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3b2d82e9b00d4840" Type="http://schemas.microsoft.com/office/2006/relationships/ui/extensibility" Target="customUI/customUI.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codeName="ThisWorkbook"/>
  <mc:AlternateContent xmlns:mc="http://schemas.openxmlformats.org/markup-compatibility/2006">
    <mc:Choice Requires="x15">
      <x15ac:absPath xmlns:x15ac="http://schemas.microsoft.com/office/spreadsheetml/2010/11/ac" url="https://tris42.sharepoint.com/sites/gad_wrkgrp_actuarial/pspsactuarialwork/Client Work/Fire NI/Factors &amp; Guidance/2026 Factor Review/Outputs/"/>
    </mc:Choice>
  </mc:AlternateContent>
  <xr:revisionPtr revIDLastSave="0" documentId="8_{FBAAE0A8-A782-42A0-B39A-44823DFD396D}" xr6:coauthVersionLast="47" xr6:coauthVersionMax="47" xr10:uidLastSave="{00000000-0000-0000-0000-000000000000}"/>
  <bookViews>
    <workbookView xWindow="-2670" yWindow="-21720" windowWidth="38640" windowHeight="21120" tabRatio="834" firstSheet="4" activeTab="4" xr2:uid="{00000000-000D-0000-FFFF-FFFF00000000}"/>
  </bookViews>
  <sheets>
    <sheet name="Cover" sheetId="13" r:id="rId1"/>
    <sheet name="Purpose of spreadsheet" sheetId="7" r:id="rId2"/>
    <sheet name="Version control" sheetId="10" r:id="rId3"/>
    <sheet name="Assumptions" sheetId="5" r:id="rId4"/>
    <sheet name="Factor List" sheetId="9" r:id="rId5"/>
    <sheet name="x-201" sheetId="16" r:id="rId6"/>
    <sheet name="x-202" sheetId="17" r:id="rId7"/>
    <sheet name="x-203" sheetId="18" r:id="rId8"/>
    <sheet name="x-204" sheetId="19" r:id="rId9"/>
    <sheet name="x-205" sheetId="20" r:id="rId10"/>
    <sheet name="x-206" sheetId="21" r:id="rId11"/>
    <sheet name="x-207" sheetId="22" r:id="rId12"/>
    <sheet name="x-208" sheetId="23" r:id="rId13"/>
    <sheet name="x-209" sheetId="24" r:id="rId14"/>
    <sheet name="x-210" sheetId="25" r:id="rId15"/>
    <sheet name="x-211" sheetId="26" r:id="rId16"/>
    <sheet name="x-212" sheetId="27" r:id="rId17"/>
    <sheet name="x-213" sheetId="28" r:id="rId18"/>
    <sheet name="x-214" sheetId="29" r:id="rId19"/>
    <sheet name="x-215" sheetId="30" r:id="rId20"/>
    <sheet name="x-220" sheetId="31" r:id="rId21"/>
    <sheet name="x-221" sheetId="32" r:id="rId22"/>
    <sheet name="x-301" sheetId="33" r:id="rId23"/>
    <sheet name="x-302" sheetId="34" r:id="rId24"/>
    <sheet name="x-303" sheetId="35" r:id="rId25"/>
    <sheet name="x-304" sheetId="36" r:id="rId26"/>
    <sheet name="x-305" sheetId="37" r:id="rId27"/>
    <sheet name="x-306" sheetId="38" r:id="rId28"/>
    <sheet name="x-307" sheetId="39" r:id="rId29"/>
    <sheet name="x-308" sheetId="40" r:id="rId30"/>
    <sheet name="x-309" sheetId="41" r:id="rId31"/>
    <sheet name="x-310" sheetId="42" r:id="rId32"/>
    <sheet name="x-311" sheetId="43" r:id="rId33"/>
    <sheet name="x-312" sheetId="44" r:id="rId34"/>
    <sheet name="x-313" sheetId="45" r:id="rId35"/>
    <sheet name="x-314" sheetId="46" r:id="rId36"/>
    <sheet name="x-315" sheetId="47" r:id="rId37"/>
    <sheet name="x-316" sheetId="48" r:id="rId38"/>
    <sheet name="x-317" sheetId="49" r:id="rId39"/>
    <sheet name="x-318" sheetId="50" r:id="rId40"/>
    <sheet name="x-319" sheetId="51" r:id="rId41"/>
    <sheet name="x-320" sheetId="52" r:id="rId42"/>
    <sheet name="x-321" sheetId="53" r:id="rId43"/>
    <sheet name="x-322" sheetId="54" r:id="rId44"/>
    <sheet name="x-323" sheetId="55" r:id="rId45"/>
    <sheet name="x-324" sheetId="56" r:id="rId46"/>
    <sheet name="x-325" sheetId="57" r:id="rId47"/>
    <sheet name="x-326" sheetId="58" r:id="rId48"/>
    <sheet name="x-327" sheetId="59" r:id="rId49"/>
    <sheet name="x-328" sheetId="60" r:id="rId50"/>
    <sheet name="x-401" sheetId="61" r:id="rId51"/>
    <sheet name="x-403" sheetId="62" r:id="rId52"/>
    <sheet name="x-404" sheetId="63" r:id="rId53"/>
    <sheet name="x-405" sheetId="64" r:id="rId54"/>
    <sheet name="x-406" sheetId="65" r:id="rId55"/>
    <sheet name="x-407" sheetId="66" r:id="rId56"/>
    <sheet name="x-501" sheetId="67" r:id="rId57"/>
    <sheet name="x-502" sheetId="68" r:id="rId58"/>
    <sheet name="x-503" sheetId="69" r:id="rId59"/>
    <sheet name="x-504" sheetId="70" r:id="rId60"/>
    <sheet name="x-505" sheetId="71" r:id="rId61"/>
    <sheet name="x-506" sheetId="72" r:id="rId62"/>
    <sheet name="x-603" sheetId="73" r:id="rId63"/>
    <sheet name="x-604" sheetId="74" r:id="rId64"/>
    <sheet name="x-605" sheetId="75" r:id="rId65"/>
    <sheet name="x-606" sheetId="76" r:id="rId66"/>
    <sheet name="x-607" sheetId="77" r:id="rId67"/>
    <sheet name="x-608" sheetId="78" r:id="rId68"/>
    <sheet name="x-609" sheetId="79" r:id="rId69"/>
    <sheet name="x-610" sheetId="80" r:id="rId70"/>
    <sheet name="x-611" sheetId="81" r:id="rId71"/>
    <sheet name="x-612" sheetId="82" r:id="rId72"/>
    <sheet name="x-613" sheetId="83" r:id="rId73"/>
    <sheet name="x-614" sheetId="84" r:id="rId74"/>
    <sheet name="x-615" sheetId="85" r:id="rId75"/>
    <sheet name="x-616" sheetId="86" r:id="rId76"/>
    <sheet name="x-617" sheetId="87" r:id="rId77"/>
    <sheet name="x-618" sheetId="88" r:id="rId78"/>
    <sheet name="x-619" sheetId="89" r:id="rId79"/>
    <sheet name="x-620" sheetId="90" r:id="rId80"/>
    <sheet name="x-621" sheetId="91" r:id="rId81"/>
    <sheet name="x-622" sheetId="92" r:id="rId82"/>
    <sheet name="x-623" sheetId="93" r:id="rId83"/>
    <sheet name="x-624" sheetId="94" r:id="rId84"/>
    <sheet name="x-625" sheetId="95" r:id="rId85"/>
    <sheet name="x-626" sheetId="96" r:id="rId86"/>
    <sheet name="x-627" sheetId="97" r:id="rId87"/>
    <sheet name="x-701" sheetId="98" r:id="rId88"/>
    <sheet name="x-702" sheetId="99" r:id="rId89"/>
    <sheet name="x-802" sheetId="100" r:id="rId90"/>
    <sheet name="x-template" sheetId="14" state="hidden" r:id="rId91"/>
  </sheets>
  <definedNames>
    <definedName name="client_abbr">"Department of Health (NI)"</definedName>
    <definedName name="client_name">"the Department"</definedName>
    <definedName name="FACTOR_LIST_AGE_DEF">'Factor List'!$G$7</definedName>
    <definedName name="FACTOR_LIST_ASSUMPTION_SET">'Factor List'!$P$7</definedName>
    <definedName name="FACTOR_LIST_CLIENT">'Factor List'!$B$7</definedName>
    <definedName name="FACTOR_LIST_DATE_IMPLEMENTED">'Factor List'!$N$7</definedName>
    <definedName name="FACTOR_LIST_DATE_ISSUED">'Factor List'!$M$7</definedName>
    <definedName name="FACTOR_LIST_DESCRIPTION">'Factor List'!$E$7</definedName>
    <definedName name="FACTOR_LIST_FACTOR_STATUS">'Factor List'!$O$7</definedName>
    <definedName name="FACTOR_LIST_FACTOR_TYPE">'Factor List'!$D$7</definedName>
    <definedName name="FACTOR_LIST_GENDER">'Factor List'!$F$7</definedName>
    <definedName name="FACTOR_LIST_REFERENCE">'Factor List'!$J$7</definedName>
    <definedName name="FACTOR_LIST_REFERENCE_GUIDANCE">'Factor List'!$K$7</definedName>
    <definedName name="FACTOR_LIST_RELATED">'Factor List'!$L$7</definedName>
    <definedName name="FACTOR_LIST_SECTION">'Factor List'!$C$7</definedName>
    <definedName name="FACTOR_LIST_SECTION_NUMBER">'Factor List'!$H$7</definedName>
    <definedName name="FACTOR_LIST_SERIES_NUMBER">'Factor List'!$I$7</definedName>
    <definedName name="scheme_abbr">"Fire_NI"</definedName>
    <definedName name="scheme_name">"Firefighters' Pension Schemes (Northern Ireland)"</definedName>
    <definedName name="shorten_scheme_names">#REF!</definedName>
    <definedName name="TABLE_AGE_DEF_1" localSheetId="5">'x-201'!$B$12</definedName>
    <definedName name="TABLE_AGE_DEF_1" localSheetId="6">'x-202'!$B$12</definedName>
    <definedName name="TABLE_AGE_DEF_1" localSheetId="7">'x-203'!$B$12</definedName>
    <definedName name="TABLE_AGE_DEF_1" localSheetId="8">'x-204'!$B$12</definedName>
    <definedName name="TABLE_AGE_DEF_1" localSheetId="9">'x-205'!$B$12</definedName>
    <definedName name="TABLE_AGE_DEF_1" localSheetId="10">'x-206'!$B$12</definedName>
    <definedName name="TABLE_AGE_DEF_1" localSheetId="11">'x-207'!$B$12</definedName>
    <definedName name="TABLE_AGE_DEF_1" localSheetId="12">'x-208'!$B$12</definedName>
    <definedName name="TABLE_AGE_DEF_1" localSheetId="13">'x-209'!$B$12</definedName>
    <definedName name="TABLE_AGE_DEF_1" localSheetId="14">'x-210'!$B$12</definedName>
    <definedName name="TABLE_AGE_DEF_1" localSheetId="15">'x-211'!$B$12</definedName>
    <definedName name="TABLE_AGE_DEF_1" localSheetId="16">'x-212'!$B$12</definedName>
    <definedName name="TABLE_AGE_DEF_1" localSheetId="17">'x-213'!$B$12</definedName>
    <definedName name="TABLE_AGE_DEF_1" localSheetId="18">'x-214'!$B$12</definedName>
    <definedName name="TABLE_AGE_DEF_1" localSheetId="19">'x-215'!$B$12</definedName>
    <definedName name="TABLE_AGE_DEF_1" localSheetId="20">'x-220'!$B$12</definedName>
    <definedName name="TABLE_AGE_DEF_1" localSheetId="21">'x-221'!$B$12</definedName>
    <definedName name="TABLE_AGE_DEF_1" localSheetId="22">'x-301'!$B$12</definedName>
    <definedName name="TABLE_AGE_DEF_1" localSheetId="23">'x-302'!$B$12</definedName>
    <definedName name="TABLE_AGE_DEF_1" localSheetId="24">'x-303'!$B$12</definedName>
    <definedName name="TABLE_AGE_DEF_1" localSheetId="25">'x-304'!$B$12</definedName>
    <definedName name="TABLE_AGE_DEF_1" localSheetId="26">'x-305'!$B$12</definedName>
    <definedName name="TABLE_AGE_DEF_1" localSheetId="27">'x-306'!$B$12</definedName>
    <definedName name="TABLE_AGE_DEF_1" localSheetId="28">'x-307'!$B$12</definedName>
    <definedName name="TABLE_AGE_DEF_1" localSheetId="29">'x-308'!$B$12</definedName>
    <definedName name="TABLE_AGE_DEF_1" localSheetId="30">'x-309'!$B$12</definedName>
    <definedName name="TABLE_AGE_DEF_1" localSheetId="31">'x-310'!$B$12</definedName>
    <definedName name="TABLE_AGE_DEF_1" localSheetId="32">'x-311'!$B$12</definedName>
    <definedName name="TABLE_AGE_DEF_1" localSheetId="33">'x-312'!$B$12</definedName>
    <definedName name="TABLE_AGE_DEF_1" localSheetId="34">'x-313'!$B$12</definedName>
    <definedName name="TABLE_AGE_DEF_1" localSheetId="35">'x-314'!$B$12</definedName>
    <definedName name="TABLE_AGE_DEF_1" localSheetId="36">'x-315'!$B$12</definedName>
    <definedName name="TABLE_AGE_DEF_1" localSheetId="37">'x-316'!$B$12</definedName>
    <definedName name="TABLE_AGE_DEF_1" localSheetId="38">'x-317'!$B$12</definedName>
    <definedName name="TABLE_AGE_DEF_1" localSheetId="39">'x-318'!$B$12</definedName>
    <definedName name="TABLE_AGE_DEF_1" localSheetId="40">'x-319'!$B$12</definedName>
    <definedName name="TABLE_AGE_DEF_1" localSheetId="41">'x-320'!$B$12</definedName>
    <definedName name="TABLE_AGE_DEF_1" localSheetId="42">'x-321'!$B$12</definedName>
    <definedName name="TABLE_AGE_DEF_1" localSheetId="43">'x-322'!$B$12</definedName>
    <definedName name="TABLE_AGE_DEF_1" localSheetId="44">'x-323'!$B$12</definedName>
    <definedName name="TABLE_AGE_DEF_1" localSheetId="45">'x-324'!$B$12</definedName>
    <definedName name="TABLE_AGE_DEF_1" localSheetId="46">'x-325'!$B$12</definedName>
    <definedName name="TABLE_AGE_DEF_1" localSheetId="47">'x-326'!$B$12</definedName>
    <definedName name="TABLE_AGE_DEF_1" localSheetId="48">'x-327'!$B$12</definedName>
    <definedName name="TABLE_AGE_DEF_1" localSheetId="49">'x-328'!$B$12</definedName>
    <definedName name="TABLE_AGE_DEF_1" localSheetId="50">'x-401'!$B$12</definedName>
    <definedName name="TABLE_AGE_DEF_1" localSheetId="51">'x-403'!$B$12</definedName>
    <definedName name="TABLE_AGE_DEF_1" localSheetId="52">'x-404'!$B$12</definedName>
    <definedName name="TABLE_AGE_DEF_1" localSheetId="53">'x-405'!$B$12</definedName>
    <definedName name="TABLE_AGE_DEF_1" localSheetId="54">'x-406'!$B$12</definedName>
    <definedName name="TABLE_AGE_DEF_1" localSheetId="55">'x-407'!$B$12</definedName>
    <definedName name="TABLE_AGE_DEF_1" localSheetId="56">'x-501'!$B$12</definedName>
    <definedName name="TABLE_AGE_DEF_1" localSheetId="57">'x-502'!$B$12</definedName>
    <definedName name="TABLE_AGE_DEF_1" localSheetId="58">'x-503'!$B$12</definedName>
    <definedName name="TABLE_AGE_DEF_1" localSheetId="59">'x-504'!$B$12</definedName>
    <definedName name="TABLE_AGE_DEF_1" localSheetId="60">'x-505'!$B$12</definedName>
    <definedName name="TABLE_AGE_DEF_1" localSheetId="61">'x-506'!$B$12</definedName>
    <definedName name="TABLE_AGE_DEF_1" localSheetId="62">'x-603'!$B$12</definedName>
    <definedName name="TABLE_AGE_DEF_1" localSheetId="63">'x-604'!$B$12</definedName>
    <definedName name="TABLE_AGE_DEF_1" localSheetId="64">'x-605'!$B$12</definedName>
    <definedName name="TABLE_AGE_DEF_1" localSheetId="65">'x-606'!$B$12</definedName>
    <definedName name="TABLE_AGE_DEF_1" localSheetId="66">'x-607'!$B$12</definedName>
    <definedName name="TABLE_AGE_DEF_1" localSheetId="67">'x-608'!$B$12</definedName>
    <definedName name="TABLE_AGE_DEF_1" localSheetId="68">'x-609'!$B$12</definedName>
    <definedName name="TABLE_AGE_DEF_1" localSheetId="69">'x-610'!$B$12</definedName>
    <definedName name="TABLE_AGE_DEF_1" localSheetId="70">'x-611'!$B$12</definedName>
    <definedName name="TABLE_AGE_DEF_1" localSheetId="71">'x-612'!$B$12</definedName>
    <definedName name="TABLE_AGE_DEF_1" localSheetId="72">'x-613'!$B$12</definedName>
    <definedName name="TABLE_AGE_DEF_1" localSheetId="73">'x-614'!$B$12</definedName>
    <definedName name="TABLE_AGE_DEF_1" localSheetId="74">'x-615'!$B$12</definedName>
    <definedName name="TABLE_AGE_DEF_1" localSheetId="75">'x-616'!$B$12</definedName>
    <definedName name="TABLE_AGE_DEF_1" localSheetId="76">'x-617'!$B$12</definedName>
    <definedName name="TABLE_AGE_DEF_1" localSheetId="77">'x-618'!$B$12</definedName>
    <definedName name="TABLE_AGE_DEF_1" localSheetId="78">'x-619'!$B$12</definedName>
    <definedName name="TABLE_AGE_DEF_1" localSheetId="79">'x-620'!$B$12</definedName>
    <definedName name="TABLE_AGE_DEF_1" localSheetId="80">'x-621'!$B$12</definedName>
    <definedName name="TABLE_AGE_DEF_1" localSheetId="81">'x-622'!$B$12</definedName>
    <definedName name="TABLE_AGE_DEF_1" localSheetId="82">'x-623'!$B$12</definedName>
    <definedName name="TABLE_AGE_DEF_1" localSheetId="83">'x-624'!$B$12</definedName>
    <definedName name="TABLE_AGE_DEF_1" localSheetId="84">'x-625'!$B$12</definedName>
    <definedName name="TABLE_AGE_DEF_1" localSheetId="85">'x-626'!$B$12</definedName>
    <definedName name="TABLE_AGE_DEF_1" localSheetId="86">'x-627'!$B$12</definedName>
    <definedName name="TABLE_AGE_DEF_1" localSheetId="87">'x-701'!$B$12</definedName>
    <definedName name="TABLE_AGE_DEF_1" localSheetId="88">'x-702'!$B$12</definedName>
    <definedName name="TABLE_AGE_DEF_1" localSheetId="89">'x-802'!$B$12</definedName>
    <definedName name="TABLE_AGE_DEF_1" localSheetId="90">'x-template'!$B$12</definedName>
    <definedName name="TABLE_AGE_DEF_2" localSheetId="87">'x-701'!$F$12</definedName>
    <definedName name="TABLE_AGE_DEF_2" localSheetId="89">'x-802'!$G$12</definedName>
    <definedName name="TABLE_AGE_DEF_3" localSheetId="89">'x-802'!$K$12</definedName>
    <definedName name="TABLE_AREA_1" localSheetId="5">'x-201'!$A$26:$D$68</definedName>
    <definedName name="TABLE_AREA_1" localSheetId="6">'x-202'!$A$26:$D$68</definedName>
    <definedName name="TABLE_AREA_1" localSheetId="7">'x-203'!$A$26:$C$73</definedName>
    <definedName name="TABLE_AREA_1" localSheetId="8">'x-204'!$A$26:$C$68</definedName>
    <definedName name="TABLE_AREA_1" localSheetId="9">'x-205'!$A$26:$C$31</definedName>
    <definedName name="TABLE_AREA_1" localSheetId="10">'x-206'!$A$26:$D$68</definedName>
    <definedName name="TABLE_AREA_1" localSheetId="11">'x-207'!$A$26:$D$68</definedName>
    <definedName name="TABLE_AREA_1" localSheetId="12">'x-208'!$A$26:$C$85</definedName>
    <definedName name="TABLE_AREA_1" localSheetId="13">'x-209'!$A$26:$C$85</definedName>
    <definedName name="TABLE_AREA_1" localSheetId="14">'x-210'!$A$26:$C$85</definedName>
    <definedName name="TABLE_AREA_1" localSheetId="15">'x-211'!$A$26:$C$85</definedName>
    <definedName name="TABLE_AREA_1" localSheetId="16">'x-212'!$A$26:$C$85</definedName>
    <definedName name="TABLE_AREA_1" localSheetId="17">'x-213'!$A$26:$C$85</definedName>
    <definedName name="TABLE_AREA_1" localSheetId="18">'x-214'!$A$26:$C$85</definedName>
    <definedName name="TABLE_AREA_1" localSheetId="19">'x-215'!$A$26:$C$85</definedName>
    <definedName name="TABLE_AREA_1" localSheetId="20">'x-220'!$A$26:$C$63</definedName>
    <definedName name="TABLE_AREA_1" localSheetId="21">'x-221'!$A$26:$C$63</definedName>
    <definedName name="TABLE_AREA_1" localSheetId="22">'x-301'!$A$26:$F$62</definedName>
    <definedName name="TABLE_AREA_1" localSheetId="23">'x-302'!$A$26:$F$62</definedName>
    <definedName name="TABLE_AREA_1" localSheetId="24">'x-303'!$A$26:$E$92</definedName>
    <definedName name="TABLE_AREA_1" localSheetId="25">'x-304'!$A$26:$E$92</definedName>
    <definedName name="TABLE_AREA_1" localSheetId="26">'x-305'!$A$26:$D$57</definedName>
    <definedName name="TABLE_AREA_1" localSheetId="27">'x-306'!$A$26:$D$57</definedName>
    <definedName name="TABLE_AREA_1" localSheetId="28">'x-307'!$A$26:$D$92</definedName>
    <definedName name="TABLE_AREA_1" localSheetId="29">'x-308'!$A$26:$D$92</definedName>
    <definedName name="TABLE_AREA_1" localSheetId="30">'x-309'!$A$26:$D$57</definedName>
    <definedName name="TABLE_AREA_1" localSheetId="31">'x-310'!$A$26:$D$57</definedName>
    <definedName name="TABLE_AREA_1" localSheetId="32">'x-311'!$A$26:$D$92</definedName>
    <definedName name="TABLE_AREA_1" localSheetId="33">'x-312'!$A$26:$D$92</definedName>
    <definedName name="TABLE_AREA_1" localSheetId="34">'x-313'!$A$26:$C$96</definedName>
    <definedName name="TABLE_AREA_1" localSheetId="35">'x-314'!$A$26:$C$96</definedName>
    <definedName name="TABLE_AREA_1" localSheetId="36">'x-315'!$A$26:$C$96</definedName>
    <definedName name="TABLE_AREA_1" localSheetId="37">'x-316'!$A$26:$E$94</definedName>
    <definedName name="TABLE_AREA_1" localSheetId="38">'x-317'!$A$26:$E$94</definedName>
    <definedName name="TABLE_AREA_1" localSheetId="39">'x-318'!$A$26:$K$38</definedName>
    <definedName name="TABLE_AREA_1" localSheetId="40">'x-319'!$A$26:$G$38</definedName>
    <definedName name="TABLE_AREA_1" localSheetId="41">'x-320'!$A$26:$AQ$38</definedName>
    <definedName name="TABLE_AREA_1" localSheetId="42">'x-321'!$A$26:$K$38</definedName>
    <definedName name="TABLE_AREA_1" localSheetId="43">'x-322'!$A$26:$F$38</definedName>
    <definedName name="TABLE_AREA_1" localSheetId="44">'x-323'!$A$26:$K$38</definedName>
    <definedName name="TABLE_AREA_1" localSheetId="45">'x-324'!$A$26:$K$38</definedName>
    <definedName name="TABLE_AREA_1" localSheetId="46">'x-325'!$A$26:$AV$38</definedName>
    <definedName name="TABLE_AREA_1" localSheetId="47">'x-326'!$A$26:$AQ$38</definedName>
    <definedName name="TABLE_AREA_1" localSheetId="48">'x-327'!$A$26:$B$39</definedName>
    <definedName name="TABLE_AREA_1" localSheetId="49">'x-328'!$A$26:$B$77</definedName>
    <definedName name="TABLE_AREA_1" localSheetId="50">'x-401'!$A$26:$M$37</definedName>
    <definedName name="TABLE_AREA_1" localSheetId="51">'x-403'!$A$26:$M$40</definedName>
    <definedName name="TABLE_AREA_1" localSheetId="52">'x-404'!$A$26:$P$38</definedName>
    <definedName name="TABLE_AREA_1" localSheetId="53">'x-405'!$A$26:$P$38</definedName>
    <definedName name="TABLE_AREA_1" localSheetId="54">'x-406'!$A$26:$Q$38</definedName>
    <definedName name="TABLE_AREA_1" localSheetId="55">'x-407'!$A$26:$Q$38</definedName>
    <definedName name="TABLE_AREA_1" localSheetId="56">'x-501'!$A$26:$C$41</definedName>
    <definedName name="TABLE_AREA_1" localSheetId="57">'x-502'!$A$26:$B$101</definedName>
    <definedName name="TABLE_AREA_1" localSheetId="58">'x-503'!$A$26:$C$46</definedName>
    <definedName name="TABLE_AREA_1" localSheetId="59">'x-504'!$A$26:$B$101</definedName>
    <definedName name="TABLE_AREA_1" localSheetId="60">'x-505'!$A$26:$M$53</definedName>
    <definedName name="TABLE_AREA_1" localSheetId="61">'x-506'!$A$26:$B$27</definedName>
    <definedName name="TABLE_AREA_1" localSheetId="62">'x-603'!$A$26:$C$68</definedName>
    <definedName name="TABLE_AREA_1" localSheetId="63">'x-604'!$A$26:$C$41</definedName>
    <definedName name="TABLE_AREA_1" localSheetId="64">'x-605'!$A$26:$E$73</definedName>
    <definedName name="TABLE_AREA_1" localSheetId="65">'x-606'!$A$26:$E$41</definedName>
    <definedName name="TABLE_AREA_1" localSheetId="66">'x-607'!$A$26:$E$76</definedName>
    <definedName name="TABLE_AREA_1" localSheetId="67">'x-608'!$A$26:$E$76</definedName>
    <definedName name="TABLE_AREA_1" localSheetId="68">'x-609'!$A$26:$C$47</definedName>
    <definedName name="TABLE_AREA_1" localSheetId="69">'x-610'!$A$26:$C$82</definedName>
    <definedName name="TABLE_AREA_1" localSheetId="70">'x-611'!$A$26:$K$38</definedName>
    <definedName name="TABLE_AREA_1" localSheetId="71">'x-612'!$A$26:$G$38</definedName>
    <definedName name="TABLE_AREA_1" localSheetId="72">'x-613'!$A$26:$AQ$38</definedName>
    <definedName name="TABLE_AREA_1" localSheetId="73">'x-614'!$A$26:$K$38</definedName>
    <definedName name="TABLE_AREA_1" localSheetId="74">'x-615'!$A$26:$K$38</definedName>
    <definedName name="TABLE_AREA_1" localSheetId="75">'x-616'!$A$26:$F$38</definedName>
    <definedName name="TABLE_AREA_1" localSheetId="76">'x-617'!$A$26:$K$38</definedName>
    <definedName name="TABLE_AREA_1" localSheetId="77">'x-618'!$A$26:$AV$38</definedName>
    <definedName name="TABLE_AREA_1" localSheetId="78">'x-619'!$A$26:$AQ$38</definedName>
    <definedName name="TABLE_AREA_1" localSheetId="79">'x-620'!$A$26:$B$76</definedName>
    <definedName name="TABLE_AREA_1" localSheetId="80">'x-621'!$A$26:$B$39</definedName>
    <definedName name="TABLE_AREA_1" localSheetId="87">'x-701'!$A$26:$B$63</definedName>
    <definedName name="TABLE_AREA_1" localSheetId="88">'x-702'!$A$26:$B$67</definedName>
    <definedName name="TABLE_AREA_1" localSheetId="89">'x-802'!$A$26:$C$31</definedName>
    <definedName name="TABLE_AREA_2" localSheetId="87">'x-701'!$E$26:$F$27</definedName>
    <definedName name="TABLE_AREA_2" localSheetId="89">'x-802'!$F$26:$G$36</definedName>
    <definedName name="TABLE_AREA_3" localSheetId="89">'x-802'!$J$26:$K$31</definedName>
    <definedName name="TABLE_ASSUMPTION_SET_1" localSheetId="5">'x-201'!$B$21</definedName>
    <definedName name="TABLE_ASSUMPTION_SET_1" localSheetId="6">'x-202'!$B$21</definedName>
    <definedName name="TABLE_ASSUMPTION_SET_1" localSheetId="7">'x-203'!$B$21</definedName>
    <definedName name="TABLE_ASSUMPTION_SET_1" localSheetId="8">'x-204'!$B$21</definedName>
    <definedName name="TABLE_ASSUMPTION_SET_1" localSheetId="9">'x-205'!$B$21</definedName>
    <definedName name="TABLE_ASSUMPTION_SET_1" localSheetId="10">'x-206'!$B$21</definedName>
    <definedName name="TABLE_ASSUMPTION_SET_1" localSheetId="11">'x-207'!$B$21</definedName>
    <definedName name="TABLE_ASSUMPTION_SET_1" localSheetId="12">'x-208'!$B$21</definedName>
    <definedName name="TABLE_ASSUMPTION_SET_1" localSheetId="13">'x-209'!$B$21</definedName>
    <definedName name="TABLE_ASSUMPTION_SET_1" localSheetId="14">'x-210'!$B$21</definedName>
    <definedName name="TABLE_ASSUMPTION_SET_1" localSheetId="15">'x-211'!$B$21</definedName>
    <definedName name="TABLE_ASSUMPTION_SET_1" localSheetId="16">'x-212'!$B$21</definedName>
    <definedName name="TABLE_ASSUMPTION_SET_1" localSheetId="17">'x-213'!$B$21</definedName>
    <definedName name="TABLE_ASSUMPTION_SET_1" localSheetId="18">'x-214'!$B$21</definedName>
    <definedName name="TABLE_ASSUMPTION_SET_1" localSheetId="19">'x-215'!$B$21</definedName>
    <definedName name="TABLE_ASSUMPTION_SET_1" localSheetId="20">'x-220'!$B$21</definedName>
    <definedName name="TABLE_ASSUMPTION_SET_1" localSheetId="21">'x-221'!$B$21</definedName>
    <definedName name="TABLE_ASSUMPTION_SET_1" localSheetId="22">'x-301'!$B$21</definedName>
    <definedName name="TABLE_ASSUMPTION_SET_1" localSheetId="23">'x-302'!$B$21</definedName>
    <definedName name="TABLE_ASSUMPTION_SET_1" localSheetId="24">'x-303'!$B$21</definedName>
    <definedName name="TABLE_ASSUMPTION_SET_1" localSheetId="25">'x-304'!$B$21</definedName>
    <definedName name="TABLE_ASSUMPTION_SET_1" localSheetId="26">'x-305'!$B$21</definedName>
    <definedName name="TABLE_ASSUMPTION_SET_1" localSheetId="27">'x-306'!$B$21</definedName>
    <definedName name="TABLE_ASSUMPTION_SET_1" localSheetId="28">'x-307'!$B$21</definedName>
    <definedName name="TABLE_ASSUMPTION_SET_1" localSheetId="29">'x-308'!$B$21</definedName>
    <definedName name="TABLE_ASSUMPTION_SET_1" localSheetId="30">'x-309'!$B$21</definedName>
    <definedName name="TABLE_ASSUMPTION_SET_1" localSheetId="31">'x-310'!$B$21</definedName>
    <definedName name="TABLE_ASSUMPTION_SET_1" localSheetId="32">'x-311'!$B$21</definedName>
    <definedName name="TABLE_ASSUMPTION_SET_1" localSheetId="33">'x-312'!$B$21</definedName>
    <definedName name="TABLE_ASSUMPTION_SET_1" localSheetId="34">'x-313'!$B$21</definedName>
    <definedName name="TABLE_ASSUMPTION_SET_1" localSheetId="35">'x-314'!$B$21</definedName>
    <definedName name="TABLE_ASSUMPTION_SET_1" localSheetId="36">'x-315'!$B$21</definedName>
    <definedName name="TABLE_ASSUMPTION_SET_1" localSheetId="37">'x-316'!$B$21</definedName>
    <definedName name="TABLE_ASSUMPTION_SET_1" localSheetId="38">'x-317'!$B$21</definedName>
    <definedName name="TABLE_ASSUMPTION_SET_1" localSheetId="39">'x-318'!$B$21</definedName>
    <definedName name="TABLE_ASSUMPTION_SET_1" localSheetId="40">'x-319'!$B$21</definedName>
    <definedName name="TABLE_ASSUMPTION_SET_1" localSheetId="41">'x-320'!$B$21</definedName>
    <definedName name="TABLE_ASSUMPTION_SET_1" localSheetId="42">'x-321'!$B$21</definedName>
    <definedName name="TABLE_ASSUMPTION_SET_1" localSheetId="43">'x-322'!$B$21</definedName>
    <definedName name="TABLE_ASSUMPTION_SET_1" localSheetId="44">'x-323'!$B$21</definedName>
    <definedName name="TABLE_ASSUMPTION_SET_1" localSheetId="45">'x-324'!$B$21</definedName>
    <definedName name="TABLE_ASSUMPTION_SET_1" localSheetId="46">'x-325'!$B$21</definedName>
    <definedName name="TABLE_ASSUMPTION_SET_1" localSheetId="47">'x-326'!$B$21</definedName>
    <definedName name="TABLE_ASSUMPTION_SET_1" localSheetId="48">'x-327'!$B$21</definedName>
    <definedName name="TABLE_ASSUMPTION_SET_1" localSheetId="49">'x-328'!$B$21</definedName>
    <definedName name="TABLE_ASSUMPTION_SET_1" localSheetId="50">'x-401'!$B$21</definedName>
    <definedName name="TABLE_ASSUMPTION_SET_1" localSheetId="51">'x-403'!$B$21</definedName>
    <definedName name="TABLE_ASSUMPTION_SET_1" localSheetId="52">'x-404'!$B$21</definedName>
    <definedName name="TABLE_ASSUMPTION_SET_1" localSheetId="53">'x-405'!$B$21</definedName>
    <definedName name="TABLE_ASSUMPTION_SET_1" localSheetId="54">'x-406'!$B$21</definedName>
    <definedName name="TABLE_ASSUMPTION_SET_1" localSheetId="55">'x-407'!$B$21</definedName>
    <definedName name="TABLE_ASSUMPTION_SET_1" localSheetId="56">'x-501'!$B$21</definedName>
    <definedName name="TABLE_ASSUMPTION_SET_1" localSheetId="57">'x-502'!$B$21</definedName>
    <definedName name="TABLE_ASSUMPTION_SET_1" localSheetId="58">'x-503'!$B$21</definedName>
    <definedName name="TABLE_ASSUMPTION_SET_1" localSheetId="59">'x-504'!$B$21</definedName>
    <definedName name="TABLE_ASSUMPTION_SET_1" localSheetId="60">'x-505'!$B$21</definedName>
    <definedName name="TABLE_ASSUMPTION_SET_1" localSheetId="61">'x-506'!$B$21</definedName>
    <definedName name="TABLE_ASSUMPTION_SET_1" localSheetId="62">'x-603'!$B$21</definedName>
    <definedName name="TABLE_ASSUMPTION_SET_1" localSheetId="63">'x-604'!$B$21</definedName>
    <definedName name="TABLE_ASSUMPTION_SET_1" localSheetId="64">'x-605'!$B$21</definedName>
    <definedName name="TABLE_ASSUMPTION_SET_1" localSheetId="65">'x-606'!$B$21</definedName>
    <definedName name="TABLE_ASSUMPTION_SET_1" localSheetId="66">'x-607'!$B$21</definedName>
    <definedName name="TABLE_ASSUMPTION_SET_1" localSheetId="67">'x-608'!$B$21</definedName>
    <definedName name="TABLE_ASSUMPTION_SET_1" localSheetId="68">'x-609'!$B$21</definedName>
    <definedName name="TABLE_ASSUMPTION_SET_1" localSheetId="69">'x-610'!$B$21</definedName>
    <definedName name="TABLE_ASSUMPTION_SET_1" localSheetId="70">'x-611'!$B$21</definedName>
    <definedName name="TABLE_ASSUMPTION_SET_1" localSheetId="71">'x-612'!$B$21</definedName>
    <definedName name="TABLE_ASSUMPTION_SET_1" localSheetId="72">'x-613'!$B$21</definedName>
    <definedName name="TABLE_ASSUMPTION_SET_1" localSheetId="73">'x-614'!$B$21</definedName>
    <definedName name="TABLE_ASSUMPTION_SET_1" localSheetId="74">'x-615'!$B$21</definedName>
    <definedName name="TABLE_ASSUMPTION_SET_1" localSheetId="75">'x-616'!$B$21</definedName>
    <definedName name="TABLE_ASSUMPTION_SET_1" localSheetId="76">'x-617'!$B$21</definedName>
    <definedName name="TABLE_ASSUMPTION_SET_1" localSheetId="77">'x-618'!$B$21</definedName>
    <definedName name="TABLE_ASSUMPTION_SET_1" localSheetId="78">'x-619'!$B$21</definedName>
    <definedName name="TABLE_ASSUMPTION_SET_1" localSheetId="79">'x-620'!$B$21</definedName>
    <definedName name="TABLE_ASSUMPTION_SET_1" localSheetId="80">'x-621'!$B$21</definedName>
    <definedName name="TABLE_ASSUMPTION_SET_1" localSheetId="81">'x-622'!$B$21</definedName>
    <definedName name="TABLE_ASSUMPTION_SET_1" localSheetId="82">'x-623'!$B$21</definedName>
    <definedName name="TABLE_ASSUMPTION_SET_1" localSheetId="83">'x-624'!$B$21</definedName>
    <definedName name="TABLE_ASSUMPTION_SET_1" localSheetId="84">'x-625'!$B$21</definedName>
    <definedName name="TABLE_ASSUMPTION_SET_1" localSheetId="85">'x-626'!$B$21</definedName>
    <definedName name="TABLE_ASSUMPTION_SET_1" localSheetId="86">'x-627'!$B$21</definedName>
    <definedName name="TABLE_ASSUMPTION_SET_1" localSheetId="87">'x-701'!$B$21</definedName>
    <definedName name="TABLE_ASSUMPTION_SET_1" localSheetId="88">'x-702'!$B$21</definedName>
    <definedName name="TABLE_ASSUMPTION_SET_1" localSheetId="89">'x-802'!$B$21</definedName>
    <definedName name="TABLE_ASSUMPTION_SET_1" localSheetId="90">'x-template'!$B$21</definedName>
    <definedName name="TABLE_ASSUMPTION_SET_2" localSheetId="87">'x-701'!$F$21</definedName>
    <definedName name="TABLE_ASSUMPTION_SET_2" localSheetId="89">'x-802'!$G$21</definedName>
    <definedName name="TABLE_ASSUMPTION_SET_3" localSheetId="89">'x-802'!$K$21</definedName>
    <definedName name="TABLE_CLIENT_1" localSheetId="5">'x-201'!$B$7</definedName>
    <definedName name="TABLE_CLIENT_1" localSheetId="6">'x-202'!$B$7</definedName>
    <definedName name="TABLE_CLIENT_1" localSheetId="7">'x-203'!$B$7</definedName>
    <definedName name="TABLE_CLIENT_1" localSheetId="8">'x-204'!$B$7</definedName>
    <definedName name="TABLE_CLIENT_1" localSheetId="9">'x-205'!$B$7</definedName>
    <definedName name="TABLE_CLIENT_1" localSheetId="10">'x-206'!$B$7</definedName>
    <definedName name="TABLE_CLIENT_1" localSheetId="11">'x-207'!$B$7</definedName>
    <definedName name="TABLE_CLIENT_1" localSheetId="12">'x-208'!$B$7</definedName>
    <definedName name="TABLE_CLIENT_1" localSheetId="13">'x-209'!$B$7</definedName>
    <definedName name="TABLE_CLIENT_1" localSheetId="14">'x-210'!$B$7</definedName>
    <definedName name="TABLE_CLIENT_1" localSheetId="15">'x-211'!$B$7</definedName>
    <definedName name="TABLE_CLIENT_1" localSheetId="16">'x-212'!$B$7</definedName>
    <definedName name="TABLE_CLIENT_1" localSheetId="17">'x-213'!$B$7</definedName>
    <definedName name="TABLE_CLIENT_1" localSheetId="18">'x-214'!$B$7</definedName>
    <definedName name="TABLE_CLIENT_1" localSheetId="19">'x-215'!$B$7</definedName>
    <definedName name="TABLE_CLIENT_1" localSheetId="20">'x-220'!$B$7</definedName>
    <definedName name="TABLE_CLIENT_1" localSheetId="21">'x-221'!$B$7</definedName>
    <definedName name="TABLE_CLIENT_1" localSheetId="22">'x-301'!$B$7</definedName>
    <definedName name="TABLE_CLIENT_1" localSheetId="23">'x-302'!$B$7</definedName>
    <definedName name="TABLE_CLIENT_1" localSheetId="24">'x-303'!$B$7</definedName>
    <definedName name="TABLE_CLIENT_1" localSheetId="25">'x-304'!$B$7</definedName>
    <definedName name="TABLE_CLIENT_1" localSheetId="26">'x-305'!$B$7</definedName>
    <definedName name="TABLE_CLIENT_1" localSheetId="27">'x-306'!$B$7</definedName>
    <definedName name="TABLE_CLIENT_1" localSheetId="28">'x-307'!$B$7</definedName>
    <definedName name="TABLE_CLIENT_1" localSheetId="29">'x-308'!$B$7</definedName>
    <definedName name="TABLE_CLIENT_1" localSheetId="30">'x-309'!$B$7</definedName>
    <definedName name="TABLE_CLIENT_1" localSheetId="31">'x-310'!$B$7</definedName>
    <definedName name="TABLE_CLIENT_1" localSheetId="32">'x-311'!$B$7</definedName>
    <definedName name="TABLE_CLIENT_1" localSheetId="33">'x-312'!$B$7</definedName>
    <definedName name="TABLE_CLIENT_1" localSheetId="34">'x-313'!$B$7</definedName>
    <definedName name="TABLE_CLIENT_1" localSheetId="35">'x-314'!$B$7</definedName>
    <definedName name="TABLE_CLIENT_1" localSheetId="36">'x-315'!$B$7</definedName>
    <definedName name="TABLE_CLIENT_1" localSheetId="37">'x-316'!$B$7</definedName>
    <definedName name="TABLE_CLIENT_1" localSheetId="38">'x-317'!$B$7</definedName>
    <definedName name="TABLE_CLIENT_1" localSheetId="39">'x-318'!$B$7</definedName>
    <definedName name="TABLE_CLIENT_1" localSheetId="40">'x-319'!$B$7</definedName>
    <definedName name="TABLE_CLIENT_1" localSheetId="41">'x-320'!$B$7</definedName>
    <definedName name="TABLE_CLIENT_1" localSheetId="42">'x-321'!$B$7</definedName>
    <definedName name="TABLE_CLIENT_1" localSheetId="43">'x-322'!$B$7</definedName>
    <definedName name="TABLE_CLIENT_1" localSheetId="44">'x-323'!$B$7</definedName>
    <definedName name="TABLE_CLIENT_1" localSheetId="45">'x-324'!$B$7</definedName>
    <definedName name="TABLE_CLIENT_1" localSheetId="46">'x-325'!$B$7</definedName>
    <definedName name="TABLE_CLIENT_1" localSheetId="47">'x-326'!$B$7</definedName>
    <definedName name="TABLE_CLIENT_1" localSheetId="48">'x-327'!$B$7</definedName>
    <definedName name="TABLE_CLIENT_1" localSheetId="49">'x-328'!$B$7</definedName>
    <definedName name="TABLE_CLIENT_1" localSheetId="50">'x-401'!$B$7</definedName>
    <definedName name="TABLE_CLIENT_1" localSheetId="51">'x-403'!$B$7</definedName>
    <definedName name="TABLE_CLIENT_1" localSheetId="52">'x-404'!$B$7</definedName>
    <definedName name="TABLE_CLIENT_1" localSheetId="53">'x-405'!$B$7</definedName>
    <definedName name="TABLE_CLIENT_1" localSheetId="54">'x-406'!$B$7</definedName>
    <definedName name="TABLE_CLIENT_1" localSheetId="55">'x-407'!$B$7</definedName>
    <definedName name="TABLE_CLIENT_1" localSheetId="56">'x-501'!$B$7</definedName>
    <definedName name="TABLE_CLIENT_1" localSheetId="57">'x-502'!$B$7</definedName>
    <definedName name="TABLE_CLIENT_1" localSheetId="58">'x-503'!$B$7</definedName>
    <definedName name="TABLE_CLIENT_1" localSheetId="59">'x-504'!$B$7</definedName>
    <definedName name="TABLE_CLIENT_1" localSheetId="60">'x-505'!$B$7</definedName>
    <definedName name="TABLE_CLIENT_1" localSheetId="61">'x-506'!$B$7</definedName>
    <definedName name="TABLE_CLIENT_1" localSheetId="62">'x-603'!$B$7</definedName>
    <definedName name="TABLE_CLIENT_1" localSheetId="63">'x-604'!$B$7</definedName>
    <definedName name="TABLE_CLIENT_1" localSheetId="64">'x-605'!$B$7</definedName>
    <definedName name="TABLE_CLIENT_1" localSheetId="65">'x-606'!$B$7</definedName>
    <definedName name="TABLE_CLIENT_1" localSheetId="66">'x-607'!$B$7</definedName>
    <definedName name="TABLE_CLIENT_1" localSheetId="67">'x-608'!$B$7</definedName>
    <definedName name="TABLE_CLIENT_1" localSheetId="68">'x-609'!$B$7</definedName>
    <definedName name="TABLE_CLIENT_1" localSheetId="69">'x-610'!$B$7</definedName>
    <definedName name="TABLE_CLIENT_1" localSheetId="70">'x-611'!$B$7</definedName>
    <definedName name="TABLE_CLIENT_1" localSheetId="71">'x-612'!$B$7</definedName>
    <definedName name="TABLE_CLIENT_1" localSheetId="72">'x-613'!$B$7</definedName>
    <definedName name="TABLE_CLIENT_1" localSheetId="73">'x-614'!$B$7</definedName>
    <definedName name="TABLE_CLIENT_1" localSheetId="74">'x-615'!$B$7</definedName>
    <definedName name="TABLE_CLIENT_1" localSheetId="75">'x-616'!$B$7</definedName>
    <definedName name="TABLE_CLIENT_1" localSheetId="76">'x-617'!$B$7</definedName>
    <definedName name="TABLE_CLIENT_1" localSheetId="77">'x-618'!$B$7</definedName>
    <definedName name="TABLE_CLIENT_1" localSheetId="78">'x-619'!$B$7</definedName>
    <definedName name="TABLE_CLIENT_1" localSheetId="79">'x-620'!$B$7</definedName>
    <definedName name="TABLE_CLIENT_1" localSheetId="80">'x-621'!$B$7</definedName>
    <definedName name="TABLE_CLIENT_1" localSheetId="81">'x-622'!$B$7</definedName>
    <definedName name="TABLE_CLIENT_1" localSheetId="82">'x-623'!$B$7</definedName>
    <definedName name="TABLE_CLIENT_1" localSheetId="83">'x-624'!$B$7</definedName>
    <definedName name="TABLE_CLIENT_1" localSheetId="84">'x-625'!$B$7</definedName>
    <definedName name="TABLE_CLIENT_1" localSheetId="85">'x-626'!$B$7</definedName>
    <definedName name="TABLE_CLIENT_1" localSheetId="86">'x-627'!$B$7</definedName>
    <definedName name="TABLE_CLIENT_1" localSheetId="87">'x-701'!$B$7</definedName>
    <definedName name="TABLE_CLIENT_1" localSheetId="88">'x-702'!$B$7</definedName>
    <definedName name="TABLE_CLIENT_1" localSheetId="89">'x-802'!$B$7</definedName>
    <definedName name="TABLE_CLIENT_1" localSheetId="90">'x-template'!$B$7</definedName>
    <definedName name="TABLE_CLIENT_2" localSheetId="87">'x-701'!$F$7</definedName>
    <definedName name="TABLE_CLIENT_2" localSheetId="89">'x-802'!$G$7</definedName>
    <definedName name="TABLE_CLIENT_3" localSheetId="89">'x-802'!$K$7</definedName>
    <definedName name="TABLE_DATE_IMPLEMENTED_1" localSheetId="5">'x-201'!$B$19</definedName>
    <definedName name="TABLE_DATE_IMPLEMENTED_1" localSheetId="6">'x-202'!$B$19</definedName>
    <definedName name="TABLE_DATE_IMPLEMENTED_1" localSheetId="7">'x-203'!$B$19</definedName>
    <definedName name="TABLE_DATE_IMPLEMENTED_1" localSheetId="8">'x-204'!$B$19</definedName>
    <definedName name="TABLE_DATE_IMPLEMENTED_1" localSheetId="9">'x-205'!$B$19</definedName>
    <definedName name="TABLE_DATE_IMPLEMENTED_1" localSheetId="10">'x-206'!$B$19</definedName>
    <definedName name="TABLE_DATE_IMPLEMENTED_1" localSheetId="11">'x-207'!$B$19</definedName>
    <definedName name="TABLE_DATE_IMPLEMENTED_1" localSheetId="12">'x-208'!$B$19</definedName>
    <definedName name="TABLE_DATE_IMPLEMENTED_1" localSheetId="13">'x-209'!$B$19</definedName>
    <definedName name="TABLE_DATE_IMPLEMENTED_1" localSheetId="14">'x-210'!$B$19</definedName>
    <definedName name="TABLE_DATE_IMPLEMENTED_1" localSheetId="15">'x-211'!$B$19</definedName>
    <definedName name="TABLE_DATE_IMPLEMENTED_1" localSheetId="16">'x-212'!$B$19</definedName>
    <definedName name="TABLE_DATE_IMPLEMENTED_1" localSheetId="17">'x-213'!$B$19</definedName>
    <definedName name="TABLE_DATE_IMPLEMENTED_1" localSheetId="18">'x-214'!$B$19</definedName>
    <definedName name="TABLE_DATE_IMPLEMENTED_1" localSheetId="19">'x-215'!$B$19</definedName>
    <definedName name="TABLE_DATE_IMPLEMENTED_1" localSheetId="20">'x-220'!$B$19</definedName>
    <definedName name="TABLE_DATE_IMPLEMENTED_1" localSheetId="21">'x-221'!$B$19</definedName>
    <definedName name="TABLE_DATE_IMPLEMENTED_1" localSheetId="22">'x-301'!$B$19</definedName>
    <definedName name="TABLE_DATE_IMPLEMENTED_1" localSheetId="23">'x-302'!$B$19</definedName>
    <definedName name="TABLE_DATE_IMPLEMENTED_1" localSheetId="24">'x-303'!$B$19</definedName>
    <definedName name="TABLE_DATE_IMPLEMENTED_1" localSheetId="25">'x-304'!$B$19</definedName>
    <definedName name="TABLE_DATE_IMPLEMENTED_1" localSheetId="26">'x-305'!$B$19</definedName>
    <definedName name="TABLE_DATE_IMPLEMENTED_1" localSheetId="27">'x-306'!$B$19</definedName>
    <definedName name="TABLE_DATE_IMPLEMENTED_1" localSheetId="28">'x-307'!$B$19</definedName>
    <definedName name="TABLE_DATE_IMPLEMENTED_1" localSheetId="29">'x-308'!$B$19</definedName>
    <definedName name="TABLE_DATE_IMPLEMENTED_1" localSheetId="30">'x-309'!$B$19</definedName>
    <definedName name="TABLE_DATE_IMPLEMENTED_1" localSheetId="31">'x-310'!$B$19</definedName>
    <definedName name="TABLE_DATE_IMPLEMENTED_1" localSheetId="32">'x-311'!$B$19</definedName>
    <definedName name="TABLE_DATE_IMPLEMENTED_1" localSheetId="33">'x-312'!$B$19</definedName>
    <definedName name="TABLE_DATE_IMPLEMENTED_1" localSheetId="34">'x-313'!$B$19</definedName>
    <definedName name="TABLE_DATE_IMPLEMENTED_1" localSheetId="35">'x-314'!$B$19</definedName>
    <definedName name="TABLE_DATE_IMPLEMENTED_1" localSheetId="36">'x-315'!$B$19</definedName>
    <definedName name="TABLE_DATE_IMPLEMENTED_1" localSheetId="37">'x-316'!$B$19</definedName>
    <definedName name="TABLE_DATE_IMPLEMENTED_1" localSheetId="38">'x-317'!$B$19</definedName>
    <definedName name="TABLE_DATE_IMPLEMENTED_1" localSheetId="39">'x-318'!$B$19</definedName>
    <definedName name="TABLE_DATE_IMPLEMENTED_1" localSheetId="40">'x-319'!$B$19</definedName>
    <definedName name="TABLE_DATE_IMPLEMENTED_1" localSheetId="41">'x-320'!$B$19</definedName>
    <definedName name="TABLE_DATE_IMPLEMENTED_1" localSheetId="42">'x-321'!$B$19</definedName>
    <definedName name="TABLE_DATE_IMPLEMENTED_1" localSheetId="43">'x-322'!$B$19</definedName>
    <definedName name="TABLE_DATE_IMPLEMENTED_1" localSheetId="44">'x-323'!$B$19</definedName>
    <definedName name="TABLE_DATE_IMPLEMENTED_1" localSheetId="45">'x-324'!$B$19</definedName>
    <definedName name="TABLE_DATE_IMPLEMENTED_1" localSheetId="46">'x-325'!$B$19</definedName>
    <definedName name="TABLE_DATE_IMPLEMENTED_1" localSheetId="47">'x-326'!$B$19</definedName>
    <definedName name="TABLE_DATE_IMPLEMENTED_1" localSheetId="48">'x-327'!$B$19</definedName>
    <definedName name="TABLE_DATE_IMPLEMENTED_1" localSheetId="49">'x-328'!$B$19</definedName>
    <definedName name="TABLE_DATE_IMPLEMENTED_1" localSheetId="50">'x-401'!$B$19</definedName>
    <definedName name="TABLE_DATE_IMPLEMENTED_1" localSheetId="51">'x-403'!$B$19</definedName>
    <definedName name="TABLE_DATE_IMPLEMENTED_1" localSheetId="52">'x-404'!$B$19</definedName>
    <definedName name="TABLE_DATE_IMPLEMENTED_1" localSheetId="53">'x-405'!$B$19</definedName>
    <definedName name="TABLE_DATE_IMPLEMENTED_1" localSheetId="54">'x-406'!$B$19</definedName>
    <definedName name="TABLE_DATE_IMPLEMENTED_1" localSheetId="55">'x-407'!$B$19</definedName>
    <definedName name="TABLE_DATE_IMPLEMENTED_1" localSheetId="56">'x-501'!$B$19</definedName>
    <definedName name="TABLE_DATE_IMPLEMENTED_1" localSheetId="57">'x-502'!$B$19</definedName>
    <definedName name="TABLE_DATE_IMPLEMENTED_1" localSheetId="58">'x-503'!$B$19</definedName>
    <definedName name="TABLE_DATE_IMPLEMENTED_1" localSheetId="59">'x-504'!$B$19</definedName>
    <definedName name="TABLE_DATE_IMPLEMENTED_1" localSheetId="60">'x-505'!$B$19</definedName>
    <definedName name="TABLE_DATE_IMPLEMENTED_1" localSheetId="61">'x-506'!$B$19</definedName>
    <definedName name="TABLE_DATE_IMPLEMENTED_1" localSheetId="62">'x-603'!$B$19</definedName>
    <definedName name="TABLE_DATE_IMPLEMENTED_1" localSheetId="63">'x-604'!$B$19</definedName>
    <definedName name="TABLE_DATE_IMPLEMENTED_1" localSheetId="64">'x-605'!$B$19</definedName>
    <definedName name="TABLE_DATE_IMPLEMENTED_1" localSheetId="65">'x-606'!$B$19</definedName>
    <definedName name="TABLE_DATE_IMPLEMENTED_1" localSheetId="66">'x-607'!$B$19</definedName>
    <definedName name="TABLE_DATE_IMPLEMENTED_1" localSheetId="67">'x-608'!$B$19</definedName>
    <definedName name="TABLE_DATE_IMPLEMENTED_1" localSheetId="68">'x-609'!$B$19</definedName>
    <definedName name="TABLE_DATE_IMPLEMENTED_1" localSheetId="69">'x-610'!$B$19</definedName>
    <definedName name="TABLE_DATE_IMPLEMENTED_1" localSheetId="70">'x-611'!$B$19</definedName>
    <definedName name="TABLE_DATE_IMPLEMENTED_1" localSheetId="71">'x-612'!$B$19</definedName>
    <definedName name="TABLE_DATE_IMPLEMENTED_1" localSheetId="72">'x-613'!$B$19</definedName>
    <definedName name="TABLE_DATE_IMPLEMENTED_1" localSheetId="73">'x-614'!$B$19</definedName>
    <definedName name="TABLE_DATE_IMPLEMENTED_1" localSheetId="74">'x-615'!$B$19</definedName>
    <definedName name="TABLE_DATE_IMPLEMENTED_1" localSheetId="75">'x-616'!$B$19</definedName>
    <definedName name="TABLE_DATE_IMPLEMENTED_1" localSheetId="76">'x-617'!$B$19</definedName>
    <definedName name="TABLE_DATE_IMPLEMENTED_1" localSheetId="77">'x-618'!$B$19</definedName>
    <definedName name="TABLE_DATE_IMPLEMENTED_1" localSheetId="78">'x-619'!$B$19</definedName>
    <definedName name="TABLE_DATE_IMPLEMENTED_1" localSheetId="79">'x-620'!$B$19</definedName>
    <definedName name="TABLE_DATE_IMPLEMENTED_1" localSheetId="80">'x-621'!$B$19</definedName>
    <definedName name="TABLE_DATE_IMPLEMENTED_1" localSheetId="81">'x-622'!$B$19</definedName>
    <definedName name="TABLE_DATE_IMPLEMENTED_1" localSheetId="82">'x-623'!$B$19</definedName>
    <definedName name="TABLE_DATE_IMPLEMENTED_1" localSheetId="83">'x-624'!$B$19</definedName>
    <definedName name="TABLE_DATE_IMPLEMENTED_1" localSheetId="84">'x-625'!$B$19</definedName>
    <definedName name="TABLE_DATE_IMPLEMENTED_1" localSheetId="85">'x-626'!$B$19</definedName>
    <definedName name="TABLE_DATE_IMPLEMENTED_1" localSheetId="86">'x-627'!$B$19</definedName>
    <definedName name="TABLE_DATE_IMPLEMENTED_1" localSheetId="87">'x-701'!$B$19</definedName>
    <definedName name="TABLE_DATE_IMPLEMENTED_1" localSheetId="88">'x-702'!$B$19</definedName>
    <definedName name="TABLE_DATE_IMPLEMENTED_1" localSheetId="89">'x-802'!$B$19</definedName>
    <definedName name="TABLE_DATE_IMPLEMENTED_1" localSheetId="90">'x-template'!$B$19</definedName>
    <definedName name="TABLE_DATE_IMPLEMENTED_2" localSheetId="87">'x-701'!$F$19</definedName>
    <definedName name="TABLE_DATE_IMPLEMENTED_2" localSheetId="89">'x-802'!$G$19</definedName>
    <definedName name="TABLE_DATE_IMPLEMENTED_3" localSheetId="89">'x-802'!$K$19</definedName>
    <definedName name="TABLE_DATE_ISSUED_1" localSheetId="5">'x-201'!$B$18</definedName>
    <definedName name="TABLE_DATE_ISSUED_1" localSheetId="6">'x-202'!$B$18</definedName>
    <definedName name="TABLE_DATE_ISSUED_1" localSheetId="7">'x-203'!$B$18</definedName>
    <definedName name="TABLE_DATE_ISSUED_1" localSheetId="8">'x-204'!$B$18</definedName>
    <definedName name="TABLE_DATE_ISSUED_1" localSheetId="9">'x-205'!$B$18</definedName>
    <definedName name="TABLE_DATE_ISSUED_1" localSheetId="10">'x-206'!$B$18</definedName>
    <definedName name="TABLE_DATE_ISSUED_1" localSheetId="11">'x-207'!$B$18</definedName>
    <definedName name="TABLE_DATE_ISSUED_1" localSheetId="12">'x-208'!$B$18</definedName>
    <definedName name="TABLE_DATE_ISSUED_1" localSheetId="13">'x-209'!$B$18</definedName>
    <definedName name="TABLE_DATE_ISSUED_1" localSheetId="14">'x-210'!$B$18</definedName>
    <definedName name="TABLE_DATE_ISSUED_1" localSheetId="15">'x-211'!$B$18</definedName>
    <definedName name="TABLE_DATE_ISSUED_1" localSheetId="16">'x-212'!$B$18</definedName>
    <definedName name="TABLE_DATE_ISSUED_1" localSheetId="17">'x-213'!$B$18</definedName>
    <definedName name="TABLE_DATE_ISSUED_1" localSheetId="18">'x-214'!$B$18</definedName>
    <definedName name="TABLE_DATE_ISSUED_1" localSheetId="19">'x-215'!$B$18</definedName>
    <definedName name="TABLE_DATE_ISSUED_1" localSheetId="20">'x-220'!$B$18</definedName>
    <definedName name="TABLE_DATE_ISSUED_1" localSheetId="21">'x-221'!$B$18</definedName>
    <definedName name="TABLE_DATE_ISSUED_1" localSheetId="22">'x-301'!$B$18</definedName>
    <definedName name="TABLE_DATE_ISSUED_1" localSheetId="23">'x-302'!$B$18</definedName>
    <definedName name="TABLE_DATE_ISSUED_1" localSheetId="24">'x-303'!$B$18</definedName>
    <definedName name="TABLE_DATE_ISSUED_1" localSheetId="25">'x-304'!$B$18</definedName>
    <definedName name="TABLE_DATE_ISSUED_1" localSheetId="26">'x-305'!$B$18</definedName>
    <definedName name="TABLE_DATE_ISSUED_1" localSheetId="27">'x-306'!$B$18</definedName>
    <definedName name="TABLE_DATE_ISSUED_1" localSheetId="28">'x-307'!$B$18</definedName>
    <definedName name="TABLE_DATE_ISSUED_1" localSheetId="29">'x-308'!$B$18</definedName>
    <definedName name="TABLE_DATE_ISSUED_1" localSheetId="30">'x-309'!$B$18</definedName>
    <definedName name="TABLE_DATE_ISSUED_1" localSheetId="31">'x-310'!$B$18</definedName>
    <definedName name="TABLE_DATE_ISSUED_1" localSheetId="32">'x-311'!$B$18</definedName>
    <definedName name="TABLE_DATE_ISSUED_1" localSheetId="33">'x-312'!$B$18</definedName>
    <definedName name="TABLE_DATE_ISSUED_1" localSheetId="34">'x-313'!$B$18</definedName>
    <definedName name="TABLE_DATE_ISSUED_1" localSheetId="35">'x-314'!$B$18</definedName>
    <definedName name="TABLE_DATE_ISSUED_1" localSheetId="36">'x-315'!$B$18</definedName>
    <definedName name="TABLE_DATE_ISSUED_1" localSheetId="37">'x-316'!$B$18</definedName>
    <definedName name="TABLE_DATE_ISSUED_1" localSheetId="38">'x-317'!$B$18</definedName>
    <definedName name="TABLE_DATE_ISSUED_1" localSheetId="39">'x-318'!$B$18</definedName>
    <definedName name="TABLE_DATE_ISSUED_1" localSheetId="40">'x-319'!$B$18</definedName>
    <definedName name="TABLE_DATE_ISSUED_1" localSheetId="41">'x-320'!$B$18</definedName>
    <definedName name="TABLE_DATE_ISSUED_1" localSheetId="42">'x-321'!$B$18</definedName>
    <definedName name="TABLE_DATE_ISSUED_1" localSheetId="43">'x-322'!$B$18</definedName>
    <definedName name="TABLE_DATE_ISSUED_1" localSheetId="44">'x-323'!$B$18</definedName>
    <definedName name="TABLE_DATE_ISSUED_1" localSheetId="45">'x-324'!$B$18</definedName>
    <definedName name="TABLE_DATE_ISSUED_1" localSheetId="46">'x-325'!$B$18</definedName>
    <definedName name="TABLE_DATE_ISSUED_1" localSheetId="47">'x-326'!$B$18</definedName>
    <definedName name="TABLE_DATE_ISSUED_1" localSheetId="48">'x-327'!$B$18</definedName>
    <definedName name="TABLE_DATE_ISSUED_1" localSheetId="49">'x-328'!$B$18</definedName>
    <definedName name="TABLE_DATE_ISSUED_1" localSheetId="50">'x-401'!$B$18</definedName>
    <definedName name="TABLE_DATE_ISSUED_1" localSheetId="51">'x-403'!$B$18</definedName>
    <definedName name="TABLE_DATE_ISSUED_1" localSheetId="52">'x-404'!$B$18</definedName>
    <definedName name="TABLE_DATE_ISSUED_1" localSheetId="53">'x-405'!$B$18</definedName>
    <definedName name="TABLE_DATE_ISSUED_1" localSheetId="54">'x-406'!$B$18</definedName>
    <definedName name="TABLE_DATE_ISSUED_1" localSheetId="55">'x-407'!$B$18</definedName>
    <definedName name="TABLE_DATE_ISSUED_1" localSheetId="56">'x-501'!$B$18</definedName>
    <definedName name="TABLE_DATE_ISSUED_1" localSheetId="57">'x-502'!$B$18</definedName>
    <definedName name="TABLE_DATE_ISSUED_1" localSheetId="58">'x-503'!$B$18</definedName>
    <definedName name="TABLE_DATE_ISSUED_1" localSheetId="59">'x-504'!$B$18</definedName>
    <definedName name="TABLE_DATE_ISSUED_1" localSheetId="60">'x-505'!$B$18</definedName>
    <definedName name="TABLE_DATE_ISSUED_1" localSheetId="61">'x-506'!$B$18</definedName>
    <definedName name="TABLE_DATE_ISSUED_1" localSheetId="62">'x-603'!$B$18</definedName>
    <definedName name="TABLE_DATE_ISSUED_1" localSheetId="63">'x-604'!$B$18</definedName>
    <definedName name="TABLE_DATE_ISSUED_1" localSheetId="64">'x-605'!$B$18</definedName>
    <definedName name="TABLE_DATE_ISSUED_1" localSheetId="65">'x-606'!$B$18</definedName>
    <definedName name="TABLE_DATE_ISSUED_1" localSheetId="66">'x-607'!$B$18</definedName>
    <definedName name="TABLE_DATE_ISSUED_1" localSheetId="67">'x-608'!$B$18</definedName>
    <definedName name="TABLE_DATE_ISSUED_1" localSheetId="68">'x-609'!$B$18</definedName>
    <definedName name="TABLE_DATE_ISSUED_1" localSheetId="69">'x-610'!$B$18</definedName>
    <definedName name="TABLE_DATE_ISSUED_1" localSheetId="70">'x-611'!$B$18</definedName>
    <definedName name="TABLE_DATE_ISSUED_1" localSheetId="71">'x-612'!$B$18</definedName>
    <definedName name="TABLE_DATE_ISSUED_1" localSheetId="72">'x-613'!$B$18</definedName>
    <definedName name="TABLE_DATE_ISSUED_1" localSheetId="73">'x-614'!$B$18</definedName>
    <definedName name="TABLE_DATE_ISSUED_1" localSheetId="74">'x-615'!$B$18</definedName>
    <definedName name="TABLE_DATE_ISSUED_1" localSheetId="75">'x-616'!$B$18</definedName>
    <definedName name="TABLE_DATE_ISSUED_1" localSheetId="76">'x-617'!$B$18</definedName>
    <definedName name="TABLE_DATE_ISSUED_1" localSheetId="77">'x-618'!$B$18</definedName>
    <definedName name="TABLE_DATE_ISSUED_1" localSheetId="78">'x-619'!$B$18</definedName>
    <definedName name="TABLE_DATE_ISSUED_1" localSheetId="79">'x-620'!$B$18</definedName>
    <definedName name="TABLE_DATE_ISSUED_1" localSheetId="80">'x-621'!$B$18</definedName>
    <definedName name="TABLE_DATE_ISSUED_1" localSheetId="81">'x-622'!$B$18</definedName>
    <definedName name="TABLE_DATE_ISSUED_1" localSheetId="82">'x-623'!$B$18</definedName>
    <definedName name="TABLE_DATE_ISSUED_1" localSheetId="83">'x-624'!$B$18</definedName>
    <definedName name="TABLE_DATE_ISSUED_1" localSheetId="84">'x-625'!$B$18</definedName>
    <definedName name="TABLE_DATE_ISSUED_1" localSheetId="85">'x-626'!$B$18</definedName>
    <definedName name="TABLE_DATE_ISSUED_1" localSheetId="86">'x-627'!$B$18</definedName>
    <definedName name="TABLE_DATE_ISSUED_1" localSheetId="87">'x-701'!$B$18</definedName>
    <definedName name="TABLE_DATE_ISSUED_1" localSheetId="88">'x-702'!$B$18</definedName>
    <definedName name="TABLE_DATE_ISSUED_1" localSheetId="89">'x-802'!$B$18</definedName>
    <definedName name="TABLE_DATE_ISSUED_1" localSheetId="90">'x-template'!$B$18</definedName>
    <definedName name="TABLE_DATE_ISSUED_2" localSheetId="87">'x-701'!$F$18</definedName>
    <definedName name="TABLE_DATE_ISSUED_2" localSheetId="89">'x-802'!$G$18</definedName>
    <definedName name="TABLE_DATE_ISSUED_3" localSheetId="89">'x-802'!$K$18</definedName>
    <definedName name="TABLE_DESCRIPTION_1" localSheetId="5">'x-201'!$B$10</definedName>
    <definedName name="TABLE_DESCRIPTION_1" localSheetId="6">'x-202'!$B$10</definedName>
    <definedName name="TABLE_DESCRIPTION_1" localSheetId="7">'x-203'!$B$10</definedName>
    <definedName name="TABLE_DESCRIPTION_1" localSheetId="8">'x-204'!$B$10</definedName>
    <definedName name="TABLE_DESCRIPTION_1" localSheetId="9">'x-205'!$B$10</definedName>
    <definedName name="TABLE_DESCRIPTION_1" localSheetId="10">'x-206'!$B$10</definedName>
    <definedName name="TABLE_DESCRIPTION_1" localSheetId="11">'x-207'!$B$10</definedName>
    <definedName name="TABLE_DESCRIPTION_1" localSheetId="12">'x-208'!$B$10</definedName>
    <definedName name="TABLE_DESCRIPTION_1" localSheetId="13">'x-209'!$B$10</definedName>
    <definedName name="TABLE_DESCRIPTION_1" localSheetId="14">'x-210'!$B$10</definedName>
    <definedName name="TABLE_DESCRIPTION_1" localSheetId="15">'x-211'!$B$10</definedName>
    <definedName name="TABLE_DESCRIPTION_1" localSheetId="16">'x-212'!$B$10</definedName>
    <definedName name="TABLE_DESCRIPTION_1" localSheetId="17">'x-213'!$B$10</definedName>
    <definedName name="TABLE_DESCRIPTION_1" localSheetId="18">'x-214'!$B$10</definedName>
    <definedName name="TABLE_DESCRIPTION_1" localSheetId="19">'x-215'!$B$10</definedName>
    <definedName name="TABLE_DESCRIPTION_1" localSheetId="20">'x-220'!$B$10</definedName>
    <definedName name="TABLE_DESCRIPTION_1" localSheetId="21">'x-221'!$B$10</definedName>
    <definedName name="TABLE_DESCRIPTION_1" localSheetId="22">'x-301'!$B$10</definedName>
    <definedName name="TABLE_DESCRIPTION_1" localSheetId="23">'x-302'!$B$10</definedName>
    <definedName name="TABLE_DESCRIPTION_1" localSheetId="24">'x-303'!$B$10</definedName>
    <definedName name="TABLE_DESCRIPTION_1" localSheetId="25">'x-304'!$B$10</definedName>
    <definedName name="TABLE_DESCRIPTION_1" localSheetId="26">'x-305'!$B$10</definedName>
    <definedName name="TABLE_DESCRIPTION_1" localSheetId="27">'x-306'!$B$10</definedName>
    <definedName name="TABLE_DESCRIPTION_1" localSheetId="28">'x-307'!$B$10</definedName>
    <definedName name="TABLE_DESCRIPTION_1" localSheetId="29">'x-308'!$B$10</definedName>
    <definedName name="TABLE_DESCRIPTION_1" localSheetId="30">'x-309'!$B$10</definedName>
    <definedName name="TABLE_DESCRIPTION_1" localSheetId="31">'x-310'!$B$10</definedName>
    <definedName name="TABLE_DESCRIPTION_1" localSheetId="32">'x-311'!$B$10</definedName>
    <definedName name="TABLE_DESCRIPTION_1" localSheetId="33">'x-312'!$B$10</definedName>
    <definedName name="TABLE_DESCRIPTION_1" localSheetId="34">'x-313'!$B$10</definedName>
    <definedName name="TABLE_DESCRIPTION_1" localSheetId="35">'x-314'!$B$10</definedName>
    <definedName name="TABLE_DESCRIPTION_1" localSheetId="36">'x-315'!$B$10</definedName>
    <definedName name="TABLE_DESCRIPTION_1" localSheetId="37">'x-316'!$B$10</definedName>
    <definedName name="TABLE_DESCRIPTION_1" localSheetId="38">'x-317'!$B$10</definedName>
    <definedName name="TABLE_DESCRIPTION_1" localSheetId="39">'x-318'!$B$10</definedName>
    <definedName name="TABLE_DESCRIPTION_1" localSheetId="40">'x-319'!$B$10</definedName>
    <definedName name="TABLE_DESCRIPTION_1" localSheetId="41">'x-320'!$B$10</definedName>
    <definedName name="TABLE_DESCRIPTION_1" localSheetId="42">'x-321'!$B$10</definedName>
    <definedName name="TABLE_DESCRIPTION_1" localSheetId="43">'x-322'!$B$10</definedName>
    <definedName name="TABLE_DESCRIPTION_1" localSheetId="44">'x-323'!$B$10</definedName>
    <definedName name="TABLE_DESCRIPTION_1" localSheetId="45">'x-324'!$B$10</definedName>
    <definedName name="TABLE_DESCRIPTION_1" localSheetId="46">'x-325'!$B$10</definedName>
    <definedName name="TABLE_DESCRIPTION_1" localSheetId="47">'x-326'!$B$10</definedName>
    <definedName name="TABLE_DESCRIPTION_1" localSheetId="48">'x-327'!$B$10</definedName>
    <definedName name="TABLE_DESCRIPTION_1" localSheetId="49">'x-328'!$B$10</definedName>
    <definedName name="TABLE_DESCRIPTION_1" localSheetId="50">'x-401'!$B$10</definedName>
    <definedName name="TABLE_DESCRIPTION_1" localSheetId="51">'x-403'!$B$10</definedName>
    <definedName name="TABLE_DESCRIPTION_1" localSheetId="52">'x-404'!$B$10</definedName>
    <definedName name="TABLE_DESCRIPTION_1" localSheetId="53">'x-405'!$B$10</definedName>
    <definedName name="TABLE_DESCRIPTION_1" localSheetId="54">'x-406'!$B$10</definedName>
    <definedName name="TABLE_DESCRIPTION_1" localSheetId="55">'x-407'!$B$10</definedName>
    <definedName name="TABLE_DESCRIPTION_1" localSheetId="56">'x-501'!$B$10</definedName>
    <definedName name="TABLE_DESCRIPTION_1" localSheetId="57">'x-502'!$B$10</definedName>
    <definedName name="TABLE_DESCRIPTION_1" localSheetId="58">'x-503'!$B$10</definedName>
    <definedName name="TABLE_DESCRIPTION_1" localSheetId="59">'x-504'!$B$10</definedName>
    <definedName name="TABLE_DESCRIPTION_1" localSheetId="60">'x-505'!$B$10</definedName>
    <definedName name="TABLE_DESCRIPTION_1" localSheetId="61">'x-506'!$B$10</definedName>
    <definedName name="TABLE_DESCRIPTION_1" localSheetId="62">'x-603'!$B$10</definedName>
    <definedName name="TABLE_DESCRIPTION_1" localSheetId="63">'x-604'!$B$10</definedName>
    <definedName name="TABLE_DESCRIPTION_1" localSheetId="64">'x-605'!$B$10</definedName>
    <definedName name="TABLE_DESCRIPTION_1" localSheetId="65">'x-606'!$B$10</definedName>
    <definedName name="TABLE_DESCRIPTION_1" localSheetId="66">'x-607'!$B$10</definedName>
    <definedName name="TABLE_DESCRIPTION_1" localSheetId="67">'x-608'!$B$10</definedName>
    <definedName name="TABLE_DESCRIPTION_1" localSheetId="68">'x-609'!$B$10</definedName>
    <definedName name="TABLE_DESCRIPTION_1" localSheetId="69">'x-610'!$B$10</definedName>
    <definedName name="TABLE_DESCRIPTION_1" localSheetId="70">'x-611'!$B$10</definedName>
    <definedName name="TABLE_DESCRIPTION_1" localSheetId="71">'x-612'!$B$10</definedName>
    <definedName name="TABLE_DESCRIPTION_1" localSheetId="72">'x-613'!$B$10</definedName>
    <definedName name="TABLE_DESCRIPTION_1" localSheetId="73">'x-614'!$B$10</definedName>
    <definedName name="TABLE_DESCRIPTION_1" localSheetId="74">'x-615'!$B$10</definedName>
    <definedName name="TABLE_DESCRIPTION_1" localSheetId="75">'x-616'!$B$10</definedName>
    <definedName name="TABLE_DESCRIPTION_1" localSheetId="76">'x-617'!$B$10</definedName>
    <definedName name="TABLE_DESCRIPTION_1" localSheetId="77">'x-618'!$B$10</definedName>
    <definedName name="TABLE_DESCRIPTION_1" localSheetId="78">'x-619'!$B$10</definedName>
    <definedName name="TABLE_DESCRIPTION_1" localSheetId="79">'x-620'!$B$10</definedName>
    <definedName name="TABLE_DESCRIPTION_1" localSheetId="80">'x-621'!$B$10</definedName>
    <definedName name="TABLE_DESCRIPTION_1" localSheetId="81">'x-622'!$B$10</definedName>
    <definedName name="TABLE_DESCRIPTION_1" localSheetId="82">'x-623'!$B$10</definedName>
    <definedName name="TABLE_DESCRIPTION_1" localSheetId="83">'x-624'!$B$10</definedName>
    <definedName name="TABLE_DESCRIPTION_1" localSheetId="84">'x-625'!$B$10</definedName>
    <definedName name="TABLE_DESCRIPTION_1" localSheetId="85">'x-626'!$B$10</definedName>
    <definedName name="TABLE_DESCRIPTION_1" localSheetId="86">'x-627'!$B$10</definedName>
    <definedName name="TABLE_DESCRIPTION_1" localSheetId="87">'x-701'!$B$10</definedName>
    <definedName name="TABLE_DESCRIPTION_1" localSheetId="88">'x-702'!$B$10</definedName>
    <definedName name="TABLE_DESCRIPTION_1" localSheetId="89">'x-802'!$B$10</definedName>
    <definedName name="TABLE_DESCRIPTION_1" localSheetId="90">'x-template'!$B$10</definedName>
    <definedName name="TABLE_DESCRIPTION_2" localSheetId="87">'x-701'!$F$10</definedName>
    <definedName name="TABLE_DESCRIPTION_2" localSheetId="89">'x-802'!$G$10</definedName>
    <definedName name="TABLE_DESCRIPTION_3" localSheetId="89">'x-802'!$K$10</definedName>
    <definedName name="TABLE_FACTOR_STATUS_1" localSheetId="5">'x-201'!$B$20</definedName>
    <definedName name="TABLE_FACTOR_STATUS_1" localSheetId="6">'x-202'!$B$20</definedName>
    <definedName name="TABLE_FACTOR_STATUS_1" localSheetId="7">'x-203'!$B$20</definedName>
    <definedName name="TABLE_FACTOR_STATUS_1" localSheetId="8">'x-204'!$B$20</definedName>
    <definedName name="TABLE_FACTOR_STATUS_1" localSheetId="9">'x-205'!$B$20</definedName>
    <definedName name="TABLE_FACTOR_STATUS_1" localSheetId="10">'x-206'!$B$20</definedName>
    <definedName name="TABLE_FACTOR_STATUS_1" localSheetId="11">'x-207'!$B$20</definedName>
    <definedName name="TABLE_FACTOR_STATUS_1" localSheetId="12">'x-208'!$B$20</definedName>
    <definedName name="TABLE_FACTOR_STATUS_1" localSheetId="13">'x-209'!$B$20</definedName>
    <definedName name="TABLE_FACTOR_STATUS_1" localSheetId="14">'x-210'!$B$20</definedName>
    <definedName name="TABLE_FACTOR_STATUS_1" localSheetId="15">'x-211'!$B$20</definedName>
    <definedName name="TABLE_FACTOR_STATUS_1" localSheetId="16">'x-212'!$B$20</definedName>
    <definedName name="TABLE_FACTOR_STATUS_1" localSheetId="17">'x-213'!$B$20</definedName>
    <definedName name="TABLE_FACTOR_STATUS_1" localSheetId="18">'x-214'!$B$20</definedName>
    <definedName name="TABLE_FACTOR_STATUS_1" localSheetId="19">'x-215'!$B$20</definedName>
    <definedName name="TABLE_FACTOR_STATUS_1" localSheetId="20">'x-220'!$B$20</definedName>
    <definedName name="TABLE_FACTOR_STATUS_1" localSheetId="21">'x-221'!$B$20</definedName>
    <definedName name="TABLE_FACTOR_STATUS_1" localSheetId="22">'x-301'!$B$20</definedName>
    <definedName name="TABLE_FACTOR_STATUS_1" localSheetId="23">'x-302'!$B$20</definedName>
    <definedName name="TABLE_FACTOR_STATUS_1" localSheetId="24">'x-303'!$B$20</definedName>
    <definedName name="TABLE_FACTOR_STATUS_1" localSheetId="25">'x-304'!$B$20</definedName>
    <definedName name="TABLE_FACTOR_STATUS_1" localSheetId="26">'x-305'!$B$20</definedName>
    <definedName name="TABLE_FACTOR_STATUS_1" localSheetId="27">'x-306'!$B$20</definedName>
    <definedName name="TABLE_FACTOR_STATUS_1" localSheetId="28">'x-307'!$B$20</definedName>
    <definedName name="TABLE_FACTOR_STATUS_1" localSheetId="29">'x-308'!$B$20</definedName>
    <definedName name="TABLE_FACTOR_STATUS_1" localSheetId="30">'x-309'!$B$20</definedName>
    <definedName name="TABLE_FACTOR_STATUS_1" localSheetId="31">'x-310'!$B$20</definedName>
    <definedName name="TABLE_FACTOR_STATUS_1" localSheetId="32">'x-311'!$B$20</definedName>
    <definedName name="TABLE_FACTOR_STATUS_1" localSheetId="33">'x-312'!$B$20</definedName>
    <definedName name="TABLE_FACTOR_STATUS_1" localSheetId="34">'x-313'!$B$20</definedName>
    <definedName name="TABLE_FACTOR_STATUS_1" localSheetId="35">'x-314'!$B$20</definedName>
    <definedName name="TABLE_FACTOR_STATUS_1" localSheetId="36">'x-315'!$B$20</definedName>
    <definedName name="TABLE_FACTOR_STATUS_1" localSheetId="37">'x-316'!$B$20</definedName>
    <definedName name="TABLE_FACTOR_STATUS_1" localSheetId="38">'x-317'!$B$20</definedName>
    <definedName name="TABLE_FACTOR_STATUS_1" localSheetId="39">'x-318'!$B$20</definedName>
    <definedName name="TABLE_FACTOR_STATUS_1" localSheetId="40">'x-319'!$B$20</definedName>
    <definedName name="TABLE_FACTOR_STATUS_1" localSheetId="41">'x-320'!$B$20</definedName>
    <definedName name="TABLE_FACTOR_STATUS_1" localSheetId="42">'x-321'!$B$20</definedName>
    <definedName name="TABLE_FACTOR_STATUS_1" localSheetId="43">'x-322'!$B$20</definedName>
    <definedName name="TABLE_FACTOR_STATUS_1" localSheetId="44">'x-323'!$B$20</definedName>
    <definedName name="TABLE_FACTOR_STATUS_1" localSheetId="45">'x-324'!$B$20</definedName>
    <definedName name="TABLE_FACTOR_STATUS_1" localSheetId="46">'x-325'!$B$20</definedName>
    <definedName name="TABLE_FACTOR_STATUS_1" localSheetId="47">'x-326'!$B$20</definedName>
    <definedName name="TABLE_FACTOR_STATUS_1" localSheetId="48">'x-327'!$B$20</definedName>
    <definedName name="TABLE_FACTOR_STATUS_1" localSheetId="49">'x-328'!$B$20</definedName>
    <definedName name="TABLE_FACTOR_STATUS_1" localSheetId="50">'x-401'!$B$20</definedName>
    <definedName name="TABLE_FACTOR_STATUS_1" localSheetId="51">'x-403'!$B$20</definedName>
    <definedName name="TABLE_FACTOR_STATUS_1" localSheetId="52">'x-404'!$B$20</definedName>
    <definedName name="TABLE_FACTOR_STATUS_1" localSheetId="53">'x-405'!$B$20</definedName>
    <definedName name="TABLE_FACTOR_STATUS_1" localSheetId="54">'x-406'!$B$20</definedName>
    <definedName name="TABLE_FACTOR_STATUS_1" localSheetId="55">'x-407'!$B$20</definedName>
    <definedName name="TABLE_FACTOR_STATUS_1" localSheetId="56">'x-501'!$B$20</definedName>
    <definedName name="TABLE_FACTOR_STATUS_1" localSheetId="57">'x-502'!$B$20</definedName>
    <definedName name="TABLE_FACTOR_STATUS_1" localSheetId="58">'x-503'!$B$20</definedName>
    <definedName name="TABLE_FACTOR_STATUS_1" localSheetId="59">'x-504'!$B$20</definedName>
    <definedName name="TABLE_FACTOR_STATUS_1" localSheetId="60">'x-505'!$B$20</definedName>
    <definedName name="TABLE_FACTOR_STATUS_1" localSheetId="61">'x-506'!$B$20</definedName>
    <definedName name="TABLE_FACTOR_STATUS_1" localSheetId="62">'x-603'!$B$20</definedName>
    <definedName name="TABLE_FACTOR_STATUS_1" localSheetId="63">'x-604'!$B$20</definedName>
    <definedName name="TABLE_FACTOR_STATUS_1" localSheetId="64">'x-605'!$B$20</definedName>
    <definedName name="TABLE_FACTOR_STATUS_1" localSheetId="65">'x-606'!$B$20</definedName>
    <definedName name="TABLE_FACTOR_STATUS_1" localSheetId="66">'x-607'!$B$20</definedName>
    <definedName name="TABLE_FACTOR_STATUS_1" localSheetId="67">'x-608'!$B$20</definedName>
    <definedName name="TABLE_FACTOR_STATUS_1" localSheetId="68">'x-609'!$B$20</definedName>
    <definedName name="TABLE_FACTOR_STATUS_1" localSheetId="69">'x-610'!$B$20</definedName>
    <definedName name="TABLE_FACTOR_STATUS_1" localSheetId="70">'x-611'!$B$20</definedName>
    <definedName name="TABLE_FACTOR_STATUS_1" localSheetId="71">'x-612'!$B$20</definedName>
    <definedName name="TABLE_FACTOR_STATUS_1" localSheetId="72">'x-613'!$B$20</definedName>
    <definedName name="TABLE_FACTOR_STATUS_1" localSheetId="73">'x-614'!$B$20</definedName>
    <definedName name="TABLE_FACTOR_STATUS_1" localSheetId="74">'x-615'!$B$20</definedName>
    <definedName name="TABLE_FACTOR_STATUS_1" localSheetId="75">'x-616'!$B$20</definedName>
    <definedName name="TABLE_FACTOR_STATUS_1" localSheetId="76">'x-617'!$B$20</definedName>
    <definedName name="TABLE_FACTOR_STATUS_1" localSheetId="77">'x-618'!$B$20</definedName>
    <definedName name="TABLE_FACTOR_STATUS_1" localSheetId="78">'x-619'!$B$20</definedName>
    <definedName name="TABLE_FACTOR_STATUS_1" localSheetId="79">'x-620'!$B$20</definedName>
    <definedName name="TABLE_FACTOR_STATUS_1" localSheetId="80">'x-621'!$B$20</definedName>
    <definedName name="TABLE_FACTOR_STATUS_1" localSheetId="81">'x-622'!$B$20</definedName>
    <definedName name="TABLE_FACTOR_STATUS_1" localSheetId="82">'x-623'!$B$20</definedName>
    <definedName name="TABLE_FACTOR_STATUS_1" localSheetId="83">'x-624'!$B$20</definedName>
    <definedName name="TABLE_FACTOR_STATUS_1" localSheetId="84">'x-625'!$B$20</definedName>
    <definedName name="TABLE_FACTOR_STATUS_1" localSheetId="85">'x-626'!$B$20</definedName>
    <definedName name="TABLE_FACTOR_STATUS_1" localSheetId="86">'x-627'!$B$20</definedName>
    <definedName name="TABLE_FACTOR_STATUS_1" localSheetId="87">'x-701'!$B$20</definedName>
    <definedName name="TABLE_FACTOR_STATUS_1" localSheetId="88">'x-702'!$B$20</definedName>
    <definedName name="TABLE_FACTOR_STATUS_1" localSheetId="89">'x-802'!$B$20</definedName>
    <definedName name="TABLE_FACTOR_STATUS_1" localSheetId="90">'x-template'!$B$20</definedName>
    <definedName name="TABLE_FACTOR_STATUS_2" localSheetId="87">'x-701'!$F$20</definedName>
    <definedName name="TABLE_FACTOR_STATUS_2" localSheetId="89">'x-802'!$G$20</definedName>
    <definedName name="TABLE_FACTOR_STATUS_3" localSheetId="89">'x-802'!$K$20</definedName>
    <definedName name="TABLE_FACTOR_TYPE_1" localSheetId="5">'x-201'!$B$9</definedName>
    <definedName name="TABLE_FACTOR_TYPE_1" localSheetId="6">'x-202'!$B$9</definedName>
    <definedName name="TABLE_FACTOR_TYPE_1" localSheetId="7">'x-203'!$B$9</definedName>
    <definedName name="TABLE_FACTOR_TYPE_1" localSheetId="8">'x-204'!$B$9</definedName>
    <definedName name="TABLE_FACTOR_TYPE_1" localSheetId="9">'x-205'!$B$9</definedName>
    <definedName name="TABLE_FACTOR_TYPE_1" localSheetId="10">'x-206'!$B$9</definedName>
    <definedName name="TABLE_FACTOR_TYPE_1" localSheetId="11">'x-207'!$B$9</definedName>
    <definedName name="TABLE_FACTOR_TYPE_1" localSheetId="12">'x-208'!$B$9</definedName>
    <definedName name="TABLE_FACTOR_TYPE_1" localSheetId="13">'x-209'!$B$9</definedName>
    <definedName name="TABLE_FACTOR_TYPE_1" localSheetId="14">'x-210'!$B$9</definedName>
    <definedName name="TABLE_FACTOR_TYPE_1" localSheetId="15">'x-211'!$B$9</definedName>
    <definedName name="TABLE_FACTOR_TYPE_1" localSheetId="16">'x-212'!$B$9</definedName>
    <definedName name="TABLE_FACTOR_TYPE_1" localSheetId="17">'x-213'!$B$9</definedName>
    <definedName name="TABLE_FACTOR_TYPE_1" localSheetId="18">'x-214'!$B$9</definedName>
    <definedName name="TABLE_FACTOR_TYPE_1" localSheetId="19">'x-215'!$B$9</definedName>
    <definedName name="TABLE_FACTOR_TYPE_1" localSheetId="20">'x-220'!$B$9</definedName>
    <definedName name="TABLE_FACTOR_TYPE_1" localSheetId="21">'x-221'!$B$9</definedName>
    <definedName name="TABLE_FACTOR_TYPE_1" localSheetId="22">'x-301'!$B$9</definedName>
    <definedName name="TABLE_FACTOR_TYPE_1" localSheetId="23">'x-302'!$B$9</definedName>
    <definedName name="TABLE_FACTOR_TYPE_1" localSheetId="24">'x-303'!$B$9</definedName>
    <definedName name="TABLE_FACTOR_TYPE_1" localSheetId="25">'x-304'!$B$9</definedName>
    <definedName name="TABLE_FACTOR_TYPE_1" localSheetId="26">'x-305'!$B$9</definedName>
    <definedName name="TABLE_FACTOR_TYPE_1" localSheetId="27">'x-306'!$B$9</definedName>
    <definedName name="TABLE_FACTOR_TYPE_1" localSheetId="28">'x-307'!$B$9</definedName>
    <definedName name="TABLE_FACTOR_TYPE_1" localSheetId="29">'x-308'!$B$9</definedName>
    <definedName name="TABLE_FACTOR_TYPE_1" localSheetId="30">'x-309'!$B$9</definedName>
    <definedName name="TABLE_FACTOR_TYPE_1" localSheetId="31">'x-310'!$B$9</definedName>
    <definedName name="TABLE_FACTOR_TYPE_1" localSheetId="32">'x-311'!$B$9</definedName>
    <definedName name="TABLE_FACTOR_TYPE_1" localSheetId="33">'x-312'!$B$9</definedName>
    <definedName name="TABLE_FACTOR_TYPE_1" localSheetId="34">'x-313'!$B$9</definedName>
    <definedName name="TABLE_FACTOR_TYPE_1" localSheetId="35">'x-314'!$B$9</definedName>
    <definedName name="TABLE_FACTOR_TYPE_1" localSheetId="36">'x-315'!$B$9</definedName>
    <definedName name="TABLE_FACTOR_TYPE_1" localSheetId="37">'x-316'!$B$9</definedName>
    <definedName name="TABLE_FACTOR_TYPE_1" localSheetId="38">'x-317'!$B$9</definedName>
    <definedName name="TABLE_FACTOR_TYPE_1" localSheetId="39">'x-318'!$B$9</definedName>
    <definedName name="TABLE_FACTOR_TYPE_1" localSheetId="40">'x-319'!$B$9</definedName>
    <definedName name="TABLE_FACTOR_TYPE_1" localSheetId="41">'x-320'!$B$9</definedName>
    <definedName name="TABLE_FACTOR_TYPE_1" localSheetId="42">'x-321'!$B$9</definedName>
    <definedName name="TABLE_FACTOR_TYPE_1" localSheetId="43">'x-322'!$B$9</definedName>
    <definedName name="TABLE_FACTOR_TYPE_1" localSheetId="44">'x-323'!$B$9</definedName>
    <definedName name="TABLE_FACTOR_TYPE_1" localSheetId="45">'x-324'!$B$9</definedName>
    <definedName name="TABLE_FACTOR_TYPE_1" localSheetId="46">'x-325'!$B$9</definedName>
    <definedName name="TABLE_FACTOR_TYPE_1" localSheetId="47">'x-326'!$B$9</definedName>
    <definedName name="TABLE_FACTOR_TYPE_1" localSheetId="48">'x-327'!$B$9</definedName>
    <definedName name="TABLE_FACTOR_TYPE_1" localSheetId="49">'x-328'!$B$9</definedName>
    <definedName name="TABLE_FACTOR_TYPE_1" localSheetId="50">'x-401'!$B$9</definedName>
    <definedName name="TABLE_FACTOR_TYPE_1" localSheetId="51">'x-403'!$B$9</definedName>
    <definedName name="TABLE_FACTOR_TYPE_1" localSheetId="52">'x-404'!$B$9</definedName>
    <definedName name="TABLE_FACTOR_TYPE_1" localSheetId="53">'x-405'!$B$9</definedName>
    <definedName name="TABLE_FACTOR_TYPE_1" localSheetId="54">'x-406'!$B$9</definedName>
    <definedName name="TABLE_FACTOR_TYPE_1" localSheetId="55">'x-407'!$B$9</definedName>
    <definedName name="TABLE_FACTOR_TYPE_1" localSheetId="56">'x-501'!$B$9</definedName>
    <definedName name="TABLE_FACTOR_TYPE_1" localSheetId="57">'x-502'!$B$9</definedName>
    <definedName name="TABLE_FACTOR_TYPE_1" localSheetId="58">'x-503'!$B$9</definedName>
    <definedName name="TABLE_FACTOR_TYPE_1" localSheetId="59">'x-504'!$B$9</definedName>
    <definedName name="TABLE_FACTOR_TYPE_1" localSheetId="60">'x-505'!$B$9</definedName>
    <definedName name="TABLE_FACTOR_TYPE_1" localSheetId="61">'x-506'!$B$9</definedName>
    <definedName name="TABLE_FACTOR_TYPE_1" localSheetId="62">'x-603'!$B$9</definedName>
    <definedName name="TABLE_FACTOR_TYPE_1" localSheetId="63">'x-604'!$B$9</definedName>
    <definedName name="TABLE_FACTOR_TYPE_1" localSheetId="64">'x-605'!$B$9</definedName>
    <definedName name="TABLE_FACTOR_TYPE_1" localSheetId="65">'x-606'!$B$9</definedName>
    <definedName name="TABLE_FACTOR_TYPE_1" localSheetId="66">'x-607'!$B$9</definedName>
    <definedName name="TABLE_FACTOR_TYPE_1" localSheetId="67">'x-608'!$B$9</definedName>
    <definedName name="TABLE_FACTOR_TYPE_1" localSheetId="68">'x-609'!$B$9</definedName>
    <definedName name="TABLE_FACTOR_TYPE_1" localSheetId="69">'x-610'!$B$9</definedName>
    <definedName name="TABLE_FACTOR_TYPE_1" localSheetId="70">'x-611'!$B$9</definedName>
    <definedName name="TABLE_FACTOR_TYPE_1" localSheetId="71">'x-612'!$B$9</definedName>
    <definedName name="TABLE_FACTOR_TYPE_1" localSheetId="72">'x-613'!$B$9</definedName>
    <definedName name="TABLE_FACTOR_TYPE_1" localSheetId="73">'x-614'!$B$9</definedName>
    <definedName name="TABLE_FACTOR_TYPE_1" localSheetId="74">'x-615'!$B$9</definedName>
    <definedName name="TABLE_FACTOR_TYPE_1" localSheetId="75">'x-616'!$B$9</definedName>
    <definedName name="TABLE_FACTOR_TYPE_1" localSheetId="76">'x-617'!$B$9</definedName>
    <definedName name="TABLE_FACTOR_TYPE_1" localSheetId="77">'x-618'!$B$9</definedName>
    <definedName name="TABLE_FACTOR_TYPE_1" localSheetId="78">'x-619'!$B$9</definedName>
    <definedName name="TABLE_FACTOR_TYPE_1" localSheetId="79">'x-620'!$B$9</definedName>
    <definedName name="TABLE_FACTOR_TYPE_1" localSheetId="80">'x-621'!$B$9</definedName>
    <definedName name="TABLE_FACTOR_TYPE_1" localSheetId="81">'x-622'!$B$9</definedName>
    <definedName name="TABLE_FACTOR_TYPE_1" localSheetId="82">'x-623'!$B$9</definedName>
    <definedName name="TABLE_FACTOR_TYPE_1" localSheetId="83">'x-624'!$B$9</definedName>
    <definedName name="TABLE_FACTOR_TYPE_1" localSheetId="84">'x-625'!$B$9</definedName>
    <definedName name="TABLE_FACTOR_TYPE_1" localSheetId="85">'x-626'!$B$9</definedName>
    <definedName name="TABLE_FACTOR_TYPE_1" localSheetId="86">'x-627'!$B$9</definedName>
    <definedName name="TABLE_FACTOR_TYPE_1" localSheetId="87">'x-701'!$B$9</definedName>
    <definedName name="TABLE_FACTOR_TYPE_1" localSheetId="88">'x-702'!$B$9</definedName>
    <definedName name="TABLE_FACTOR_TYPE_1" localSheetId="89">'x-802'!$B$9</definedName>
    <definedName name="TABLE_FACTOR_TYPE_1" localSheetId="90">'x-template'!$B$9</definedName>
    <definedName name="TABLE_FACTOR_TYPE_2" localSheetId="87">'x-701'!$F$9</definedName>
    <definedName name="TABLE_FACTOR_TYPE_2" localSheetId="89">'x-802'!$G$9</definedName>
    <definedName name="TABLE_FACTOR_TYPE_3" localSheetId="89">'x-802'!$K$9</definedName>
    <definedName name="TABLE_GENDER_1" localSheetId="5">'x-201'!$B$11</definedName>
    <definedName name="TABLE_GENDER_1" localSheetId="6">'x-202'!$B$11</definedName>
    <definedName name="TABLE_GENDER_1" localSheetId="7">'x-203'!$B$11</definedName>
    <definedName name="TABLE_GENDER_1" localSheetId="8">'x-204'!$B$11</definedName>
    <definedName name="TABLE_GENDER_1" localSheetId="9">'x-205'!$B$11</definedName>
    <definedName name="TABLE_GENDER_1" localSheetId="10">'x-206'!$B$11</definedName>
    <definedName name="TABLE_GENDER_1" localSheetId="11">'x-207'!$B$11</definedName>
    <definedName name="TABLE_GENDER_1" localSheetId="12">'x-208'!$B$11</definedName>
    <definedName name="TABLE_GENDER_1" localSheetId="13">'x-209'!$B$11</definedName>
    <definedName name="TABLE_GENDER_1" localSheetId="14">'x-210'!$B$11</definedName>
    <definedName name="TABLE_GENDER_1" localSheetId="15">'x-211'!$B$11</definedName>
    <definedName name="TABLE_GENDER_1" localSheetId="16">'x-212'!$B$11</definedName>
    <definedName name="TABLE_GENDER_1" localSheetId="17">'x-213'!$B$11</definedName>
    <definedName name="TABLE_GENDER_1" localSheetId="18">'x-214'!$B$11</definedName>
    <definedName name="TABLE_GENDER_1" localSheetId="19">'x-215'!$B$11</definedName>
    <definedName name="TABLE_GENDER_1" localSheetId="20">'x-220'!$B$11</definedName>
    <definedName name="TABLE_GENDER_1" localSheetId="21">'x-221'!$B$11</definedName>
    <definedName name="TABLE_GENDER_1" localSheetId="22">'x-301'!$B$11</definedName>
    <definedName name="TABLE_GENDER_1" localSheetId="23">'x-302'!$B$11</definedName>
    <definedName name="TABLE_GENDER_1" localSheetId="24">'x-303'!$B$11</definedName>
    <definedName name="TABLE_GENDER_1" localSheetId="25">'x-304'!$B$11</definedName>
    <definedName name="TABLE_GENDER_1" localSheetId="26">'x-305'!$B$11</definedName>
    <definedName name="TABLE_GENDER_1" localSheetId="27">'x-306'!$B$11</definedName>
    <definedName name="TABLE_GENDER_1" localSheetId="28">'x-307'!$B$11</definedName>
    <definedName name="TABLE_GENDER_1" localSheetId="29">'x-308'!$B$11</definedName>
    <definedName name="TABLE_GENDER_1" localSheetId="30">'x-309'!$B$11</definedName>
    <definedName name="TABLE_GENDER_1" localSheetId="31">'x-310'!$B$11</definedName>
    <definedName name="TABLE_GENDER_1" localSheetId="32">'x-311'!$B$11</definedName>
    <definedName name="TABLE_GENDER_1" localSheetId="33">'x-312'!$B$11</definedName>
    <definedName name="TABLE_GENDER_1" localSheetId="34">'x-313'!$B$11</definedName>
    <definedName name="TABLE_GENDER_1" localSheetId="35">'x-314'!$B$11</definedName>
    <definedName name="TABLE_GENDER_1" localSheetId="36">'x-315'!$B$11</definedName>
    <definedName name="TABLE_GENDER_1" localSheetId="37">'x-316'!$B$11</definedName>
    <definedName name="TABLE_GENDER_1" localSheetId="38">'x-317'!$B$11</definedName>
    <definedName name="TABLE_GENDER_1" localSheetId="39">'x-318'!$B$11</definedName>
    <definedName name="TABLE_GENDER_1" localSheetId="40">'x-319'!$B$11</definedName>
    <definedName name="TABLE_GENDER_1" localSheetId="41">'x-320'!$B$11</definedName>
    <definedName name="TABLE_GENDER_1" localSheetId="42">'x-321'!$B$11</definedName>
    <definedName name="TABLE_GENDER_1" localSheetId="43">'x-322'!$B$11</definedName>
    <definedName name="TABLE_GENDER_1" localSheetId="44">'x-323'!$B$11</definedName>
    <definedName name="TABLE_GENDER_1" localSheetId="45">'x-324'!$B$11</definedName>
    <definedName name="TABLE_GENDER_1" localSheetId="46">'x-325'!$B$11</definedName>
    <definedName name="TABLE_GENDER_1" localSheetId="47">'x-326'!$B$11</definedName>
    <definedName name="TABLE_GENDER_1" localSheetId="48">'x-327'!$B$11</definedName>
    <definedName name="TABLE_GENDER_1" localSheetId="49">'x-328'!$B$11</definedName>
    <definedName name="TABLE_GENDER_1" localSheetId="50">'x-401'!$B$11</definedName>
    <definedName name="TABLE_GENDER_1" localSheetId="51">'x-403'!$B$11</definedName>
    <definedName name="TABLE_GENDER_1" localSheetId="52">'x-404'!$B$11</definedName>
    <definedName name="TABLE_GENDER_1" localSheetId="53">'x-405'!$B$11</definedName>
    <definedName name="TABLE_GENDER_1" localSheetId="54">'x-406'!$B$11</definedName>
    <definedName name="TABLE_GENDER_1" localSheetId="55">'x-407'!$B$11</definedName>
    <definedName name="TABLE_GENDER_1" localSheetId="56">'x-501'!$B$11</definedName>
    <definedName name="TABLE_GENDER_1" localSheetId="57">'x-502'!$B$11</definedName>
    <definedName name="TABLE_GENDER_1" localSheetId="58">'x-503'!$B$11</definedName>
    <definedName name="TABLE_GENDER_1" localSheetId="59">'x-504'!$B$11</definedName>
    <definedName name="TABLE_GENDER_1" localSheetId="60">'x-505'!$B$11</definedName>
    <definedName name="TABLE_GENDER_1" localSheetId="61">'x-506'!$B$11</definedName>
    <definedName name="TABLE_GENDER_1" localSheetId="62">'x-603'!$B$11</definedName>
    <definedName name="TABLE_GENDER_1" localSheetId="63">'x-604'!$B$11</definedName>
    <definedName name="TABLE_GENDER_1" localSheetId="64">'x-605'!$B$11</definedName>
    <definedName name="TABLE_GENDER_1" localSheetId="65">'x-606'!$B$11</definedName>
    <definedName name="TABLE_GENDER_1" localSheetId="66">'x-607'!$B$11</definedName>
    <definedName name="TABLE_GENDER_1" localSheetId="67">'x-608'!$B$11</definedName>
    <definedName name="TABLE_GENDER_1" localSheetId="68">'x-609'!$B$11</definedName>
    <definedName name="TABLE_GENDER_1" localSheetId="69">'x-610'!$B$11</definedName>
    <definedName name="TABLE_GENDER_1" localSheetId="70">'x-611'!$B$11</definedName>
    <definedName name="TABLE_GENDER_1" localSheetId="71">'x-612'!$B$11</definedName>
    <definedName name="TABLE_GENDER_1" localSheetId="72">'x-613'!$B$11</definedName>
    <definedName name="TABLE_GENDER_1" localSheetId="73">'x-614'!$B$11</definedName>
    <definedName name="TABLE_GENDER_1" localSheetId="74">'x-615'!$B$11</definedName>
    <definedName name="TABLE_GENDER_1" localSheetId="75">'x-616'!$B$11</definedName>
    <definedName name="TABLE_GENDER_1" localSheetId="76">'x-617'!$B$11</definedName>
    <definedName name="TABLE_GENDER_1" localSheetId="77">'x-618'!$B$11</definedName>
    <definedName name="TABLE_GENDER_1" localSheetId="78">'x-619'!$B$11</definedName>
    <definedName name="TABLE_GENDER_1" localSheetId="79">'x-620'!$B$11</definedName>
    <definedName name="TABLE_GENDER_1" localSheetId="80">'x-621'!$B$11</definedName>
    <definedName name="TABLE_GENDER_1" localSheetId="81">'x-622'!$B$11</definedName>
    <definedName name="TABLE_GENDER_1" localSheetId="82">'x-623'!$B$11</definedName>
    <definedName name="TABLE_GENDER_1" localSheetId="83">'x-624'!$B$11</definedName>
    <definedName name="TABLE_GENDER_1" localSheetId="84">'x-625'!$B$11</definedName>
    <definedName name="TABLE_GENDER_1" localSheetId="85">'x-626'!$B$11</definedName>
    <definedName name="TABLE_GENDER_1" localSheetId="86">'x-627'!$B$11</definedName>
    <definedName name="TABLE_GENDER_1" localSheetId="87">'x-701'!$B$11</definedName>
    <definedName name="TABLE_GENDER_1" localSheetId="88">'x-702'!$B$11</definedName>
    <definedName name="TABLE_GENDER_1" localSheetId="89">'x-802'!$B$11</definedName>
    <definedName name="TABLE_GENDER_1" localSheetId="90">'x-template'!$B$11</definedName>
    <definedName name="TABLE_GENDER_2" localSheetId="87">'x-701'!$F$11</definedName>
    <definedName name="TABLE_GENDER_2" localSheetId="89">'x-802'!$G$11</definedName>
    <definedName name="TABLE_GENDER_3" localSheetId="89">'x-802'!$K$11</definedName>
    <definedName name="TABLE_INFO_1" localSheetId="5">'x-201'!$A$6:$B$21</definedName>
    <definedName name="TABLE_INFO_1" localSheetId="6">'x-202'!$A$6:$B$21</definedName>
    <definedName name="TABLE_INFO_1" localSheetId="7">'x-203'!$A$6:$B$21</definedName>
    <definedName name="TABLE_INFO_1" localSheetId="8">'x-204'!$A$6:$B$21</definedName>
    <definedName name="TABLE_INFO_1" localSheetId="9">'x-205'!$A$6:$B$21</definedName>
    <definedName name="TABLE_INFO_1" localSheetId="10">'x-206'!$A$6:$B$21</definedName>
    <definedName name="TABLE_INFO_1" localSheetId="11">'x-207'!$A$6:$B$21</definedName>
    <definedName name="TABLE_INFO_1" localSheetId="12">'x-208'!$A$6:$B$21</definedName>
    <definedName name="TABLE_INFO_1" localSheetId="13">'x-209'!$A$6:$B$21</definedName>
    <definedName name="TABLE_INFO_1" localSheetId="14">'x-210'!$A$6:$B$21</definedName>
    <definedName name="TABLE_INFO_1" localSheetId="15">'x-211'!$A$6:$B$21</definedName>
    <definedName name="TABLE_INFO_1" localSheetId="16">'x-212'!$A$6:$B$21</definedName>
    <definedName name="TABLE_INFO_1" localSheetId="17">'x-213'!$A$6:$B$21</definedName>
    <definedName name="TABLE_INFO_1" localSheetId="18">'x-214'!$A$6:$B$21</definedName>
    <definedName name="TABLE_INFO_1" localSheetId="19">'x-215'!$A$6:$B$21</definedName>
    <definedName name="TABLE_INFO_1" localSheetId="20">'x-220'!$A$6:$B$21</definedName>
    <definedName name="TABLE_INFO_1" localSheetId="21">'x-221'!$A$6:$B$21</definedName>
    <definedName name="TABLE_INFO_1" localSheetId="22">'x-301'!$A$6:$B$21</definedName>
    <definedName name="TABLE_INFO_1" localSheetId="23">'x-302'!$A$6:$B$21</definedName>
    <definedName name="TABLE_INFO_1" localSheetId="24">'x-303'!$A$6:$B$21</definedName>
    <definedName name="TABLE_INFO_1" localSheetId="25">'x-304'!$A$6:$B$21</definedName>
    <definedName name="TABLE_INFO_1" localSheetId="26">'x-305'!$A$6:$B$21</definedName>
    <definedName name="TABLE_INFO_1" localSheetId="27">'x-306'!$A$6:$B$21</definedName>
    <definedName name="TABLE_INFO_1" localSheetId="28">'x-307'!$A$6:$B$21</definedName>
    <definedName name="TABLE_INFO_1" localSheetId="29">'x-308'!$A$6:$B$21</definedName>
    <definedName name="TABLE_INFO_1" localSheetId="30">'x-309'!$A$6:$B$21</definedName>
    <definedName name="TABLE_INFO_1" localSheetId="31">'x-310'!$A$6:$B$21</definedName>
    <definedName name="TABLE_INFO_1" localSheetId="32">'x-311'!$A$6:$B$21</definedName>
    <definedName name="TABLE_INFO_1" localSheetId="33">'x-312'!$A$6:$B$21</definedName>
    <definedName name="TABLE_INFO_1" localSheetId="34">'x-313'!$A$6:$B$21</definedName>
    <definedName name="TABLE_INFO_1" localSheetId="35">'x-314'!$A$6:$B$21</definedName>
    <definedName name="TABLE_INFO_1" localSheetId="36">'x-315'!$A$6:$B$21</definedName>
    <definedName name="TABLE_INFO_1" localSheetId="37">'x-316'!$A$6:$B$21</definedName>
    <definedName name="TABLE_INFO_1" localSheetId="38">'x-317'!$A$6:$B$21</definedName>
    <definedName name="TABLE_INFO_1" localSheetId="39">'x-318'!$A$6:$B$21</definedName>
    <definedName name="TABLE_INFO_1" localSheetId="40">'x-319'!$A$6:$B$21</definedName>
    <definedName name="TABLE_INFO_1" localSheetId="41">'x-320'!$A$6:$B$21</definedName>
    <definedName name="TABLE_INFO_1" localSheetId="42">'x-321'!$A$6:$B$21</definedName>
    <definedName name="TABLE_INFO_1" localSheetId="43">'x-322'!$A$6:$B$21</definedName>
    <definedName name="TABLE_INFO_1" localSheetId="44">'x-323'!$A$6:$B$21</definedName>
    <definedName name="TABLE_INFO_1" localSheetId="45">'x-324'!$A$6:$B$21</definedName>
    <definedName name="TABLE_INFO_1" localSheetId="46">'x-325'!$A$6:$B$21</definedName>
    <definedName name="TABLE_INFO_1" localSheetId="47">'x-326'!$A$6:$B$21</definedName>
    <definedName name="TABLE_INFO_1" localSheetId="48">'x-327'!$A$6:$B$21</definedName>
    <definedName name="TABLE_INFO_1" localSheetId="49">'x-328'!$A$6:$B$21</definedName>
    <definedName name="TABLE_INFO_1" localSheetId="50">'x-401'!$A$6:$B$21</definedName>
    <definedName name="TABLE_INFO_1" localSheetId="51">'x-403'!$A$6:$B$21</definedName>
    <definedName name="TABLE_INFO_1" localSheetId="52">'x-404'!$A$6:$B$21</definedName>
    <definedName name="TABLE_INFO_1" localSheetId="53">'x-405'!$A$6:$B$21</definedName>
    <definedName name="TABLE_INFO_1" localSheetId="54">'x-406'!$A$6:$B$21</definedName>
    <definedName name="TABLE_INFO_1" localSheetId="55">'x-407'!$A$6:$B$21</definedName>
    <definedName name="TABLE_INFO_1" localSheetId="56">'x-501'!$A$6:$B$21</definedName>
    <definedName name="TABLE_INFO_1" localSheetId="57">'x-502'!$A$6:$B$21</definedName>
    <definedName name="TABLE_INFO_1" localSheetId="58">'x-503'!$A$6:$B$21</definedName>
    <definedName name="TABLE_INFO_1" localSheetId="59">'x-504'!$A$6:$B$21</definedName>
    <definedName name="TABLE_INFO_1" localSheetId="60">'x-505'!$A$6:$B$21</definedName>
    <definedName name="TABLE_INFO_1" localSheetId="61">'x-506'!$A$6:$B$21</definedName>
    <definedName name="TABLE_INFO_1" localSheetId="62">'x-603'!$A$6:$B$21</definedName>
    <definedName name="TABLE_INFO_1" localSheetId="63">'x-604'!$A$6:$B$21</definedName>
    <definedName name="TABLE_INFO_1" localSheetId="64">'x-605'!$A$6:$B$21</definedName>
    <definedName name="TABLE_INFO_1" localSheetId="65">'x-606'!$A$6:$B$21</definedName>
    <definedName name="TABLE_INFO_1" localSheetId="66">'x-607'!$A$6:$B$21</definedName>
    <definedName name="TABLE_INFO_1" localSheetId="67">'x-608'!$A$6:$B$21</definedName>
    <definedName name="TABLE_INFO_1" localSheetId="68">'x-609'!$A$6:$B$21</definedName>
    <definedName name="TABLE_INFO_1" localSheetId="69">'x-610'!$A$6:$B$21</definedName>
    <definedName name="TABLE_INFO_1" localSheetId="70">'x-611'!$A$6:$B$21</definedName>
    <definedName name="TABLE_INFO_1" localSheetId="71">'x-612'!$A$6:$B$21</definedName>
    <definedName name="TABLE_INFO_1" localSheetId="72">'x-613'!$A$6:$B$21</definedName>
    <definedName name="TABLE_INFO_1" localSheetId="73">'x-614'!$A$6:$B$21</definedName>
    <definedName name="TABLE_INFO_1" localSheetId="74">'x-615'!$A$6:$B$21</definedName>
    <definedName name="TABLE_INFO_1" localSheetId="75">'x-616'!$A$6:$B$21</definedName>
    <definedName name="TABLE_INFO_1" localSheetId="76">'x-617'!$A$6:$B$21</definedName>
    <definedName name="TABLE_INFO_1" localSheetId="77">'x-618'!$A$6:$B$21</definedName>
    <definedName name="TABLE_INFO_1" localSheetId="78">'x-619'!$A$6:$B$21</definedName>
    <definedName name="TABLE_INFO_1" localSheetId="79">'x-620'!$A$6:$B$21</definedName>
    <definedName name="TABLE_INFO_1" localSheetId="80">'x-621'!$A$6:$B$21</definedName>
    <definedName name="TABLE_INFO_1" localSheetId="81">'x-622'!$A$6:$B$21</definedName>
    <definedName name="TABLE_INFO_1" localSheetId="82">'x-623'!$A$6:$B$21</definedName>
    <definedName name="TABLE_INFO_1" localSheetId="83">'x-624'!$A$6:$B$21</definedName>
    <definedName name="TABLE_INFO_1" localSheetId="84">'x-625'!$A$6:$B$21</definedName>
    <definedName name="TABLE_INFO_1" localSheetId="85">'x-626'!$A$6:$B$21</definedName>
    <definedName name="TABLE_INFO_1" localSheetId="86">'x-627'!$A$6:$B$21</definedName>
    <definedName name="TABLE_INFO_1" localSheetId="87">'x-701'!$A$6:$B$21</definedName>
    <definedName name="TABLE_INFO_1" localSheetId="88">'x-702'!$A$6:$B$21</definedName>
    <definedName name="TABLE_INFO_1" localSheetId="89">'x-802'!$A$6:$B$21</definedName>
    <definedName name="TABLE_INFO_1" localSheetId="90">'x-template'!$A$6:$B$21</definedName>
    <definedName name="TABLE_INFO_2" localSheetId="87">'x-701'!$E$6:$F$21</definedName>
    <definedName name="TABLE_INFO_2" localSheetId="89">'x-802'!$F$6:$G$21</definedName>
    <definedName name="TABLE_INFO_3" localSheetId="89">'x-802'!$J$6:$K$21</definedName>
    <definedName name="TABLE_REFERENCE_1" localSheetId="5">'x-201'!$B$15</definedName>
    <definedName name="TABLE_REFERENCE_1" localSheetId="6">'x-202'!$B$15</definedName>
    <definedName name="TABLE_REFERENCE_1" localSheetId="7">'x-203'!$B$15</definedName>
    <definedName name="TABLE_REFERENCE_1" localSheetId="8">'x-204'!$B$15</definedName>
    <definedName name="TABLE_REFERENCE_1" localSheetId="9">'x-205'!$B$15</definedName>
    <definedName name="TABLE_REFERENCE_1" localSheetId="10">'x-206'!$B$15</definedName>
    <definedName name="TABLE_REFERENCE_1" localSheetId="11">'x-207'!$B$15</definedName>
    <definedName name="TABLE_REFERENCE_1" localSheetId="12">'x-208'!$B$15</definedName>
    <definedName name="TABLE_REFERENCE_1" localSheetId="13">'x-209'!$B$15</definedName>
    <definedName name="TABLE_REFERENCE_1" localSheetId="14">'x-210'!$B$15</definedName>
    <definedName name="TABLE_REFERENCE_1" localSheetId="15">'x-211'!$B$15</definedName>
    <definedName name="TABLE_REFERENCE_1" localSheetId="16">'x-212'!$B$15</definedName>
    <definedName name="TABLE_REFERENCE_1" localSheetId="17">'x-213'!$B$15</definedName>
    <definedName name="TABLE_REFERENCE_1" localSheetId="18">'x-214'!$B$15</definedName>
    <definedName name="TABLE_REFERENCE_1" localSheetId="19">'x-215'!$B$15</definedName>
    <definedName name="TABLE_REFERENCE_1" localSheetId="20">'x-220'!$B$15</definedName>
    <definedName name="TABLE_REFERENCE_1" localSheetId="21">'x-221'!$B$15</definedName>
    <definedName name="TABLE_REFERENCE_1" localSheetId="22">'x-301'!$B$15</definedName>
    <definedName name="TABLE_REFERENCE_1" localSheetId="23">'x-302'!$B$15</definedName>
    <definedName name="TABLE_REFERENCE_1" localSheetId="24">'x-303'!$B$15</definedName>
    <definedName name="TABLE_REFERENCE_1" localSheetId="25">'x-304'!$B$15</definedName>
    <definedName name="TABLE_REFERENCE_1" localSheetId="26">'x-305'!$B$15</definedName>
    <definedName name="TABLE_REFERENCE_1" localSheetId="27">'x-306'!$B$15</definedName>
    <definedName name="TABLE_REFERENCE_1" localSheetId="28">'x-307'!$B$15</definedName>
    <definedName name="TABLE_REFERENCE_1" localSheetId="29">'x-308'!$B$15</definedName>
    <definedName name="TABLE_REFERENCE_1" localSheetId="30">'x-309'!$B$15</definedName>
    <definedName name="TABLE_REFERENCE_1" localSheetId="31">'x-310'!$B$15</definedName>
    <definedName name="TABLE_REFERENCE_1" localSheetId="32">'x-311'!$B$15</definedName>
    <definedName name="TABLE_REFERENCE_1" localSheetId="33">'x-312'!$B$15</definedName>
    <definedName name="TABLE_REFERENCE_1" localSheetId="34">'x-313'!$B$15</definedName>
    <definedName name="TABLE_REFERENCE_1" localSheetId="35">'x-314'!$B$15</definedName>
    <definedName name="TABLE_REFERENCE_1" localSheetId="36">'x-315'!$B$15</definedName>
    <definedName name="TABLE_REFERENCE_1" localSheetId="37">'x-316'!$B$15</definedName>
    <definedName name="TABLE_REFERENCE_1" localSheetId="38">'x-317'!$B$15</definedName>
    <definedName name="TABLE_REFERENCE_1" localSheetId="39">'x-318'!$B$15</definedName>
    <definedName name="TABLE_REFERENCE_1" localSheetId="40">'x-319'!$B$15</definedName>
    <definedName name="TABLE_REFERENCE_1" localSheetId="41">'x-320'!$B$15</definedName>
    <definedName name="TABLE_REFERENCE_1" localSheetId="42">'x-321'!$B$15</definedName>
    <definedName name="TABLE_REFERENCE_1" localSheetId="43">'x-322'!$B$15</definedName>
    <definedName name="TABLE_REFERENCE_1" localSheetId="44">'x-323'!$B$15</definedName>
    <definedName name="TABLE_REFERENCE_1" localSheetId="45">'x-324'!$B$15</definedName>
    <definedName name="TABLE_REFERENCE_1" localSheetId="46">'x-325'!$B$15</definedName>
    <definedName name="TABLE_REFERENCE_1" localSheetId="47">'x-326'!$B$15</definedName>
    <definedName name="TABLE_REFERENCE_1" localSheetId="48">'x-327'!$B$15</definedName>
    <definedName name="TABLE_REFERENCE_1" localSheetId="49">'x-328'!$B$15</definedName>
    <definedName name="TABLE_REFERENCE_1" localSheetId="50">'x-401'!$B$15</definedName>
    <definedName name="TABLE_REFERENCE_1" localSheetId="51">'x-403'!$B$15</definedName>
    <definedName name="TABLE_REFERENCE_1" localSheetId="52">'x-404'!$B$15</definedName>
    <definedName name="TABLE_REFERENCE_1" localSheetId="53">'x-405'!$B$15</definedName>
    <definedName name="TABLE_REFERENCE_1" localSheetId="54">'x-406'!$B$15</definedName>
    <definedName name="TABLE_REFERENCE_1" localSheetId="55">'x-407'!$B$15</definedName>
    <definedName name="TABLE_REFERENCE_1" localSheetId="56">'x-501'!$B$15</definedName>
    <definedName name="TABLE_REFERENCE_1" localSheetId="57">'x-502'!$B$15</definedName>
    <definedName name="TABLE_REFERENCE_1" localSheetId="58">'x-503'!$B$15</definedName>
    <definedName name="TABLE_REFERENCE_1" localSheetId="59">'x-504'!$B$15</definedName>
    <definedName name="TABLE_REFERENCE_1" localSheetId="60">'x-505'!$B$15</definedName>
    <definedName name="TABLE_REFERENCE_1" localSheetId="61">'x-506'!$B$15</definedName>
    <definedName name="TABLE_REFERENCE_1" localSheetId="62">'x-603'!$B$15</definedName>
    <definedName name="TABLE_REFERENCE_1" localSheetId="63">'x-604'!$B$15</definedName>
    <definedName name="TABLE_REFERENCE_1" localSheetId="64">'x-605'!$B$15</definedName>
    <definedName name="TABLE_REFERENCE_1" localSheetId="65">'x-606'!$B$15</definedName>
    <definedName name="TABLE_REFERENCE_1" localSheetId="66">'x-607'!$B$15</definedName>
    <definedName name="TABLE_REFERENCE_1" localSheetId="67">'x-608'!$B$15</definedName>
    <definedName name="TABLE_REFERENCE_1" localSheetId="68">'x-609'!$B$15</definedName>
    <definedName name="TABLE_REFERENCE_1" localSheetId="69">'x-610'!$B$15</definedName>
    <definedName name="TABLE_REFERENCE_1" localSheetId="70">'x-611'!$B$15</definedName>
    <definedName name="TABLE_REFERENCE_1" localSheetId="71">'x-612'!$B$15</definedName>
    <definedName name="TABLE_REFERENCE_1" localSheetId="72">'x-613'!$B$15</definedName>
    <definedName name="TABLE_REFERENCE_1" localSheetId="73">'x-614'!$B$15</definedName>
    <definedName name="TABLE_REFERENCE_1" localSheetId="74">'x-615'!$B$15</definedName>
    <definedName name="TABLE_REFERENCE_1" localSheetId="75">'x-616'!$B$15</definedName>
    <definedName name="TABLE_REFERENCE_1" localSheetId="76">'x-617'!$B$15</definedName>
    <definedName name="TABLE_REFERENCE_1" localSheetId="77">'x-618'!$B$15</definedName>
    <definedName name="TABLE_REFERENCE_1" localSheetId="78">'x-619'!$B$15</definedName>
    <definedName name="TABLE_REFERENCE_1" localSheetId="79">'x-620'!$B$15</definedName>
    <definedName name="TABLE_REFERENCE_1" localSheetId="80">'x-621'!$B$15</definedName>
    <definedName name="TABLE_REFERENCE_1" localSheetId="81">'x-622'!$B$15</definedName>
    <definedName name="TABLE_REFERENCE_1" localSheetId="82">'x-623'!$B$15</definedName>
    <definedName name="TABLE_REFERENCE_1" localSheetId="83">'x-624'!$B$15</definedName>
    <definedName name="TABLE_REFERENCE_1" localSheetId="84">'x-625'!$B$15</definedName>
    <definedName name="TABLE_REFERENCE_1" localSheetId="85">'x-626'!$B$15</definedName>
    <definedName name="TABLE_REFERENCE_1" localSheetId="86">'x-627'!$B$15</definedName>
    <definedName name="TABLE_REFERENCE_1" localSheetId="87">'x-701'!$B$15</definedName>
    <definedName name="TABLE_REFERENCE_1" localSheetId="88">'x-702'!$B$15</definedName>
    <definedName name="TABLE_REFERENCE_1" localSheetId="89">'x-802'!$B$15</definedName>
    <definedName name="TABLE_REFERENCE_1" localSheetId="90">'x-template'!$B$15</definedName>
    <definedName name="TABLE_REFERENCE_2" localSheetId="87">'x-701'!$F$15</definedName>
    <definedName name="TABLE_REFERENCE_2" localSheetId="89">'x-802'!$G$15</definedName>
    <definedName name="TABLE_REFERENCE_3" localSheetId="89">'x-802'!$K$15</definedName>
    <definedName name="TABLE_REFERENCE_GUIDANCE_1" localSheetId="5">'x-201'!$B$16</definedName>
    <definedName name="TABLE_REFERENCE_GUIDANCE_1" localSheetId="6">'x-202'!$B$16</definedName>
    <definedName name="TABLE_REFERENCE_GUIDANCE_1" localSheetId="7">'x-203'!$B$16</definedName>
    <definedName name="TABLE_REFERENCE_GUIDANCE_1" localSheetId="8">'x-204'!$B$16</definedName>
    <definedName name="TABLE_REFERENCE_GUIDANCE_1" localSheetId="9">'x-205'!$B$16</definedName>
    <definedName name="TABLE_REFERENCE_GUIDANCE_1" localSheetId="10">'x-206'!$B$16</definedName>
    <definedName name="TABLE_REFERENCE_GUIDANCE_1" localSheetId="11">'x-207'!$B$16</definedName>
    <definedName name="TABLE_REFERENCE_GUIDANCE_1" localSheetId="12">'x-208'!$B$16</definedName>
    <definedName name="TABLE_REFERENCE_GUIDANCE_1" localSheetId="13">'x-209'!$B$16</definedName>
    <definedName name="TABLE_REFERENCE_GUIDANCE_1" localSheetId="14">'x-210'!$B$16</definedName>
    <definedName name="TABLE_REFERENCE_GUIDANCE_1" localSheetId="15">'x-211'!$B$16</definedName>
    <definedName name="TABLE_REFERENCE_GUIDANCE_1" localSheetId="16">'x-212'!$B$16</definedName>
    <definedName name="TABLE_REFERENCE_GUIDANCE_1" localSheetId="17">'x-213'!$B$16</definedName>
    <definedName name="TABLE_REFERENCE_GUIDANCE_1" localSheetId="18">'x-214'!$B$16</definedName>
    <definedName name="TABLE_REFERENCE_GUIDANCE_1" localSheetId="19">'x-215'!$B$16</definedName>
    <definedName name="TABLE_REFERENCE_GUIDANCE_1" localSheetId="20">'x-220'!$B$16</definedName>
    <definedName name="TABLE_REFERENCE_GUIDANCE_1" localSheetId="21">'x-221'!$B$16</definedName>
    <definedName name="TABLE_REFERENCE_GUIDANCE_1" localSheetId="22">'x-301'!$B$16</definedName>
    <definedName name="TABLE_REFERENCE_GUIDANCE_1" localSheetId="23">'x-302'!$B$16</definedName>
    <definedName name="TABLE_REFERENCE_GUIDANCE_1" localSheetId="24">'x-303'!$B$16</definedName>
    <definedName name="TABLE_REFERENCE_GUIDANCE_1" localSheetId="25">'x-304'!$B$16</definedName>
    <definedName name="TABLE_REFERENCE_GUIDANCE_1" localSheetId="26">'x-305'!$B$16</definedName>
    <definedName name="TABLE_REFERENCE_GUIDANCE_1" localSheetId="27">'x-306'!$B$16</definedName>
    <definedName name="TABLE_REFERENCE_GUIDANCE_1" localSheetId="28">'x-307'!$B$16</definedName>
    <definedName name="TABLE_REFERENCE_GUIDANCE_1" localSheetId="29">'x-308'!$B$16</definedName>
    <definedName name="TABLE_REFERENCE_GUIDANCE_1" localSheetId="30">'x-309'!$B$16</definedName>
    <definedName name="TABLE_REFERENCE_GUIDANCE_1" localSheetId="31">'x-310'!$B$16</definedName>
    <definedName name="TABLE_REFERENCE_GUIDANCE_1" localSheetId="32">'x-311'!$B$16</definedName>
    <definedName name="TABLE_REFERENCE_GUIDANCE_1" localSheetId="33">'x-312'!$B$16</definedName>
    <definedName name="TABLE_REFERENCE_GUIDANCE_1" localSheetId="34">'x-313'!$B$16</definedName>
    <definedName name="TABLE_REFERENCE_GUIDANCE_1" localSheetId="35">'x-314'!$B$16</definedName>
    <definedName name="TABLE_REFERENCE_GUIDANCE_1" localSheetId="36">'x-315'!$B$16</definedName>
    <definedName name="TABLE_REFERENCE_GUIDANCE_1" localSheetId="37">'x-316'!$B$16</definedName>
    <definedName name="TABLE_REFERENCE_GUIDANCE_1" localSheetId="38">'x-317'!$B$16</definedName>
    <definedName name="TABLE_REFERENCE_GUIDANCE_1" localSheetId="39">'x-318'!$B$16</definedName>
    <definedName name="TABLE_REFERENCE_GUIDANCE_1" localSheetId="40">'x-319'!$B$16</definedName>
    <definedName name="TABLE_REFERENCE_GUIDANCE_1" localSheetId="41">'x-320'!$B$16</definedName>
    <definedName name="TABLE_REFERENCE_GUIDANCE_1" localSheetId="42">'x-321'!$B$16</definedName>
    <definedName name="TABLE_REFERENCE_GUIDANCE_1" localSheetId="43">'x-322'!$B$16</definedName>
    <definedName name="TABLE_REFERENCE_GUIDANCE_1" localSheetId="44">'x-323'!$B$16</definedName>
    <definedName name="TABLE_REFERENCE_GUIDANCE_1" localSheetId="45">'x-324'!$B$16</definedName>
    <definedName name="TABLE_REFERENCE_GUIDANCE_1" localSheetId="46">'x-325'!$B$16</definedName>
    <definedName name="TABLE_REFERENCE_GUIDANCE_1" localSheetId="47">'x-326'!$B$16</definedName>
    <definedName name="TABLE_REFERENCE_GUIDANCE_1" localSheetId="48">'x-327'!$B$16</definedName>
    <definedName name="TABLE_REFERENCE_GUIDANCE_1" localSheetId="49">'x-328'!$B$16</definedName>
    <definedName name="TABLE_REFERENCE_GUIDANCE_1" localSheetId="50">'x-401'!$B$16</definedName>
    <definedName name="TABLE_REFERENCE_GUIDANCE_1" localSheetId="51">'x-403'!$B$16</definedName>
    <definedName name="TABLE_REFERENCE_GUIDANCE_1" localSheetId="52">'x-404'!$B$16</definedName>
    <definedName name="TABLE_REFERENCE_GUIDANCE_1" localSheetId="53">'x-405'!$B$16</definedName>
    <definedName name="TABLE_REFERENCE_GUIDANCE_1" localSheetId="54">'x-406'!$B$16</definedName>
    <definedName name="TABLE_REFERENCE_GUIDANCE_1" localSheetId="55">'x-407'!$B$16</definedName>
    <definedName name="TABLE_REFERENCE_GUIDANCE_1" localSheetId="56">'x-501'!$B$16</definedName>
    <definedName name="TABLE_REFERENCE_GUIDANCE_1" localSheetId="57">'x-502'!$B$16</definedName>
    <definedName name="TABLE_REFERENCE_GUIDANCE_1" localSheetId="58">'x-503'!$B$16</definedName>
    <definedName name="TABLE_REFERENCE_GUIDANCE_1" localSheetId="59">'x-504'!$B$16</definedName>
    <definedName name="TABLE_REFERENCE_GUIDANCE_1" localSheetId="60">'x-505'!$B$16</definedName>
    <definedName name="TABLE_REFERENCE_GUIDANCE_1" localSheetId="61">'x-506'!$B$16</definedName>
    <definedName name="TABLE_REFERENCE_GUIDANCE_1" localSheetId="62">'x-603'!$B$16</definedName>
    <definedName name="TABLE_REFERENCE_GUIDANCE_1" localSheetId="63">'x-604'!$B$16</definedName>
    <definedName name="TABLE_REFERENCE_GUIDANCE_1" localSheetId="64">'x-605'!$B$16</definedName>
    <definedName name="TABLE_REFERENCE_GUIDANCE_1" localSheetId="65">'x-606'!$B$16</definedName>
    <definedName name="TABLE_REFERENCE_GUIDANCE_1" localSheetId="66">'x-607'!$B$16</definedName>
    <definedName name="TABLE_REFERENCE_GUIDANCE_1" localSheetId="67">'x-608'!$B$16</definedName>
    <definedName name="TABLE_REFERENCE_GUIDANCE_1" localSheetId="68">'x-609'!$B$16</definedName>
    <definedName name="TABLE_REFERENCE_GUIDANCE_1" localSheetId="69">'x-610'!$B$16</definedName>
    <definedName name="TABLE_REFERENCE_GUIDANCE_1" localSheetId="70">'x-611'!$B$16</definedName>
    <definedName name="TABLE_REFERENCE_GUIDANCE_1" localSheetId="71">'x-612'!$B$16</definedName>
    <definedName name="TABLE_REFERENCE_GUIDANCE_1" localSheetId="72">'x-613'!$B$16</definedName>
    <definedName name="TABLE_REFERENCE_GUIDANCE_1" localSheetId="73">'x-614'!$B$16</definedName>
    <definedName name="TABLE_REFERENCE_GUIDANCE_1" localSheetId="74">'x-615'!$B$16</definedName>
    <definedName name="TABLE_REFERENCE_GUIDANCE_1" localSheetId="75">'x-616'!$B$16</definedName>
    <definedName name="TABLE_REFERENCE_GUIDANCE_1" localSheetId="76">'x-617'!$B$16</definedName>
    <definedName name="TABLE_REFERENCE_GUIDANCE_1" localSheetId="77">'x-618'!$B$16</definedName>
    <definedName name="TABLE_REFERENCE_GUIDANCE_1" localSheetId="78">'x-619'!$B$16</definedName>
    <definedName name="TABLE_REFERENCE_GUIDANCE_1" localSheetId="79">'x-620'!$B$16</definedName>
    <definedName name="TABLE_REFERENCE_GUIDANCE_1" localSheetId="80">'x-621'!$B$16</definedName>
    <definedName name="TABLE_REFERENCE_GUIDANCE_1" localSheetId="81">'x-622'!$B$16</definedName>
    <definedName name="TABLE_REFERENCE_GUIDANCE_1" localSheetId="82">'x-623'!$B$16</definedName>
    <definedName name="TABLE_REFERENCE_GUIDANCE_1" localSheetId="83">'x-624'!$B$16</definedName>
    <definedName name="TABLE_REFERENCE_GUIDANCE_1" localSheetId="84">'x-625'!$B$16</definedName>
    <definedName name="TABLE_REFERENCE_GUIDANCE_1" localSheetId="85">'x-626'!$B$16</definedName>
    <definedName name="TABLE_REFERENCE_GUIDANCE_1" localSheetId="86">'x-627'!$B$16</definedName>
    <definedName name="TABLE_REFERENCE_GUIDANCE_1" localSheetId="87">'x-701'!$B$16</definedName>
    <definedName name="TABLE_REFERENCE_GUIDANCE_1" localSheetId="88">'x-702'!$B$16</definedName>
    <definedName name="TABLE_REFERENCE_GUIDANCE_1" localSheetId="89">'x-802'!$B$16</definedName>
    <definedName name="TABLE_REFERENCE_GUIDANCE_1" localSheetId="90">'x-template'!$B$16</definedName>
    <definedName name="TABLE_REFERENCE_GUIDANCE_2" localSheetId="87">'x-701'!$F$16</definedName>
    <definedName name="TABLE_REFERENCE_GUIDANCE_2" localSheetId="89">'x-802'!$G$16</definedName>
    <definedName name="TABLE_REFERENCE_GUIDANCE_3" localSheetId="89">'x-802'!$K$16</definedName>
    <definedName name="TABLE_RELATED_1" localSheetId="5">'x-201'!$B$17</definedName>
    <definedName name="TABLE_RELATED_1" localSheetId="6">'x-202'!$B$17</definedName>
    <definedName name="TABLE_RELATED_1" localSheetId="7">'x-203'!$B$17</definedName>
    <definedName name="TABLE_RELATED_1" localSheetId="8">'x-204'!$B$17</definedName>
    <definedName name="TABLE_RELATED_1" localSheetId="9">'x-205'!$B$17</definedName>
    <definedName name="TABLE_RELATED_1" localSheetId="10">'x-206'!$B$17</definedName>
    <definedName name="TABLE_RELATED_1" localSheetId="11">'x-207'!$B$17</definedName>
    <definedName name="TABLE_RELATED_1" localSheetId="12">'x-208'!$B$17</definedName>
    <definedName name="TABLE_RELATED_1" localSheetId="13">'x-209'!$B$17</definedName>
    <definedName name="TABLE_RELATED_1" localSheetId="14">'x-210'!$B$17</definedName>
    <definedName name="TABLE_RELATED_1" localSheetId="15">'x-211'!$B$17</definedName>
    <definedName name="TABLE_RELATED_1" localSheetId="16">'x-212'!$B$17</definedName>
    <definedName name="TABLE_RELATED_1" localSheetId="17">'x-213'!$B$17</definedName>
    <definedName name="TABLE_RELATED_1" localSheetId="18">'x-214'!$B$17</definedName>
    <definedName name="TABLE_RELATED_1" localSheetId="19">'x-215'!$B$17</definedName>
    <definedName name="TABLE_RELATED_1" localSheetId="20">'x-220'!$B$17</definedName>
    <definedName name="TABLE_RELATED_1" localSheetId="21">'x-221'!$B$17</definedName>
    <definedName name="TABLE_RELATED_1" localSheetId="22">'x-301'!$B$17</definedName>
    <definedName name="TABLE_RELATED_1" localSheetId="23">'x-302'!$B$17</definedName>
    <definedName name="TABLE_RELATED_1" localSheetId="24">'x-303'!$B$17</definedName>
    <definedName name="TABLE_RELATED_1" localSheetId="25">'x-304'!$B$17</definedName>
    <definedName name="TABLE_RELATED_1" localSheetId="26">'x-305'!$B$17</definedName>
    <definedName name="TABLE_RELATED_1" localSheetId="27">'x-306'!$B$17</definedName>
    <definedName name="TABLE_RELATED_1" localSheetId="28">'x-307'!$B$17</definedName>
    <definedName name="TABLE_RELATED_1" localSheetId="29">'x-308'!$B$17</definedName>
    <definedName name="TABLE_RELATED_1" localSheetId="30">'x-309'!$B$17</definedName>
    <definedName name="TABLE_RELATED_1" localSheetId="31">'x-310'!$B$17</definedName>
    <definedName name="TABLE_RELATED_1" localSheetId="32">'x-311'!$B$17</definedName>
    <definedName name="TABLE_RELATED_1" localSheetId="33">'x-312'!$B$17</definedName>
    <definedName name="TABLE_RELATED_1" localSheetId="34">'x-313'!$B$17</definedName>
    <definedName name="TABLE_RELATED_1" localSheetId="35">'x-314'!$B$17</definedName>
    <definedName name="TABLE_RELATED_1" localSheetId="36">'x-315'!$B$17</definedName>
    <definedName name="TABLE_RELATED_1" localSheetId="37">'x-316'!$B$17</definedName>
    <definedName name="TABLE_RELATED_1" localSheetId="38">'x-317'!$B$17</definedName>
    <definedName name="TABLE_RELATED_1" localSheetId="39">'x-318'!$B$17</definedName>
    <definedName name="TABLE_RELATED_1" localSheetId="40">'x-319'!$B$17</definedName>
    <definedName name="TABLE_RELATED_1" localSheetId="41">'x-320'!$B$17</definedName>
    <definedName name="TABLE_RELATED_1" localSheetId="42">'x-321'!$B$17</definedName>
    <definedName name="TABLE_RELATED_1" localSheetId="43">'x-322'!$B$17</definedName>
    <definedName name="TABLE_RELATED_1" localSheetId="44">'x-323'!$B$17</definedName>
    <definedName name="TABLE_RELATED_1" localSheetId="45">'x-324'!$B$17</definedName>
    <definedName name="TABLE_RELATED_1" localSheetId="46">'x-325'!$B$17</definedName>
    <definedName name="TABLE_RELATED_1" localSheetId="47">'x-326'!$B$17</definedName>
    <definedName name="TABLE_RELATED_1" localSheetId="48">'x-327'!$B$17</definedName>
    <definedName name="TABLE_RELATED_1" localSheetId="49">'x-328'!$B$17</definedName>
    <definedName name="TABLE_RELATED_1" localSheetId="50">'x-401'!$B$17</definedName>
    <definedName name="TABLE_RELATED_1" localSheetId="51">'x-403'!$B$17</definedName>
    <definedName name="TABLE_RELATED_1" localSheetId="52">'x-404'!$B$17</definedName>
    <definedName name="TABLE_RELATED_1" localSheetId="53">'x-405'!$B$17</definedName>
    <definedName name="TABLE_RELATED_1" localSheetId="54">'x-406'!$B$17</definedName>
    <definedName name="TABLE_RELATED_1" localSheetId="55">'x-407'!$B$17</definedName>
    <definedName name="TABLE_RELATED_1" localSheetId="56">'x-501'!$B$17</definedName>
    <definedName name="TABLE_RELATED_1" localSheetId="57">'x-502'!$B$17</definedName>
    <definedName name="TABLE_RELATED_1" localSheetId="58">'x-503'!$B$17</definedName>
    <definedName name="TABLE_RELATED_1" localSheetId="59">'x-504'!$B$17</definedName>
    <definedName name="TABLE_RELATED_1" localSheetId="60">'x-505'!$B$17</definedName>
    <definedName name="TABLE_RELATED_1" localSheetId="61">'x-506'!$B$17</definedName>
    <definedName name="TABLE_RELATED_1" localSheetId="62">'x-603'!$B$17</definedName>
    <definedName name="TABLE_RELATED_1" localSheetId="63">'x-604'!$B$17</definedName>
    <definedName name="TABLE_RELATED_1" localSheetId="64">'x-605'!$B$17</definedName>
    <definedName name="TABLE_RELATED_1" localSheetId="65">'x-606'!$B$17</definedName>
    <definedName name="TABLE_RELATED_1" localSheetId="66">'x-607'!$B$17</definedName>
    <definedName name="TABLE_RELATED_1" localSheetId="67">'x-608'!$B$17</definedName>
    <definedName name="TABLE_RELATED_1" localSheetId="68">'x-609'!$B$17</definedName>
    <definedName name="TABLE_RELATED_1" localSheetId="69">'x-610'!$B$17</definedName>
    <definedName name="TABLE_RELATED_1" localSheetId="70">'x-611'!$B$17</definedName>
    <definedName name="TABLE_RELATED_1" localSheetId="71">'x-612'!$B$17</definedName>
    <definedName name="TABLE_RELATED_1" localSheetId="72">'x-613'!$B$17</definedName>
    <definedName name="TABLE_RELATED_1" localSheetId="73">'x-614'!$B$17</definedName>
    <definedName name="TABLE_RELATED_1" localSheetId="74">'x-615'!$B$17</definedName>
    <definedName name="TABLE_RELATED_1" localSheetId="75">'x-616'!$B$17</definedName>
    <definedName name="TABLE_RELATED_1" localSheetId="76">'x-617'!$B$17</definedName>
    <definedName name="TABLE_RELATED_1" localSheetId="77">'x-618'!$B$17</definedName>
    <definedName name="TABLE_RELATED_1" localSheetId="78">'x-619'!$B$17</definedName>
    <definedName name="TABLE_RELATED_1" localSheetId="79">'x-620'!$B$17</definedName>
    <definedName name="TABLE_RELATED_1" localSheetId="80">'x-621'!$B$17</definedName>
    <definedName name="TABLE_RELATED_1" localSheetId="81">'x-622'!$B$17</definedName>
    <definedName name="TABLE_RELATED_1" localSheetId="82">'x-623'!$B$17</definedName>
    <definedName name="TABLE_RELATED_1" localSheetId="83">'x-624'!$B$17</definedName>
    <definedName name="TABLE_RELATED_1" localSheetId="84">'x-625'!$B$17</definedName>
    <definedName name="TABLE_RELATED_1" localSheetId="85">'x-626'!$B$17</definedName>
    <definedName name="TABLE_RELATED_1" localSheetId="86">'x-627'!$B$17</definedName>
    <definedName name="TABLE_RELATED_1" localSheetId="87">'x-701'!$B$17</definedName>
    <definedName name="TABLE_RELATED_1" localSheetId="88">'x-702'!$B$17</definedName>
    <definedName name="TABLE_RELATED_1" localSheetId="89">'x-802'!$B$17</definedName>
    <definedName name="TABLE_RELATED_1" localSheetId="90">'x-template'!$B$17</definedName>
    <definedName name="TABLE_RELATED_2" localSheetId="87">'x-701'!$F$17</definedName>
    <definedName name="TABLE_RELATED_2" localSheetId="89">'x-802'!$G$17</definedName>
    <definedName name="TABLE_RELATED_3" localSheetId="89">'x-802'!$K$17</definedName>
    <definedName name="TABLE_SECTION_1" localSheetId="5">'x-201'!$B$8</definedName>
    <definedName name="TABLE_SECTION_1" localSheetId="6">'x-202'!$B$8</definedName>
    <definedName name="TABLE_SECTION_1" localSheetId="7">'x-203'!$B$8</definedName>
    <definedName name="TABLE_SECTION_1" localSheetId="8">'x-204'!$B$8</definedName>
    <definedName name="TABLE_SECTION_1" localSheetId="9">'x-205'!$B$8</definedName>
    <definedName name="TABLE_SECTION_1" localSheetId="10">'x-206'!$B$8</definedName>
    <definedName name="TABLE_SECTION_1" localSheetId="11">'x-207'!$B$8</definedName>
    <definedName name="TABLE_SECTION_1" localSheetId="12">'x-208'!$B$8</definedName>
    <definedName name="TABLE_SECTION_1" localSheetId="13">'x-209'!$B$8</definedName>
    <definedName name="TABLE_SECTION_1" localSheetId="14">'x-210'!$B$8</definedName>
    <definedName name="TABLE_SECTION_1" localSheetId="15">'x-211'!$B$8</definedName>
    <definedName name="TABLE_SECTION_1" localSheetId="16">'x-212'!$B$8</definedName>
    <definedName name="TABLE_SECTION_1" localSheetId="17">'x-213'!$B$8</definedName>
    <definedName name="TABLE_SECTION_1" localSheetId="18">'x-214'!$B$8</definedName>
    <definedName name="TABLE_SECTION_1" localSheetId="19">'x-215'!$B$8</definedName>
    <definedName name="TABLE_SECTION_1" localSheetId="20">'x-220'!$B$8</definedName>
    <definedName name="TABLE_SECTION_1" localSheetId="21">'x-221'!$B$8</definedName>
    <definedName name="TABLE_SECTION_1" localSheetId="22">'x-301'!$B$8</definedName>
    <definedName name="TABLE_SECTION_1" localSheetId="23">'x-302'!$B$8</definedName>
    <definedName name="TABLE_SECTION_1" localSheetId="24">'x-303'!$B$8</definedName>
    <definedName name="TABLE_SECTION_1" localSheetId="25">'x-304'!$B$8</definedName>
    <definedName name="TABLE_SECTION_1" localSheetId="26">'x-305'!$B$8</definedName>
    <definedName name="TABLE_SECTION_1" localSheetId="27">'x-306'!$B$8</definedName>
    <definedName name="TABLE_SECTION_1" localSheetId="28">'x-307'!$B$8</definedName>
    <definedName name="TABLE_SECTION_1" localSheetId="29">'x-308'!$B$8</definedName>
    <definedName name="TABLE_SECTION_1" localSheetId="30">'x-309'!$B$8</definedName>
    <definedName name="TABLE_SECTION_1" localSheetId="31">'x-310'!$B$8</definedName>
    <definedName name="TABLE_SECTION_1" localSheetId="32">'x-311'!$B$8</definedName>
    <definedName name="TABLE_SECTION_1" localSheetId="33">'x-312'!$B$8</definedName>
    <definedName name="TABLE_SECTION_1" localSheetId="34">'x-313'!$B$8</definedName>
    <definedName name="TABLE_SECTION_1" localSheetId="35">'x-314'!$B$8</definedName>
    <definedName name="TABLE_SECTION_1" localSheetId="36">'x-315'!$B$8</definedName>
    <definedName name="TABLE_SECTION_1" localSheetId="37">'x-316'!$B$8</definedName>
    <definedName name="TABLE_SECTION_1" localSheetId="38">'x-317'!$B$8</definedName>
    <definedName name="TABLE_SECTION_1" localSheetId="39">'x-318'!$B$8</definedName>
    <definedName name="TABLE_SECTION_1" localSheetId="40">'x-319'!$B$8</definedName>
    <definedName name="TABLE_SECTION_1" localSheetId="41">'x-320'!$B$8</definedName>
    <definedName name="TABLE_SECTION_1" localSheetId="42">'x-321'!$B$8</definedName>
    <definedName name="TABLE_SECTION_1" localSheetId="43">'x-322'!$B$8</definedName>
    <definedName name="TABLE_SECTION_1" localSheetId="44">'x-323'!$B$8</definedName>
    <definedName name="TABLE_SECTION_1" localSheetId="45">'x-324'!$B$8</definedName>
    <definedName name="TABLE_SECTION_1" localSheetId="46">'x-325'!$B$8</definedName>
    <definedName name="TABLE_SECTION_1" localSheetId="47">'x-326'!$B$8</definedName>
    <definedName name="TABLE_SECTION_1" localSheetId="48">'x-327'!$B$8</definedName>
    <definedName name="TABLE_SECTION_1" localSheetId="49">'x-328'!$B$8</definedName>
    <definedName name="TABLE_SECTION_1" localSheetId="50">'x-401'!$B$8</definedName>
    <definedName name="TABLE_SECTION_1" localSheetId="51">'x-403'!$B$8</definedName>
    <definedName name="TABLE_SECTION_1" localSheetId="52">'x-404'!$B$8</definedName>
    <definedName name="TABLE_SECTION_1" localSheetId="53">'x-405'!$B$8</definedName>
    <definedName name="TABLE_SECTION_1" localSheetId="54">'x-406'!$B$8</definedName>
    <definedName name="TABLE_SECTION_1" localSheetId="55">'x-407'!$B$8</definedName>
    <definedName name="TABLE_SECTION_1" localSheetId="56">'x-501'!$B$8</definedName>
    <definedName name="TABLE_SECTION_1" localSheetId="57">'x-502'!$B$8</definedName>
    <definedName name="TABLE_SECTION_1" localSheetId="58">'x-503'!$B$8</definedName>
    <definedName name="TABLE_SECTION_1" localSheetId="59">'x-504'!$B$8</definedName>
    <definedName name="TABLE_SECTION_1" localSheetId="60">'x-505'!$B$8</definedName>
    <definedName name="TABLE_SECTION_1" localSheetId="61">'x-506'!$B$8</definedName>
    <definedName name="TABLE_SECTION_1" localSheetId="62">'x-603'!$B$8</definedName>
    <definedName name="TABLE_SECTION_1" localSheetId="63">'x-604'!$B$8</definedName>
    <definedName name="TABLE_SECTION_1" localSheetId="64">'x-605'!$B$8</definedName>
    <definedName name="TABLE_SECTION_1" localSheetId="65">'x-606'!$B$8</definedName>
    <definedName name="TABLE_SECTION_1" localSheetId="66">'x-607'!$B$8</definedName>
    <definedName name="TABLE_SECTION_1" localSheetId="67">'x-608'!$B$8</definedName>
    <definedName name="TABLE_SECTION_1" localSheetId="68">'x-609'!$B$8</definedName>
    <definedName name="TABLE_SECTION_1" localSheetId="69">'x-610'!$B$8</definedName>
    <definedName name="TABLE_SECTION_1" localSheetId="70">'x-611'!$B$8</definedName>
    <definedName name="TABLE_SECTION_1" localSheetId="71">'x-612'!$B$8</definedName>
    <definedName name="TABLE_SECTION_1" localSheetId="72">'x-613'!$B$8</definedName>
    <definedName name="TABLE_SECTION_1" localSheetId="73">'x-614'!$B$8</definedName>
    <definedName name="TABLE_SECTION_1" localSheetId="74">'x-615'!$B$8</definedName>
    <definedName name="TABLE_SECTION_1" localSheetId="75">'x-616'!$B$8</definedName>
    <definedName name="TABLE_SECTION_1" localSheetId="76">'x-617'!$B$8</definedName>
    <definedName name="TABLE_SECTION_1" localSheetId="77">'x-618'!$B$8</definedName>
    <definedName name="TABLE_SECTION_1" localSheetId="78">'x-619'!$B$8</definedName>
    <definedName name="TABLE_SECTION_1" localSheetId="79">'x-620'!$B$8</definedName>
    <definedName name="TABLE_SECTION_1" localSheetId="80">'x-621'!$B$8</definedName>
    <definedName name="TABLE_SECTION_1" localSheetId="81">'x-622'!$B$8</definedName>
    <definedName name="TABLE_SECTION_1" localSheetId="82">'x-623'!$B$8</definedName>
    <definedName name="TABLE_SECTION_1" localSheetId="83">'x-624'!$B$8</definedName>
    <definedName name="TABLE_SECTION_1" localSheetId="84">'x-625'!$B$8</definedName>
    <definedName name="TABLE_SECTION_1" localSheetId="85">'x-626'!$B$8</definedName>
    <definedName name="TABLE_SECTION_1" localSheetId="86">'x-627'!$B$8</definedName>
    <definedName name="TABLE_SECTION_1" localSheetId="87">'x-701'!$B$8</definedName>
    <definedName name="TABLE_SECTION_1" localSheetId="88">'x-702'!$B$8</definedName>
    <definedName name="TABLE_SECTION_1" localSheetId="89">'x-802'!$B$8</definedName>
    <definedName name="TABLE_SECTION_1" localSheetId="90">'x-template'!$B$8</definedName>
    <definedName name="TABLE_SECTION_2" localSheetId="87">'x-701'!$F$8</definedName>
    <definedName name="TABLE_SECTION_2" localSheetId="89">'x-802'!$G$8</definedName>
    <definedName name="TABLE_SECTION_3" localSheetId="89">'x-802'!$K$8</definedName>
    <definedName name="TABLE_SECTION_NUMBER_1" localSheetId="5">'x-201'!$B$13</definedName>
    <definedName name="TABLE_SECTION_NUMBER_1" localSheetId="6">'x-202'!$B$13</definedName>
    <definedName name="TABLE_SECTION_NUMBER_1" localSheetId="7">'x-203'!$B$13</definedName>
    <definedName name="TABLE_SECTION_NUMBER_1" localSheetId="8">'x-204'!$B$13</definedName>
    <definedName name="TABLE_SECTION_NUMBER_1" localSheetId="9">'x-205'!$B$13</definedName>
    <definedName name="TABLE_SECTION_NUMBER_1" localSheetId="10">'x-206'!$B$13</definedName>
    <definedName name="TABLE_SECTION_NUMBER_1" localSheetId="11">'x-207'!$B$13</definedName>
    <definedName name="TABLE_SECTION_NUMBER_1" localSheetId="12">'x-208'!$B$13</definedName>
    <definedName name="TABLE_SECTION_NUMBER_1" localSheetId="13">'x-209'!$B$13</definedName>
    <definedName name="TABLE_SECTION_NUMBER_1" localSheetId="14">'x-210'!$B$13</definedName>
    <definedName name="TABLE_SECTION_NUMBER_1" localSheetId="15">'x-211'!$B$13</definedName>
    <definedName name="TABLE_SECTION_NUMBER_1" localSheetId="16">'x-212'!$B$13</definedName>
    <definedName name="TABLE_SECTION_NUMBER_1" localSheetId="17">'x-213'!$B$13</definedName>
    <definedName name="TABLE_SECTION_NUMBER_1" localSheetId="18">'x-214'!$B$13</definedName>
    <definedName name="TABLE_SECTION_NUMBER_1" localSheetId="19">'x-215'!$B$13</definedName>
    <definedName name="TABLE_SECTION_NUMBER_1" localSheetId="20">'x-220'!$B$13</definedName>
    <definedName name="TABLE_SECTION_NUMBER_1" localSheetId="21">'x-221'!$B$13</definedName>
    <definedName name="TABLE_SECTION_NUMBER_1" localSheetId="22">'x-301'!$B$13</definedName>
    <definedName name="TABLE_SECTION_NUMBER_1" localSheetId="23">'x-302'!$B$13</definedName>
    <definedName name="TABLE_SECTION_NUMBER_1" localSheetId="24">'x-303'!$B$13</definedName>
    <definedName name="TABLE_SECTION_NUMBER_1" localSheetId="25">'x-304'!$B$13</definedName>
    <definedName name="TABLE_SECTION_NUMBER_1" localSheetId="26">'x-305'!$B$13</definedName>
    <definedName name="TABLE_SECTION_NUMBER_1" localSheetId="27">'x-306'!$B$13</definedName>
    <definedName name="TABLE_SECTION_NUMBER_1" localSheetId="28">'x-307'!$B$13</definedName>
    <definedName name="TABLE_SECTION_NUMBER_1" localSheetId="29">'x-308'!$B$13</definedName>
    <definedName name="TABLE_SECTION_NUMBER_1" localSheetId="30">'x-309'!$B$13</definedName>
    <definedName name="TABLE_SECTION_NUMBER_1" localSheetId="31">'x-310'!$B$13</definedName>
    <definedName name="TABLE_SECTION_NUMBER_1" localSheetId="32">'x-311'!$B$13</definedName>
    <definedName name="TABLE_SECTION_NUMBER_1" localSheetId="33">'x-312'!$B$13</definedName>
    <definedName name="TABLE_SECTION_NUMBER_1" localSheetId="34">'x-313'!$B$13</definedName>
    <definedName name="TABLE_SECTION_NUMBER_1" localSheetId="35">'x-314'!$B$13</definedName>
    <definedName name="TABLE_SECTION_NUMBER_1" localSheetId="36">'x-315'!$B$13</definedName>
    <definedName name="TABLE_SECTION_NUMBER_1" localSheetId="37">'x-316'!$B$13</definedName>
    <definedName name="TABLE_SECTION_NUMBER_1" localSheetId="38">'x-317'!$B$13</definedName>
    <definedName name="TABLE_SECTION_NUMBER_1" localSheetId="39">'x-318'!$B$13</definedName>
    <definedName name="TABLE_SECTION_NUMBER_1" localSheetId="40">'x-319'!$B$13</definedName>
    <definedName name="TABLE_SECTION_NUMBER_1" localSheetId="41">'x-320'!$B$13</definedName>
    <definedName name="TABLE_SECTION_NUMBER_1" localSheetId="42">'x-321'!$B$13</definedName>
    <definedName name="TABLE_SECTION_NUMBER_1" localSheetId="43">'x-322'!$B$13</definedName>
    <definedName name="TABLE_SECTION_NUMBER_1" localSheetId="44">'x-323'!$B$13</definedName>
    <definedName name="TABLE_SECTION_NUMBER_1" localSheetId="45">'x-324'!$B$13</definedName>
    <definedName name="TABLE_SECTION_NUMBER_1" localSheetId="46">'x-325'!$B$13</definedName>
    <definedName name="TABLE_SECTION_NUMBER_1" localSheetId="47">'x-326'!$B$13</definedName>
    <definedName name="TABLE_SECTION_NUMBER_1" localSheetId="48">'x-327'!$B$13</definedName>
    <definedName name="TABLE_SECTION_NUMBER_1" localSheetId="49">'x-328'!$B$13</definedName>
    <definedName name="TABLE_SECTION_NUMBER_1" localSheetId="50">'x-401'!$B$13</definedName>
    <definedName name="TABLE_SECTION_NUMBER_1" localSheetId="51">'x-403'!$B$13</definedName>
    <definedName name="TABLE_SECTION_NUMBER_1" localSheetId="52">'x-404'!$B$13</definedName>
    <definedName name="TABLE_SECTION_NUMBER_1" localSheetId="53">'x-405'!$B$13</definedName>
    <definedName name="TABLE_SECTION_NUMBER_1" localSheetId="54">'x-406'!$B$13</definedName>
    <definedName name="TABLE_SECTION_NUMBER_1" localSheetId="55">'x-407'!$B$13</definedName>
    <definedName name="TABLE_SECTION_NUMBER_1" localSheetId="56">'x-501'!$B$13</definedName>
    <definedName name="TABLE_SECTION_NUMBER_1" localSheetId="57">'x-502'!$B$13</definedName>
    <definedName name="TABLE_SECTION_NUMBER_1" localSheetId="58">'x-503'!$B$13</definedName>
    <definedName name="TABLE_SECTION_NUMBER_1" localSheetId="59">'x-504'!$B$13</definedName>
    <definedName name="TABLE_SECTION_NUMBER_1" localSheetId="60">'x-505'!$B$13</definedName>
    <definedName name="TABLE_SECTION_NUMBER_1" localSheetId="61">'x-506'!$B$13</definedName>
    <definedName name="TABLE_SECTION_NUMBER_1" localSheetId="62">'x-603'!$B$13</definedName>
    <definedName name="TABLE_SECTION_NUMBER_1" localSheetId="63">'x-604'!$B$13</definedName>
    <definedName name="TABLE_SECTION_NUMBER_1" localSheetId="64">'x-605'!$B$13</definedName>
    <definedName name="TABLE_SECTION_NUMBER_1" localSheetId="65">'x-606'!$B$13</definedName>
    <definedName name="TABLE_SECTION_NUMBER_1" localSheetId="66">'x-607'!$B$13</definedName>
    <definedName name="TABLE_SECTION_NUMBER_1" localSheetId="67">'x-608'!$B$13</definedName>
    <definedName name="TABLE_SECTION_NUMBER_1" localSheetId="68">'x-609'!$B$13</definedName>
    <definedName name="TABLE_SECTION_NUMBER_1" localSheetId="69">'x-610'!$B$13</definedName>
    <definedName name="TABLE_SECTION_NUMBER_1" localSheetId="70">'x-611'!$B$13</definedName>
    <definedName name="TABLE_SECTION_NUMBER_1" localSheetId="71">'x-612'!$B$13</definedName>
    <definedName name="TABLE_SECTION_NUMBER_1" localSheetId="72">'x-613'!$B$13</definedName>
    <definedName name="TABLE_SECTION_NUMBER_1" localSheetId="73">'x-614'!$B$13</definedName>
    <definedName name="TABLE_SECTION_NUMBER_1" localSheetId="74">'x-615'!$B$13</definedName>
    <definedName name="TABLE_SECTION_NUMBER_1" localSheetId="75">'x-616'!$B$13</definedName>
    <definedName name="TABLE_SECTION_NUMBER_1" localSheetId="76">'x-617'!$B$13</definedName>
    <definedName name="TABLE_SECTION_NUMBER_1" localSheetId="77">'x-618'!$B$13</definedName>
    <definedName name="TABLE_SECTION_NUMBER_1" localSheetId="78">'x-619'!$B$13</definedName>
    <definedName name="TABLE_SECTION_NUMBER_1" localSheetId="79">'x-620'!$B$13</definedName>
    <definedName name="TABLE_SECTION_NUMBER_1" localSheetId="80">'x-621'!$B$13</definedName>
    <definedName name="TABLE_SECTION_NUMBER_1" localSheetId="81">'x-622'!$B$13</definedName>
    <definedName name="TABLE_SECTION_NUMBER_1" localSheetId="82">'x-623'!$B$13</definedName>
    <definedName name="TABLE_SECTION_NUMBER_1" localSheetId="83">'x-624'!$B$13</definedName>
    <definedName name="TABLE_SECTION_NUMBER_1" localSheetId="84">'x-625'!$B$13</definedName>
    <definedName name="TABLE_SECTION_NUMBER_1" localSheetId="85">'x-626'!$B$13</definedName>
    <definedName name="TABLE_SECTION_NUMBER_1" localSheetId="86">'x-627'!$B$13</definedName>
    <definedName name="TABLE_SECTION_NUMBER_1" localSheetId="87">'x-701'!$B$13</definedName>
    <definedName name="TABLE_SECTION_NUMBER_1" localSheetId="88">'x-702'!$B$13</definedName>
    <definedName name="TABLE_SECTION_NUMBER_1" localSheetId="89">'x-802'!$B$13</definedName>
    <definedName name="TABLE_SECTION_NUMBER_1" localSheetId="90">'x-template'!$B$13</definedName>
    <definedName name="TABLE_SECTION_NUMBER_2" localSheetId="87">'x-701'!$F$13</definedName>
    <definedName name="TABLE_SECTION_NUMBER_2" localSheetId="89">'x-802'!$G$13</definedName>
    <definedName name="TABLE_SECTION_NUMBER_3" localSheetId="89">'x-802'!$K$13</definedName>
    <definedName name="TABLE_SERIES_NUMBER_1" localSheetId="5">'x-201'!$B$14</definedName>
    <definedName name="TABLE_SERIES_NUMBER_1" localSheetId="6">'x-202'!$B$14</definedName>
    <definedName name="TABLE_SERIES_NUMBER_1" localSheetId="7">'x-203'!$B$14</definedName>
    <definedName name="TABLE_SERIES_NUMBER_1" localSheetId="8">'x-204'!$B$14</definedName>
    <definedName name="TABLE_SERIES_NUMBER_1" localSheetId="9">'x-205'!$B$14</definedName>
    <definedName name="TABLE_SERIES_NUMBER_1" localSheetId="10">'x-206'!$B$14</definedName>
    <definedName name="TABLE_SERIES_NUMBER_1" localSheetId="11">'x-207'!$B$14</definedName>
    <definedName name="TABLE_SERIES_NUMBER_1" localSheetId="12">'x-208'!$B$14</definedName>
    <definedName name="TABLE_SERIES_NUMBER_1" localSheetId="13">'x-209'!$B$14</definedName>
    <definedName name="TABLE_SERIES_NUMBER_1" localSheetId="14">'x-210'!$B$14</definedName>
    <definedName name="TABLE_SERIES_NUMBER_1" localSheetId="15">'x-211'!$B$14</definedName>
    <definedName name="TABLE_SERIES_NUMBER_1" localSheetId="16">'x-212'!$B$14</definedName>
    <definedName name="TABLE_SERIES_NUMBER_1" localSheetId="17">'x-213'!$B$14</definedName>
    <definedName name="TABLE_SERIES_NUMBER_1" localSheetId="18">'x-214'!$B$14</definedName>
    <definedName name="TABLE_SERIES_NUMBER_1" localSheetId="19">'x-215'!$B$14</definedName>
    <definedName name="TABLE_SERIES_NUMBER_1" localSheetId="20">'x-220'!$B$14</definedName>
    <definedName name="TABLE_SERIES_NUMBER_1" localSheetId="21">'x-221'!$B$14</definedName>
    <definedName name="TABLE_SERIES_NUMBER_1" localSheetId="22">'x-301'!$B$14</definedName>
    <definedName name="TABLE_SERIES_NUMBER_1" localSheetId="23">'x-302'!$B$14</definedName>
    <definedName name="TABLE_SERIES_NUMBER_1" localSheetId="24">'x-303'!$B$14</definedName>
    <definedName name="TABLE_SERIES_NUMBER_1" localSheetId="25">'x-304'!$B$14</definedName>
    <definedName name="TABLE_SERIES_NUMBER_1" localSheetId="26">'x-305'!$B$14</definedName>
    <definedName name="TABLE_SERIES_NUMBER_1" localSheetId="27">'x-306'!$B$14</definedName>
    <definedName name="TABLE_SERIES_NUMBER_1" localSheetId="28">'x-307'!$B$14</definedName>
    <definedName name="TABLE_SERIES_NUMBER_1" localSheetId="29">'x-308'!$B$14</definedName>
    <definedName name="TABLE_SERIES_NUMBER_1" localSheetId="30">'x-309'!$B$14</definedName>
    <definedName name="TABLE_SERIES_NUMBER_1" localSheetId="31">'x-310'!$B$14</definedName>
    <definedName name="TABLE_SERIES_NUMBER_1" localSheetId="32">'x-311'!$B$14</definedName>
    <definedName name="TABLE_SERIES_NUMBER_1" localSheetId="33">'x-312'!$B$14</definedName>
    <definedName name="TABLE_SERIES_NUMBER_1" localSheetId="34">'x-313'!$B$14</definedName>
    <definedName name="TABLE_SERIES_NUMBER_1" localSheetId="35">'x-314'!$B$14</definedName>
    <definedName name="TABLE_SERIES_NUMBER_1" localSheetId="36">'x-315'!$B$14</definedName>
    <definedName name="TABLE_SERIES_NUMBER_1" localSheetId="37">'x-316'!$B$14</definedName>
    <definedName name="TABLE_SERIES_NUMBER_1" localSheetId="38">'x-317'!$B$14</definedName>
    <definedName name="TABLE_SERIES_NUMBER_1" localSheetId="39">'x-318'!$B$14</definedName>
    <definedName name="TABLE_SERIES_NUMBER_1" localSheetId="40">'x-319'!$B$14</definedName>
    <definedName name="TABLE_SERIES_NUMBER_1" localSheetId="41">'x-320'!$B$14</definedName>
    <definedName name="TABLE_SERIES_NUMBER_1" localSheetId="42">'x-321'!$B$14</definedName>
    <definedName name="TABLE_SERIES_NUMBER_1" localSheetId="43">'x-322'!$B$14</definedName>
    <definedName name="TABLE_SERIES_NUMBER_1" localSheetId="44">'x-323'!$B$14</definedName>
    <definedName name="TABLE_SERIES_NUMBER_1" localSheetId="45">'x-324'!$B$14</definedName>
    <definedName name="TABLE_SERIES_NUMBER_1" localSheetId="46">'x-325'!$B$14</definedName>
    <definedName name="TABLE_SERIES_NUMBER_1" localSheetId="47">'x-326'!$B$14</definedName>
    <definedName name="TABLE_SERIES_NUMBER_1" localSheetId="48">'x-327'!$B$14</definedName>
    <definedName name="TABLE_SERIES_NUMBER_1" localSheetId="49">'x-328'!$B$14</definedName>
    <definedName name="TABLE_SERIES_NUMBER_1" localSheetId="50">'x-401'!$B$14</definedName>
    <definedName name="TABLE_SERIES_NUMBER_1" localSheetId="51">'x-403'!$B$14</definedName>
    <definedName name="TABLE_SERIES_NUMBER_1" localSheetId="52">'x-404'!$B$14</definedName>
    <definedName name="TABLE_SERIES_NUMBER_1" localSheetId="53">'x-405'!$B$14</definedName>
    <definedName name="TABLE_SERIES_NUMBER_1" localSheetId="54">'x-406'!$B$14</definedName>
    <definedName name="TABLE_SERIES_NUMBER_1" localSheetId="55">'x-407'!$B$14</definedName>
    <definedName name="TABLE_SERIES_NUMBER_1" localSheetId="56">'x-501'!$B$14</definedName>
    <definedName name="TABLE_SERIES_NUMBER_1" localSheetId="57">'x-502'!$B$14</definedName>
    <definedName name="TABLE_SERIES_NUMBER_1" localSheetId="58">'x-503'!$B$14</definedName>
    <definedName name="TABLE_SERIES_NUMBER_1" localSheetId="59">'x-504'!$B$14</definedName>
    <definedName name="TABLE_SERIES_NUMBER_1" localSheetId="60">'x-505'!$B$14</definedName>
    <definedName name="TABLE_SERIES_NUMBER_1" localSheetId="61">'x-506'!$B$14</definedName>
    <definedName name="TABLE_SERIES_NUMBER_1" localSheetId="62">'x-603'!$B$14</definedName>
    <definedName name="TABLE_SERIES_NUMBER_1" localSheetId="63">'x-604'!$B$14</definedName>
    <definedName name="TABLE_SERIES_NUMBER_1" localSheetId="64">'x-605'!$B$14</definedName>
    <definedName name="TABLE_SERIES_NUMBER_1" localSheetId="65">'x-606'!$B$14</definedName>
    <definedName name="TABLE_SERIES_NUMBER_1" localSheetId="66">'x-607'!$B$14</definedName>
    <definedName name="TABLE_SERIES_NUMBER_1" localSheetId="67">'x-608'!$B$14</definedName>
    <definedName name="TABLE_SERIES_NUMBER_1" localSheetId="68">'x-609'!$B$14</definedName>
    <definedName name="TABLE_SERIES_NUMBER_1" localSheetId="69">'x-610'!$B$14</definedName>
    <definedName name="TABLE_SERIES_NUMBER_1" localSheetId="70">'x-611'!$B$14</definedName>
    <definedName name="TABLE_SERIES_NUMBER_1" localSheetId="71">'x-612'!$B$14</definedName>
    <definedName name="TABLE_SERIES_NUMBER_1" localSheetId="72">'x-613'!$B$14</definedName>
    <definedName name="TABLE_SERIES_NUMBER_1" localSheetId="73">'x-614'!$B$14</definedName>
    <definedName name="TABLE_SERIES_NUMBER_1" localSheetId="74">'x-615'!$B$14</definedName>
    <definedName name="TABLE_SERIES_NUMBER_1" localSheetId="75">'x-616'!$B$14</definedName>
    <definedName name="TABLE_SERIES_NUMBER_1" localSheetId="76">'x-617'!$B$14</definedName>
    <definedName name="TABLE_SERIES_NUMBER_1" localSheetId="77">'x-618'!$B$14</definedName>
    <definedName name="TABLE_SERIES_NUMBER_1" localSheetId="78">'x-619'!$B$14</definedName>
    <definedName name="TABLE_SERIES_NUMBER_1" localSheetId="79">'x-620'!$B$14</definedName>
    <definedName name="TABLE_SERIES_NUMBER_1" localSheetId="80">'x-621'!$B$14</definedName>
    <definedName name="TABLE_SERIES_NUMBER_1" localSheetId="81">'x-622'!$B$14</definedName>
    <definedName name="TABLE_SERIES_NUMBER_1" localSheetId="82">'x-623'!$B$14</definedName>
    <definedName name="TABLE_SERIES_NUMBER_1" localSheetId="83">'x-624'!$B$14</definedName>
    <definedName name="TABLE_SERIES_NUMBER_1" localSheetId="84">'x-625'!$B$14</definedName>
    <definedName name="TABLE_SERIES_NUMBER_1" localSheetId="85">'x-626'!$B$14</definedName>
    <definedName name="TABLE_SERIES_NUMBER_1" localSheetId="86">'x-627'!$B$14</definedName>
    <definedName name="TABLE_SERIES_NUMBER_1" localSheetId="87">'x-701'!$B$14</definedName>
    <definedName name="TABLE_SERIES_NUMBER_1" localSheetId="88">'x-702'!$B$14</definedName>
    <definedName name="TABLE_SERIES_NUMBER_1" localSheetId="89">'x-802'!$B$14</definedName>
    <definedName name="TABLE_SERIES_NUMBER_1" localSheetId="90">'x-template'!$B$14</definedName>
    <definedName name="TABLE_SERIES_NUMBER_2" localSheetId="87">'x-701'!$F$14</definedName>
    <definedName name="TABLE_SERIES_NUMBER_2" localSheetId="89">'x-802'!$G$14</definedName>
    <definedName name="TABLE_SERIES_NUMBER_3" localSheetId="89">'x-802'!$K$14</definedName>
    <definedName name="update_from_factor_list">#REF!</definedName>
    <definedName name="wb_title">Cover!$B$2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1" i="9" l="1"/>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2" i="9"/>
  <c r="A93" i="9"/>
  <c r="A94" i="9"/>
  <c r="A95" i="9"/>
  <c r="B23" i="100" l="1"/>
  <c r="A23" i="100"/>
  <c r="B3" i="100"/>
  <c r="B23" i="99"/>
  <c r="A23" i="99"/>
  <c r="B3" i="99"/>
  <c r="B23" i="98"/>
  <c r="A23" i="98"/>
  <c r="B3" i="98"/>
  <c r="B23" i="97"/>
  <c r="A23" i="97"/>
  <c r="B3" i="97"/>
  <c r="B23" i="96"/>
  <c r="A23" i="96"/>
  <c r="B3" i="96"/>
  <c r="B23" i="95"/>
  <c r="A23" i="95"/>
  <c r="B3" i="95"/>
  <c r="B23" i="94"/>
  <c r="A23" i="94"/>
  <c r="B3" i="94"/>
  <c r="B23" i="93"/>
  <c r="A23" i="93"/>
  <c r="B3" i="93"/>
  <c r="B23" i="92"/>
  <c r="A23" i="92"/>
  <c r="B3" i="92"/>
  <c r="B23" i="91"/>
  <c r="A23" i="91"/>
  <c r="B3" i="91"/>
  <c r="B23" i="90"/>
  <c r="A23" i="90"/>
  <c r="B3" i="90"/>
  <c r="B23" i="89"/>
  <c r="A23" i="89"/>
  <c r="B3" i="89"/>
  <c r="B23" i="88"/>
  <c r="A23" i="88"/>
  <c r="B3" i="88"/>
  <c r="B23" i="87"/>
  <c r="A23" i="87"/>
  <c r="B3" i="87"/>
  <c r="B23" i="86"/>
  <c r="A23" i="86"/>
  <c r="B3" i="86"/>
  <c r="B23" i="85"/>
  <c r="A23" i="85"/>
  <c r="B3" i="85"/>
  <c r="B23" i="84"/>
  <c r="A23" i="84"/>
  <c r="B3" i="84"/>
  <c r="B23" i="83"/>
  <c r="A23" i="83"/>
  <c r="B3" i="83"/>
  <c r="B23" i="82"/>
  <c r="A23" i="82"/>
  <c r="B3" i="82"/>
  <c r="B23" i="81"/>
  <c r="A23" i="81"/>
  <c r="B3" i="81"/>
  <c r="B23" i="80"/>
  <c r="A23" i="80"/>
  <c r="B3" i="80"/>
  <c r="B23" i="79"/>
  <c r="A23" i="79"/>
  <c r="B3" i="79"/>
  <c r="B23" i="78"/>
  <c r="A23" i="78"/>
  <c r="B3" i="78"/>
  <c r="B23" i="77"/>
  <c r="A23" i="77"/>
  <c r="B3" i="77"/>
  <c r="B23" i="76"/>
  <c r="A23" i="76"/>
  <c r="B3" i="76"/>
  <c r="B23" i="75"/>
  <c r="A23" i="75"/>
  <c r="B3" i="75"/>
  <c r="B23" i="74"/>
  <c r="A23" i="74"/>
  <c r="B3" i="74"/>
  <c r="B23" i="73"/>
  <c r="A23" i="73"/>
  <c r="B3" i="73"/>
  <c r="B23" i="72"/>
  <c r="A23" i="72"/>
  <c r="B3" i="72"/>
  <c r="B23" i="71"/>
  <c r="A23" i="71"/>
  <c r="B3" i="71"/>
  <c r="B23" i="70"/>
  <c r="A23" i="70"/>
  <c r="B3" i="70"/>
  <c r="B23" i="69"/>
  <c r="A23" i="69"/>
  <c r="B3" i="69"/>
  <c r="B23" i="68"/>
  <c r="A23" i="68"/>
  <c r="B3" i="68"/>
  <c r="B23" i="67"/>
  <c r="A23" i="67"/>
  <c r="B3" i="67"/>
  <c r="B23" i="66"/>
  <c r="A23" i="66"/>
  <c r="B3" i="66"/>
  <c r="B23" i="65"/>
  <c r="A23" i="65"/>
  <c r="B3" i="65"/>
  <c r="B23" i="64"/>
  <c r="A23" i="64"/>
  <c r="B3" i="64"/>
  <c r="B23" i="63"/>
  <c r="A23" i="63"/>
  <c r="B3" i="63"/>
  <c r="B23" i="62"/>
  <c r="A23" i="62"/>
  <c r="B3" i="62"/>
  <c r="B23" i="61"/>
  <c r="A23" i="61"/>
  <c r="B3" i="61"/>
  <c r="B23" i="60"/>
  <c r="A23" i="60"/>
  <c r="B3" i="60"/>
  <c r="B23" i="59"/>
  <c r="A23" i="59"/>
  <c r="B3" i="59"/>
  <c r="B23" i="58"/>
  <c r="A23" i="58"/>
  <c r="B3" i="58"/>
  <c r="B23" i="57"/>
  <c r="A23" i="57"/>
  <c r="B3" i="57"/>
  <c r="B23" i="56"/>
  <c r="A23" i="56"/>
  <c r="B3" i="56"/>
  <c r="B23" i="55"/>
  <c r="A23" i="55"/>
  <c r="B3" i="55"/>
  <c r="B23" i="54"/>
  <c r="A23" i="54"/>
  <c r="B3" i="54"/>
  <c r="B23" i="53"/>
  <c r="A23" i="53"/>
  <c r="B3" i="53"/>
  <c r="B23" i="52"/>
  <c r="A23" i="52"/>
  <c r="B3" i="52"/>
  <c r="B23" i="51"/>
  <c r="A23" i="51"/>
  <c r="B3" i="51"/>
  <c r="B23" i="50"/>
  <c r="A23" i="50"/>
  <c r="B3" i="50"/>
  <c r="B23" i="49"/>
  <c r="A23" i="49"/>
  <c r="B3" i="49"/>
  <c r="B23" i="48"/>
  <c r="A23" i="48"/>
  <c r="B3" i="48"/>
  <c r="B23" i="47"/>
  <c r="A23" i="47"/>
  <c r="B3" i="47"/>
  <c r="B23" i="46"/>
  <c r="A23" i="46"/>
  <c r="B3" i="46"/>
  <c r="B23" i="45"/>
  <c r="A23" i="45"/>
  <c r="B3" i="45"/>
  <c r="B23" i="44"/>
  <c r="A23" i="44"/>
  <c r="B3" i="44"/>
  <c r="B23" i="43"/>
  <c r="A23" i="43"/>
  <c r="B3" i="43"/>
  <c r="B23" i="42"/>
  <c r="A23" i="42"/>
  <c r="B3" i="42"/>
  <c r="B23" i="41"/>
  <c r="A23" i="41"/>
  <c r="B3" i="41"/>
  <c r="B23" i="40"/>
  <c r="A23" i="40"/>
  <c r="B3" i="40"/>
  <c r="B23" i="39"/>
  <c r="A23" i="39"/>
  <c r="B3" i="39"/>
  <c r="B23" i="38"/>
  <c r="A23" i="38"/>
  <c r="B3" i="38"/>
  <c r="B23" i="37"/>
  <c r="A23" i="37"/>
  <c r="B3" i="37"/>
  <c r="B23" i="36"/>
  <c r="A23" i="36"/>
  <c r="B3" i="36"/>
  <c r="B23" i="35"/>
  <c r="A23" i="35"/>
  <c r="B3" i="35"/>
  <c r="B23" i="34"/>
  <c r="A23" i="34"/>
  <c r="B3" i="34"/>
  <c r="B23" i="33"/>
  <c r="A23" i="33"/>
  <c r="B3" i="33"/>
  <c r="B23" i="32"/>
  <c r="A23" i="32"/>
  <c r="B3" i="32"/>
  <c r="B23" i="31"/>
  <c r="A23" i="31"/>
  <c r="B3" i="31"/>
  <c r="B23" i="30"/>
  <c r="A23" i="30"/>
  <c r="B3" i="30"/>
  <c r="B23" i="29"/>
  <c r="A23" i="29"/>
  <c r="B3" i="29"/>
  <c r="B23" i="28"/>
  <c r="A23" i="28"/>
  <c r="B3" i="28"/>
  <c r="B23" i="27"/>
  <c r="A23" i="27"/>
  <c r="B3" i="27"/>
  <c r="B23" i="26"/>
  <c r="A23" i="26"/>
  <c r="B3" i="26"/>
  <c r="B23" i="25"/>
  <c r="A23" i="25"/>
  <c r="B3" i="25"/>
  <c r="B23" i="24"/>
  <c r="A23" i="24"/>
  <c r="B3" i="24"/>
  <c r="B23" i="23"/>
  <c r="A23" i="23"/>
  <c r="B3" i="23"/>
  <c r="B23" i="22"/>
  <c r="A23" i="22"/>
  <c r="B3" i="22"/>
  <c r="B23" i="21"/>
  <c r="A23" i="21"/>
  <c r="B3" i="21"/>
  <c r="B23" i="20"/>
  <c r="A23" i="20"/>
  <c r="B3" i="20"/>
  <c r="B23" i="19"/>
  <c r="A23" i="19"/>
  <c r="B3" i="19"/>
  <c r="B23" i="18"/>
  <c r="A23" i="18"/>
  <c r="B3" i="18"/>
  <c r="B23" i="17"/>
  <c r="A23" i="17"/>
  <c r="B3" i="17"/>
  <c r="B23" i="16"/>
  <c r="A23" i="16"/>
  <c r="B3" i="16"/>
  <c r="B3" i="14" l="1"/>
  <c r="A23" i="14"/>
  <c r="B23" i="14"/>
  <c r="A8" i="10"/>
  <c r="A6" i="7"/>
  <c r="B9" i="7"/>
  <c r="B8" i="7"/>
  <c r="B6" i="13"/>
  <c r="B2" i="13"/>
  <c r="B2" i="73" l="1"/>
  <c r="B2" i="95"/>
  <c r="B2" i="84"/>
  <c r="B2" i="62"/>
  <c r="B2" i="51"/>
  <c r="B2" i="40"/>
  <c r="B2" i="29"/>
  <c r="B2" i="18"/>
  <c r="B2" i="100"/>
  <c r="B2" i="89"/>
  <c r="B2" i="78"/>
  <c r="B2" i="67"/>
  <c r="B2" i="56"/>
  <c r="B2" i="45"/>
  <c r="B2" i="34"/>
  <c r="B2" i="23"/>
  <c r="B2" i="99"/>
  <c r="B2" i="88"/>
  <c r="B2" i="66"/>
  <c r="B2" i="55"/>
  <c r="B2" i="54"/>
  <c r="B2" i="32"/>
  <c r="B2" i="92"/>
  <c r="B2" i="81"/>
  <c r="B2" i="70"/>
  <c r="B2" i="48"/>
  <c r="B2" i="97"/>
  <c r="B2" i="86"/>
  <c r="B2" i="75"/>
  <c r="B2" i="80"/>
  <c r="B2" i="58"/>
  <c r="B2" i="85"/>
  <c r="B2" i="30"/>
  <c r="B2" i="68"/>
  <c r="B2" i="44"/>
  <c r="B2" i="65"/>
  <c r="B2" i="21"/>
  <c r="B2" i="37"/>
  <c r="B2" i="64"/>
  <c r="B2" i="47"/>
  <c r="B2" i="25"/>
  <c r="B2" i="35"/>
  <c r="B2" i="94"/>
  <c r="B2" i="83"/>
  <c r="B2" i="72"/>
  <c r="B2" i="61"/>
  <c r="B2" i="50"/>
  <c r="B2" i="39"/>
  <c r="B2" i="28"/>
  <c r="B2" i="17"/>
  <c r="B2" i="77"/>
  <c r="B2" i="33"/>
  <c r="B2" i="22"/>
  <c r="B2" i="98"/>
  <c r="B2" i="87"/>
  <c r="B2" i="43"/>
  <c r="B2" i="53"/>
  <c r="B2" i="69"/>
  <c r="B2" i="57"/>
  <c r="B2" i="46"/>
  <c r="B2" i="24"/>
  <c r="B2" i="93"/>
  <c r="B2" i="82"/>
  <c r="B2" i="71"/>
  <c r="B2" i="60"/>
  <c r="B2" i="49"/>
  <c r="B2" i="38"/>
  <c r="B2" i="27"/>
  <c r="B2" i="16"/>
  <c r="B2" i="76"/>
  <c r="B2" i="31"/>
  <c r="B2" i="20"/>
  <c r="B2" i="91"/>
  <c r="B2" i="63"/>
  <c r="B2" i="19"/>
  <c r="B2" i="79"/>
  <c r="B2" i="59"/>
  <c r="B2" i="26"/>
  <c r="B2" i="42"/>
  <c r="B2" i="36"/>
  <c r="B2" i="96"/>
  <c r="B2" i="74"/>
  <c r="B2" i="52"/>
  <c r="B2" i="41"/>
  <c r="B2" i="90"/>
  <c r="B2" i="14"/>
  <c r="B2" i="5"/>
  <c r="B2" i="9" l="1"/>
  <c r="B2" i="10"/>
  <c r="B2" i="7"/>
</calcChain>
</file>

<file path=xl/sharedStrings.xml><?xml version="1.0" encoding="utf-8"?>
<sst xmlns="http://schemas.openxmlformats.org/spreadsheetml/2006/main" count="3893" uniqueCount="444">
  <si>
    <t>Government Actuary's Department</t>
  </si>
  <si>
    <t>Workbook:</t>
  </si>
  <si>
    <t>Worksheet:</t>
  </si>
  <si>
    <t>Cover</t>
  </si>
  <si>
    <t>Specification</t>
  </si>
  <si>
    <t>Sheet</t>
  </si>
  <si>
    <t>Description</t>
  </si>
  <si>
    <t>Purpose of spreadsheet</t>
  </si>
  <si>
    <t>This sheet sets out the purpose of the spreadsheet and includes caveats on the use of the spreadsheet.</t>
  </si>
  <si>
    <t xml:space="preserve">Version Control </t>
  </si>
  <si>
    <t>This sheet is used to show which factor tables have been updated since the last issued version of the consolidated factor spreadsheet.</t>
  </si>
  <si>
    <t>Assumptions</t>
  </si>
  <si>
    <t>This sheet lists the assumptions that were used to derive the factor tables.</t>
  </si>
  <si>
    <t>Factor List</t>
  </si>
  <si>
    <t xml:space="preserve">This sheet lists the full suite of factors that are in force together with the following information: </t>
  </si>
  <si>
    <t>x-101 and onwards</t>
  </si>
  <si>
    <t>The 100 series factors contain the club transfer factors. Each different type of club transfer factor is set out on a separate sheet starting with sheet x-101, where x relates to the scheme section (if applicable).</t>
  </si>
  <si>
    <t>x-201 and onwards</t>
  </si>
  <si>
    <t>The 200 series factors contain the non club transfer factors. Each different type of non club transfer factor is set out on a separate sheet starting with sheet x-201, where x relates to the scheme section (if applicable).</t>
  </si>
  <si>
    <t>x-301 and onwards</t>
  </si>
  <si>
    <t>The 300 series factors contain the pension sharing on divorce factors. Each different type of pension sharing on divorce factor is set out on a separate sheet starting with sheet x-301, where x relates to the scheme section (if applicable).</t>
  </si>
  <si>
    <t>x-401 and onwards</t>
  </si>
  <si>
    <t>The 400 series factors contain the early of late retirement factors. Each different type of early or late retirement factor is set out on a separate sheet starting with sheet x-401, where x relates to the scheme section (if applicable).</t>
  </si>
  <si>
    <t>x-501 and onwards</t>
  </si>
  <si>
    <t>The 500 series factors contain the commutation factors. Each different type of commutation factor is set out on a separate sheet starting with sheet x-501, where x relates to the scheme section (if applicable).</t>
  </si>
  <si>
    <t>x-601 and onwards</t>
  </si>
  <si>
    <t>The 600 series factors contain the scheme pays factors. Each different type of scheme pays factor is set out on a separate sheet starting with sheet x-601, where x relates to the scheme section (if applicable).</t>
  </si>
  <si>
    <t>x-701 and onwards</t>
  </si>
  <si>
    <t>The 700 series factors contain the additional benefit or additional contribution factors. Each different type of additional benefit or additional contribution factor is set out on a separate sheet starting with sheet x-701, where x relates to the scheme section (if applicable).</t>
  </si>
  <si>
    <t>x-801 and onwards</t>
  </si>
  <si>
    <t>The 800 series factors contain the other scheme specific factors. Each different type of other scheme specific factor is set out on a separate sheet starting with sheet x-801, where x relates to the scheme section (if applicable).</t>
  </si>
  <si>
    <t>Fire_NI</t>
  </si>
  <si>
    <t xml:space="preserve">This spreadsheet should not be made available online without the express permission of GAD. </t>
  </si>
  <si>
    <t xml:space="preserve">This spreadsheet is password protected. </t>
  </si>
  <si>
    <t>Version control</t>
  </si>
  <si>
    <t>Version control on this sheet commences with the 2017/18 factor review (version 2018-1)</t>
  </si>
  <si>
    <t xml:space="preserve">Version 2018 - 1 </t>
  </si>
  <si>
    <t>Provides the following new factor tables:</t>
  </si>
  <si>
    <t>Provides the following revised factors:</t>
  </si>
  <si>
    <t>Confirms that the following factor table is no longer required by DoH (NI):</t>
  </si>
  <si>
    <t>Factors still to follow:</t>
  </si>
  <si>
    <t>Methodology changes:</t>
  </si>
  <si>
    <t>Date modified:</t>
  </si>
  <si>
    <t>Version 2023-01</t>
  </si>
  <si>
    <t>Provides the following updated factor tables:</t>
  </si>
  <si>
    <t>x-201 to x-215 and x-301 to x-328</t>
  </si>
  <si>
    <t>Date Modified:</t>
  </si>
  <si>
    <t>Version 2023-02</t>
  </si>
  <si>
    <t>x-220 to x-221, x-401, x-404 to x-407</t>
  </si>
  <si>
    <t>Withdrawn factor tables:</t>
  </si>
  <si>
    <t>x-218 to x-219 removed (final salary transfer in factors)</t>
  </si>
  <si>
    <t>Version 2023-03</t>
  </si>
  <si>
    <t xml:space="preserve">x-501 to x-504
x-603 to x-627
</t>
  </si>
  <si>
    <t>Version 2023-04</t>
  </si>
  <si>
    <t>x-701 to x-702</t>
  </si>
  <si>
    <t>x-703 to x-704 (Purchase of Increased Benefits - 2006 scheme), x-801 (CPD factors)</t>
  </si>
  <si>
    <t>Version 2025-01</t>
  </si>
  <si>
    <t>x-506, x-801</t>
  </si>
  <si>
    <t>x-622, x-623, x-624, x-625, x-626, x-627</t>
  </si>
  <si>
    <t>Other changes:</t>
  </si>
  <si>
    <t>The key assumptions underlying the factors have been added on a separate tab called "Assumptions".</t>
  </si>
  <si>
    <t>Assumptions underlying factors</t>
  </si>
  <si>
    <t>2026 factor review set</t>
  </si>
  <si>
    <t>2023 factor review set</t>
  </si>
  <si>
    <t>Discount rate net of CPI</t>
  </si>
  <si>
    <t>2% pa</t>
  </si>
  <si>
    <t>1.7% pa</t>
  </si>
  <si>
    <t>Discount rate net of post88 GMP</t>
  </si>
  <si>
    <t>2.452% pa</t>
  </si>
  <si>
    <t>2.302% pa</t>
  </si>
  <si>
    <t>Nominal discount rate</t>
  </si>
  <si>
    <t>4.040% pa</t>
  </si>
  <si>
    <t>3.734% pa</t>
  </si>
  <si>
    <t>CPI</t>
  </si>
  <si>
    <t>Post 88 GMP increases</t>
  </si>
  <si>
    <t>1.55% pa</t>
  </si>
  <si>
    <t>1.4% pa</t>
  </si>
  <si>
    <t>RPI</t>
  </si>
  <si>
    <t>2.145% pa</t>
  </si>
  <si>
    <t>3.15% pa pre 2030
2.1% pa post 2030</t>
  </si>
  <si>
    <t>RPI capped at 5% pa</t>
  </si>
  <si>
    <t>n/a</t>
  </si>
  <si>
    <t>Long-term earnings growth</t>
  </si>
  <si>
    <t>3.8% pa</t>
  </si>
  <si>
    <t>Allowance for short term salary increases</t>
  </si>
  <si>
    <t>Nil</t>
  </si>
  <si>
    <t>CARE scheme in-service revaluation</t>
  </si>
  <si>
    <t>Male pensioners</t>
  </si>
  <si>
    <t>109% of S3NMA_M</t>
  </si>
  <si>
    <t>Female pensioners</t>
  </si>
  <si>
    <t>109% of S3NFA_M</t>
  </si>
  <si>
    <t>Male pensioners (ill-health)</t>
  </si>
  <si>
    <t>N/A</t>
  </si>
  <si>
    <t>Female pensioners (ill-health)</t>
  </si>
  <si>
    <t>Male dependants</t>
  </si>
  <si>
    <t>Female dependants</t>
  </si>
  <si>
    <t>99% of S3DFA</t>
  </si>
  <si>
    <t>Future mortality improvements</t>
  </si>
  <si>
    <t>Based on ONS 2022 principal UK population projections</t>
  </si>
  <si>
    <t>Based on ONS 2020 principal UK population projections</t>
  </si>
  <si>
    <t>Year of use</t>
  </si>
  <si>
    <t>Proportion of male and female members for unisex factors</t>
  </si>
  <si>
    <t xml:space="preserve">Members: 95% male, 5% female
Dependants: 5% male, 95% female. </t>
  </si>
  <si>
    <t>Expense loading</t>
  </si>
  <si>
    <t>Allowance for short-term dependants’ pensions</t>
  </si>
  <si>
    <t>Deferred Normal pension age in the 2015 scheme</t>
  </si>
  <si>
    <t>In line with DOF valuation directions</t>
  </si>
  <si>
    <t>Proportion partnered at retirement</t>
  </si>
  <si>
    <t>Generally in line with 2020 valuation assumptions: 75% of member’s assumed married at retirement (80% assumed partnered).
100% for options where the member can purchase additional dependant benefits</t>
  </si>
  <si>
    <t>Age difference between member and partner</t>
  </si>
  <si>
    <t>Male: 3 years older than partner
Female: 3 years younger than partner</t>
  </si>
  <si>
    <t>Rates of ill-health retirement</t>
  </si>
  <si>
    <t>in line with 2020 valuation assumptions</t>
  </si>
  <si>
    <t>Mortality before retirement</t>
  </si>
  <si>
    <t>Rates of leaving service</t>
  </si>
  <si>
    <t>Retirement ages</t>
  </si>
  <si>
    <t>All retirements take place at normal pension age
All retirements from deferred assumed to take place at deferred pension age.</t>
  </si>
  <si>
    <t>Salary scale for transfers-in</t>
  </si>
  <si>
    <t>Not applicable</t>
  </si>
  <si>
    <t>Allowance for commutation</t>
  </si>
  <si>
    <t>Factor list</t>
  </si>
  <si>
    <t>Link to Tables</t>
  </si>
  <si>
    <t>Scheme</t>
  </si>
  <si>
    <t>Section</t>
  </si>
  <si>
    <t>Factor Type</t>
  </si>
  <si>
    <t>Gender</t>
  </si>
  <si>
    <t>Factor Age/Period Definition</t>
  </si>
  <si>
    <t>Section Number (x)</t>
  </si>
  <si>
    <t>Series Number</t>
  </si>
  <si>
    <t>Table Reference
(Section-Series Number)</t>
  </si>
  <si>
    <t>Table Reference in Guidance</t>
  </si>
  <si>
    <t>Related Factor Guidance</t>
  </si>
  <si>
    <t>Date Factors Issued to Client</t>
  </si>
  <si>
    <t>Date Factors Implemented (if known)</t>
  </si>
  <si>
    <t>Factor Status</t>
  </si>
  <si>
    <t>Assumption set</t>
  </si>
  <si>
    <t>FPS</t>
  </si>
  <si>
    <t>CETV</t>
  </si>
  <si>
    <t>CETV factors for deferred benefits payable from 60</t>
  </si>
  <si>
    <t>Male</t>
  </si>
  <si>
    <t>Age last birthday at relevant date</t>
  </si>
  <si>
    <t>x-201</t>
  </si>
  <si>
    <t>Table A1</t>
  </si>
  <si>
    <t>Issued</t>
  </si>
  <si>
    <t>Female</t>
  </si>
  <si>
    <t>x-202</t>
  </si>
  <si>
    <t>Table A2</t>
  </si>
  <si>
    <t>NFPS</t>
  </si>
  <si>
    <t>CETV factors for deferred benefits payable from 65</t>
  </si>
  <si>
    <t>x-203</t>
  </si>
  <si>
    <t>x-204</t>
  </si>
  <si>
    <t>CETV factors for deferred benefits payable from 65 (Females age 60 and above)</t>
  </si>
  <si>
    <t>x-205</t>
  </si>
  <si>
    <t>Table A3</t>
  </si>
  <si>
    <t>x-206</t>
  </si>
  <si>
    <t>Table B1</t>
  </si>
  <si>
    <t>x-207</t>
  </si>
  <si>
    <t>Table B2</t>
  </si>
  <si>
    <t>x-208</t>
  </si>
  <si>
    <t>Table 3</t>
  </si>
  <si>
    <t>x-209</t>
  </si>
  <si>
    <t>Table 4</t>
  </si>
  <si>
    <t>CETV factors for deferred benefits payable from 66</t>
  </si>
  <si>
    <t>x-210</t>
  </si>
  <si>
    <t>Table 5</t>
  </si>
  <si>
    <t>x-211</t>
  </si>
  <si>
    <t>Table 6</t>
  </si>
  <si>
    <t>CETV factors for deferred benefits payable from 67</t>
  </si>
  <si>
    <t>x-212</t>
  </si>
  <si>
    <t>Table 7</t>
  </si>
  <si>
    <t>x-213</t>
  </si>
  <si>
    <t>Table 8</t>
  </si>
  <si>
    <t>CETV factors for deferred benefits payable from 68</t>
  </si>
  <si>
    <t>x-214</t>
  </si>
  <si>
    <t>Table 9</t>
  </si>
  <si>
    <t>x-215</t>
  </si>
  <si>
    <t>Table 10</t>
  </si>
  <si>
    <t>TV In (non-club)</t>
  </si>
  <si>
    <t>Factors for non-club transfers - in based on NPA55</t>
  </si>
  <si>
    <t>x-220</t>
  </si>
  <si>
    <t>Table NM55</t>
  </si>
  <si>
    <t>x-221</t>
  </si>
  <si>
    <t>Table NF55</t>
  </si>
  <si>
    <t>Pensioner Cash Equivalent</t>
  </si>
  <si>
    <t>Pensioner cash equivalent factors for divorce purposes - retirement not on grounds of ill health</t>
  </si>
  <si>
    <t>x-301</t>
  </si>
  <si>
    <t>Table F1</t>
  </si>
  <si>
    <t>x-302</t>
  </si>
  <si>
    <t>Table F2</t>
  </si>
  <si>
    <t>Pensioner cash equivalent factors for divorce purposes - retirement on grounds of ill health</t>
  </si>
  <si>
    <t>x-303</t>
  </si>
  <si>
    <t>Table G1</t>
  </si>
  <si>
    <t>x-304</t>
  </si>
  <si>
    <t>Table G2</t>
  </si>
  <si>
    <t>x-305</t>
  </si>
  <si>
    <t>x-306</t>
  </si>
  <si>
    <t>x-307</t>
  </si>
  <si>
    <t>x-308</t>
  </si>
  <si>
    <t>x-309</t>
  </si>
  <si>
    <t>x-310</t>
  </si>
  <si>
    <t>x-311</t>
  </si>
  <si>
    <t>x-312</t>
  </si>
  <si>
    <t>Pension Credit</t>
  </si>
  <si>
    <t>Factors for calculating the pension credit</t>
  </si>
  <si>
    <t>Male and Female</t>
  </si>
  <si>
    <t>x-313</t>
  </si>
  <si>
    <t>Table J</t>
  </si>
  <si>
    <t>x-314</t>
  </si>
  <si>
    <t>Factors for calculating the pension credit (special members)</t>
  </si>
  <si>
    <t>x-315</t>
  </si>
  <si>
    <t>Table J1</t>
  </si>
  <si>
    <t>Factors for calculating pension credit - Females</t>
  </si>
  <si>
    <t>x-316</t>
  </si>
  <si>
    <t>Table C1</t>
  </si>
  <si>
    <t>Factors for calculating pension credit - Males</t>
  </si>
  <si>
    <t>x-317</t>
  </si>
  <si>
    <t>Table C2</t>
  </si>
  <si>
    <t>Pension Debit</t>
  </si>
  <si>
    <t>Reduction to pension debit on retirement before age 60 - Adjustment to pension</t>
  </si>
  <si>
    <t>Unisex</t>
  </si>
  <si>
    <t>Age of the member when benefits come into payment</t>
  </si>
  <si>
    <t>x-318</t>
  </si>
  <si>
    <t>Table L1</t>
  </si>
  <si>
    <t>Increase to pension debit on retirement after age 60 - Adjustment to pension</t>
  </si>
  <si>
    <t>x-319</t>
  </si>
  <si>
    <t>Table L2</t>
  </si>
  <si>
    <t>Reduction to pension debit on ill health retirement - Adjustment to pension</t>
  </si>
  <si>
    <t>x-320</t>
  </si>
  <si>
    <t>Table M1</t>
  </si>
  <si>
    <t>Reduction to pension debit on retirement before age 65</t>
  </si>
  <si>
    <t>Age of the member in years and complete months when benefits come into payment</t>
  </si>
  <si>
    <t>x-321</t>
  </si>
  <si>
    <t>Reduction to pension debit on retirement before age 60 (special members)</t>
  </si>
  <si>
    <t>x-322</t>
  </si>
  <si>
    <t>Table L1S</t>
  </si>
  <si>
    <t>Increase to pension debit on retirement after age 65</t>
  </si>
  <si>
    <t>x-323</t>
  </si>
  <si>
    <t>Increase to pension debit on retirement after age 60 (special members)</t>
  </si>
  <si>
    <t>x-324</t>
  </si>
  <si>
    <t>Table L2S</t>
  </si>
  <si>
    <t>Reduction to pension debit on ill health retirement</t>
  </si>
  <si>
    <t>x-325</t>
  </si>
  <si>
    <t>Reduction to pension debit on ill health retirement (special members)</t>
  </si>
  <si>
    <t>x-326</t>
  </si>
  <si>
    <t>Table M1S</t>
  </si>
  <si>
    <t>Early payment reduction - males and females (normal health)</t>
  </si>
  <si>
    <t xml:space="preserve">Years until DPA at date of retirement </t>
  </si>
  <si>
    <t>x-327</t>
  </si>
  <si>
    <t>Table D</t>
  </si>
  <si>
    <t>Early payment reduction - males and females (ill-health)</t>
  </si>
  <si>
    <t>x-328</t>
  </si>
  <si>
    <t>Table E</t>
  </si>
  <si>
    <t>ERF</t>
  </si>
  <si>
    <t>Early retirement factors for members retiring without entitlement to immediate benefits but with deferred benefits payable  from 65.</t>
  </si>
  <si>
    <t>x-401</t>
  </si>
  <si>
    <t>Table on page 4</t>
  </si>
  <si>
    <t>Early payment reduction factors  for members retiring from deferred status – 2015 scheme</t>
  </si>
  <si>
    <t>Years/Months</t>
  </si>
  <si>
    <t>x-403</t>
  </si>
  <si>
    <t>Table in paragraph 2.6</t>
  </si>
  <si>
    <t>LRF</t>
  </si>
  <si>
    <t>Age addition percentage factors for members retiring from active service – 2015 scheme (active member account).</t>
  </si>
  <si>
    <t>Age at start of Scheme Year (years/months)</t>
  </si>
  <si>
    <t>x-404</t>
  </si>
  <si>
    <t>A</t>
  </si>
  <si>
    <t>Age addition percentage factors for members retiring from active service –2015 scheme (added pension account).</t>
  </si>
  <si>
    <t>Age at start of scheme year (years/months)</t>
  </si>
  <si>
    <t>x-405</t>
  </si>
  <si>
    <t>B</t>
  </si>
  <si>
    <t>Assumed age addition percentage factors for members retiring from active service – 2015 scheme (active member account).</t>
  </si>
  <si>
    <t>Age (in complete years at the start of the Scheme Year or normal pension age if later) Term in months between normal pension age (or start of Scheme Year if later) and date of leaving or retirement</t>
  </si>
  <si>
    <t>x-406</t>
  </si>
  <si>
    <t>C</t>
  </si>
  <si>
    <t>Assumed age addition percentage factors for members retiring from active service – 2015 scheme (added pension account).</t>
  </si>
  <si>
    <t>x-407</t>
  </si>
  <si>
    <t>D</t>
  </si>
  <si>
    <t>FPS 2007 / NFPS 2007</t>
  </si>
  <si>
    <t>Triv Comm</t>
  </si>
  <si>
    <t xml:space="preserve">Factors for commutation of small pension </t>
  </si>
  <si>
    <t>Age in completed years</t>
  </si>
  <si>
    <t>x-501</t>
  </si>
  <si>
    <t>Table 1</t>
  </si>
  <si>
    <t>Factors for commutation of small pension and for capitalisation of survivor pension for determination of death gratuity</t>
  </si>
  <si>
    <t>x-502</t>
  </si>
  <si>
    <t>Table 2</t>
  </si>
  <si>
    <t xml:space="preserve">Trivial commutation factors for former firefighters </t>
  </si>
  <si>
    <t>x-503</t>
  </si>
  <si>
    <t>Trivial commutation for surviving spouse or partner</t>
  </si>
  <si>
    <t>x-504</t>
  </si>
  <si>
    <t>FPS 2007</t>
  </si>
  <si>
    <t>Commutation</t>
  </si>
  <si>
    <t>Factors for commutation of pension to lump sum</t>
  </si>
  <si>
    <t>Age in years and completed months on day pension commences</t>
  </si>
  <si>
    <t>x-505</t>
  </si>
  <si>
    <t>2007, NEW2007</t>
  </si>
  <si>
    <t>Rule of thumb capitalisation factors for adult survivor pensions where there is a GMP entitlement and the deceased member reached State Pension age before 6 April 2016</t>
  </si>
  <si>
    <t>x-506</t>
  </si>
  <si>
    <t>Scheme pays AA</t>
  </si>
  <si>
    <t xml:space="preserve">Factors for calculating annual allowance pension debit for members below age 60 </t>
  </si>
  <si>
    <t>Male &amp; Female</t>
  </si>
  <si>
    <t>Age last birthday at implemention date</t>
  </si>
  <si>
    <t>x-603</t>
  </si>
  <si>
    <t xml:space="preserve">Factors for calculating annual allowance pension debit for members aged 60 or above </t>
  </si>
  <si>
    <t>x-604</t>
  </si>
  <si>
    <t>NFPS 2007</t>
  </si>
  <si>
    <t>Factor for calculating annual allowance debit for members below age 65</t>
  </si>
  <si>
    <t>x-605</t>
  </si>
  <si>
    <t>Factors for calculating annual allowance debit for members aged 65 or above</t>
  </si>
  <si>
    <t>x-606</t>
  </si>
  <si>
    <t xml:space="preserve">Scheme pays factors </t>
  </si>
  <si>
    <t>x-607</t>
  </si>
  <si>
    <t>x-608</t>
  </si>
  <si>
    <t>Age pensioner pension offset factors</t>
  </si>
  <si>
    <t>x-609</t>
  </si>
  <si>
    <t>Ill-health pensioner pension offset factors</t>
  </si>
  <si>
    <t>x-610</t>
  </si>
  <si>
    <t>Table D1</t>
  </si>
  <si>
    <t>Retirement timing factor - annual allowance pension debit on normal retirement before age 60</t>
  </si>
  <si>
    <t>x-611</t>
  </si>
  <si>
    <t>Retirement timing factor - annual allowance pension debit on normal retirement after age 60</t>
  </si>
  <si>
    <t>x-612</t>
  </si>
  <si>
    <t>Retirement timing factor - annual allowance pension debit on ill health retirement before age 60</t>
  </si>
  <si>
    <t>x-613</t>
  </si>
  <si>
    <t>Table C</t>
  </si>
  <si>
    <t>Retirement timing factor - annual allowance pension debit on normal retirement before age 65 - Retirement not on grounds for ill health</t>
  </si>
  <si>
    <t xml:space="preserve">Age of the member when benefits come into payment </t>
  </si>
  <si>
    <t>x-614</t>
  </si>
  <si>
    <t>Retirement timing factor - AA pension debit on retirement after age 65 - Retirement not on grounds for ill health</t>
  </si>
  <si>
    <t>x-615</t>
  </si>
  <si>
    <t>Retirement timing factor - AA pension debit on retirement before 60 (special members) - Retirement not on grounds for ill health</t>
  </si>
  <si>
    <t>x-616</t>
  </si>
  <si>
    <t>Table B1S</t>
  </si>
  <si>
    <t>Retirement timing factor - AA pension debit on retirement after age 60 (special members) - Retirement not on grounds for ill health</t>
  </si>
  <si>
    <t>x-617</t>
  </si>
  <si>
    <t>Table B2S</t>
  </si>
  <si>
    <t>Retirement timing factor - AA pension debit on ill health retirement before 65 - adjustment to pension</t>
  </si>
  <si>
    <t>x-618</t>
  </si>
  <si>
    <t>Retirement timing factor - AA pension debit on ill health retirement before 60 (special members) - adjustment to pension</t>
  </si>
  <si>
    <t>x-619</t>
  </si>
  <si>
    <t>Table CS</t>
  </si>
  <si>
    <t>Retirement timing factor - ill health retirement before deferred pension age - early payment reduction</t>
  </si>
  <si>
    <t>x-620</t>
  </si>
  <si>
    <t>Retirement timing factor - normal health retirement before deferred pension age - early payment reduction</t>
  </si>
  <si>
    <t>x-621</t>
  </si>
  <si>
    <t>Scheme pays LTA</t>
  </si>
  <si>
    <t>Factors for calculating Lifetime Allowance debit</t>
  </si>
  <si>
    <t>Age last birthday at retirement</t>
  </si>
  <si>
    <t>x-622</t>
  </si>
  <si>
    <t>Withdrawn</t>
  </si>
  <si>
    <t>Factors for calculating Lifetime Allowance debit (retirement in ill health)</t>
  </si>
  <si>
    <t>x-623</t>
  </si>
  <si>
    <t>Factors for calculating LTA debit</t>
  </si>
  <si>
    <t>x-624</t>
  </si>
  <si>
    <t>Factors for calculating LTA debit (retirement in ill health)</t>
  </si>
  <si>
    <t>x-625</t>
  </si>
  <si>
    <t>x-626</t>
  </si>
  <si>
    <t>Table A</t>
  </si>
  <si>
    <t>Factors for calculating LTA debit (ill health retirement)</t>
  </si>
  <si>
    <t>x-627</t>
  </si>
  <si>
    <t>Table B</t>
  </si>
  <si>
    <t>Added pension</t>
  </si>
  <si>
    <t>Added Pension Lump Sum and Periodic Contribution factors</t>
  </si>
  <si>
    <t>Age Last Birthday</t>
  </si>
  <si>
    <t>701A</t>
  </si>
  <si>
    <t>x-701A</t>
  </si>
  <si>
    <t>Added Pension Lum Sum and Periodic Contribution factors</t>
  </si>
  <si>
    <t>701B</t>
  </si>
  <si>
    <t>x-701B</t>
  </si>
  <si>
    <t>Added pension revaluation factors</t>
  </si>
  <si>
    <t>Number of Complete Scheme Years before NRA</t>
  </si>
  <si>
    <t>x-702</t>
  </si>
  <si>
    <t>Conversion Factors</t>
  </si>
  <si>
    <t>Conversion Factors for Transferred-in Service Credits</t>
  </si>
  <si>
    <t>x-802A</t>
  </si>
  <si>
    <t>Under Review</t>
  </si>
  <si>
    <t>Conversion Factors for Added Years</t>
  </si>
  <si>
    <t>x-802B</t>
  </si>
  <si>
    <t>Conversion Factors for Additional Pension Benefits</t>
  </si>
  <si>
    <t>x-802C</t>
  </si>
  <si>
    <t>Data Item</t>
  </si>
  <si>
    <t>Factor Table Information</t>
  </si>
  <si>
    <t>Client</t>
  </si>
  <si>
    <t>Section Number</t>
  </si>
  <si>
    <t>Table Reference</t>
  </si>
  <si>
    <t>Related Factor Table Reference</t>
  </si>
  <si>
    <t>Assumption Set</t>
  </si>
  <si>
    <t>Age</t>
  </si>
  <si>
    <t>Gross pension of £1 per annum</t>
  </si>
  <si>
    <t>Surviving partner's pension of £1 per annum</t>
  </si>
  <si>
    <t>Deduction for NI modification of £1 per annum</t>
  </si>
  <si>
    <t>Gross Pension of £1 per annum</t>
  </si>
  <si>
    <t>Gross pension of £1 pa</t>
  </si>
  <si>
    <t>Member's pension of £1 per annum</t>
  </si>
  <si>
    <t>Accrued P.I. below age 55</t>
  </si>
  <si>
    <t>Deduction for GMP of £1 per annum</t>
  </si>
  <si>
    <t>Survivor's pension of £1 per annum</t>
  </si>
  <si>
    <t>Saving factor for GMP of £1 per annum</t>
  </si>
  <si>
    <t>Surviving Partner's pension of £1 per annum</t>
  </si>
  <si>
    <t>Pension of £1 per annum - Males</t>
  </si>
  <si>
    <t>Pension of £1 per annum - Females</t>
  </si>
  <si>
    <t>DPA 65</t>
  </si>
  <si>
    <t>DPA 66</t>
  </si>
  <si>
    <t>DPA 67</t>
  </si>
  <si>
    <t>DPA 68</t>
  </si>
  <si>
    <t>Months/Age</t>
  </si>
  <si>
    <t>Years Early</t>
  </si>
  <si>
    <t>Early payment reduction</t>
  </si>
  <si>
    <t>Age/Months</t>
  </si>
  <si>
    <t>Years/Months Early</t>
  </si>
  <si>
    <t xml:space="preserve">Factors for benefits in payment to former firefighter </t>
  </si>
  <si>
    <t>Factors for spouse or partner pension</t>
  </si>
  <si>
    <t>Widow/Widower or other survivor</t>
  </si>
  <si>
    <t>Unisex factor for benefits in payment (Fpen)</t>
  </si>
  <si>
    <t>Unisex factor for spouse or partner's pension (Fspen)</t>
  </si>
  <si>
    <t>Survivng spouse or partner unisex (Fwpen)</t>
  </si>
  <si>
    <t>Below 50</t>
  </si>
  <si>
    <t>Factor</t>
  </si>
  <si>
    <t>Value</t>
  </si>
  <si>
    <t>RTCF</t>
  </si>
  <si>
    <t>Annual allowance debit factor per £1 of pension per annum F_p - Males</t>
  </si>
  <si>
    <t>Annual allowance debit factor per £1 of pension per annum F_p - Females</t>
  </si>
  <si>
    <t>Annual allowance debit (standard members) F_p - Males</t>
  </si>
  <si>
    <t>Annual allowance debit (standard members) F_p - Females</t>
  </si>
  <si>
    <t>Annual allowance debit (special members) F_p - Males</t>
  </si>
  <si>
    <t>Annual allowance debit (special members) F_p - Females</t>
  </si>
  <si>
    <t>Gross Pension of £1 per annum (standard members) - Males</t>
  </si>
  <si>
    <t>Gross Pension of £1 per annum (standard members)  - Females</t>
  </si>
  <si>
    <t>Gross Pension of £1 per annum (special members)  - Males</t>
  </si>
  <si>
    <t>Gross Pension of £1 per annum (special members)  - Females</t>
  </si>
  <si>
    <t>Male Factor</t>
  </si>
  <si>
    <t>Female Factor</t>
  </si>
  <si>
    <t>Early payment reduction - males and females</t>
  </si>
  <si>
    <t>Lump Sum Factor</t>
  </si>
  <si>
    <t>Adj</t>
  </si>
  <si>
    <t>Revaluation factor</t>
  </si>
  <si>
    <t>Males Conversion Factors</t>
  </si>
  <si>
    <t>Female Conversion Factors</t>
  </si>
  <si>
    <t>55 and under</t>
  </si>
  <si>
    <t>35 and under</t>
  </si>
  <si>
    <t>40-55 inclusive</t>
  </si>
  <si>
    <t>Version 2026-01</t>
  </si>
  <si>
    <t>Version 2026-02</t>
  </si>
  <si>
    <t>x-220 to x-221, x-401, x-403 to x-407, x-501 to x-504, x-701 to x-702</t>
  </si>
  <si>
    <t>x-201 to x-215, x-301 to x-328, x-505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</si>
</sst>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0"/>
    <numFmt numFmtId="165" formatCode="0.0%"/>
  </numFmts>
  <fonts count="35" x14ac:knownFonts="1">
    <font>
      <sz val="10"/>
      <name val="Arial"/>
      <family val="2"/>
    </font>
    <font>
      <sz val="11"/>
      <color theme="1"/>
      <name val="Arial"/>
      <family val="2"/>
      <scheme val="minor"/>
    </font>
    <font>
      <b/>
      <sz val="12"/>
      <name val="Arial"/>
      <family val="2"/>
    </font>
    <font>
      <sz val="12"/>
      <color theme="8"/>
      <name val="Arial"/>
      <family val="2"/>
    </font>
    <font>
      <sz val="12"/>
      <color rgb="FF000000"/>
      <name val="Arial"/>
      <family val="2"/>
    </font>
    <font>
      <b/>
      <sz val="12"/>
      <color rgb="FF000000"/>
      <name val="Arial"/>
      <family val="2"/>
    </font>
    <font>
      <sz val="12"/>
      <color theme="9"/>
      <name val="Arial"/>
      <family val="2"/>
    </font>
    <font>
      <sz val="10"/>
      <name val="Arial"/>
      <family val="2"/>
    </font>
    <font>
      <b/>
      <sz val="11"/>
      <color rgb="FFFA7D00"/>
      <name val="Arial"/>
      <family val="2"/>
      <scheme val="minor"/>
    </font>
    <font>
      <i/>
      <sz val="11"/>
      <color rgb="FF7F7F7F"/>
      <name val="Arial"/>
      <family val="2"/>
      <scheme val="minor"/>
    </font>
    <font>
      <sz val="11"/>
      <color theme="9" tint="0.39994506668294322"/>
      <name val="Arial"/>
      <family val="2"/>
      <scheme val="minor"/>
    </font>
    <font>
      <sz val="10"/>
      <color theme="0"/>
      <name val="Arial"/>
      <family val="2"/>
    </font>
    <font>
      <sz val="18"/>
      <color theme="3"/>
      <name val="Arial"/>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b/>
      <sz val="12"/>
      <color rgb="FF3F3F3F"/>
      <name val="Arial"/>
      <family val="2"/>
    </font>
    <font>
      <sz val="12"/>
      <color rgb="FFFA7D00"/>
      <name val="Arial"/>
      <family val="2"/>
    </font>
    <font>
      <b/>
      <sz val="12"/>
      <color theme="0"/>
      <name val="Arial"/>
      <family val="2"/>
    </font>
    <font>
      <sz val="12"/>
      <color rgb="FFFF0000"/>
      <name val="Arial"/>
      <family val="2"/>
    </font>
    <font>
      <b/>
      <sz val="12"/>
      <color theme="1"/>
      <name val="Arial"/>
      <family val="2"/>
    </font>
    <font>
      <sz val="12"/>
      <color theme="7"/>
      <name val="Arial"/>
      <family val="2"/>
    </font>
    <font>
      <sz val="12"/>
      <color theme="6"/>
      <name val="Arial"/>
      <family val="2"/>
    </font>
    <font>
      <u/>
      <sz val="10"/>
      <color theme="10"/>
      <name val="Arial"/>
      <family val="2"/>
    </font>
    <font>
      <sz val="12"/>
      <color theme="3"/>
      <name val="Arial"/>
      <family val="2"/>
    </font>
    <font>
      <b/>
      <sz val="16"/>
      <color rgb="FF000000"/>
      <name val="Arial"/>
      <family val="2"/>
    </font>
    <font>
      <b/>
      <sz val="12"/>
      <color rgb="FF00635B"/>
      <name val="Arial"/>
      <family val="2"/>
    </font>
    <font>
      <sz val="10"/>
      <color rgb="FF808080"/>
      <name val="Arial"/>
      <family val="2"/>
    </font>
    <font>
      <u/>
      <sz val="10"/>
      <color rgb="FF0070C0"/>
      <name val="Arial"/>
      <family val="2"/>
    </font>
    <font>
      <b/>
      <sz val="10"/>
      <name val="Arial"/>
      <family val="2"/>
    </font>
    <font>
      <b/>
      <sz val="10"/>
      <color rgb="FF000000"/>
      <name val="Arial"/>
      <family val="2"/>
    </font>
    <font>
      <sz val="10"/>
      <color rgb="FF000000"/>
      <name val="Arial"/>
      <family val="2"/>
    </font>
    <font>
      <sz val="8"/>
      <name val="Arial"/>
      <family val="2"/>
    </font>
  </fonts>
  <fills count="13">
    <fill>
      <patternFill patternType="none"/>
    </fill>
    <fill>
      <patternFill patternType="gray125"/>
    </fill>
    <fill>
      <patternFill patternType="solid">
        <fgColor theme="9"/>
        <bgColor indexed="64"/>
      </patternFill>
    </fill>
    <fill>
      <patternFill patternType="solid">
        <fgColor theme="8" tint="0.59999389629810485"/>
        <bgColor indexed="64"/>
      </patternFill>
    </fill>
    <fill>
      <patternFill patternType="solid">
        <fgColor theme="4" tint="0.499984740745262"/>
        <bgColor indexed="64"/>
      </patternFill>
    </fill>
    <fill>
      <patternFill patternType="solid">
        <fgColor rgb="FFF2F2F2"/>
      </patternFill>
    </fill>
    <fill>
      <patternFill patternType="solid">
        <fgColor theme="4" tint="0.79998168889431442"/>
        <bgColor indexed="65"/>
      </patternFill>
    </fill>
    <fill>
      <patternFill patternType="solid">
        <fgColor theme="4" tint="0.59999389629810485"/>
        <bgColor indexed="65"/>
      </patternFill>
    </fill>
    <fill>
      <patternFill patternType="solid">
        <fgColor rgb="FFC6EFCE"/>
      </patternFill>
    </fill>
    <fill>
      <patternFill patternType="solid">
        <fgColor rgb="FFFFC7CE"/>
      </patternFill>
    </fill>
    <fill>
      <patternFill patternType="solid">
        <fgColor rgb="FFA5A5A5"/>
      </patternFill>
    </fill>
    <fill>
      <patternFill patternType="solid">
        <fgColor theme="2" tint="0.59999389629810485"/>
        <bgColor indexed="64"/>
      </patternFill>
    </fill>
    <fill>
      <patternFill patternType="solid">
        <fgColor theme="4"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2">
    <xf numFmtId="0" fontId="0" fillId="0" borderId="0" applyNumberFormat="0" applyFill="0" applyBorder="0" applyAlignment="0" applyProtection="0"/>
    <xf numFmtId="0" fontId="8" fillId="5" borderId="2" applyNumberFormat="0" applyAlignment="0" applyProtection="0"/>
    <xf numFmtId="0" fontId="9" fillId="0" borderId="0" applyNumberFormat="0" applyFill="0" applyBorder="0" applyAlignment="0" applyProtection="0"/>
    <xf numFmtId="0" fontId="1" fillId="6" borderId="0" applyNumberFormat="0" applyBorder="0" applyAlignment="0" applyProtection="0"/>
    <xf numFmtId="0" fontId="1" fillId="7" borderId="0" applyNumberFormat="0" applyBorder="0" applyAlignment="0" applyProtection="0"/>
    <xf numFmtId="9" fontId="7" fillId="0" borderId="0" applyFont="0" applyFill="0" applyBorder="0" applyAlignment="0" applyProtection="0"/>
    <xf numFmtId="0" fontId="10" fillId="0" borderId="2" applyNumberFormat="0" applyAlignment="0" applyProtection="0"/>
    <xf numFmtId="0" fontId="11" fillId="2" borderId="3" applyNumberFormat="0" applyAlignment="0" applyProtection="0"/>
    <xf numFmtId="0" fontId="12" fillId="0" borderId="0" applyNumberFormat="0" applyFill="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8" borderId="0" applyNumberFormat="0" applyBorder="0" applyAlignment="0" applyProtection="0"/>
    <xf numFmtId="0" fontId="17" fillId="9" borderId="0" applyNumberFormat="0" applyBorder="0" applyAlignment="0" applyProtection="0"/>
    <xf numFmtId="0" fontId="7" fillId="0" borderId="0"/>
    <xf numFmtId="0" fontId="18" fillId="5" borderId="7" applyNumberFormat="0" applyAlignment="0" applyProtection="0"/>
    <xf numFmtId="0" fontId="19" fillId="0" borderId="8" applyNumberFormat="0" applyFill="0" applyAlignment="0" applyProtection="0"/>
    <xf numFmtId="0" fontId="20" fillId="10" borderId="9" applyNumberFormat="0" applyAlignment="0" applyProtection="0"/>
    <xf numFmtId="0" fontId="21" fillId="0" borderId="0" applyNumberFormat="0" applyFill="0" applyBorder="0" applyAlignment="0" applyProtection="0"/>
    <xf numFmtId="0" fontId="22" fillId="0" borderId="10" applyNumberFormat="0" applyFill="0" applyAlignment="0" applyProtection="0"/>
    <xf numFmtId="0" fontId="4" fillId="0" borderId="1">
      <alignment horizontal="left" vertical="top" wrapText="1"/>
    </xf>
    <xf numFmtId="0" fontId="6" fillId="0" borderId="1">
      <alignment horizontal="left" vertical="top" wrapText="1"/>
    </xf>
    <xf numFmtId="0" fontId="24" fillId="0" borderId="1">
      <alignment horizontal="left" vertical="top" wrapText="1"/>
    </xf>
    <xf numFmtId="0" fontId="26" fillId="0" borderId="1">
      <alignment horizontal="left" vertical="top" wrapText="1"/>
    </xf>
    <xf numFmtId="0" fontId="3" fillId="0" borderId="1">
      <alignment horizontal="left" vertical="top" wrapText="1"/>
    </xf>
    <xf numFmtId="0" fontId="2" fillId="4" borderId="1">
      <alignment horizontal="left" vertical="top" wrapText="1"/>
    </xf>
    <xf numFmtId="0" fontId="22" fillId="0" borderId="1">
      <alignment horizontal="left" vertical="top" wrapText="1"/>
    </xf>
    <xf numFmtId="0" fontId="23" fillId="0" borderId="1">
      <alignment horizontal="left" vertical="top" wrapText="1"/>
    </xf>
    <xf numFmtId="0" fontId="25" fillId="0" borderId="0" applyNumberFormat="0" applyFill="0" applyBorder="0" applyAlignment="0" applyProtection="0"/>
    <xf numFmtId="0" fontId="30" fillId="0" borderId="0" applyNumberFormat="0" applyFill="0" applyBorder="0" applyAlignment="0" applyProtection="0"/>
    <xf numFmtId="0" fontId="7" fillId="0" borderId="0"/>
  </cellStyleXfs>
  <cellXfs count="69">
    <xf numFmtId="0" fontId="0" fillId="0" borderId="0" xfId="0"/>
    <xf numFmtId="0" fontId="4" fillId="0" borderId="0" xfId="0" applyFont="1"/>
    <xf numFmtId="0" fontId="27" fillId="0" borderId="0" xfId="0" applyFont="1"/>
    <xf numFmtId="0" fontId="28" fillId="0" borderId="0" xfId="0" applyFont="1"/>
    <xf numFmtId="0" fontId="4" fillId="0" borderId="0" xfId="0" applyFont="1" applyAlignment="1">
      <alignment wrapText="1"/>
    </xf>
    <xf numFmtId="0" fontId="28" fillId="0" borderId="0" xfId="0" applyFont="1" applyAlignment="1">
      <alignment wrapText="1"/>
    </xf>
    <xf numFmtId="0" fontId="5" fillId="0" borderId="0" xfId="0" applyFont="1" applyAlignment="1">
      <alignment wrapText="1"/>
    </xf>
    <xf numFmtId="0" fontId="4" fillId="0" borderId="14" xfId="0" applyFont="1" applyBorder="1"/>
    <xf numFmtId="0" fontId="4" fillId="0" borderId="12" xfId="0" applyFont="1" applyBorder="1"/>
    <xf numFmtId="0" fontId="4" fillId="0" borderId="12" xfId="0" applyFont="1" applyBorder="1" applyAlignment="1">
      <alignment wrapText="1"/>
    </xf>
    <xf numFmtId="0" fontId="4" fillId="0" borderId="16" xfId="0" applyFont="1" applyBorder="1" applyAlignment="1">
      <alignment wrapText="1"/>
    </xf>
    <xf numFmtId="0" fontId="27" fillId="0" borderId="0" xfId="0" applyFont="1" applyAlignment="1">
      <alignment horizontal="left" indent="1"/>
    </xf>
    <xf numFmtId="0" fontId="4" fillId="0" borderId="0" xfId="0" applyFont="1" applyAlignment="1">
      <alignment horizontal="left" indent="1"/>
    </xf>
    <xf numFmtId="0" fontId="5" fillId="0" borderId="0" xfId="0" applyFont="1" applyAlignment="1">
      <alignment horizontal="left" indent="1"/>
    </xf>
    <xf numFmtId="0" fontId="4" fillId="11" borderId="0" xfId="0" applyFont="1" applyFill="1" applyAlignment="1">
      <alignment horizontal="left" indent="1"/>
    </xf>
    <xf numFmtId="0" fontId="4" fillId="12" borderId="0" xfId="0" applyFont="1" applyFill="1" applyAlignment="1">
      <alignment horizontal="left" indent="1"/>
    </xf>
    <xf numFmtId="0" fontId="4" fillId="3" borderId="0" xfId="0" applyFont="1" applyFill="1" applyAlignment="1">
      <alignment horizontal="left" indent="1"/>
    </xf>
    <xf numFmtId="0" fontId="5" fillId="0" borderId="13" xfId="0" applyFont="1" applyBorder="1" applyAlignment="1">
      <alignment horizontal="left" indent="1"/>
    </xf>
    <xf numFmtId="0" fontId="4" fillId="0" borderId="11" xfId="0" applyFont="1" applyBorder="1" applyAlignment="1">
      <alignment horizontal="left" indent="1"/>
    </xf>
    <xf numFmtId="0" fontId="4" fillId="0" borderId="15" xfId="0" applyFont="1" applyBorder="1" applyAlignment="1">
      <alignment horizontal="left" indent="1"/>
    </xf>
    <xf numFmtId="0" fontId="27" fillId="0" borderId="0" xfId="0" applyFont="1" applyAlignment="1"/>
    <xf numFmtId="0" fontId="4" fillId="0" borderId="0" xfId="0" applyFont="1" applyAlignment="1"/>
    <xf numFmtId="0" fontId="28" fillId="0" borderId="0" xfId="0" applyFont="1" applyAlignment="1"/>
    <xf numFmtId="0" fontId="30" fillId="0" borderId="0" xfId="30"/>
    <xf numFmtId="0" fontId="0" fillId="0" borderId="0" xfId="0" applyAlignment="1">
      <alignment wrapText="1"/>
    </xf>
    <xf numFmtId="0" fontId="5" fillId="0" borderId="0" xfId="0" applyFont="1" applyAlignment="1"/>
    <xf numFmtId="0" fontId="5" fillId="0" borderId="0" xfId="0" applyFont="1" applyBorder="1" applyAlignment="1">
      <alignment horizontal="left" indent="1"/>
    </xf>
    <xf numFmtId="0" fontId="4" fillId="0" borderId="0" xfId="0" applyFont="1" applyBorder="1"/>
    <xf numFmtId="0" fontId="4" fillId="0" borderId="0" xfId="0" applyFont="1" applyBorder="1" applyAlignment="1">
      <alignment horizontal="left" indent="1"/>
    </xf>
    <xf numFmtId="0" fontId="4" fillId="0" borderId="0" xfId="0" applyFont="1" applyBorder="1" applyAlignment="1">
      <alignment wrapText="1"/>
    </xf>
    <xf numFmtId="0" fontId="5" fillId="0" borderId="0" xfId="0" applyFont="1"/>
    <xf numFmtId="14" fontId="0" fillId="0" borderId="0" xfId="0" applyNumberFormat="1"/>
    <xf numFmtId="14" fontId="4" fillId="0" borderId="0" xfId="0" applyNumberFormat="1" applyFont="1"/>
    <xf numFmtId="0" fontId="33" fillId="0" borderId="0" xfId="0" applyFont="1"/>
    <xf numFmtId="14" fontId="33" fillId="0" borderId="0" xfId="0" applyNumberFormat="1" applyFont="1"/>
    <xf numFmtId="0" fontId="31" fillId="0" borderId="0" xfId="0" applyFont="1"/>
    <xf numFmtId="0" fontId="33" fillId="0" borderId="0" xfId="0" applyFont="1" applyAlignment="1">
      <alignment wrapText="1"/>
    </xf>
    <xf numFmtId="14" fontId="33" fillId="0" borderId="0" xfId="0" applyNumberFormat="1" applyFont="1" applyAlignment="1">
      <alignment wrapText="1"/>
    </xf>
    <xf numFmtId="0" fontId="32" fillId="0" borderId="0" xfId="0" applyFont="1" applyAlignment="1">
      <alignment wrapText="1"/>
    </xf>
    <xf numFmtId="0" fontId="33" fillId="0" borderId="0" xfId="0" applyFont="1" applyAlignment="1"/>
    <xf numFmtId="0" fontId="32" fillId="0" borderId="0" xfId="0" applyFont="1" applyAlignment="1"/>
    <xf numFmtId="0" fontId="0" fillId="0" borderId="0" xfId="0" applyAlignment="1">
      <alignment horizontal="centerContinuous"/>
    </xf>
    <xf numFmtId="0" fontId="0" fillId="0" borderId="0" xfId="0" applyAlignment="1">
      <alignment horizontal="center"/>
    </xf>
    <xf numFmtId="1" fontId="0" fillId="0" borderId="0" xfId="0" applyNumberFormat="1" applyFill="1" applyAlignment="1">
      <alignment horizontal="center"/>
    </xf>
    <xf numFmtId="0" fontId="0" fillId="0" borderId="0" xfId="0" applyFill="1" applyAlignment="1">
      <alignment horizontal="center"/>
    </xf>
    <xf numFmtId="2" fontId="0" fillId="0" borderId="0" xfId="0" applyNumberFormat="1" applyFill="1" applyAlignment="1">
      <alignment horizontal="center"/>
    </xf>
    <xf numFmtId="0" fontId="0" fillId="0" borderId="0" xfId="0" applyFill="1"/>
    <xf numFmtId="0" fontId="0" fillId="0" borderId="0" xfId="0" applyFill="1" applyAlignment="1">
      <alignment wrapText="1"/>
    </xf>
    <xf numFmtId="0" fontId="0" fillId="0" borderId="0" xfId="0" applyFill="1" applyAlignment="1">
      <alignment horizontal="centerContinuous"/>
    </xf>
    <xf numFmtId="14" fontId="0" fillId="0" borderId="0" xfId="0" applyNumberFormat="1" applyFill="1" applyAlignment="1">
      <alignment horizontal="centerContinuous"/>
    </xf>
    <xf numFmtId="164" fontId="0" fillId="0" borderId="0" xfId="0" applyNumberFormat="1" applyFill="1" applyAlignment="1">
      <alignment horizontal="center"/>
    </xf>
    <xf numFmtId="165" fontId="0" fillId="0" borderId="0" xfId="0" applyNumberFormat="1" applyFill="1" applyAlignment="1">
      <alignment horizontal="center"/>
    </xf>
    <xf numFmtId="0" fontId="0" fillId="0" borderId="0" xfId="0" applyFill="1" applyAlignment="1">
      <alignment horizontal="centerContinuous" wrapText="1"/>
    </xf>
    <xf numFmtId="14" fontId="0" fillId="0" borderId="0" xfId="0" applyNumberFormat="1" applyFill="1" applyAlignment="1">
      <alignment horizontal="centerContinuous" wrapText="1"/>
    </xf>
    <xf numFmtId="0" fontId="29" fillId="0" borderId="0" xfId="0" applyFont="1" applyFill="1" applyAlignment="1"/>
    <xf numFmtId="14" fontId="29" fillId="0" borderId="0" xfId="0" applyNumberFormat="1" applyFont="1" applyFill="1" applyAlignment="1"/>
    <xf numFmtId="22" fontId="29" fillId="0" borderId="0" xfId="0" applyNumberFormat="1" applyFont="1" applyFill="1" applyAlignment="1"/>
    <xf numFmtId="0" fontId="30" fillId="0" borderId="0" xfId="30" applyAlignment="1">
      <alignment vertical="center" wrapText="1"/>
    </xf>
    <xf numFmtId="0" fontId="33" fillId="0" borderId="0" xfId="0" applyFont="1" applyAlignment="1">
      <alignment vertical="center" wrapText="1"/>
    </xf>
    <xf numFmtId="0" fontId="33" fillId="0" borderId="0" xfId="0" applyFont="1" applyAlignment="1">
      <alignment horizontal="left" vertical="center" wrapText="1"/>
    </xf>
    <xf numFmtId="1" fontId="31" fillId="0" borderId="0" xfId="0" applyNumberFormat="1" applyFont="1" applyFill="1" applyAlignment="1">
      <alignment horizontal="center" vertical="center" wrapText="1"/>
    </xf>
    <xf numFmtId="0" fontId="31" fillId="0" borderId="0" xfId="0" applyFont="1" applyAlignment="1">
      <alignment horizontal="center" vertical="center" wrapText="1"/>
    </xf>
    <xf numFmtId="0" fontId="31" fillId="0" borderId="0" xfId="0" applyFont="1" applyFill="1" applyAlignment="1">
      <alignment horizontal="center" vertical="center" wrapText="1"/>
    </xf>
    <xf numFmtId="164" fontId="31" fillId="0" borderId="0" xfId="0" applyNumberFormat="1" applyFont="1" applyFill="1" applyAlignment="1">
      <alignment horizontal="center" vertical="center" wrapText="1"/>
    </xf>
    <xf numFmtId="0" fontId="32" fillId="0" borderId="0" xfId="0" applyFont="1" applyFill="1" applyAlignment="1"/>
    <xf numFmtId="0" fontId="33" fillId="0" borderId="0" xfId="0" applyFont="1" applyFill="1" applyAlignment="1"/>
    <xf numFmtId="0" fontId="33" fillId="0" borderId="0" xfId="0" applyFont="1" applyFill="1" applyAlignment="1">
      <alignment wrapText="1"/>
    </xf>
    <xf numFmtId="14" fontId="33" fillId="0" borderId="0" xfId="0" applyNumberFormat="1" applyFont="1" applyAlignment="1">
      <alignment vertical="center" wrapText="1"/>
    </xf>
    <xf numFmtId="14" fontId="33" fillId="0" borderId="0" xfId="0" applyNumberFormat="1" applyFont="1" applyFill="1" applyAlignment="1"/>
  </cellXfs>
  <cellStyles count="32">
    <cellStyle name="20% - Accent1" xfId="3" builtinId="30" customBuiltin="1"/>
    <cellStyle name="40% - Accent1" xfId="4" builtinId="31" customBuiltin="1"/>
    <cellStyle name="Assumptions" xfId="23" xr:uid="{893E497A-DC6D-432A-A7A6-F6AB189BB4F4}"/>
    <cellStyle name="Bad" xfId="14" builtinId="27" hidden="1"/>
    <cellStyle name="Calculation" xfId="1" builtinId="22" hidden="1" customBuiltin="1"/>
    <cellStyle name="Calculations" xfId="21" xr:uid="{56A1E66B-F870-4EF8-812E-25E3107A35F9}"/>
    <cellStyle name="Check Cell" xfId="18" builtinId="23" hidden="1"/>
    <cellStyle name="Checks" xfId="22" xr:uid="{962DF45F-6D61-46AF-BE3D-3A0189E23C07}"/>
    <cellStyle name="Explanatory Text" xfId="2" builtinId="53" hidden="1" customBuiltin="1"/>
    <cellStyle name="Good" xfId="13" builtinId="26" hidden="1"/>
    <cellStyle name="Heading 1" xfId="9" builtinId="16" hidden="1"/>
    <cellStyle name="Heading 2" xfId="10" builtinId="17" hidden="1"/>
    <cellStyle name="Heading 3" xfId="11" builtinId="18" hidden="1"/>
    <cellStyle name="Heading 4" xfId="12" builtinId="19" hidden="1"/>
    <cellStyle name="Hyperlink" xfId="29" builtinId="8" hidden="1"/>
    <cellStyle name="Hyperlink" xfId="30" builtinId="8" customBuiltin="1"/>
    <cellStyle name="Input" xfId="6" builtinId="20" hidden="1" customBuiltin="1"/>
    <cellStyle name="Input data" xfId="25" xr:uid="{403A6885-1FBC-477A-BDC5-D7AD98168C11}"/>
    <cellStyle name="Link from this workbook" xfId="24" xr:uid="{FDEF4AB4-BE14-4858-AAA2-060E5BDE7BD4}"/>
    <cellStyle name="Linked Cell" xfId="17" builtinId="24" hidden="1"/>
    <cellStyle name="Links to other workbook" xfId="28" xr:uid="{AC05BC44-E4DD-4F93-BBCA-A10B5F8F7968}"/>
    <cellStyle name="Neutral" xfId="15" builtinId="28" hidden="1" customBuiltin="1"/>
    <cellStyle name="Normal" xfId="0" builtinId="0" customBuiltin="1"/>
    <cellStyle name="Normal 2 2" xfId="31" xr:uid="{9257914A-4008-4BFD-8847-DF9D411C3197}"/>
    <cellStyle name="Note" xfId="7" builtinId="10" hidden="1" customBuiltin="1"/>
    <cellStyle name="Output" xfId="16" builtinId="21" hidden="1"/>
    <cellStyle name="Per cent" xfId="5" builtinId="5" customBuiltin="1"/>
    <cellStyle name="Quoted in external advice" xfId="26" xr:uid="{C1EEB66F-F562-45FC-AE15-D444B015E489}"/>
    <cellStyle name="Result" xfId="27" xr:uid="{5369E0A0-2274-4945-8459-C9B57E2F6203}"/>
    <cellStyle name="Title" xfId="8" builtinId="15" hidden="1"/>
    <cellStyle name="Total" xfId="20" builtinId="25" hidden="1"/>
    <cellStyle name="Warning Text" xfId="19" builtinId="11" hidden="1"/>
  </cellStyles>
  <dxfs count="945">
    <dxf>
      <alignment horizontal="centerContinuous" vertical="bottom" textRotation="0" wrapText="0"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9" formatCode="m/d/yyyy"/>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9" formatCode="m/d/yyyy"/>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patternType="solid">
          <fgColor theme="9" tint="0.79995117038483843"/>
          <bgColor rgb="FFEDEDED"/>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s>
  <tableStyles count="2" defaultTableStyle="factors_info_tables" defaultPivotStyle="PivotStyleLight16">
    <tableStyle name="factors_info_tables" pivot="0" count="7" xr9:uid="{937D02E8-1A60-4466-B749-97D521449642}">
      <tableStyleElement type="wholeTable" dxfId="944"/>
      <tableStyleElement type="headerRow" dxfId="943"/>
      <tableStyleElement type="totalRow" dxfId="942"/>
      <tableStyleElement type="firstColumn" dxfId="941"/>
      <tableStyleElement type="lastColumn" dxfId="940"/>
      <tableStyleElement type="firstRowStripe" dxfId="939"/>
      <tableStyleElement type="secondRowStripe" dxfId="938"/>
    </tableStyle>
    <tableStyle name="Invisible" pivot="0" table="0" count="0" xr9:uid="{BD2F45AD-E6B1-48A0-986E-B3CE47C48FF5}"/>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2469"/>
      <rgbColor rgb="00808000"/>
      <rgbColor rgb="00800080"/>
      <rgbColor rgb="00008080"/>
      <rgbColor rgb="00C0C0C0"/>
      <rgbColor rgb="00808080"/>
      <rgbColor rgb="00CBCEA9"/>
      <rgbColor rgb="00B9CED0"/>
      <rgbColor rgb="00D6C5A3"/>
      <rgbColor rgb="00DAD1C7"/>
      <rgbColor rgb="00660066"/>
      <rgbColor rgb="00FF8080"/>
      <rgbColor rgb="000066CC"/>
      <rgbColor rgb="00CCCCFF"/>
      <rgbColor rgb="00A8AD70"/>
      <rgbColor rgb="008AADB0"/>
      <rgbColor rgb="00BA9E66"/>
      <rgbColor rgb="00C2B3A1"/>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8AADB0"/>
      <rgbColor rgb="00339966"/>
      <rgbColor rgb="00BA9E66"/>
      <rgbColor rgb="00C2B3A1"/>
      <rgbColor rgb="00A8AD70"/>
      <rgbColor rgb="00993366"/>
      <rgbColor rgb="009C1F2E"/>
      <rgbColor rgb="00333333"/>
    </indexedColors>
    <mruColors>
      <color rgb="FFF7F7F7"/>
      <color rgb="FFEDEDED"/>
      <color rgb="FFF9F9FD"/>
      <color rgb="FF00212E"/>
      <color rgb="FF002B24"/>
      <color rgb="FFC5EFF7"/>
      <color rgb="FFFFFFFF"/>
      <color rgb="FF000000"/>
      <color rgb="FFEDD7EC"/>
      <color rgb="FFDCAF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9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styles" Target="styles.xml"/><Relationship Id="rId98"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67D1E3-03AB-4746-8B71-91C0E9F37CC6}" name="assumps_table" displayName="assumps_table" ref="A6:C36" totalsRowShown="0" headerRowDxfId="903" dataDxfId="902">
  <autoFilter ref="A6:C36" xr:uid="{5867D1E3-03AB-4746-8B71-91C0E9F37CC6}"/>
  <tableColumns count="3">
    <tableColumn id="1" xr3:uid="{A0123B3F-DD51-4E80-AF96-8EE75733E5DE}" name="Assumptions underlying factors" dataDxfId="901"/>
    <tableColumn id="2" xr3:uid="{364EC9BF-E51C-4E91-BFDB-864F1F09D986}" name="2026 factor review set" dataDxfId="900"/>
    <tableColumn id="3" xr3:uid="{5BB598A0-04CA-466B-B3CD-3613DDBE97F5}" name="2023 factor review set" dataDxfId="899"/>
  </tableColumns>
  <tableStyleInfo name="factors_info_tables"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1A4E320-1657-41EF-A713-8F4A1289DC39}" name="x_208_template_table_1" displayName="x_208_template_table_1" ref="A6:B21" totalsRowShown="0">
  <autoFilter ref="A6:B21" xr:uid="{C725761B-DC0A-4807-ABBB-1B10DF3821F0}">
    <filterColumn colId="0" hiddenButton="1"/>
    <filterColumn colId="1" hiddenButton="1"/>
  </autoFilter>
  <tableColumns count="2">
    <tableColumn id="1" xr3:uid="{C307F54D-8066-4712-A27B-67EB8B937647}" name="Data Item" dataDxfId="802"/>
    <tableColumn id="2" xr3:uid="{AB750A4F-C9CD-45C4-9597-4992466E0B4B}" name="Factor Table Information" dataDxfId="801"/>
  </tableColumns>
  <tableStyleInfo name="factors_info_tables"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5606FD5-B255-49E6-B6BB-AD96172A18F9}" name="x_209_template_table_1" displayName="x_209_template_table_1" ref="A6:B21" totalsRowShown="0">
  <autoFilter ref="A6:B21" xr:uid="{C725761B-DC0A-4807-ABBB-1B10DF3821F0}">
    <filterColumn colId="0" hiddenButton="1"/>
    <filterColumn colId="1" hiddenButton="1"/>
  </autoFilter>
  <tableColumns count="2">
    <tableColumn id="1" xr3:uid="{0F6557BD-DFAE-4CC5-AD89-B146E83CD2F1}" name="Data Item" dataDxfId="792"/>
    <tableColumn id="2" xr3:uid="{5F934E8D-9A62-44F1-8014-2EC910396B32}" name="Factor Table Information" dataDxfId="791"/>
  </tableColumns>
  <tableStyleInfo name="factors_info_tables"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DF00D29-E849-48F8-9C3C-FAE282C34F00}" name="x_210_template_table_1" displayName="x_210_template_table_1" ref="A6:B21" totalsRowShown="0">
  <autoFilter ref="A6:B21" xr:uid="{C725761B-DC0A-4807-ABBB-1B10DF3821F0}">
    <filterColumn colId="0" hiddenButton="1"/>
    <filterColumn colId="1" hiddenButton="1"/>
  </autoFilter>
  <tableColumns count="2">
    <tableColumn id="1" xr3:uid="{4A1462E4-B4BF-4544-9C34-A064A4F85B33}" name="Data Item" dataDxfId="782"/>
    <tableColumn id="2" xr3:uid="{9EDA7ADE-0627-452B-84A0-5C6AC77EEFEE}" name="Factor Table Information" dataDxfId="781"/>
  </tableColumns>
  <tableStyleInfo name="factors_info_tables"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4A5A63D-A37D-480B-82E4-85D6E98812A1}" name="x_211_template_table_1" displayName="x_211_template_table_1" ref="A6:B21" totalsRowShown="0">
  <autoFilter ref="A6:B21" xr:uid="{C725761B-DC0A-4807-ABBB-1B10DF3821F0}">
    <filterColumn colId="0" hiddenButton="1"/>
    <filterColumn colId="1" hiddenButton="1"/>
  </autoFilter>
  <tableColumns count="2">
    <tableColumn id="1" xr3:uid="{DFD3D589-8BB8-4E5C-9786-5E05EB123794}" name="Data Item" dataDxfId="772"/>
    <tableColumn id="2" xr3:uid="{8B0D4587-06A2-42FF-B6B9-EDB328995D3F}" name="Factor Table Information" dataDxfId="771"/>
  </tableColumns>
  <tableStyleInfo name="factors_info_tables"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438A637-F182-4AF5-9C9A-78025B1A757E}" name="x_212_template_table_1" displayName="x_212_template_table_1" ref="A6:B21" totalsRowShown="0">
  <autoFilter ref="A6:B21" xr:uid="{C725761B-DC0A-4807-ABBB-1B10DF3821F0}">
    <filterColumn colId="0" hiddenButton="1"/>
    <filterColumn colId="1" hiddenButton="1"/>
  </autoFilter>
  <tableColumns count="2">
    <tableColumn id="1" xr3:uid="{0040B676-D59D-47E4-AC08-FD68FAAF409C}" name="Data Item" dataDxfId="762"/>
    <tableColumn id="2" xr3:uid="{8F4111A5-EF24-40C2-90CC-1F64FC3046AD}" name="Factor Table Information" dataDxfId="761"/>
  </tableColumns>
  <tableStyleInfo name="factors_info_tables"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33243B7-7BF9-4BE8-96EF-47B6D08E5F8A}" name="x_213_template_table_1" displayName="x_213_template_table_1" ref="A6:B21" totalsRowShown="0">
  <autoFilter ref="A6:B21" xr:uid="{C725761B-DC0A-4807-ABBB-1B10DF3821F0}">
    <filterColumn colId="0" hiddenButton="1"/>
    <filterColumn colId="1" hiddenButton="1"/>
  </autoFilter>
  <tableColumns count="2">
    <tableColumn id="1" xr3:uid="{D0103E13-9E2F-4AFA-B3D8-1114AB7E3F63}" name="Data Item" dataDxfId="752"/>
    <tableColumn id="2" xr3:uid="{E0B7418E-2D44-4714-B3A9-1EB02D362D52}" name="Factor Table Information" dataDxfId="751"/>
  </tableColumns>
  <tableStyleInfo name="factors_info_tables"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9E7E4F9-6552-44A0-A1BA-D510BDF59FE4}" name="x_214_template_table_1" displayName="x_214_template_table_1" ref="A6:B21" totalsRowShown="0">
  <autoFilter ref="A6:B21" xr:uid="{C725761B-DC0A-4807-ABBB-1B10DF3821F0}">
    <filterColumn colId="0" hiddenButton="1"/>
    <filterColumn colId="1" hiddenButton="1"/>
  </autoFilter>
  <tableColumns count="2">
    <tableColumn id="1" xr3:uid="{8384B26F-B310-434F-B0AE-942B0C2CAC07}" name="Data Item" dataDxfId="742"/>
    <tableColumn id="2" xr3:uid="{CAE11FDE-C357-4D71-B798-60EA3CD92D2D}" name="Factor Table Information" dataDxfId="741"/>
  </tableColumns>
  <tableStyleInfo name="factors_info_tables"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9D69E6F-A7D9-467D-8E9D-B2D95BB06F45}" name="x_215_template_table_1" displayName="x_215_template_table_1" ref="A6:B21" totalsRowShown="0">
  <autoFilter ref="A6:B21" xr:uid="{C725761B-DC0A-4807-ABBB-1B10DF3821F0}">
    <filterColumn colId="0" hiddenButton="1"/>
    <filterColumn colId="1" hiddenButton="1"/>
  </autoFilter>
  <tableColumns count="2">
    <tableColumn id="1" xr3:uid="{C278933A-A2EF-4AD3-84DC-39864ADD798D}" name="Data Item" dataDxfId="732"/>
    <tableColumn id="2" xr3:uid="{9D8C7E1F-7801-4D8E-B4E5-4630195E3A88}" name="Factor Table Information" dataDxfId="731"/>
  </tableColumns>
  <tableStyleInfo name="factors_info_tables"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DBEDBAD-CC33-4C76-9798-5A304A03F1EA}" name="x_220_template_table_1" displayName="x_220_template_table_1" ref="A6:B21" totalsRowShown="0">
  <autoFilter ref="A6:B21" xr:uid="{C725761B-DC0A-4807-ABBB-1B10DF3821F0}">
    <filterColumn colId="0" hiddenButton="1"/>
    <filterColumn colId="1" hiddenButton="1"/>
  </autoFilter>
  <tableColumns count="2">
    <tableColumn id="1" xr3:uid="{A36D42FB-38A5-47F8-A92B-8CA7778FE55D}" name="Data Item" dataDxfId="720"/>
    <tableColumn id="2" xr3:uid="{BD6E21AF-AB88-4573-8440-3803BCF4FF70}" name="Factor Table Information" dataDxfId="719"/>
  </tableColumns>
  <tableStyleInfo name="factors_info_tables"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55AC8808-FC3B-4DEF-8D7A-0D3A300F2ADE}" name="x_221_template_table_1" displayName="x_221_template_table_1" ref="A6:B21" totalsRowShown="0">
  <autoFilter ref="A6:B21" xr:uid="{C725761B-DC0A-4807-ABBB-1B10DF3821F0}">
    <filterColumn colId="0" hiddenButton="1"/>
    <filterColumn colId="1" hiddenButton="1"/>
  </autoFilter>
  <tableColumns count="2">
    <tableColumn id="1" xr3:uid="{103C3A6E-82BD-4C5D-9C43-FA393D120E61}" name="Data Item" dataDxfId="710"/>
    <tableColumn id="2" xr3:uid="{53F33B6F-D4EC-4128-A4DA-50E9329BCEBE}" name="Factor Table Information" dataDxfId="709"/>
  </tableColumns>
  <tableStyleInfo name="factors_info_tables"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C0DB539-FF7D-4AE8-A136-71294137EDDD}" name="factor_list_table" displayName="factor_list_table" ref="A7:P95" totalsRowShown="0" headerRowDxfId="898" dataDxfId="897">
  <autoFilter ref="A7:P95" xr:uid="{3C0DB539-FF7D-4AE8-A136-71294137EDDD}"/>
  <tableColumns count="16">
    <tableColumn id="16" xr3:uid="{AD00A7A2-1E25-4CED-B71E-C04F52532AF9}" name="Link to Tables" dataDxfId="896">
      <calculatedColumnFormula>HYPERLINK("#'x-" &amp; factor_list_table[[#This Row],[Series Number]] &amp; "'!A1", "x-" &amp; factor_list_table[[#This Row],[Series Number]])</calculatedColumnFormula>
    </tableColumn>
    <tableColumn id="1" xr3:uid="{31EF05DA-0C14-4B08-9BF5-EE7FBBB4706E}" name="Scheme" dataDxfId="895"/>
    <tableColumn id="2" xr3:uid="{8F58F67B-E05E-4DB6-BF88-E92042A8F804}" name="Section" dataDxfId="894"/>
    <tableColumn id="3" xr3:uid="{C0CC1951-45CA-47FA-980B-1AD23814E39F}" name="Factor Type" dataDxfId="893"/>
    <tableColumn id="4" xr3:uid="{9F12BD33-F9DF-49F8-9914-453AC95DF880}" name="Description" dataDxfId="892"/>
    <tableColumn id="5" xr3:uid="{26876318-934A-41B2-B629-0C93C4B8D47A}" name="Gender" dataDxfId="891"/>
    <tableColumn id="6" xr3:uid="{D347DB19-8E22-4CF2-926B-735C5B28F5EB}" name="Factor Age/Period Definition" dataDxfId="890"/>
    <tableColumn id="7" xr3:uid="{751250A1-458B-4196-8A5C-382ED39D5917}" name="Section Number (x)" dataDxfId="889"/>
    <tableColumn id="8" xr3:uid="{07B464F6-6BE5-4432-B85B-EF35BE710CF8}" name="Series Number" dataDxfId="888"/>
    <tableColumn id="9" xr3:uid="{E6205105-7908-4AAF-80B1-0CCFB94FF453}" name="Table Reference_x000a_(Section-Series Number)" dataDxfId="887"/>
    <tableColumn id="10" xr3:uid="{179ECF6B-3231-4E3A-8DC5-94232DF189CF}" name="Table Reference in Guidance" dataDxfId="886"/>
    <tableColumn id="11" xr3:uid="{5DF71A96-CC23-450E-A89E-249924BE2DF8}" name="Related Factor Guidance" dataDxfId="885"/>
    <tableColumn id="12" xr3:uid="{4BE7D75B-29B3-4D4D-81BC-2D76080A84A0}" name="Date Factors Issued to Client" dataDxfId="884"/>
    <tableColumn id="13" xr3:uid="{17725A31-2931-4C1D-A856-4290CBCE5D78}" name="Date Factors Implemented (if known)" dataDxfId="883"/>
    <tableColumn id="14" xr3:uid="{C0DEF26D-D1B8-482B-B0F3-D897795941C7}" name="Factor Status" dataDxfId="882"/>
    <tableColumn id="15" xr3:uid="{85E54397-0AFF-41E7-A379-C974577BD7C4}" name="Assumption set" dataDxfId="881"/>
  </tableColumns>
  <tableStyleInfo name="factors_info_tables"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25FB3CAA-6757-4B07-9369-03190F04EAF0}" name="x_301_template_table_1" displayName="x_301_template_table_1" ref="A6:B21" totalsRowShown="0">
  <autoFilter ref="A6:B21" xr:uid="{C725761B-DC0A-4807-ABBB-1B10DF3821F0}">
    <filterColumn colId="0" hiddenButton="1"/>
    <filterColumn colId="1" hiddenButton="1"/>
  </autoFilter>
  <tableColumns count="2">
    <tableColumn id="1" xr3:uid="{868DEB08-5E5F-4F49-8226-4CF26425CA34}" name="Data Item" dataDxfId="700"/>
    <tableColumn id="2" xr3:uid="{ECFCEEAC-80B0-461A-987B-98C3CE58E3C6}" name="Factor Table Information" dataDxfId="699"/>
  </tableColumns>
  <tableStyleInfo name="factors_info_tables"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892DBEF-0769-4766-AFBE-F39A9E930704}" name="x_302_template_table_1" displayName="x_302_template_table_1" ref="A6:B21" totalsRowShown="0">
  <autoFilter ref="A6:B21" xr:uid="{C725761B-DC0A-4807-ABBB-1B10DF3821F0}">
    <filterColumn colId="0" hiddenButton="1"/>
    <filterColumn colId="1" hiddenButton="1"/>
  </autoFilter>
  <tableColumns count="2">
    <tableColumn id="1" xr3:uid="{8C8F415B-8B38-454F-B8FC-FCAF1DF7B73F}" name="Data Item" dataDxfId="690"/>
    <tableColumn id="2" xr3:uid="{09D3715D-2D0D-4E07-B059-FB47A779D7A9}" name="Factor Table Information" dataDxfId="689"/>
  </tableColumns>
  <tableStyleInfo name="factors_info_tables"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A33D516E-E181-4488-B1EC-074DC79ED814}" name="x_303_template_table_1" displayName="x_303_template_table_1" ref="A6:B21" totalsRowShown="0">
  <autoFilter ref="A6:B21" xr:uid="{C725761B-DC0A-4807-ABBB-1B10DF3821F0}">
    <filterColumn colId="0" hiddenButton="1"/>
    <filterColumn colId="1" hiddenButton="1"/>
  </autoFilter>
  <tableColumns count="2">
    <tableColumn id="1" xr3:uid="{1F902A51-7680-49DA-90CB-197DB6F287D9}" name="Data Item" dataDxfId="680"/>
    <tableColumn id="2" xr3:uid="{46491234-F548-4C91-A81D-B53F26FAEAEF}" name="Factor Table Information" dataDxfId="679"/>
  </tableColumns>
  <tableStyleInfo name="factors_info_tables"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E3CE8A9B-2727-44B5-92E0-26A10CA02076}" name="x_304_template_table_1" displayName="x_304_template_table_1" ref="A6:B21" totalsRowShown="0">
  <autoFilter ref="A6:B21" xr:uid="{C725761B-DC0A-4807-ABBB-1B10DF3821F0}">
    <filterColumn colId="0" hiddenButton="1"/>
    <filterColumn colId="1" hiddenButton="1"/>
  </autoFilter>
  <tableColumns count="2">
    <tableColumn id="1" xr3:uid="{E6D65B52-B730-4B4C-93C5-E417F64FB3A0}" name="Data Item" dataDxfId="670"/>
    <tableColumn id="2" xr3:uid="{72CF424D-32A0-47A3-843D-0E8D1C20103E}" name="Factor Table Information" dataDxfId="669"/>
  </tableColumns>
  <tableStyleInfo name="factors_info_tables" showFirstColumn="1"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BE00BDAE-B6C6-4B13-9DA7-55774A0EB222}" name="x_305_template_table_1" displayName="x_305_template_table_1" ref="A6:B21" totalsRowShown="0">
  <autoFilter ref="A6:B21" xr:uid="{C725761B-DC0A-4807-ABBB-1B10DF3821F0}">
    <filterColumn colId="0" hiddenButton="1"/>
    <filterColumn colId="1" hiddenButton="1"/>
  </autoFilter>
  <tableColumns count="2">
    <tableColumn id="1" xr3:uid="{2BBDC144-27BC-4C18-A653-4027F4C5CAEB}" name="Data Item" dataDxfId="660"/>
    <tableColumn id="2" xr3:uid="{0FB8B7D4-0BDA-4140-B056-A06C0F76FD3C}" name="Factor Table Information" dataDxfId="659"/>
  </tableColumns>
  <tableStyleInfo name="factors_info_tables" showFirstColumn="1"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3D06A180-1F62-401D-83AF-CFCD763780DF}" name="x_306_template_table_1" displayName="x_306_template_table_1" ref="A6:B21" totalsRowShown="0">
  <autoFilter ref="A6:B21" xr:uid="{C725761B-DC0A-4807-ABBB-1B10DF3821F0}">
    <filterColumn colId="0" hiddenButton="1"/>
    <filterColumn colId="1" hiddenButton="1"/>
  </autoFilter>
  <tableColumns count="2">
    <tableColumn id="1" xr3:uid="{3D7F9199-CD82-4D57-8F00-ACB49A3EE997}" name="Data Item" dataDxfId="650"/>
    <tableColumn id="2" xr3:uid="{CA91897E-27DA-431D-B70F-FDD8001724E2}" name="Factor Table Information" dataDxfId="649"/>
  </tableColumns>
  <tableStyleInfo name="factors_info_tables" showFirstColumn="1"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67807-33A9-4975-80CC-CF6A5D0D28C5}" name="x_307_template_table_1" displayName="x_307_template_table_1" ref="A6:B21" totalsRowShown="0">
  <autoFilter ref="A6:B21" xr:uid="{C725761B-DC0A-4807-ABBB-1B10DF3821F0}">
    <filterColumn colId="0" hiddenButton="1"/>
    <filterColumn colId="1" hiddenButton="1"/>
  </autoFilter>
  <tableColumns count="2">
    <tableColumn id="1" xr3:uid="{F6D2EAC3-E461-4720-8E8D-26A6B6E5DF0A}" name="Data Item" dataDxfId="640"/>
    <tableColumn id="2" xr3:uid="{E7E81432-9970-4071-9C4D-BC08BAACB31B}" name="Factor Table Information" dataDxfId="639"/>
  </tableColumns>
  <tableStyleInfo name="factors_info_tables" showFirstColumn="1"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16C735B1-2E8C-4D95-BCCC-A8981E92E973}" name="x_308_template_table_1" displayName="x_308_template_table_1" ref="A6:B21" totalsRowShown="0">
  <autoFilter ref="A6:B21" xr:uid="{C725761B-DC0A-4807-ABBB-1B10DF3821F0}">
    <filterColumn colId="0" hiddenButton="1"/>
    <filterColumn colId="1" hiddenButton="1"/>
  </autoFilter>
  <tableColumns count="2">
    <tableColumn id="1" xr3:uid="{D0310DCA-48B3-49A6-81EF-F0AAD6089062}" name="Data Item" dataDxfId="630"/>
    <tableColumn id="2" xr3:uid="{22CD3DC4-AA18-43A0-B88F-E007CFDD7717}" name="Factor Table Information" dataDxfId="629"/>
  </tableColumns>
  <tableStyleInfo name="factors_info_tables" showFirstColumn="1"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B7DA43-D806-4CD2-AE30-BF1B99BE259D}" name="x_309_template_table_1" displayName="x_309_template_table_1" ref="A6:B21" totalsRowShown="0">
  <autoFilter ref="A6:B21" xr:uid="{C725761B-DC0A-4807-ABBB-1B10DF3821F0}">
    <filterColumn colId="0" hiddenButton="1"/>
    <filterColumn colId="1" hiddenButton="1"/>
  </autoFilter>
  <tableColumns count="2">
    <tableColumn id="1" xr3:uid="{CBFD75AA-8FEB-497D-B505-C391DEAF86D0}" name="Data Item" dataDxfId="620"/>
    <tableColumn id="2" xr3:uid="{FC553594-E14A-4781-ACAF-B0542A879695}" name="Factor Table Information" dataDxfId="619"/>
  </tableColumns>
  <tableStyleInfo name="factors_info_tables" showFirstColumn="1"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38A877DB-1186-40A9-8082-AD824716B170}" name="x_310_template_table_1" displayName="x_310_template_table_1" ref="A6:B21" totalsRowShown="0">
  <autoFilter ref="A6:B21" xr:uid="{C725761B-DC0A-4807-ABBB-1B10DF3821F0}">
    <filterColumn colId="0" hiddenButton="1"/>
    <filterColumn colId="1" hiddenButton="1"/>
  </autoFilter>
  <tableColumns count="2">
    <tableColumn id="1" xr3:uid="{3B67F8F5-A7BC-4C78-8515-9DBEE36FE313}" name="Data Item" dataDxfId="610"/>
    <tableColumn id="2" xr3:uid="{2327B9AC-0B46-47D9-8F74-C56971990450}" name="Factor Table Information" dataDxfId="609"/>
  </tableColumns>
  <tableStyleInfo name="factors_info_tables"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9E8069C-90A4-4267-8639-F1B29A9B3B3B}" name="x_201_template_table_1" displayName="x_201_template_table_1" ref="A6:B21" totalsRowShown="0">
  <autoFilter ref="A6:B21" xr:uid="{C725761B-DC0A-4807-ABBB-1B10DF3821F0}">
    <filterColumn colId="0" hiddenButton="1"/>
    <filterColumn colId="1" hiddenButton="1"/>
  </autoFilter>
  <tableColumns count="2">
    <tableColumn id="1" xr3:uid="{3CC481FC-E6EF-4818-8361-024CDF38612B}" name="Data Item" dataDxfId="872"/>
    <tableColumn id="2" xr3:uid="{4389812F-2858-495A-B77C-244A93476FCA}" name="Factor Table Information" dataDxfId="871"/>
  </tableColumns>
  <tableStyleInfo name="factors_info_tables" showFirstColumn="1"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10F14E15-A088-46A9-8609-2C17EF8E14C3}" name="x_311_template_table_1" displayName="x_311_template_table_1" ref="A6:B21" totalsRowShown="0">
  <autoFilter ref="A6:B21" xr:uid="{C725761B-DC0A-4807-ABBB-1B10DF3821F0}">
    <filterColumn colId="0" hiddenButton="1"/>
    <filterColumn colId="1" hiddenButton="1"/>
  </autoFilter>
  <tableColumns count="2">
    <tableColumn id="1" xr3:uid="{90277C3F-53FA-404C-B41F-F840DDD8FBA6}" name="Data Item" dataDxfId="600"/>
    <tableColumn id="2" xr3:uid="{DDCF6207-3E49-4A04-8586-395472031090}" name="Factor Table Information" dataDxfId="599"/>
  </tableColumns>
  <tableStyleInfo name="factors_info_tables" showFirstColumn="1"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F6E25524-580C-4EAD-95CD-C4BF2077CD36}" name="x_312_template_table_1" displayName="x_312_template_table_1" ref="A6:B21" totalsRowShown="0">
  <autoFilter ref="A6:B21" xr:uid="{C725761B-DC0A-4807-ABBB-1B10DF3821F0}">
    <filterColumn colId="0" hiddenButton="1"/>
    <filterColumn colId="1" hiddenButton="1"/>
  </autoFilter>
  <tableColumns count="2">
    <tableColumn id="1" xr3:uid="{D14DA363-8C5A-462D-BF71-504EE329A103}" name="Data Item" dataDxfId="590"/>
    <tableColumn id="2" xr3:uid="{4F450988-37BD-47AB-BC81-C9A77FFD5782}" name="Factor Table Information" dataDxfId="589"/>
  </tableColumns>
  <tableStyleInfo name="factors_info_tables" showFirstColumn="1"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9DD8DE93-E768-4C10-9419-AF95B8C26589}" name="x_313_template_table_1" displayName="x_313_template_table_1" ref="A6:B21" totalsRowShown="0">
  <autoFilter ref="A6:B21" xr:uid="{C725761B-DC0A-4807-ABBB-1B10DF3821F0}">
    <filterColumn colId="0" hiddenButton="1"/>
    <filterColumn colId="1" hiddenButton="1"/>
  </autoFilter>
  <tableColumns count="2">
    <tableColumn id="1" xr3:uid="{D3B524CB-389E-4725-A6B5-018BACC297BB}" name="Data Item" dataDxfId="580"/>
    <tableColumn id="2" xr3:uid="{8E9044E6-8BDA-4D86-8A4B-C9F52C0F56F0}" name="Factor Table Information" dataDxfId="579"/>
  </tableColumns>
  <tableStyleInfo name="factors_info_tables" showFirstColumn="1"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E687A8A-4904-4764-840A-727CBE51BA2C}" name="x_314_template_table_1" displayName="x_314_template_table_1" ref="A6:B21" totalsRowShown="0">
  <autoFilter ref="A6:B21" xr:uid="{C725761B-DC0A-4807-ABBB-1B10DF3821F0}">
    <filterColumn colId="0" hiddenButton="1"/>
    <filterColumn colId="1" hiddenButton="1"/>
  </autoFilter>
  <tableColumns count="2">
    <tableColumn id="1" xr3:uid="{AF0F07AC-9A52-4651-A5AE-E59DB3E963D9}" name="Data Item" dataDxfId="570"/>
    <tableColumn id="2" xr3:uid="{3F774CBE-55ED-49A4-BC1D-4403358D9FB1}" name="Factor Table Information" dataDxfId="569"/>
  </tableColumns>
  <tableStyleInfo name="factors_info_tables" showFirstColumn="1"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B4EC9B83-BE3A-4E25-A578-861E9850C6B8}" name="x_315_template_table_1" displayName="x_315_template_table_1" ref="A6:B21" totalsRowShown="0">
  <autoFilter ref="A6:B21" xr:uid="{C725761B-DC0A-4807-ABBB-1B10DF3821F0}">
    <filterColumn colId="0" hiddenButton="1"/>
    <filterColumn colId="1" hiddenButton="1"/>
  </autoFilter>
  <tableColumns count="2">
    <tableColumn id="1" xr3:uid="{F0E20528-5A16-4835-B91F-9E367D1C8691}" name="Data Item" dataDxfId="560"/>
    <tableColumn id="2" xr3:uid="{D89CD148-0321-4BDB-9013-D6F324CE3A5A}" name="Factor Table Information" dataDxfId="559"/>
  </tableColumns>
  <tableStyleInfo name="factors_info_tables" showFirstColumn="1"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246EE4F3-A7FF-4B09-8C81-EFE758F1DBE7}" name="x_316_template_table_1" displayName="x_316_template_table_1" ref="A6:B21" totalsRowShown="0">
  <autoFilter ref="A6:B21" xr:uid="{C725761B-DC0A-4807-ABBB-1B10DF3821F0}">
    <filterColumn colId="0" hiddenButton="1"/>
    <filterColumn colId="1" hiddenButton="1"/>
  </autoFilter>
  <tableColumns count="2">
    <tableColumn id="1" xr3:uid="{D5473202-1511-4425-A4F5-5213AAD3FD79}" name="Data Item" dataDxfId="550"/>
    <tableColumn id="2" xr3:uid="{B9ABC92C-2E05-44AA-844B-89CAEF64C88A}" name="Factor Table Information" dataDxfId="549"/>
  </tableColumns>
  <tableStyleInfo name="factors_info_tables" showFirstColumn="1"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B44A8630-4BC5-4A21-8911-085045354562}" name="x_317_template_table_1" displayName="x_317_template_table_1" ref="A6:B21" totalsRowShown="0">
  <autoFilter ref="A6:B21" xr:uid="{C725761B-DC0A-4807-ABBB-1B10DF3821F0}">
    <filterColumn colId="0" hiddenButton="1"/>
    <filterColumn colId="1" hiddenButton="1"/>
  </autoFilter>
  <tableColumns count="2">
    <tableColumn id="1" xr3:uid="{00B15518-A346-4BE4-94AF-1606065887C6}" name="Data Item" dataDxfId="540"/>
    <tableColumn id="2" xr3:uid="{1A68AFF2-9DAD-462C-9EA3-E4F06CA478C3}" name="Factor Table Information" dataDxfId="539"/>
  </tableColumns>
  <tableStyleInfo name="factors_info_tables" showFirstColumn="1"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E77B396C-9ECF-43FE-A2C5-F0EEF3A79C67}" name="x_318_template_table_1" displayName="x_318_template_table_1" ref="A6:B21" totalsRowShown="0">
  <autoFilter ref="A6:B21" xr:uid="{C725761B-DC0A-4807-ABBB-1B10DF3821F0}">
    <filterColumn colId="0" hiddenButton="1"/>
    <filterColumn colId="1" hiddenButton="1"/>
  </autoFilter>
  <tableColumns count="2">
    <tableColumn id="1" xr3:uid="{52D0A580-96B1-4724-B9F6-575295C0D251}" name="Data Item" dataDxfId="530"/>
    <tableColumn id="2" xr3:uid="{C23D3492-3065-49F6-A8AC-0D65D0914E60}" name="Factor Table Information" dataDxfId="529"/>
  </tableColumns>
  <tableStyleInfo name="factors_info_tables" showFirstColumn="1"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A6028D5C-FE95-43A0-A675-E326394494EE}" name="x_319_template_table_1" displayName="x_319_template_table_1" ref="A6:B21" totalsRowShown="0">
  <autoFilter ref="A6:B21" xr:uid="{C725761B-DC0A-4807-ABBB-1B10DF3821F0}">
    <filterColumn colId="0" hiddenButton="1"/>
    <filterColumn colId="1" hiddenButton="1"/>
  </autoFilter>
  <tableColumns count="2">
    <tableColumn id="1" xr3:uid="{27974BB6-9F23-4790-9C6E-E87080C40D39}" name="Data Item" dataDxfId="520"/>
    <tableColumn id="2" xr3:uid="{60C15B64-6E70-4635-B712-EA40C01CB6FF}" name="Factor Table Information" dataDxfId="519"/>
  </tableColumns>
  <tableStyleInfo name="factors_info_tables" showFirstColumn="1"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6EECFE4F-A1D2-404B-99F9-2F6F309F0A6E}" name="x_320_template_table_1" displayName="x_320_template_table_1" ref="A6:B21" totalsRowShown="0">
  <autoFilter ref="A6:B21" xr:uid="{C725761B-DC0A-4807-ABBB-1B10DF3821F0}">
    <filterColumn colId="0" hiddenButton="1"/>
    <filterColumn colId="1" hiddenButton="1"/>
  </autoFilter>
  <tableColumns count="2">
    <tableColumn id="1" xr3:uid="{D9F8DE32-DC59-4A0F-AF10-63ABB3D5CEF4}" name="Data Item" dataDxfId="510"/>
    <tableColumn id="2" xr3:uid="{EF45491E-23D8-4275-9BEE-EB208C397362}" name="Factor Table Information" dataDxfId="509"/>
  </tableColumns>
  <tableStyleInfo name="factors_info_tables"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0A3ECD4-2AFB-4341-950D-BD427C60F9E7}" name="x_202_template_table_1" displayName="x_202_template_table_1" ref="A6:B21" totalsRowShown="0">
  <autoFilter ref="A6:B21" xr:uid="{C725761B-DC0A-4807-ABBB-1B10DF3821F0}">
    <filterColumn colId="0" hiddenButton="1"/>
    <filterColumn colId="1" hiddenButton="1"/>
  </autoFilter>
  <tableColumns count="2">
    <tableColumn id="1" xr3:uid="{BDFD1D2A-B42B-4712-81FA-161933BA8AB9}" name="Data Item" dataDxfId="862"/>
    <tableColumn id="2" xr3:uid="{600BFE6C-2D5E-4B7C-9318-5353949A4A0C}" name="Factor Table Information" dataDxfId="861"/>
  </tableColumns>
  <tableStyleInfo name="factors_info_tables" showFirstColumn="1"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DF2C7F23-F971-4E7D-9C9A-D8B491FD280F}" name="x_321_template_table_1" displayName="x_321_template_table_1" ref="A6:B21" totalsRowShown="0">
  <autoFilter ref="A6:B21" xr:uid="{C725761B-DC0A-4807-ABBB-1B10DF3821F0}">
    <filterColumn colId="0" hiddenButton="1"/>
    <filterColumn colId="1" hiddenButton="1"/>
  </autoFilter>
  <tableColumns count="2">
    <tableColumn id="1" xr3:uid="{607E695B-00C0-43ED-B5E2-894CF8B5C116}" name="Data Item" dataDxfId="500"/>
    <tableColumn id="2" xr3:uid="{DA77D47A-29CA-4A9C-9CFE-91BDA4312C8E}" name="Factor Table Information" dataDxfId="499"/>
  </tableColumns>
  <tableStyleInfo name="factors_info_tables" showFirstColumn="1"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68FC38A3-C1B3-4C05-9BC3-88A03EB924C9}" name="x_322_template_table_1" displayName="x_322_template_table_1" ref="A6:B21" totalsRowShown="0">
  <autoFilter ref="A6:B21" xr:uid="{C725761B-DC0A-4807-ABBB-1B10DF3821F0}">
    <filterColumn colId="0" hiddenButton="1"/>
    <filterColumn colId="1" hiddenButton="1"/>
  </autoFilter>
  <tableColumns count="2">
    <tableColumn id="1" xr3:uid="{5ED578AA-200F-4F53-AB06-A5C8D91E8742}" name="Data Item" dataDxfId="490"/>
    <tableColumn id="2" xr3:uid="{9EC9A704-4DE8-416A-A69D-C85FD42E6172}" name="Factor Table Information" dataDxfId="489"/>
  </tableColumns>
  <tableStyleInfo name="factors_info_tables" showFirstColumn="1"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581292F2-7673-454A-911C-D211F1E60E3B}" name="x_323_template_table_1" displayName="x_323_template_table_1" ref="A6:B21" totalsRowShown="0">
  <autoFilter ref="A6:B21" xr:uid="{C725761B-DC0A-4807-ABBB-1B10DF3821F0}">
    <filterColumn colId="0" hiddenButton="1"/>
    <filterColumn colId="1" hiddenButton="1"/>
  </autoFilter>
  <tableColumns count="2">
    <tableColumn id="1" xr3:uid="{E6600AE7-83C7-4617-8D72-0B91D12C06A5}" name="Data Item" dataDxfId="480"/>
    <tableColumn id="2" xr3:uid="{8A24DC14-74D1-4DC8-B1EE-5C03C5DA9F1C}" name="Factor Table Information" dataDxfId="479"/>
  </tableColumns>
  <tableStyleInfo name="factors_info_tables" showFirstColumn="1"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F635DB0C-F668-4ABD-869F-7E1130C44888}" name="x_324_template_table_1" displayName="x_324_template_table_1" ref="A6:B21" totalsRowShown="0">
  <autoFilter ref="A6:B21" xr:uid="{C725761B-DC0A-4807-ABBB-1B10DF3821F0}">
    <filterColumn colId="0" hiddenButton="1"/>
    <filterColumn colId="1" hiddenButton="1"/>
  </autoFilter>
  <tableColumns count="2">
    <tableColumn id="1" xr3:uid="{9C7B890D-3AAD-48BA-B8B4-8C2A90324EF4}" name="Data Item" dataDxfId="470"/>
    <tableColumn id="2" xr3:uid="{11508CD5-C475-4797-98CD-1321C225A8EA}" name="Factor Table Information" dataDxfId="469"/>
  </tableColumns>
  <tableStyleInfo name="factors_info_tables" showFirstColumn="1"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CB684BC5-25AC-43D7-9DE9-91E7884335CA}" name="x_325_template_table_1" displayName="x_325_template_table_1" ref="A6:B21" totalsRowShown="0">
  <autoFilter ref="A6:B21" xr:uid="{C725761B-DC0A-4807-ABBB-1B10DF3821F0}">
    <filterColumn colId="0" hiddenButton="1"/>
    <filterColumn colId="1" hiddenButton="1"/>
  </autoFilter>
  <tableColumns count="2">
    <tableColumn id="1" xr3:uid="{D2D2D758-9945-4D8C-B105-BF8D2084B954}" name="Data Item" dataDxfId="460"/>
    <tableColumn id="2" xr3:uid="{B2E6943E-C7E3-4110-BEEC-A74B9DA8AA7D}" name="Factor Table Information" dataDxfId="459"/>
  </tableColumns>
  <tableStyleInfo name="factors_info_tables" showFirstColumn="1"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2CE5AC2C-6AAB-474C-92E3-7AADF295D209}" name="x_326_template_table_1" displayName="x_326_template_table_1" ref="A6:B21" totalsRowShown="0">
  <autoFilter ref="A6:B21" xr:uid="{C725761B-DC0A-4807-ABBB-1B10DF3821F0}">
    <filterColumn colId="0" hiddenButton="1"/>
    <filterColumn colId="1" hiddenButton="1"/>
  </autoFilter>
  <tableColumns count="2">
    <tableColumn id="1" xr3:uid="{CAE99787-16CC-4332-AF8D-09DFD702E169}" name="Data Item" dataDxfId="450"/>
    <tableColumn id="2" xr3:uid="{6D77C87F-A8F6-4A3C-A64C-8B425819DE0D}" name="Factor Table Information" dataDxfId="449"/>
  </tableColumns>
  <tableStyleInfo name="factors_info_tables" showFirstColumn="1"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5C2FC505-F35B-4E46-84A5-418FD80D82D7}" name="x_327_template_table_1" displayName="x_327_template_table_1" ref="A6:B21" totalsRowShown="0">
  <autoFilter ref="A6:B21" xr:uid="{C725761B-DC0A-4807-ABBB-1B10DF3821F0}">
    <filterColumn colId="0" hiddenButton="1"/>
    <filterColumn colId="1" hiddenButton="1"/>
  </autoFilter>
  <tableColumns count="2">
    <tableColumn id="1" xr3:uid="{B9EBD833-ACDB-415C-8DF0-838B55E2BF6B}" name="Data Item" dataDxfId="440"/>
    <tableColumn id="2" xr3:uid="{2E99C251-737C-4FB1-AE70-4D3E86CB0B67}" name="Factor Table Information" dataDxfId="439"/>
  </tableColumns>
  <tableStyleInfo name="factors_info_tables" showFirstColumn="1"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691D793F-68C1-48B1-98E4-7EC92E2D9197}" name="x_328_template_table_1" displayName="x_328_template_table_1" ref="A6:B21" totalsRowShown="0">
  <autoFilter ref="A6:B21" xr:uid="{C725761B-DC0A-4807-ABBB-1B10DF3821F0}">
    <filterColumn colId="0" hiddenButton="1"/>
    <filterColumn colId="1" hiddenButton="1"/>
  </autoFilter>
  <tableColumns count="2">
    <tableColumn id="1" xr3:uid="{1E06279B-741F-4598-9C24-FE66912C5BA6}" name="Data Item" dataDxfId="430"/>
    <tableColumn id="2" xr3:uid="{29376DBC-2DE4-4981-87CE-80087AD9135E}" name="Factor Table Information" dataDxfId="429"/>
  </tableColumns>
  <tableStyleInfo name="factors_info_tables" showFirstColumn="1"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C71F1EFF-1B18-42B9-8EBC-4E4AB8BAEEB0}" name="x_401_template_table_1" displayName="x_401_template_table_1" ref="A6:B21" totalsRowShown="0">
  <autoFilter ref="A6:B21" xr:uid="{C725761B-DC0A-4807-ABBB-1B10DF3821F0}">
    <filterColumn colId="0" hiddenButton="1"/>
    <filterColumn colId="1" hiddenButton="1"/>
  </autoFilter>
  <tableColumns count="2">
    <tableColumn id="1" xr3:uid="{4F7E1C30-6F51-4353-A4AE-D29DA2AD2343}" name="Data Item" dataDxfId="420"/>
    <tableColumn id="2" xr3:uid="{9EE0E3C8-AE26-4725-8164-F6988DA5B84E}" name="Factor Table Information" dataDxfId="419"/>
  </tableColumns>
  <tableStyleInfo name="factors_info_tables" showFirstColumn="1"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66F17538-ED47-4961-867A-29AF0F82D0B5}" name="x_403_template_table_1" displayName="x_403_template_table_1" ref="A6:B21" totalsRowShown="0">
  <autoFilter ref="A6:B21" xr:uid="{C725761B-DC0A-4807-ABBB-1B10DF3821F0}">
    <filterColumn colId="0" hiddenButton="1"/>
    <filterColumn colId="1" hiddenButton="1"/>
  </autoFilter>
  <tableColumns count="2">
    <tableColumn id="1" xr3:uid="{C3E07260-AC62-456A-A991-9D7C0D4C293A}" name="Data Item" dataDxfId="410"/>
    <tableColumn id="2" xr3:uid="{630B1F44-60EF-4DED-8A64-1E4B997DE2C3}" name="Factor Table Information" dataDxfId="409"/>
  </tableColumns>
  <tableStyleInfo name="factors_info_tables"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7F88846-646C-4C40-83C1-A7A0BBD6989D}" name="x_203_template_table_1" displayName="x_203_template_table_1" ref="A6:B21" totalsRowShown="0">
  <autoFilter ref="A6:B21" xr:uid="{C725761B-DC0A-4807-ABBB-1B10DF3821F0}">
    <filterColumn colId="0" hiddenButton="1"/>
    <filterColumn colId="1" hiddenButton="1"/>
  </autoFilter>
  <tableColumns count="2">
    <tableColumn id="1" xr3:uid="{3EC2F310-6704-4113-B4A2-747CBC4ED824}" name="Data Item" dataDxfId="852"/>
    <tableColumn id="2" xr3:uid="{E051D2B6-6B0E-4FF8-A3B4-EEA246989729}" name="Factor Table Information" dataDxfId="851"/>
  </tableColumns>
  <tableStyleInfo name="factors_info_tables" showFirstColumn="1"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BB56F1D-357A-47EF-B6F4-9F36134EB8B5}" name="x_404_template_table_1" displayName="x_404_template_table_1" ref="A6:B21" totalsRowShown="0">
  <autoFilter ref="A6:B21" xr:uid="{C725761B-DC0A-4807-ABBB-1B10DF3821F0}">
    <filterColumn colId="0" hiddenButton="1"/>
    <filterColumn colId="1" hiddenButton="1"/>
  </autoFilter>
  <tableColumns count="2">
    <tableColumn id="1" xr3:uid="{6AB1C723-0D2A-4284-BB46-F2ABC1A08BC2}" name="Data Item" dataDxfId="396"/>
    <tableColumn id="2" xr3:uid="{D9F5AEFC-8D25-458B-AC40-49A8C3C52E44}" name="Factor Table Information" dataDxfId="395"/>
  </tableColumns>
  <tableStyleInfo name="factors_info_tables" showFirstColumn="1"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6058B6D0-BFB7-407D-B25C-BA35963D5520}" name="x_405_template_table_1" displayName="x_405_template_table_1" ref="A6:B21" totalsRowShown="0">
  <autoFilter ref="A6:B21" xr:uid="{C725761B-DC0A-4807-ABBB-1B10DF3821F0}">
    <filterColumn colId="0" hiddenButton="1"/>
    <filterColumn colId="1" hiddenButton="1"/>
  </autoFilter>
  <tableColumns count="2">
    <tableColumn id="1" xr3:uid="{D9FFBB65-5884-40A4-9908-7137F5C96AAD}" name="Data Item" dataDxfId="382"/>
    <tableColumn id="2" xr3:uid="{09E8A142-9D22-4991-AF66-8FDD3A735D1A}" name="Factor Table Information" dataDxfId="381"/>
  </tableColumns>
  <tableStyleInfo name="factors_info_tables" showFirstColumn="1"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42CF1E12-1FD2-4DB2-BF72-256A2E9682BC}" name="x_406_template_table_1" displayName="x_406_template_table_1" ref="A6:B21" totalsRowShown="0">
  <autoFilter ref="A6:B21" xr:uid="{C725761B-DC0A-4807-ABBB-1B10DF3821F0}">
    <filterColumn colId="0" hiddenButton="1"/>
    <filterColumn colId="1" hiddenButton="1"/>
  </autoFilter>
  <tableColumns count="2">
    <tableColumn id="1" xr3:uid="{975556AB-01D5-414F-B2C1-7EF3A16D2C6C}" name="Data Item" dataDxfId="366"/>
    <tableColumn id="2" xr3:uid="{11AACF6F-6C2F-4FFF-9BB5-8AE26A442450}" name="Factor Table Information" dataDxfId="365"/>
  </tableColumns>
  <tableStyleInfo name="factors_info_tables" showFirstColumn="1"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988EF40A-E578-4B46-B0CA-1320F09327A0}" name="x_407_template_table_1" displayName="x_407_template_table_1" ref="A6:B21" totalsRowShown="0">
  <autoFilter ref="A6:B21" xr:uid="{C725761B-DC0A-4807-ABBB-1B10DF3821F0}">
    <filterColumn colId="0" hiddenButton="1"/>
    <filterColumn colId="1" hiddenButton="1"/>
  </autoFilter>
  <tableColumns count="2">
    <tableColumn id="1" xr3:uid="{73D0DBBC-9FD9-438F-B733-832A34ED809D}" name="Data Item" dataDxfId="350"/>
    <tableColumn id="2" xr3:uid="{D35DC69D-A248-410F-BA82-F792A1BE0DD6}" name="Factor Table Information" dataDxfId="349"/>
  </tableColumns>
  <tableStyleInfo name="factors_info_tables" showFirstColumn="1"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F0E85AAC-175D-425D-B63D-9628F55BC396}" name="x_501_template_table_1" displayName="x_501_template_table_1" ref="A6:B21" totalsRowShown="0">
  <autoFilter ref="A6:B21" xr:uid="{C725761B-DC0A-4807-ABBB-1B10DF3821F0}">
    <filterColumn colId="0" hiddenButton="1"/>
    <filterColumn colId="1" hiddenButton="1"/>
  </autoFilter>
  <tableColumns count="2">
    <tableColumn id="1" xr3:uid="{AB9A644F-E428-42F7-A75B-4D993C50D489}" name="Data Item" dataDxfId="340"/>
    <tableColumn id="2" xr3:uid="{6F856240-35FC-4D99-97D3-C3D3687E4E08}" name="Factor Table Information" dataDxfId="339"/>
  </tableColumns>
  <tableStyleInfo name="factors_info_tables" showFirstColumn="1"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4AD3C9D-61AB-4A77-A106-A908CBA58571}" name="x_502_template_table_1" displayName="x_502_template_table_1" ref="A6:B21" totalsRowShown="0">
  <autoFilter ref="A6:B21" xr:uid="{C725761B-DC0A-4807-ABBB-1B10DF3821F0}">
    <filterColumn colId="0" hiddenButton="1"/>
    <filterColumn colId="1" hiddenButton="1"/>
  </autoFilter>
  <tableColumns count="2">
    <tableColumn id="1" xr3:uid="{6F36180D-32D9-4724-8C11-3E68A0F56EF8}" name="Data Item" dataDxfId="330"/>
    <tableColumn id="2" xr3:uid="{75CBE045-959F-4299-B86A-05A77B5FCA66}" name="Factor Table Information" dataDxfId="329"/>
  </tableColumns>
  <tableStyleInfo name="factors_info_tables" showFirstColumn="1"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6E38223B-3FFA-4263-9971-A3440E0E0609}" name="x_503_template_table_1" displayName="x_503_template_table_1" ref="A6:B21" totalsRowShown="0">
  <autoFilter ref="A6:B21" xr:uid="{C725761B-DC0A-4807-ABBB-1B10DF3821F0}">
    <filterColumn colId="0" hiddenButton="1"/>
    <filterColumn colId="1" hiddenButton="1"/>
  </autoFilter>
  <tableColumns count="2">
    <tableColumn id="1" xr3:uid="{4CB992F5-034B-466F-A9CB-AD1B05AC7234}" name="Data Item" dataDxfId="318"/>
    <tableColumn id="2" xr3:uid="{A4AC3D55-52E2-46D9-B449-6CCD45D8CFF3}" name="Factor Table Information" dataDxfId="317"/>
  </tableColumns>
  <tableStyleInfo name="factors_info_tables" showFirstColumn="1"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7C0829F4-09FE-4AE0-BE64-427CD4B4A6F2}" name="x_504_template_table_1" displayName="x_504_template_table_1" ref="A6:B21" totalsRowShown="0">
  <autoFilter ref="A6:B21" xr:uid="{C725761B-DC0A-4807-ABBB-1B10DF3821F0}">
    <filterColumn colId="0" hiddenButton="1"/>
    <filterColumn colId="1" hiddenButton="1"/>
  </autoFilter>
  <tableColumns count="2">
    <tableColumn id="1" xr3:uid="{51B327F4-E819-40AE-88A0-D6D81CA33C27}" name="Data Item" dataDxfId="308"/>
    <tableColumn id="2" xr3:uid="{94B088D6-CB91-4450-8D8B-6567F94E1A63}" name="Factor Table Information" dataDxfId="307"/>
  </tableColumns>
  <tableStyleInfo name="factors_info_tables" showFirstColumn="1"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9322FFD3-D785-462E-81C5-D00934651310}" name="x_505_template_table_1" displayName="x_505_template_table_1" ref="A6:B21" totalsRowShown="0">
  <autoFilter ref="A6:B21" xr:uid="{C725761B-DC0A-4807-ABBB-1B10DF3821F0}">
    <filterColumn colId="0" hiddenButton="1"/>
    <filterColumn colId="1" hiddenButton="1"/>
  </autoFilter>
  <tableColumns count="2">
    <tableColumn id="1" xr3:uid="{A5886EFD-8548-481F-AC54-856FEBA763C3}" name="Data Item" dataDxfId="298"/>
    <tableColumn id="2" xr3:uid="{6F3D8005-9890-4C6A-A897-7FBEBB6B5D3F}" name="Factor Table Information" dataDxfId="297"/>
  </tableColumns>
  <tableStyleInfo name="factors_info_tables" showFirstColumn="1"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62786D8E-D3D1-46FE-B818-F0EA0B74BC91}" name="x_506_template_table_1" displayName="x_506_template_table_1" ref="A6:B21" totalsRowShown="0">
  <autoFilter ref="A6:B21" xr:uid="{C725761B-DC0A-4807-ABBB-1B10DF3821F0}">
    <filterColumn colId="0" hiddenButton="1"/>
    <filterColumn colId="1" hiddenButton="1"/>
  </autoFilter>
  <tableColumns count="2">
    <tableColumn id="1" xr3:uid="{C5B23CFE-B6A6-41D1-8013-DBD4A06CB9ED}" name="Data Item" dataDxfId="288"/>
    <tableColumn id="2" xr3:uid="{DA6CAB5E-5BF4-495E-B982-45A722E29773}" name="Factor Table Information" dataDxfId="287"/>
  </tableColumns>
  <tableStyleInfo name="factors_info_tables"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53B5903-3C67-4836-A2D2-A4C9652FBE46}" name="x_204_template_table_1" displayName="x_204_template_table_1" ref="A6:B21" totalsRowShown="0">
  <autoFilter ref="A6:B21" xr:uid="{C725761B-DC0A-4807-ABBB-1B10DF3821F0}">
    <filterColumn colId="0" hiddenButton="1"/>
    <filterColumn colId="1" hiddenButton="1"/>
  </autoFilter>
  <tableColumns count="2">
    <tableColumn id="1" xr3:uid="{FFF347E1-E351-46EA-94DC-9F9E4A48C7E0}" name="Data Item" dataDxfId="842"/>
    <tableColumn id="2" xr3:uid="{4E62E35E-8FF4-43A4-BF6A-2C215C604D53}" name="Factor Table Information" dataDxfId="841"/>
  </tableColumns>
  <tableStyleInfo name="factors_info_tables" showFirstColumn="1"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62B1F1F1-A5F4-4111-A527-E5B26127F189}" name="x_603_template_table_1" displayName="x_603_template_table_1" ref="A6:B21" totalsRowShown="0">
  <autoFilter ref="A6:B21" xr:uid="{C725761B-DC0A-4807-ABBB-1B10DF3821F0}">
    <filterColumn colId="0" hiddenButton="1"/>
    <filterColumn colId="1" hiddenButton="1"/>
  </autoFilter>
  <tableColumns count="2">
    <tableColumn id="1" xr3:uid="{D435F99B-B889-477F-84DF-CF180924064D}" name="Data Item" dataDxfId="278"/>
    <tableColumn id="2" xr3:uid="{569364F3-EF14-452E-B98E-D13B72A260AA}" name="Factor Table Information" dataDxfId="277"/>
  </tableColumns>
  <tableStyleInfo name="factors_info_tables" showFirstColumn="1"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956DD371-8BA5-4933-9679-D419790922C7}" name="x_604_template_table_1" displayName="x_604_template_table_1" ref="A6:B21" totalsRowShown="0">
  <autoFilter ref="A6:B21" xr:uid="{C725761B-DC0A-4807-ABBB-1B10DF3821F0}">
    <filterColumn colId="0" hiddenButton="1"/>
    <filterColumn colId="1" hiddenButton="1"/>
  </autoFilter>
  <tableColumns count="2">
    <tableColumn id="1" xr3:uid="{1C1F7EA7-A047-4B55-8534-B3B6220D2626}" name="Data Item" dataDxfId="268"/>
    <tableColumn id="2" xr3:uid="{9A4BAEBD-FD45-48B0-924F-ABE27188EE33}" name="Factor Table Information" dataDxfId="267"/>
  </tableColumns>
  <tableStyleInfo name="factors_info_tables" showFirstColumn="1"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B24BE282-97C3-471D-9800-709BEF6E3E0A}" name="x_605_template_table_1" displayName="x_605_template_table_1" ref="A6:B21" totalsRowShown="0">
  <autoFilter ref="A6:B21" xr:uid="{C725761B-DC0A-4807-ABBB-1B10DF3821F0}">
    <filterColumn colId="0" hiddenButton="1"/>
    <filterColumn colId="1" hiddenButton="1"/>
  </autoFilter>
  <tableColumns count="2">
    <tableColumn id="1" xr3:uid="{A2849EA9-AA83-4619-85B5-DCCAF4E922EE}" name="Data Item" dataDxfId="258"/>
    <tableColumn id="2" xr3:uid="{E29D0005-6FEB-4671-8F37-892FA1D50CAF}" name="Factor Table Information" dataDxfId="257"/>
  </tableColumns>
  <tableStyleInfo name="factors_info_tables" showFirstColumn="1"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D84B5474-530A-4F99-8DBE-63C565107CF3}" name="x_606_template_table_1" displayName="x_606_template_table_1" ref="A6:B21" totalsRowShown="0">
  <autoFilter ref="A6:B21" xr:uid="{C725761B-DC0A-4807-ABBB-1B10DF3821F0}">
    <filterColumn colId="0" hiddenButton="1"/>
    <filterColumn colId="1" hiddenButton="1"/>
  </autoFilter>
  <tableColumns count="2">
    <tableColumn id="1" xr3:uid="{2F4B828C-AE02-4A07-803D-CE3FFDD780B1}" name="Data Item" dataDxfId="248"/>
    <tableColumn id="2" xr3:uid="{F92E30A0-0F25-4E87-9E56-1EB98FBABA7E}" name="Factor Table Information" dataDxfId="247"/>
  </tableColumns>
  <tableStyleInfo name="factors_info_tables" showFirstColumn="1"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6B6312D-5F27-4D81-BABA-34AB4058C357}" name="x_607_template_table_1" displayName="x_607_template_table_1" ref="A6:B21" totalsRowShown="0">
  <autoFilter ref="A6:B21" xr:uid="{C725761B-DC0A-4807-ABBB-1B10DF3821F0}">
    <filterColumn colId="0" hiddenButton="1"/>
    <filterColumn colId="1" hiddenButton="1"/>
  </autoFilter>
  <tableColumns count="2">
    <tableColumn id="1" xr3:uid="{5B90ECDF-2A63-4141-AFF5-8DE890EFBE25}" name="Data Item" dataDxfId="238"/>
    <tableColumn id="2" xr3:uid="{90C4F3A8-FF7D-4F46-93D6-4FC2FE24B3BB}" name="Factor Table Information" dataDxfId="237"/>
  </tableColumns>
  <tableStyleInfo name="factors_info_tables" showFirstColumn="1"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916104E-6591-46E7-B4F6-644AAB8307BA}" name="x_608_template_table_1" displayName="x_608_template_table_1" ref="A6:B21" totalsRowShown="0">
  <autoFilter ref="A6:B21" xr:uid="{C725761B-DC0A-4807-ABBB-1B10DF3821F0}">
    <filterColumn colId="0" hiddenButton="1"/>
    <filterColumn colId="1" hiddenButton="1"/>
  </autoFilter>
  <tableColumns count="2">
    <tableColumn id="1" xr3:uid="{C8FDE3E9-D3AC-44BA-8BFF-C29C4262D286}" name="Data Item" dataDxfId="228"/>
    <tableColumn id="2" xr3:uid="{DEDFE7E0-4C85-4822-951B-ED1D6B7E572E}" name="Factor Table Information" dataDxfId="227"/>
  </tableColumns>
  <tableStyleInfo name="factors_info_tables" showFirstColumn="1"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321B0D95-2D4C-4288-AB1F-3DED0AB0AC68}" name="x_609_template_table_1" displayName="x_609_template_table_1" ref="A6:B21" totalsRowShown="0">
  <autoFilter ref="A6:B21" xr:uid="{C725761B-DC0A-4807-ABBB-1B10DF3821F0}">
    <filterColumn colId="0" hiddenButton="1"/>
    <filterColumn colId="1" hiddenButton="1"/>
  </autoFilter>
  <tableColumns count="2">
    <tableColumn id="1" xr3:uid="{6D214BB4-240D-49E8-BEFE-2E06C741F2D7}" name="Data Item" dataDxfId="218"/>
    <tableColumn id="2" xr3:uid="{31CA2B37-FC11-4A36-8869-96B15B78FE73}" name="Factor Table Information" dataDxfId="217"/>
  </tableColumns>
  <tableStyleInfo name="factors_info_tables" showFirstColumn="1"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20F17B62-FDEA-495F-9245-41BA61584475}" name="x_610_template_table_1" displayName="x_610_template_table_1" ref="A6:B21" totalsRowShown="0">
  <autoFilter ref="A6:B21" xr:uid="{C725761B-DC0A-4807-ABBB-1B10DF3821F0}">
    <filterColumn colId="0" hiddenButton="1"/>
    <filterColumn colId="1" hiddenButton="1"/>
  </autoFilter>
  <tableColumns count="2">
    <tableColumn id="1" xr3:uid="{66E00289-A3E5-49B0-AAE3-6A18075BC13F}" name="Data Item" dataDxfId="208"/>
    <tableColumn id="2" xr3:uid="{F9B37B59-4869-4872-B858-C0F34F02AEC9}" name="Factor Table Information" dataDxfId="207"/>
  </tableColumns>
  <tableStyleInfo name="factors_info_tables" showFirstColumn="1"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823067A1-C7E5-41B7-B590-B6E697CEC20B}" name="x_611_template_table_1" displayName="x_611_template_table_1" ref="A6:B21" totalsRowShown="0">
  <autoFilter ref="A6:B21" xr:uid="{C725761B-DC0A-4807-ABBB-1B10DF3821F0}">
    <filterColumn colId="0" hiddenButton="1"/>
    <filterColumn colId="1" hiddenButton="1"/>
  </autoFilter>
  <tableColumns count="2">
    <tableColumn id="1" xr3:uid="{4922F2D7-3E32-4B94-AEAE-175317185810}" name="Data Item" dataDxfId="198"/>
    <tableColumn id="2" xr3:uid="{12C446ED-BC4C-4F45-AFB1-2D1660ACBED9}" name="Factor Table Information" dataDxfId="197"/>
  </tableColumns>
  <tableStyleInfo name="factors_info_tables" showFirstColumn="1"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A434A608-382A-4092-878C-5EF0820641BC}" name="x_612_template_table_1" displayName="x_612_template_table_1" ref="A6:B21" totalsRowShown="0">
  <autoFilter ref="A6:B21" xr:uid="{C725761B-DC0A-4807-ABBB-1B10DF3821F0}">
    <filterColumn colId="0" hiddenButton="1"/>
    <filterColumn colId="1" hiddenButton="1"/>
  </autoFilter>
  <tableColumns count="2">
    <tableColumn id="1" xr3:uid="{E9A92B43-1AD1-4469-B34C-BFF47802F9AE}" name="Data Item" dataDxfId="188"/>
    <tableColumn id="2" xr3:uid="{3DE7B1EB-7AED-4D0E-A89B-1B7947D1AC67}" name="Factor Table Information" dataDxfId="187"/>
  </tableColumns>
  <tableStyleInfo name="factors_info_tables"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FA13A69-8B2B-427C-98DE-4113C9F6E609}" name="x_205_template_table_1" displayName="x_205_template_table_1" ref="A6:B21" totalsRowShown="0">
  <autoFilter ref="A6:B21" xr:uid="{C725761B-DC0A-4807-ABBB-1B10DF3821F0}">
    <filterColumn colId="0" hiddenButton="1"/>
    <filterColumn colId="1" hiddenButton="1"/>
  </autoFilter>
  <tableColumns count="2">
    <tableColumn id="1" xr3:uid="{740D8576-64BF-429A-A09B-AB3F83E17E87}" name="Data Item" dataDxfId="832"/>
    <tableColumn id="2" xr3:uid="{AE4A0D4B-2D41-483A-9784-32B845358F14}" name="Factor Table Information" dataDxfId="831"/>
  </tableColumns>
  <tableStyleInfo name="factors_info_tables" showFirstColumn="1"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D57BC069-3037-4258-B481-F486222C3610}" name="x_613_template_table_1" displayName="x_613_template_table_1" ref="A6:B21" totalsRowShown="0">
  <autoFilter ref="A6:B21" xr:uid="{C725761B-DC0A-4807-ABBB-1B10DF3821F0}">
    <filterColumn colId="0" hiddenButton="1"/>
    <filterColumn colId="1" hiddenButton="1"/>
  </autoFilter>
  <tableColumns count="2">
    <tableColumn id="1" xr3:uid="{710A9D41-B2F6-4099-AEBD-172342743171}" name="Data Item" dataDxfId="178"/>
    <tableColumn id="2" xr3:uid="{1CF031DA-6437-4E65-8583-0DDF92A803D4}" name="Factor Table Information" dataDxfId="177"/>
  </tableColumns>
  <tableStyleInfo name="factors_info_tables" showFirstColumn="1"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B047F214-A4D0-4650-90F3-0A015DB6307A}" name="x_614_template_table_1" displayName="x_614_template_table_1" ref="A6:B21" totalsRowShown="0">
  <autoFilter ref="A6:B21" xr:uid="{C725761B-DC0A-4807-ABBB-1B10DF3821F0}">
    <filterColumn colId="0" hiddenButton="1"/>
    <filterColumn colId="1" hiddenButton="1"/>
  </autoFilter>
  <tableColumns count="2">
    <tableColumn id="1" xr3:uid="{42AB9F3B-31F1-453A-8B2C-BBBEC0BB358E}" name="Data Item" dataDxfId="168"/>
    <tableColumn id="2" xr3:uid="{C13CF1FE-D34D-42C8-A5E4-4F90831EF22A}" name="Factor Table Information" dataDxfId="167"/>
  </tableColumns>
  <tableStyleInfo name="factors_info_tables" showFirstColumn="1"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F5BF6D71-C6F5-452A-BE99-81A735B52705}" name="x_615_template_table_1" displayName="x_615_template_table_1" ref="A6:B21" totalsRowShown="0">
  <autoFilter ref="A6:B21" xr:uid="{C725761B-DC0A-4807-ABBB-1B10DF3821F0}">
    <filterColumn colId="0" hiddenButton="1"/>
    <filterColumn colId="1" hiddenButton="1"/>
  </autoFilter>
  <tableColumns count="2">
    <tableColumn id="1" xr3:uid="{8E5AED2D-4E60-44C5-AA4B-9C1642DF5425}" name="Data Item" dataDxfId="158"/>
    <tableColumn id="2" xr3:uid="{C9445007-3CA0-4BA3-AC41-2E7624D0A0B5}" name="Factor Table Information" dataDxfId="157"/>
  </tableColumns>
  <tableStyleInfo name="factors_info_tables" showFirstColumn="1"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6F536963-66BD-4169-B4EB-C0B352C4850B}" name="x_616_template_table_1" displayName="x_616_template_table_1" ref="A6:B21" totalsRowShown="0">
  <autoFilter ref="A6:B21" xr:uid="{C725761B-DC0A-4807-ABBB-1B10DF3821F0}">
    <filterColumn colId="0" hiddenButton="1"/>
    <filterColumn colId="1" hiddenButton="1"/>
  </autoFilter>
  <tableColumns count="2">
    <tableColumn id="1" xr3:uid="{0884FB4D-8EA7-4BF0-A084-9D0B515F88FA}" name="Data Item" dataDxfId="148"/>
    <tableColumn id="2" xr3:uid="{13B39F38-F6C1-46BE-ADD9-C56E4F43083C}" name="Factor Table Information" dataDxfId="147"/>
  </tableColumns>
  <tableStyleInfo name="factors_info_tables" showFirstColumn="1"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5D7AE353-B6E8-45A7-9DC1-CCAF5637C6F7}" name="x_617_template_table_1" displayName="x_617_template_table_1" ref="A6:B21" totalsRowShown="0">
  <autoFilter ref="A6:B21" xr:uid="{C725761B-DC0A-4807-ABBB-1B10DF3821F0}">
    <filterColumn colId="0" hiddenButton="1"/>
    <filterColumn colId="1" hiddenButton="1"/>
  </autoFilter>
  <tableColumns count="2">
    <tableColumn id="1" xr3:uid="{A591351C-7456-4651-AC20-B09D229EDE49}" name="Data Item" dataDxfId="138"/>
    <tableColumn id="2" xr3:uid="{BF1E8141-E7A9-431D-BDD2-CF85B508AB30}" name="Factor Table Information" dataDxfId="137"/>
  </tableColumns>
  <tableStyleInfo name="factors_info_tables" showFirstColumn="1"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72317E1-53D2-4D2B-906E-D88D06191807}" name="x_618_template_table_1" displayName="x_618_template_table_1" ref="A6:B21" totalsRowShown="0">
  <autoFilter ref="A6:B21" xr:uid="{C725761B-DC0A-4807-ABBB-1B10DF3821F0}">
    <filterColumn colId="0" hiddenButton="1"/>
    <filterColumn colId="1" hiddenButton="1"/>
  </autoFilter>
  <tableColumns count="2">
    <tableColumn id="1" xr3:uid="{5F10C25D-48EC-4703-8DB8-5644089B7D0B}" name="Data Item" dataDxfId="128"/>
    <tableColumn id="2" xr3:uid="{E1BF9400-24BB-443A-AFD4-DF00313955EA}" name="Factor Table Information" dataDxfId="127"/>
  </tableColumns>
  <tableStyleInfo name="factors_info_tables" showFirstColumn="1"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F68A7372-2F37-4B34-8012-B6930007901B}" name="x_619_template_table_1" displayName="x_619_template_table_1" ref="A6:B21" totalsRowShown="0">
  <autoFilter ref="A6:B21" xr:uid="{C725761B-DC0A-4807-ABBB-1B10DF3821F0}">
    <filterColumn colId="0" hiddenButton="1"/>
    <filterColumn colId="1" hiddenButton="1"/>
  </autoFilter>
  <tableColumns count="2">
    <tableColumn id="1" xr3:uid="{8B197497-10E8-47CE-AC18-C7ADDDDCDC38}" name="Data Item" dataDxfId="118"/>
    <tableColumn id="2" xr3:uid="{96D0C4F1-573F-4A99-A62D-24051FF64ACF}" name="Factor Table Information" dataDxfId="117"/>
  </tableColumns>
  <tableStyleInfo name="factors_info_tables" showFirstColumn="1"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DF1A5808-6C21-436E-9907-6430C88EA03B}" name="x_620_template_table_1" displayName="x_620_template_table_1" ref="A6:B21" totalsRowShown="0">
  <autoFilter ref="A6:B21" xr:uid="{C725761B-DC0A-4807-ABBB-1B10DF3821F0}">
    <filterColumn colId="0" hiddenButton="1"/>
    <filterColumn colId="1" hiddenButton="1"/>
  </autoFilter>
  <tableColumns count="2">
    <tableColumn id="1" xr3:uid="{EB8E3A78-DE7E-4898-8FB9-99EABF8B5B96}" name="Data Item" dataDxfId="108"/>
    <tableColumn id="2" xr3:uid="{DC106CA6-2571-4599-8A30-084D450A5EEF}" name="Factor Table Information" dataDxfId="107"/>
  </tableColumns>
  <tableStyleInfo name="factors_info_tables" showFirstColumn="1"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76191D05-F836-440B-B40A-814DD5DFEBB1}" name="x_621_template_table_1" displayName="x_621_template_table_1" ref="A6:B21" totalsRowShown="0">
  <autoFilter ref="A6:B21" xr:uid="{C725761B-DC0A-4807-ABBB-1B10DF3821F0}">
    <filterColumn colId="0" hiddenButton="1"/>
    <filterColumn colId="1" hiddenButton="1"/>
  </autoFilter>
  <tableColumns count="2">
    <tableColumn id="1" xr3:uid="{6F9E58D1-B9B6-44C6-ACF9-9403D3B496D9}" name="Data Item" dataDxfId="98"/>
    <tableColumn id="2" xr3:uid="{1C973B1A-C4C2-43B0-BAD3-48F5CDD31CA2}" name="Factor Table Information" dataDxfId="97"/>
  </tableColumns>
  <tableStyleInfo name="factors_info_tables" showFirstColumn="1"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A5BCF38F-AB24-42C8-8590-D49AA43D4F5C}" name="x_622_template_table_1" displayName="x_622_template_table_1" ref="A6:B21" totalsRowShown="0">
  <autoFilter ref="A6:B21" xr:uid="{C725761B-DC0A-4807-ABBB-1B10DF3821F0}">
    <filterColumn colId="0" hiddenButton="1"/>
    <filterColumn colId="1" hiddenButton="1"/>
  </autoFilter>
  <tableColumns count="2">
    <tableColumn id="1" xr3:uid="{5398DFE2-7FC2-40FE-BE22-8251468B9222}" name="Data Item" dataDxfId="92"/>
    <tableColumn id="2" xr3:uid="{61CCFC24-53A7-4D14-A03C-9026681E6979}" name="Factor Table Information" dataDxfId="91"/>
  </tableColumns>
  <tableStyleInfo name="factors_info_tables"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B89A151-C07C-44DF-A179-B837C1C411F3}" name="x_206_template_table_1" displayName="x_206_template_table_1" ref="A6:B21" totalsRowShown="0">
  <autoFilter ref="A6:B21" xr:uid="{C725761B-DC0A-4807-ABBB-1B10DF3821F0}">
    <filterColumn colId="0" hiddenButton="1"/>
    <filterColumn colId="1" hiddenButton="1"/>
  </autoFilter>
  <tableColumns count="2">
    <tableColumn id="1" xr3:uid="{F457D3E0-3CFF-485C-8E3C-F0378854F100}" name="Data Item" dataDxfId="822"/>
    <tableColumn id="2" xr3:uid="{7F56EFBA-0BB6-4B07-8C98-57EFE769FAF5}" name="Factor Table Information" dataDxfId="821"/>
  </tableColumns>
  <tableStyleInfo name="factors_info_tables" showFirstColumn="1"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B0D204D9-BE5E-42BA-9DC0-F39728963D63}" name="x_623_template_table_1" displayName="x_623_template_table_1" ref="A6:B21" totalsRowShown="0">
  <autoFilter ref="A6:B21" xr:uid="{C725761B-DC0A-4807-ABBB-1B10DF3821F0}">
    <filterColumn colId="0" hiddenButton="1"/>
    <filterColumn colId="1" hiddenButton="1"/>
  </autoFilter>
  <tableColumns count="2">
    <tableColumn id="1" xr3:uid="{89B5804D-9BB8-449E-93EE-49787E0FDB06}" name="Data Item" dataDxfId="86"/>
    <tableColumn id="2" xr3:uid="{C60CADAC-2773-4289-A518-B80215B90010}" name="Factor Table Information" dataDxfId="85"/>
  </tableColumns>
  <tableStyleInfo name="factors_info_tables" showFirstColumn="1"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1AF66D50-7E7D-4EEC-B510-73CF08D3ED7A}" name="x_624_template_table_1" displayName="x_624_template_table_1" ref="A6:B21" totalsRowShown="0">
  <autoFilter ref="A6:B21" xr:uid="{C725761B-DC0A-4807-ABBB-1B10DF3821F0}">
    <filterColumn colId="0" hiddenButton="1"/>
    <filterColumn colId="1" hiddenButton="1"/>
  </autoFilter>
  <tableColumns count="2">
    <tableColumn id="1" xr3:uid="{390A0186-0D25-4535-82CA-056E8D71FB69}" name="Data Item" dataDxfId="80"/>
    <tableColumn id="2" xr3:uid="{4F3F798D-9D69-49F8-BF9E-1DFA8D340503}" name="Factor Table Information" dataDxfId="79"/>
  </tableColumns>
  <tableStyleInfo name="factors_info_tables" showFirstColumn="1"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33FFF10B-9613-425B-AB36-15962F5D61DE}" name="x_625_template_table_1" displayName="x_625_template_table_1" ref="A6:B21" totalsRowShown="0">
  <autoFilter ref="A6:B21" xr:uid="{C725761B-DC0A-4807-ABBB-1B10DF3821F0}">
    <filterColumn colId="0" hiddenButton="1"/>
    <filterColumn colId="1" hiddenButton="1"/>
  </autoFilter>
  <tableColumns count="2">
    <tableColumn id="1" xr3:uid="{61F9CAB1-54DF-461E-AB44-621301FD43B8}" name="Data Item" dataDxfId="74"/>
    <tableColumn id="2" xr3:uid="{61B4C845-AE73-4B7B-AB0C-E649425174EF}" name="Factor Table Information" dataDxfId="73"/>
  </tableColumns>
  <tableStyleInfo name="factors_info_tables" showFirstColumn="1"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5506C2D0-7D3A-4743-BFC9-0506F14221B1}" name="x_626_template_table_1" displayName="x_626_template_table_1" ref="A6:B21" totalsRowShown="0">
  <autoFilter ref="A6:B21" xr:uid="{C725761B-DC0A-4807-ABBB-1B10DF3821F0}">
    <filterColumn colId="0" hiddenButton="1"/>
    <filterColumn colId="1" hiddenButton="1"/>
  </autoFilter>
  <tableColumns count="2">
    <tableColumn id="1" xr3:uid="{BA78DF39-BB26-4B1F-9C7E-13069617A52A}" name="Data Item" dataDxfId="68"/>
    <tableColumn id="2" xr3:uid="{81092D7C-5B1B-401D-8DAC-910AC25C6C8E}" name="Factor Table Information" dataDxfId="67"/>
  </tableColumns>
  <tableStyleInfo name="factors_info_tables" showFirstColumn="1"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1B07FA9C-15D8-4712-8A20-53988F69F6E8}" name="x_627_template_table_1" displayName="x_627_template_table_1" ref="A6:B21" totalsRowShown="0">
  <autoFilter ref="A6:B21" xr:uid="{C725761B-DC0A-4807-ABBB-1B10DF3821F0}">
    <filterColumn colId="0" hiddenButton="1"/>
    <filterColumn colId="1" hiddenButton="1"/>
  </autoFilter>
  <tableColumns count="2">
    <tableColumn id="1" xr3:uid="{6E09B5D2-B253-468C-B90F-794265CF8393}" name="Data Item" dataDxfId="62"/>
    <tableColumn id="2" xr3:uid="{3ABA927C-8C34-44DB-BA02-6D1A078A9252}" name="Factor Table Information" dataDxfId="61"/>
  </tableColumns>
  <tableStyleInfo name="factors_info_tables" showFirstColumn="1"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B643A881-9EC8-4963-B21C-718FBE68C6A5}" name="x_701_template_table_1" displayName="x_701_template_table_1" ref="A6:B21" totalsRowShown="0">
  <autoFilter ref="A6:B21" xr:uid="{C725761B-DC0A-4807-ABBB-1B10DF3821F0}">
    <filterColumn colId="0" hiddenButton="1"/>
    <filterColumn colId="1" hiddenButton="1"/>
  </autoFilter>
  <tableColumns count="2">
    <tableColumn id="1" xr3:uid="{A6583963-5664-4C2F-8861-66063A8D712D}" name="Data Item" dataDxfId="44"/>
    <tableColumn id="2" xr3:uid="{718692ED-9282-4DF4-8128-6238A6D77180}" name="Factor Table Information" dataDxfId="43"/>
  </tableColumns>
  <tableStyleInfo name="factors_info_tables" showFirstColumn="1"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9E069FE0-30C2-4598-89D7-C1CFCD979B02}" name="x_701_template_table_2" displayName="x_701_template_table_2" ref="E6:F21" totalsRowShown="0">
  <tableColumns count="2">
    <tableColumn id="1" xr3:uid="{A6D8FD41-07CB-4CE9-BB17-1FC81719E560}" name="Data Item" dataDxfId="42"/>
    <tableColumn id="2" xr3:uid="{6C7533A5-340E-44C5-91BE-4257377CC8E7}" name="Factor Table Information" dataDxfId="41"/>
  </tableColumns>
  <tableStyleInfo name="factors_info_tables" showFirstColumn="1"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952F16A1-4C65-453A-8CA1-2BD7A3019430}" name="x_702_template_table_1" displayName="x_702_template_table_1" ref="A6:B21" totalsRowShown="0">
  <autoFilter ref="A6:B21" xr:uid="{C725761B-DC0A-4807-ABBB-1B10DF3821F0}">
    <filterColumn colId="0" hiddenButton="1"/>
    <filterColumn colId="1" hiddenButton="1"/>
  </autoFilter>
  <tableColumns count="2">
    <tableColumn id="1" xr3:uid="{67C3C4F2-5965-4AC5-A9B9-1BD28E071659}" name="Data Item" dataDxfId="32"/>
    <tableColumn id="2" xr3:uid="{66472B8B-05E5-4019-8986-8866ADD692E5}" name="Factor Table Information" dataDxfId="31"/>
  </tableColumns>
  <tableStyleInfo name="factors_info_tables" showFirstColumn="1"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6761783F-C0DC-4009-87E9-403422190C54}" name="x_802_template_table_1" displayName="x_802_template_table_1" ref="A6:B21" totalsRowShown="0">
  <autoFilter ref="A6:B21" xr:uid="{C725761B-DC0A-4807-ABBB-1B10DF3821F0}">
    <filterColumn colId="0" hiddenButton="1"/>
    <filterColumn colId="1" hiddenButton="1"/>
  </autoFilter>
  <tableColumns count="2">
    <tableColumn id="1" xr3:uid="{B438D4D6-DF77-4015-B876-A35286A8305D}" name="Data Item" dataDxfId="6"/>
    <tableColumn id="2" xr3:uid="{D46030B4-FEFA-4008-BE4A-ADA2707E2EAE}" name="Factor Table Information" dataDxfId="5"/>
  </tableColumns>
  <tableStyleInfo name="factors_info_tables" showFirstColumn="1"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56B7A5DE-452A-4854-8A4A-12740B68A235}" name="x_802_template_table_2" displayName="x_802_template_table_2" ref="F6:G21" totalsRowShown="0">
  <tableColumns count="2">
    <tableColumn id="1" xr3:uid="{F7F69227-24FE-46AB-9658-A8FBFFE12565}" name="Data Item" dataDxfId="4"/>
    <tableColumn id="2" xr3:uid="{52F7844D-FC8A-4241-8514-277E2FD1420F}" name="Factor Table Information" dataDxfId="3"/>
  </tableColumns>
  <tableStyleInfo name="factors_info_tables"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23E5DB1-3744-41F3-AA25-67040D5876BD}" name="x_207_template_table_1" displayName="x_207_template_table_1" ref="A6:B21" totalsRowShown="0">
  <autoFilter ref="A6:B21" xr:uid="{C725761B-DC0A-4807-ABBB-1B10DF3821F0}">
    <filterColumn colId="0" hiddenButton="1"/>
    <filterColumn colId="1" hiddenButton="1"/>
  </autoFilter>
  <tableColumns count="2">
    <tableColumn id="1" xr3:uid="{C26B6197-83EE-47CD-9DAE-3DF6DE414F05}" name="Data Item" dataDxfId="812"/>
    <tableColumn id="2" xr3:uid="{A6DCE7F5-B4D4-44C4-AFAB-DCE28CF1DA52}" name="Factor Table Information" dataDxfId="811"/>
  </tableColumns>
  <tableStyleInfo name="factors_info_tables" showFirstColumn="1"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7AA4889C-58EA-486B-B1D4-357C91FAC6E8}" name="x_802_template_table_3" displayName="x_802_template_table_3" ref="J6:K21" totalsRowShown="0">
  <tableColumns count="2">
    <tableColumn id="1" xr3:uid="{B7F0709F-22AD-44C5-9004-EE24A5B22FD8}" name="Data Item" dataDxfId="2"/>
    <tableColumn id="2" xr3:uid="{0F87DC84-A63E-489C-A8CF-BD20EC32BDB5}" name="Factor Table Information" dataDxfId="1"/>
  </tableColumns>
  <tableStyleInfo name="factors_info_tables" showFirstColumn="1"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25761B-DC0A-4807-ABBB-1B10DF3821F0}" name="x_template_table_1" displayName="x_template_table_1" ref="A6:B21" totalsRowShown="0">
  <autoFilter ref="A6:B21" xr:uid="{C725761B-DC0A-4807-ABBB-1B10DF3821F0}">
    <filterColumn colId="0" hiddenButton="1"/>
    <filterColumn colId="1" hiddenButton="1"/>
  </autoFilter>
  <tableColumns count="2">
    <tableColumn id="1" xr3:uid="{CF9C1E95-2192-41E7-A51E-9FBAB92F54E0}" name="Data Item"/>
    <tableColumn id="2" xr3:uid="{D0BF8362-1B49-49CF-A3F4-682A9DF6283E}" name="Factor Table Information" dataDxfId="0"/>
  </tableColumns>
  <tableStyleInfo name="factors_info_tables" showFirstColumn="1" showLastColumn="0" showRowStripes="1" showColumnStripes="0"/>
</table>
</file>

<file path=xl/theme/theme1.xml><?xml version="1.0" encoding="utf-8"?>
<a:theme xmlns:a="http://schemas.openxmlformats.org/drawingml/2006/main" name="Accessible_21">
  <a:themeElements>
    <a:clrScheme name="GAD_theme25">
      <a:dk1>
        <a:srgbClr val="B85FB1"/>
      </a:dk1>
      <a:lt1>
        <a:srgbClr val="44163E"/>
      </a:lt1>
      <a:dk2>
        <a:srgbClr val="3E8989"/>
      </a:dk2>
      <a:lt2>
        <a:srgbClr val="50E28D"/>
      </a:lt2>
      <a:accent1>
        <a:srgbClr val="F1BE46"/>
      </a:accent1>
      <a:accent2>
        <a:srgbClr val="DD852C"/>
      </a:accent2>
      <a:accent3>
        <a:srgbClr val="E54A72"/>
      </a:accent3>
      <a:accent4>
        <a:srgbClr val="2E5266"/>
      </a:accent4>
      <a:accent5>
        <a:srgbClr val="42A1DB"/>
      </a:accent5>
      <a:accent6>
        <a:srgbClr val="8F8E8F"/>
      </a:accent6>
      <a:hlink>
        <a:srgbClr val="6B9F25"/>
      </a:hlink>
      <a:folHlink>
        <a:srgbClr val="B26B0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GAD" id="{FA26CC94-9AB8-43CF-9208-DAD2EEF8E84B}" vid="{AD10AD8E-362D-4DD0-B12A-007E9058863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39.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41.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39.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47.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48.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51.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52.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53.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54.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55.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56.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57.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58.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59.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0.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61.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62.xml.rels><?xml version="1.0" encoding="UTF-8" standalone="yes"?>
<Relationships xmlns="http://schemas.openxmlformats.org/package/2006/relationships"><Relationship Id="rId1" Type="http://schemas.openxmlformats.org/officeDocument/2006/relationships/table" Target="../tables/table59.xml"/></Relationships>
</file>

<file path=xl/worksheets/_rels/sheet63.xml.rels><?xml version="1.0" encoding="UTF-8" standalone="yes"?>
<Relationships xmlns="http://schemas.openxmlformats.org/package/2006/relationships"><Relationship Id="rId1" Type="http://schemas.openxmlformats.org/officeDocument/2006/relationships/table" Target="../tables/table60.xml"/></Relationships>
</file>

<file path=xl/worksheets/_rels/sheet64.xml.rels><?xml version="1.0" encoding="UTF-8" standalone="yes"?>
<Relationships xmlns="http://schemas.openxmlformats.org/package/2006/relationships"><Relationship Id="rId1" Type="http://schemas.openxmlformats.org/officeDocument/2006/relationships/table" Target="../tables/table61.xml"/></Relationships>
</file>

<file path=xl/worksheets/_rels/sheet65.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66.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67.xml.rels><?xml version="1.0" encoding="UTF-8" standalone="yes"?>
<Relationships xmlns="http://schemas.openxmlformats.org/package/2006/relationships"><Relationship Id="rId1" Type="http://schemas.openxmlformats.org/officeDocument/2006/relationships/table" Target="../tables/table64.xml"/></Relationships>
</file>

<file path=xl/worksheets/_rels/sheet68.xml.rels><?xml version="1.0" encoding="UTF-8" standalone="yes"?>
<Relationships xmlns="http://schemas.openxmlformats.org/package/2006/relationships"><Relationship Id="rId1" Type="http://schemas.openxmlformats.org/officeDocument/2006/relationships/table" Target="../tables/table65.xml"/></Relationships>
</file>

<file path=xl/worksheets/_rels/sheet69.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0.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71.xml.rels><?xml version="1.0" encoding="UTF-8" standalone="yes"?>
<Relationships xmlns="http://schemas.openxmlformats.org/package/2006/relationships"><Relationship Id="rId1" Type="http://schemas.openxmlformats.org/officeDocument/2006/relationships/table" Target="../tables/table68.xml"/></Relationships>
</file>

<file path=xl/worksheets/_rels/sheet72.xml.rels><?xml version="1.0" encoding="UTF-8" standalone="yes"?>
<Relationships xmlns="http://schemas.openxmlformats.org/package/2006/relationships"><Relationship Id="rId1" Type="http://schemas.openxmlformats.org/officeDocument/2006/relationships/table" Target="../tables/table69.xml"/></Relationships>
</file>

<file path=xl/worksheets/_rels/sheet73.xml.rels><?xml version="1.0" encoding="UTF-8" standalone="yes"?>
<Relationships xmlns="http://schemas.openxmlformats.org/package/2006/relationships"><Relationship Id="rId1" Type="http://schemas.openxmlformats.org/officeDocument/2006/relationships/table" Target="../tables/table70.xml"/></Relationships>
</file>

<file path=xl/worksheets/_rels/sheet74.xml.rels><?xml version="1.0" encoding="UTF-8" standalone="yes"?>
<Relationships xmlns="http://schemas.openxmlformats.org/package/2006/relationships"><Relationship Id="rId1" Type="http://schemas.openxmlformats.org/officeDocument/2006/relationships/table" Target="../tables/table71.xml"/></Relationships>
</file>

<file path=xl/worksheets/_rels/sheet75.xml.rels><?xml version="1.0" encoding="UTF-8" standalone="yes"?>
<Relationships xmlns="http://schemas.openxmlformats.org/package/2006/relationships"><Relationship Id="rId1" Type="http://schemas.openxmlformats.org/officeDocument/2006/relationships/table" Target="../tables/table72.xml"/></Relationships>
</file>

<file path=xl/worksheets/_rels/sheet76.xml.rels><?xml version="1.0" encoding="UTF-8" standalone="yes"?>
<Relationships xmlns="http://schemas.openxmlformats.org/package/2006/relationships"><Relationship Id="rId1" Type="http://schemas.openxmlformats.org/officeDocument/2006/relationships/table" Target="../tables/table73.xml"/></Relationships>
</file>

<file path=xl/worksheets/_rels/sheet77.xml.rels><?xml version="1.0" encoding="UTF-8" standalone="yes"?>
<Relationships xmlns="http://schemas.openxmlformats.org/package/2006/relationships"><Relationship Id="rId1" Type="http://schemas.openxmlformats.org/officeDocument/2006/relationships/table" Target="../tables/table74.xml"/></Relationships>
</file>

<file path=xl/worksheets/_rels/sheet78.xml.rels><?xml version="1.0" encoding="UTF-8" standalone="yes"?>
<Relationships xmlns="http://schemas.openxmlformats.org/package/2006/relationships"><Relationship Id="rId1" Type="http://schemas.openxmlformats.org/officeDocument/2006/relationships/table" Target="../tables/table75.xml"/></Relationships>
</file>

<file path=xl/worksheets/_rels/sheet79.xml.rels><?xml version="1.0" encoding="UTF-8" standalone="yes"?>
<Relationships xmlns="http://schemas.openxmlformats.org/package/2006/relationships"><Relationship Id="rId1" Type="http://schemas.openxmlformats.org/officeDocument/2006/relationships/table" Target="../tables/table7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0.xml.rels><?xml version="1.0" encoding="UTF-8" standalone="yes"?>
<Relationships xmlns="http://schemas.openxmlformats.org/package/2006/relationships"><Relationship Id="rId1" Type="http://schemas.openxmlformats.org/officeDocument/2006/relationships/table" Target="../tables/table77.xml"/></Relationships>
</file>

<file path=xl/worksheets/_rels/sheet81.xml.rels><?xml version="1.0" encoding="UTF-8" standalone="yes"?>
<Relationships xmlns="http://schemas.openxmlformats.org/package/2006/relationships"><Relationship Id="rId1" Type="http://schemas.openxmlformats.org/officeDocument/2006/relationships/table" Target="../tables/table78.xml"/></Relationships>
</file>

<file path=xl/worksheets/_rels/sheet82.xml.rels><?xml version="1.0" encoding="UTF-8" standalone="yes"?>
<Relationships xmlns="http://schemas.openxmlformats.org/package/2006/relationships"><Relationship Id="rId1" Type="http://schemas.openxmlformats.org/officeDocument/2006/relationships/table" Target="../tables/table79.xml"/></Relationships>
</file>

<file path=xl/worksheets/_rels/sheet83.xml.rels><?xml version="1.0" encoding="UTF-8" standalone="yes"?>
<Relationships xmlns="http://schemas.openxmlformats.org/package/2006/relationships"><Relationship Id="rId1" Type="http://schemas.openxmlformats.org/officeDocument/2006/relationships/table" Target="../tables/table80.xml"/></Relationships>
</file>

<file path=xl/worksheets/_rels/sheet84.xml.rels><?xml version="1.0" encoding="UTF-8" standalone="yes"?>
<Relationships xmlns="http://schemas.openxmlformats.org/package/2006/relationships"><Relationship Id="rId1" Type="http://schemas.openxmlformats.org/officeDocument/2006/relationships/table" Target="../tables/table81.xml"/></Relationships>
</file>

<file path=xl/worksheets/_rels/sheet85.xml.rels><?xml version="1.0" encoding="UTF-8" standalone="yes"?>
<Relationships xmlns="http://schemas.openxmlformats.org/package/2006/relationships"><Relationship Id="rId1" Type="http://schemas.openxmlformats.org/officeDocument/2006/relationships/table" Target="../tables/table82.xml"/></Relationships>
</file>

<file path=xl/worksheets/_rels/sheet86.xml.rels><?xml version="1.0" encoding="UTF-8" standalone="yes"?>
<Relationships xmlns="http://schemas.openxmlformats.org/package/2006/relationships"><Relationship Id="rId1" Type="http://schemas.openxmlformats.org/officeDocument/2006/relationships/table" Target="../tables/table83.xml"/></Relationships>
</file>

<file path=xl/worksheets/_rels/sheet87.xml.rels><?xml version="1.0" encoding="UTF-8" standalone="yes"?>
<Relationships xmlns="http://schemas.openxmlformats.org/package/2006/relationships"><Relationship Id="rId1" Type="http://schemas.openxmlformats.org/officeDocument/2006/relationships/table" Target="../tables/table84.xml"/></Relationships>
</file>

<file path=xl/worksheets/_rels/sheet88.xml.rels><?xml version="1.0" encoding="UTF-8" standalone="yes"?>
<Relationships xmlns="http://schemas.openxmlformats.org/package/2006/relationships"><Relationship Id="rId2" Type="http://schemas.openxmlformats.org/officeDocument/2006/relationships/table" Target="../tables/table86.xml"/><Relationship Id="rId1" Type="http://schemas.openxmlformats.org/officeDocument/2006/relationships/table" Target="../tables/table85.xml"/></Relationships>
</file>

<file path=xl/worksheets/_rels/sheet89.xml.rels><?xml version="1.0" encoding="UTF-8" standalone="yes"?>
<Relationships xmlns="http://schemas.openxmlformats.org/package/2006/relationships"><Relationship Id="rId1" Type="http://schemas.openxmlformats.org/officeDocument/2006/relationships/table" Target="../tables/table8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0.xml.rels><?xml version="1.0" encoding="UTF-8" standalone="yes"?>
<Relationships xmlns="http://schemas.openxmlformats.org/package/2006/relationships"><Relationship Id="rId3" Type="http://schemas.openxmlformats.org/officeDocument/2006/relationships/table" Target="../tables/table90.xml"/><Relationship Id="rId2" Type="http://schemas.openxmlformats.org/officeDocument/2006/relationships/table" Target="../tables/table89.xml"/><Relationship Id="rId1" Type="http://schemas.openxmlformats.org/officeDocument/2006/relationships/table" Target="../tables/table88.xml"/></Relationships>
</file>

<file path=xl/worksheets/_rels/sheet91.xml.rels><?xml version="1.0" encoding="UTF-8" standalone="yes"?>
<Relationships xmlns="http://schemas.openxmlformats.org/package/2006/relationships"><Relationship Id="rId1" Type="http://schemas.openxmlformats.org/officeDocument/2006/relationships/table" Target="../tables/table9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76E9B-4D5E-427B-971B-6F10C719760C}">
  <sheetPr codeName="Sheet5">
    <tabColor theme="2" tint="0.59999389629810485"/>
  </sheetPr>
  <dimension ref="A1:B20"/>
  <sheetViews>
    <sheetView showGridLines="0" showRowColHeaders="0" zoomScaleNormal="100" workbookViewId="0">
      <pane xSplit="1" ySplit="8" topLeftCell="B9" activePane="bottomRight" state="frozen"/>
      <selection pane="topRight" activeCell="B1" sqref="B1"/>
      <selection pane="bottomLeft" activeCell="A12" sqref="A12"/>
      <selection pane="bottomRight" activeCell="B6" sqref="B6"/>
    </sheetView>
  </sheetViews>
  <sheetFormatPr defaultColWidth="9.26953125" defaultRowHeight="15.5" x14ac:dyDescent="0.35"/>
  <cols>
    <col min="1" max="1" width="24.54296875" style="12" customWidth="1"/>
    <col min="2" max="2" width="120.54296875" style="4" customWidth="1"/>
    <col min="3" max="16384" width="9.26953125" style="1"/>
  </cols>
  <sheetData>
    <row r="1" spans="1:2" ht="20" x14ac:dyDescent="0.4">
      <c r="A1" s="11" t="s">
        <v>0</v>
      </c>
    </row>
    <row r="2" spans="1:2" x14ac:dyDescent="0.35">
      <c r="A2" s="13" t="s">
        <v>1</v>
      </c>
      <c r="B2" s="5" t="str">
        <f>scheme_abbr &amp; " - Consolidated Factor Spreadsheet"</f>
        <v>Fire_NI - Consolidated Factor Spreadsheet</v>
      </c>
    </row>
    <row r="3" spans="1:2" x14ac:dyDescent="0.35">
      <c r="A3" s="13" t="s">
        <v>2</v>
      </c>
      <c r="B3" s="5" t="s">
        <v>3</v>
      </c>
    </row>
    <row r="6" spans="1:2" ht="31" x14ac:dyDescent="0.35">
      <c r="A6" s="13" t="s">
        <v>4</v>
      </c>
      <c r="B6" s="4" t="str">
        <f>"This spreadsheet contains the full suite of factors that are in force for the " &amp; scheme_name &amp; "."</f>
        <v>This spreadsheet contains the full suite of factors that are in force for the Firefighters' Pension Schemes (Northern Ireland).</v>
      </c>
    </row>
    <row r="8" spans="1:2" x14ac:dyDescent="0.35">
      <c r="A8" s="13" t="s">
        <v>5</v>
      </c>
      <c r="B8" s="6" t="s">
        <v>6</v>
      </c>
    </row>
    <row r="9" spans="1:2" x14ac:dyDescent="0.35">
      <c r="A9" s="14" t="s">
        <v>7</v>
      </c>
      <c r="B9" s="4" t="s">
        <v>8</v>
      </c>
    </row>
    <row r="10" spans="1:2" ht="31" x14ac:dyDescent="0.35">
      <c r="A10" s="15" t="s">
        <v>9</v>
      </c>
      <c r="B10" s="4" t="s">
        <v>10</v>
      </c>
    </row>
    <row r="11" spans="1:2" x14ac:dyDescent="0.35">
      <c r="A11" s="16" t="s">
        <v>11</v>
      </c>
      <c r="B11" s="4" t="s">
        <v>12</v>
      </c>
    </row>
    <row r="12" spans="1:2" x14ac:dyDescent="0.35">
      <c r="A12" s="16" t="s">
        <v>13</v>
      </c>
      <c r="B12" s="4" t="s">
        <v>14</v>
      </c>
    </row>
    <row r="13" spans="1:2" ht="31" x14ac:dyDescent="0.35">
      <c r="A13" s="12" t="s">
        <v>15</v>
      </c>
      <c r="B13" s="4" t="s">
        <v>16</v>
      </c>
    </row>
    <row r="14" spans="1:2" ht="31" x14ac:dyDescent="0.35">
      <c r="A14" s="12" t="s">
        <v>17</v>
      </c>
      <c r="B14" s="4" t="s">
        <v>18</v>
      </c>
    </row>
    <row r="15" spans="1:2" ht="46.5" x14ac:dyDescent="0.35">
      <c r="A15" s="12" t="s">
        <v>19</v>
      </c>
      <c r="B15" s="4" t="s">
        <v>20</v>
      </c>
    </row>
    <row r="16" spans="1:2" ht="31" x14ac:dyDescent="0.35">
      <c r="A16" s="12" t="s">
        <v>21</v>
      </c>
      <c r="B16" s="4" t="s">
        <v>22</v>
      </c>
    </row>
    <row r="17" spans="1:2" ht="31" x14ac:dyDescent="0.35">
      <c r="A17" s="12" t="s">
        <v>23</v>
      </c>
      <c r="B17" s="4" t="s">
        <v>24</v>
      </c>
    </row>
    <row r="18" spans="1:2" ht="31" x14ac:dyDescent="0.35">
      <c r="A18" s="12" t="s">
        <v>25</v>
      </c>
      <c r="B18" s="4" t="s">
        <v>26</v>
      </c>
    </row>
    <row r="19" spans="1:2" ht="46.5" x14ac:dyDescent="0.35">
      <c r="A19" s="12" t="s">
        <v>27</v>
      </c>
      <c r="B19" s="4" t="s">
        <v>28</v>
      </c>
    </row>
    <row r="20" spans="1:2" ht="31" x14ac:dyDescent="0.35">
      <c r="A20" s="12" t="s">
        <v>29</v>
      </c>
      <c r="B20" s="4" t="s">
        <v>30</v>
      </c>
    </row>
  </sheetData>
  <sheetProtection algorithmName="SHA-512" hashValue="k5ayUvVBzV0JxS9jdoc+VrrObjN1t+NTEYDVuiOokBoVxUWJA9FqY+cvg7eqyJkLEOp2letYaZ/Ds/cI6oqYMQ==" saltValue="W86g0C9r+RJswf4F7VMw7g==" spinCount="100000" sheet="1" objects="1" scenarios="1"/>
  <pageMargins left="0.7" right="0.7" top="0.75" bottom="0.75" header="0.3" footer="0.3"/>
  <pageSetup paperSize="9" orientation="portrait" r:id="rId1"/>
  <headerFooter>
    <oddHeader>&amp;L&amp;Z&amp;F  [&amp;A]</oddHeader>
    <oddFooter>&amp;LPage &amp;P of &amp;N&amp;R&amp;T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67651-1F03-4730-AFCE-63191C730ADF}">
  <sheetPr codeName="Sheet12"/>
  <dimension ref="A1:C31"/>
  <sheetViews>
    <sheetView showGridLines="0" workbookViewId="0">
      <selection activeCell="A6" sqref="A6"/>
    </sheetView>
  </sheetViews>
  <sheetFormatPr defaultColWidth="8.7265625" defaultRowHeight="12.5" x14ac:dyDescent="0.25"/>
  <cols>
    <col min="1" max="1" width="31.54296875" style="42" customWidth="1"/>
    <col min="2" max="3" width="22.54296875" style="42" customWidth="1"/>
    <col min="4" max="16384" width="8.7265625" style="42"/>
  </cols>
  <sheetData>
    <row r="1" spans="1:3" s="1" customFormat="1" ht="20" x14ac:dyDescent="0.4">
      <c r="A1" s="2" t="s">
        <v>0</v>
      </c>
    </row>
    <row r="2" spans="1:3" s="1" customFormat="1" ht="15.5" x14ac:dyDescent="0.35">
      <c r="A2" s="30" t="s">
        <v>1</v>
      </c>
      <c r="B2" s="3" t="str">
        <f>wb_title</f>
        <v>Fire_NI - Consolidated Factor Spreadsheet</v>
      </c>
    </row>
    <row r="3" spans="1:3" s="1" customFormat="1" ht="15.5" x14ac:dyDescent="0.35">
      <c r="A3" s="30" t="s">
        <v>2</v>
      </c>
      <c r="B3" s="3" t="str">
        <f>TABLE_FACTOR_TYPE_1 &amp; " - x-" &amp; TABLE_SERIES_NUMBER_1</f>
        <v>CETV - x-205</v>
      </c>
    </row>
    <row r="4" spans="1:3" customFormat="1" x14ac:dyDescent="0.25"/>
    <row r="5" spans="1:3" customFormat="1" x14ac:dyDescent="0.25"/>
    <row r="6" spans="1:3" customFormat="1" x14ac:dyDescent="0.25">
      <c r="A6" s="46" t="s">
        <v>379</v>
      </c>
      <c r="B6" s="52" t="s">
        <v>380</v>
      </c>
      <c r="C6" s="52"/>
    </row>
    <row r="7" spans="1:3" customFormat="1" x14ac:dyDescent="0.25">
      <c r="A7" s="46" t="s">
        <v>381</v>
      </c>
      <c r="B7" s="52" t="s">
        <v>31</v>
      </c>
      <c r="C7" s="52"/>
    </row>
    <row r="8" spans="1:3" customFormat="1" x14ac:dyDescent="0.25">
      <c r="A8" s="46" t="s">
        <v>123</v>
      </c>
      <c r="B8" s="52" t="s">
        <v>147</v>
      </c>
      <c r="C8" s="52"/>
    </row>
    <row r="9" spans="1:3" customFormat="1" x14ac:dyDescent="0.25">
      <c r="A9" s="46" t="s">
        <v>124</v>
      </c>
      <c r="B9" s="52" t="s">
        <v>137</v>
      </c>
      <c r="C9" s="52"/>
    </row>
    <row r="10" spans="1:3" customFormat="1" ht="37.5" x14ac:dyDescent="0.25">
      <c r="A10" s="46" t="s">
        <v>6</v>
      </c>
      <c r="B10" s="52" t="s">
        <v>151</v>
      </c>
      <c r="C10" s="52"/>
    </row>
    <row r="11" spans="1:3" customFormat="1" x14ac:dyDescent="0.25">
      <c r="A11" s="46" t="s">
        <v>125</v>
      </c>
      <c r="B11" s="52" t="s">
        <v>144</v>
      </c>
      <c r="C11" s="52"/>
    </row>
    <row r="12" spans="1:3" customFormat="1" x14ac:dyDescent="0.25">
      <c r="A12" s="46" t="s">
        <v>126</v>
      </c>
      <c r="B12" s="52" t="s">
        <v>140</v>
      </c>
      <c r="C12" s="52"/>
    </row>
    <row r="13" spans="1:3" customFormat="1" x14ac:dyDescent="0.25">
      <c r="A13" s="46" t="s">
        <v>382</v>
      </c>
      <c r="B13" s="52">
        <v>1</v>
      </c>
      <c r="C13" s="52"/>
    </row>
    <row r="14" spans="1:3" customFormat="1" x14ac:dyDescent="0.25">
      <c r="A14" s="46" t="s">
        <v>128</v>
      </c>
      <c r="B14" s="52">
        <v>205</v>
      </c>
      <c r="C14" s="52"/>
    </row>
    <row r="15" spans="1:3" customFormat="1" x14ac:dyDescent="0.25">
      <c r="A15" s="46" t="s">
        <v>383</v>
      </c>
      <c r="B15" s="52" t="s">
        <v>152</v>
      </c>
      <c r="C15" s="52"/>
    </row>
    <row r="16" spans="1:3" customFormat="1" x14ac:dyDescent="0.25">
      <c r="A16" s="46" t="s">
        <v>130</v>
      </c>
      <c r="B16" s="52" t="s">
        <v>153</v>
      </c>
      <c r="C16" s="52"/>
    </row>
    <row r="17" spans="1:3" customFormat="1" x14ac:dyDescent="0.25">
      <c r="A17" s="47" t="s">
        <v>384</v>
      </c>
      <c r="B17" s="52"/>
      <c r="C17" s="52"/>
    </row>
    <row r="18" spans="1:3" customFormat="1" x14ac:dyDescent="0.25">
      <c r="A18" s="46" t="s">
        <v>132</v>
      </c>
      <c r="B18" s="53">
        <v>46163</v>
      </c>
      <c r="C18" s="53"/>
    </row>
    <row r="19" spans="1:3" customFormat="1" x14ac:dyDescent="0.25">
      <c r="A19" s="46" t="s">
        <v>133</v>
      </c>
      <c r="B19" s="53">
        <v>46161</v>
      </c>
      <c r="C19" s="52"/>
    </row>
    <row r="20" spans="1:3" customFormat="1" x14ac:dyDescent="0.25">
      <c r="A20" s="46" t="s">
        <v>134</v>
      </c>
      <c r="B20" s="52" t="s">
        <v>143</v>
      </c>
      <c r="C20" s="52"/>
    </row>
    <row r="21" spans="1:3" customFormat="1" x14ac:dyDescent="0.25">
      <c r="A21" s="46" t="s">
        <v>385</v>
      </c>
      <c r="B21" s="52" t="s">
        <v>62</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39" x14ac:dyDescent="0.25">
      <c r="A26" s="60" t="s">
        <v>386</v>
      </c>
      <c r="B26" s="60" t="s">
        <v>387</v>
      </c>
      <c r="C26" s="60" t="s">
        <v>388</v>
      </c>
    </row>
    <row r="27" spans="1:3" x14ac:dyDescent="0.25">
      <c r="A27" s="44">
        <v>60</v>
      </c>
      <c r="B27" s="45">
        <v>15.46</v>
      </c>
      <c r="C27" s="45">
        <v>3.98</v>
      </c>
    </row>
    <row r="28" spans="1:3" x14ac:dyDescent="0.25">
      <c r="A28" s="44">
        <v>61</v>
      </c>
      <c r="B28" s="45">
        <v>15.81</v>
      </c>
      <c r="C28" s="45">
        <v>3.98</v>
      </c>
    </row>
    <row r="29" spans="1:3" x14ac:dyDescent="0.25">
      <c r="A29" s="44">
        <v>62</v>
      </c>
      <c r="B29" s="45">
        <v>16.18</v>
      </c>
      <c r="C29" s="45">
        <v>3.99</v>
      </c>
    </row>
    <row r="30" spans="1:3" x14ac:dyDescent="0.25">
      <c r="A30" s="44">
        <v>63</v>
      </c>
      <c r="B30" s="45">
        <v>16.57</v>
      </c>
      <c r="C30" s="45">
        <v>3.98</v>
      </c>
    </row>
    <row r="31" spans="1:3" x14ac:dyDescent="0.25">
      <c r="A31" s="44">
        <v>64</v>
      </c>
      <c r="B31" s="45">
        <v>16.98</v>
      </c>
      <c r="C31" s="45">
        <v>3.98</v>
      </c>
    </row>
  </sheetData>
  <sheetProtection algorithmName="SHA-512" hashValue="RrA8KF4VBZS0vImDbv3VdHm+3GQEzbwUHcv3pXIZSM4+axS5GsV/a7OVBD1t9EycBOcB7oCwhqLEmrNfLGZBvw==" saltValue="IYqCjsUQL3K+RM+B9UYzVQ==" spinCount="100000" sheet="1" objects="1" scenarios="1"/>
  <conditionalFormatting sqref="A26:A31">
    <cfRule type="expression" dxfId="840" priority="1" stopIfTrue="1">
      <formula>MOD(ROW(),2)=0</formula>
    </cfRule>
    <cfRule type="expression" dxfId="839" priority="2" stopIfTrue="1">
      <formula>MOD(ROW(),2)&lt;&gt;0</formula>
    </cfRule>
  </conditionalFormatting>
  <conditionalFormatting sqref="B26:C31">
    <cfRule type="expression" dxfId="838" priority="3" stopIfTrue="1">
      <formula>MOD(ROW(),2)=0</formula>
    </cfRule>
    <cfRule type="expression" dxfId="837" priority="4" stopIfTrue="1">
      <formula>MOD(ROW(),2)&lt;&gt;0</formula>
    </cfRule>
  </conditionalFormatting>
  <conditionalFormatting sqref="A6:A21">
    <cfRule type="expression" dxfId="836" priority="5" stopIfTrue="1">
      <formula>MOD(ROW(),2)=0</formula>
    </cfRule>
    <cfRule type="expression" dxfId="835" priority="6" stopIfTrue="1">
      <formula>MOD(ROW(),2)&lt;&gt;0</formula>
    </cfRule>
  </conditionalFormatting>
  <conditionalFormatting sqref="B6:C21">
    <cfRule type="expression" dxfId="834" priority="7" stopIfTrue="1">
      <formula>MOD(ROW(),2)=0</formula>
    </cfRule>
    <cfRule type="expression" dxfId="833" priority="8" stopIfTrue="1">
      <formula>MOD(ROW(),2)&lt;&gt;0</formula>
    </cfRule>
  </conditionalFormatting>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05A2B-AA07-49E2-BE67-518734D51E9B}">
  <sheetPr codeName="Sheet13"/>
  <dimension ref="A1:D68"/>
  <sheetViews>
    <sheetView showGridLines="0" workbookViewId="0">
      <selection activeCell="A6" sqref="A6"/>
    </sheetView>
  </sheetViews>
  <sheetFormatPr defaultColWidth="8.7265625" defaultRowHeight="12.5" x14ac:dyDescent="0.25"/>
  <cols>
    <col min="1" max="1" width="31.54296875" style="42" customWidth="1"/>
    <col min="2" max="4" width="22.54296875" style="42" customWidth="1"/>
    <col min="5" max="16384" width="8.7265625" style="42"/>
  </cols>
  <sheetData>
    <row r="1" spans="1:4" s="1" customFormat="1" ht="20" x14ac:dyDescent="0.4">
      <c r="A1" s="2" t="s">
        <v>0</v>
      </c>
    </row>
    <row r="2" spans="1:4" s="1" customFormat="1" ht="15.5" x14ac:dyDescent="0.35">
      <c r="A2" s="30" t="s">
        <v>1</v>
      </c>
      <c r="B2" s="3" t="str">
        <f>wb_title</f>
        <v>Fire_NI - Consolidated Factor Spreadsheet</v>
      </c>
    </row>
    <row r="3" spans="1:4" s="1" customFormat="1" ht="15.5" x14ac:dyDescent="0.35">
      <c r="A3" s="30" t="s">
        <v>2</v>
      </c>
      <c r="B3" s="3" t="str">
        <f>TABLE_FACTOR_TYPE_1 &amp; " - x-" &amp; TABLE_SERIES_NUMBER_1</f>
        <v>CETV - x-206</v>
      </c>
    </row>
    <row r="4" spans="1:4" customFormat="1" x14ac:dyDescent="0.25"/>
    <row r="5" spans="1:4" customFormat="1" x14ac:dyDescent="0.25"/>
    <row r="6" spans="1:4" customFormat="1" x14ac:dyDescent="0.25">
      <c r="A6" s="46" t="s">
        <v>379</v>
      </c>
      <c r="B6" s="52" t="s">
        <v>380</v>
      </c>
      <c r="C6" s="52"/>
      <c r="D6" s="52"/>
    </row>
    <row r="7" spans="1:4" customFormat="1" x14ac:dyDescent="0.25">
      <c r="A7" s="46" t="s">
        <v>381</v>
      </c>
      <c r="B7" s="52" t="s">
        <v>31</v>
      </c>
      <c r="C7" s="52"/>
      <c r="D7" s="52"/>
    </row>
    <row r="8" spans="1:4" customFormat="1" x14ac:dyDescent="0.25">
      <c r="A8" s="46" t="s">
        <v>123</v>
      </c>
      <c r="B8" s="52" t="s">
        <v>147</v>
      </c>
      <c r="C8" s="52"/>
      <c r="D8" s="52"/>
    </row>
    <row r="9" spans="1:4" customFormat="1" x14ac:dyDescent="0.25">
      <c r="A9" s="46" t="s">
        <v>124</v>
      </c>
      <c r="B9" s="52" t="s">
        <v>137</v>
      </c>
      <c r="C9" s="52"/>
      <c r="D9" s="52"/>
    </row>
    <row r="10" spans="1:4" customFormat="1" x14ac:dyDescent="0.25">
      <c r="A10" s="46" t="s">
        <v>6</v>
      </c>
      <c r="B10" s="52" t="s">
        <v>138</v>
      </c>
      <c r="C10" s="52"/>
      <c r="D10" s="52"/>
    </row>
    <row r="11" spans="1:4" customFormat="1" x14ac:dyDescent="0.25">
      <c r="A11" s="46" t="s">
        <v>125</v>
      </c>
      <c r="B11" s="52" t="s">
        <v>139</v>
      </c>
      <c r="C11" s="52"/>
      <c r="D11" s="52"/>
    </row>
    <row r="12" spans="1:4" customFormat="1" x14ac:dyDescent="0.25">
      <c r="A12" s="46" t="s">
        <v>126</v>
      </c>
      <c r="B12" s="52" t="s">
        <v>140</v>
      </c>
      <c r="C12" s="52"/>
      <c r="D12" s="52"/>
    </row>
    <row r="13" spans="1:4" customFormat="1" x14ac:dyDescent="0.25">
      <c r="A13" s="46" t="s">
        <v>382</v>
      </c>
      <c r="B13" s="52">
        <v>1</v>
      </c>
      <c r="C13" s="52"/>
      <c r="D13" s="52"/>
    </row>
    <row r="14" spans="1:4" customFormat="1" x14ac:dyDescent="0.25">
      <c r="A14" s="46" t="s">
        <v>128</v>
      </c>
      <c r="B14" s="52">
        <v>206</v>
      </c>
      <c r="C14" s="52"/>
      <c r="D14" s="52"/>
    </row>
    <row r="15" spans="1:4" customFormat="1" x14ac:dyDescent="0.25">
      <c r="A15" s="46" t="s">
        <v>383</v>
      </c>
      <c r="B15" s="52" t="s">
        <v>154</v>
      </c>
      <c r="C15" s="52"/>
      <c r="D15" s="52"/>
    </row>
    <row r="16" spans="1:4" customFormat="1" x14ac:dyDescent="0.25">
      <c r="A16" s="46" t="s">
        <v>130</v>
      </c>
      <c r="B16" s="52" t="s">
        <v>155</v>
      </c>
      <c r="C16" s="52"/>
      <c r="D16" s="52"/>
    </row>
    <row r="17" spans="1:4" customFormat="1" x14ac:dyDescent="0.25">
      <c r="A17" s="47" t="s">
        <v>384</v>
      </c>
      <c r="B17" s="52"/>
      <c r="C17" s="52"/>
      <c r="D17" s="52"/>
    </row>
    <row r="18" spans="1:4" customFormat="1" x14ac:dyDescent="0.25">
      <c r="A18" s="46" t="s">
        <v>132</v>
      </c>
      <c r="B18" s="53">
        <v>46163</v>
      </c>
      <c r="C18" s="53"/>
      <c r="D18" s="53"/>
    </row>
    <row r="19" spans="1:4" customFormat="1" x14ac:dyDescent="0.25">
      <c r="A19" s="46" t="s">
        <v>133</v>
      </c>
      <c r="B19" s="53">
        <v>46161</v>
      </c>
      <c r="C19" s="52"/>
      <c r="D19" s="52"/>
    </row>
    <row r="20" spans="1:4" customFormat="1" x14ac:dyDescent="0.25">
      <c r="A20" s="46" t="s">
        <v>134</v>
      </c>
      <c r="B20" s="52" t="s">
        <v>143</v>
      </c>
      <c r="C20" s="52"/>
      <c r="D20" s="52"/>
    </row>
    <row r="21" spans="1:4" customFormat="1" x14ac:dyDescent="0.25">
      <c r="A21" s="46" t="s">
        <v>385</v>
      </c>
      <c r="B21" s="52" t="s">
        <v>62</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1" customFormat="1" ht="39" x14ac:dyDescent="0.25">
      <c r="A26" s="60" t="s">
        <v>386</v>
      </c>
      <c r="B26" s="60" t="s">
        <v>387</v>
      </c>
      <c r="C26" s="60" t="s">
        <v>388</v>
      </c>
      <c r="D26" s="60" t="s">
        <v>389</v>
      </c>
    </row>
    <row r="27" spans="1:4" x14ac:dyDescent="0.25">
      <c r="A27" s="44">
        <v>18</v>
      </c>
      <c r="B27" s="45">
        <v>9.18</v>
      </c>
      <c r="C27" s="45">
        <v>2.12</v>
      </c>
      <c r="D27" s="45">
        <v>0</v>
      </c>
    </row>
    <row r="28" spans="1:4" x14ac:dyDescent="0.25">
      <c r="A28" s="44">
        <v>19</v>
      </c>
      <c r="B28" s="45">
        <v>9.34</v>
      </c>
      <c r="C28" s="45">
        <v>2.2200000000000002</v>
      </c>
      <c r="D28" s="45">
        <v>0</v>
      </c>
    </row>
    <row r="29" spans="1:4" x14ac:dyDescent="0.25">
      <c r="A29" s="44">
        <v>20</v>
      </c>
      <c r="B29" s="45">
        <v>9.51</v>
      </c>
      <c r="C29" s="45">
        <v>2.2599999999999998</v>
      </c>
      <c r="D29" s="45">
        <v>0</v>
      </c>
    </row>
    <row r="30" spans="1:4" x14ac:dyDescent="0.25">
      <c r="A30" s="44">
        <v>21</v>
      </c>
      <c r="B30" s="45">
        <v>9.68</v>
      </c>
      <c r="C30" s="45">
        <v>2.2999999999999998</v>
      </c>
      <c r="D30" s="45">
        <v>0</v>
      </c>
    </row>
    <row r="31" spans="1:4" x14ac:dyDescent="0.25">
      <c r="A31" s="44">
        <v>22</v>
      </c>
      <c r="B31" s="45">
        <v>9.86</v>
      </c>
      <c r="C31" s="45">
        <v>2.34</v>
      </c>
      <c r="D31" s="45">
        <v>0</v>
      </c>
    </row>
    <row r="32" spans="1:4" x14ac:dyDescent="0.25">
      <c r="A32" s="44">
        <v>23</v>
      </c>
      <c r="B32" s="45">
        <v>10.029999999999999</v>
      </c>
      <c r="C32" s="45">
        <v>2.38</v>
      </c>
      <c r="D32" s="45">
        <v>0</v>
      </c>
    </row>
    <row r="33" spans="1:4" x14ac:dyDescent="0.25">
      <c r="A33" s="44">
        <v>24</v>
      </c>
      <c r="B33" s="45">
        <v>10.210000000000001</v>
      </c>
      <c r="C33" s="45">
        <v>2.42</v>
      </c>
      <c r="D33" s="45">
        <v>0</v>
      </c>
    </row>
    <row r="34" spans="1:4" x14ac:dyDescent="0.25">
      <c r="A34" s="44">
        <v>25</v>
      </c>
      <c r="B34" s="45">
        <v>10.4</v>
      </c>
      <c r="C34" s="45">
        <v>2.46</v>
      </c>
      <c r="D34" s="45">
        <v>0</v>
      </c>
    </row>
    <row r="35" spans="1:4" x14ac:dyDescent="0.25">
      <c r="A35" s="44">
        <v>26</v>
      </c>
      <c r="B35" s="45">
        <v>10.58</v>
      </c>
      <c r="C35" s="45">
        <v>2.5</v>
      </c>
      <c r="D35" s="45">
        <v>0</v>
      </c>
    </row>
    <row r="36" spans="1:4" x14ac:dyDescent="0.25">
      <c r="A36" s="44">
        <v>27</v>
      </c>
      <c r="B36" s="45">
        <v>10.78</v>
      </c>
      <c r="C36" s="45">
        <v>2.5499999999999998</v>
      </c>
      <c r="D36" s="45">
        <v>0</v>
      </c>
    </row>
    <row r="37" spans="1:4" x14ac:dyDescent="0.25">
      <c r="A37" s="44">
        <v>28</v>
      </c>
      <c r="B37" s="45">
        <v>10.97</v>
      </c>
      <c r="C37" s="45">
        <v>2.59</v>
      </c>
      <c r="D37" s="45">
        <v>0</v>
      </c>
    </row>
    <row r="38" spans="1:4" x14ac:dyDescent="0.25">
      <c r="A38" s="44">
        <v>29</v>
      </c>
      <c r="B38" s="45">
        <v>11.17</v>
      </c>
      <c r="C38" s="45">
        <v>2.64</v>
      </c>
      <c r="D38" s="45">
        <v>0</v>
      </c>
    </row>
    <row r="39" spans="1:4" x14ac:dyDescent="0.25">
      <c r="A39" s="44">
        <v>30</v>
      </c>
      <c r="B39" s="45">
        <v>11.37</v>
      </c>
      <c r="C39" s="45">
        <v>2.68</v>
      </c>
      <c r="D39" s="45">
        <v>0</v>
      </c>
    </row>
    <row r="40" spans="1:4" x14ac:dyDescent="0.25">
      <c r="A40" s="44">
        <v>31</v>
      </c>
      <c r="B40" s="45">
        <v>11.57</v>
      </c>
      <c r="C40" s="45">
        <v>2.73</v>
      </c>
      <c r="D40" s="45">
        <v>0</v>
      </c>
    </row>
    <row r="41" spans="1:4" x14ac:dyDescent="0.25">
      <c r="A41" s="44">
        <v>32</v>
      </c>
      <c r="B41" s="45">
        <v>11.78</v>
      </c>
      <c r="C41" s="45">
        <v>2.78</v>
      </c>
      <c r="D41" s="45">
        <v>0</v>
      </c>
    </row>
    <row r="42" spans="1:4" x14ac:dyDescent="0.25">
      <c r="A42" s="44">
        <v>33</v>
      </c>
      <c r="B42" s="45">
        <v>11.99</v>
      </c>
      <c r="C42" s="45">
        <v>2.82</v>
      </c>
      <c r="D42" s="45">
        <v>0</v>
      </c>
    </row>
    <row r="43" spans="1:4" x14ac:dyDescent="0.25">
      <c r="A43" s="44">
        <v>34</v>
      </c>
      <c r="B43" s="45">
        <v>12.21</v>
      </c>
      <c r="C43" s="45">
        <v>2.87</v>
      </c>
      <c r="D43" s="45">
        <v>0</v>
      </c>
    </row>
    <row r="44" spans="1:4" x14ac:dyDescent="0.25">
      <c r="A44" s="44">
        <v>35</v>
      </c>
      <c r="B44" s="45">
        <v>12.43</v>
      </c>
      <c r="C44" s="45">
        <v>2.92</v>
      </c>
      <c r="D44" s="45">
        <v>0</v>
      </c>
    </row>
    <row r="45" spans="1:4" x14ac:dyDescent="0.25">
      <c r="A45" s="44">
        <v>36</v>
      </c>
      <c r="B45" s="45">
        <v>12.66</v>
      </c>
      <c r="C45" s="45">
        <v>2.97</v>
      </c>
      <c r="D45" s="45">
        <v>0</v>
      </c>
    </row>
    <row r="46" spans="1:4" x14ac:dyDescent="0.25">
      <c r="A46" s="44">
        <v>37</v>
      </c>
      <c r="B46" s="45">
        <v>12.89</v>
      </c>
      <c r="C46" s="45">
        <v>3.02</v>
      </c>
      <c r="D46" s="45">
        <v>0</v>
      </c>
    </row>
    <row r="47" spans="1:4" x14ac:dyDescent="0.25">
      <c r="A47" s="44">
        <v>38</v>
      </c>
      <c r="B47" s="45">
        <v>13.12</v>
      </c>
      <c r="C47" s="45">
        <v>3.07</v>
      </c>
      <c r="D47" s="45">
        <v>0</v>
      </c>
    </row>
    <row r="48" spans="1:4" x14ac:dyDescent="0.25">
      <c r="A48" s="44">
        <v>39</v>
      </c>
      <c r="B48" s="45">
        <v>13.36</v>
      </c>
      <c r="C48" s="45">
        <v>3.12</v>
      </c>
      <c r="D48" s="45">
        <v>0</v>
      </c>
    </row>
    <row r="49" spans="1:4" x14ac:dyDescent="0.25">
      <c r="A49" s="44">
        <v>40</v>
      </c>
      <c r="B49" s="45">
        <v>13.6</v>
      </c>
      <c r="C49" s="45">
        <v>3.17</v>
      </c>
      <c r="D49" s="45">
        <v>0</v>
      </c>
    </row>
    <row r="50" spans="1:4" x14ac:dyDescent="0.25">
      <c r="A50" s="44">
        <v>41</v>
      </c>
      <c r="B50" s="45">
        <v>13.85</v>
      </c>
      <c r="C50" s="45">
        <v>3.22</v>
      </c>
      <c r="D50" s="45">
        <v>0</v>
      </c>
    </row>
    <row r="51" spans="1:4" x14ac:dyDescent="0.25">
      <c r="A51" s="44">
        <v>42</v>
      </c>
      <c r="B51" s="45">
        <v>14.11</v>
      </c>
      <c r="C51" s="45">
        <v>3.27</v>
      </c>
      <c r="D51" s="45">
        <v>0</v>
      </c>
    </row>
    <row r="52" spans="1:4" x14ac:dyDescent="0.25">
      <c r="A52" s="44">
        <v>43</v>
      </c>
      <c r="B52" s="45">
        <v>14.37</v>
      </c>
      <c r="C52" s="45">
        <v>3.32</v>
      </c>
      <c r="D52" s="45">
        <v>0</v>
      </c>
    </row>
    <row r="53" spans="1:4" x14ac:dyDescent="0.25">
      <c r="A53" s="44">
        <v>44</v>
      </c>
      <c r="B53" s="45">
        <v>14.63</v>
      </c>
      <c r="C53" s="45">
        <v>3.37</v>
      </c>
      <c r="D53" s="45">
        <v>0</v>
      </c>
    </row>
    <row r="54" spans="1:4" x14ac:dyDescent="0.25">
      <c r="A54" s="44">
        <v>45</v>
      </c>
      <c r="B54" s="45">
        <v>14.91</v>
      </c>
      <c r="C54" s="45">
        <v>3.42</v>
      </c>
      <c r="D54" s="45">
        <v>0</v>
      </c>
    </row>
    <row r="55" spans="1:4" x14ac:dyDescent="0.25">
      <c r="A55" s="44">
        <v>46</v>
      </c>
      <c r="B55" s="45">
        <v>15.19</v>
      </c>
      <c r="C55" s="45">
        <v>3.47</v>
      </c>
      <c r="D55" s="45">
        <v>0</v>
      </c>
    </row>
    <row r="56" spans="1:4" x14ac:dyDescent="0.25">
      <c r="A56" s="44">
        <v>47</v>
      </c>
      <c r="B56" s="45">
        <v>15.47</v>
      </c>
      <c r="C56" s="45">
        <v>3.51</v>
      </c>
      <c r="D56" s="45">
        <v>0</v>
      </c>
    </row>
    <row r="57" spans="1:4" x14ac:dyDescent="0.25">
      <c r="A57" s="44">
        <v>48</v>
      </c>
      <c r="B57" s="45">
        <v>15.77</v>
      </c>
      <c r="C57" s="45">
        <v>3.55</v>
      </c>
      <c r="D57" s="45">
        <v>0</v>
      </c>
    </row>
    <row r="58" spans="1:4" x14ac:dyDescent="0.25">
      <c r="A58" s="44">
        <v>49</v>
      </c>
      <c r="B58" s="45">
        <v>16.079999999999998</v>
      </c>
      <c r="C58" s="45">
        <v>3.6</v>
      </c>
      <c r="D58" s="45">
        <v>0</v>
      </c>
    </row>
    <row r="59" spans="1:4" x14ac:dyDescent="0.25">
      <c r="A59" s="44">
        <v>50</v>
      </c>
      <c r="B59" s="45">
        <v>16.39</v>
      </c>
      <c r="C59" s="45">
        <v>3.64</v>
      </c>
      <c r="D59" s="45">
        <v>0</v>
      </c>
    </row>
    <row r="60" spans="1:4" x14ac:dyDescent="0.25">
      <c r="A60" s="44">
        <v>51</v>
      </c>
      <c r="B60" s="45">
        <v>16.71</v>
      </c>
      <c r="C60" s="45">
        <v>3.68</v>
      </c>
      <c r="D60" s="45">
        <v>0</v>
      </c>
    </row>
    <row r="61" spans="1:4" x14ac:dyDescent="0.25">
      <c r="A61" s="44">
        <v>52</v>
      </c>
      <c r="B61" s="45">
        <v>17.04</v>
      </c>
      <c r="C61" s="45">
        <v>3.72</v>
      </c>
      <c r="D61" s="45">
        <v>0</v>
      </c>
    </row>
    <row r="62" spans="1:4" x14ac:dyDescent="0.25">
      <c r="A62" s="44">
        <v>53</v>
      </c>
      <c r="B62" s="45">
        <v>17.38</v>
      </c>
      <c r="C62" s="45">
        <v>3.75</v>
      </c>
      <c r="D62" s="45">
        <v>0</v>
      </c>
    </row>
    <row r="63" spans="1:4" x14ac:dyDescent="0.25">
      <c r="A63" s="44">
        <v>54</v>
      </c>
      <c r="B63" s="45">
        <v>17.73</v>
      </c>
      <c r="C63" s="45">
        <v>3.78</v>
      </c>
      <c r="D63" s="45">
        <v>0</v>
      </c>
    </row>
    <row r="64" spans="1:4" x14ac:dyDescent="0.25">
      <c r="A64" s="44">
        <v>55</v>
      </c>
      <c r="B64" s="45">
        <v>18.100000000000001</v>
      </c>
      <c r="C64" s="45">
        <v>3.81</v>
      </c>
      <c r="D64" s="45">
        <v>0</v>
      </c>
    </row>
    <row r="65" spans="1:4" x14ac:dyDescent="0.25">
      <c r="A65" s="44">
        <v>56</v>
      </c>
      <c r="B65" s="45">
        <v>18.489999999999998</v>
      </c>
      <c r="C65" s="45">
        <v>3.83</v>
      </c>
      <c r="D65" s="45">
        <v>0</v>
      </c>
    </row>
    <row r="66" spans="1:4" x14ac:dyDescent="0.25">
      <c r="A66" s="44">
        <v>57</v>
      </c>
      <c r="B66" s="45">
        <v>18.89</v>
      </c>
      <c r="C66" s="45">
        <v>3.85</v>
      </c>
      <c r="D66" s="45">
        <v>0</v>
      </c>
    </row>
    <row r="67" spans="1:4" x14ac:dyDescent="0.25">
      <c r="A67" s="44">
        <v>58</v>
      </c>
      <c r="B67" s="45">
        <v>19.309999999999999</v>
      </c>
      <c r="C67" s="45">
        <v>3.86</v>
      </c>
      <c r="D67" s="45">
        <v>0</v>
      </c>
    </row>
    <row r="68" spans="1:4" x14ac:dyDescent="0.25">
      <c r="A68" s="44">
        <v>59</v>
      </c>
      <c r="B68" s="45">
        <v>19.739999999999998</v>
      </c>
      <c r="C68" s="45">
        <v>3.88</v>
      </c>
      <c r="D68" s="45">
        <v>0</v>
      </c>
    </row>
  </sheetData>
  <sheetProtection algorithmName="SHA-512" hashValue="rrAOPWztQD/vrKB2ETYKWgzfE85koFOGPMGmjEWsXarZuV8N6PSM5znnQro+wZTuOcjapBAUcOZQmnFoGEtY4Q==" saltValue="3uYkKqZqrdSdRbNRBVWZdA==" spinCount="100000" sheet="1" objects="1" scenarios="1"/>
  <conditionalFormatting sqref="A26:A68">
    <cfRule type="expression" dxfId="830" priority="1" stopIfTrue="1">
      <formula>MOD(ROW(),2)=0</formula>
    </cfRule>
    <cfRule type="expression" dxfId="829" priority="2" stopIfTrue="1">
      <formula>MOD(ROW(),2)&lt;&gt;0</formula>
    </cfRule>
  </conditionalFormatting>
  <conditionalFormatting sqref="B26:D68">
    <cfRule type="expression" dxfId="828" priority="3" stopIfTrue="1">
      <formula>MOD(ROW(),2)=0</formula>
    </cfRule>
    <cfRule type="expression" dxfId="827" priority="4" stopIfTrue="1">
      <formula>MOD(ROW(),2)&lt;&gt;0</formula>
    </cfRule>
  </conditionalFormatting>
  <conditionalFormatting sqref="A6:A21">
    <cfRule type="expression" dxfId="826" priority="5" stopIfTrue="1">
      <formula>MOD(ROW(),2)=0</formula>
    </cfRule>
    <cfRule type="expression" dxfId="825" priority="6" stopIfTrue="1">
      <formula>MOD(ROW(),2)&lt;&gt;0</formula>
    </cfRule>
  </conditionalFormatting>
  <conditionalFormatting sqref="B6:D21">
    <cfRule type="expression" dxfId="824" priority="7" stopIfTrue="1">
      <formula>MOD(ROW(),2)=0</formula>
    </cfRule>
    <cfRule type="expression" dxfId="823" priority="8" stopIfTrue="1">
      <formula>MOD(ROW(),2)&lt;&gt;0</formula>
    </cfRule>
  </conditionalFormatting>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9B192-0E44-49E2-BD4C-7AA7478335FD}">
  <sheetPr codeName="Sheet14"/>
  <dimension ref="A1:D68"/>
  <sheetViews>
    <sheetView showGridLines="0" workbookViewId="0">
      <selection activeCell="A6" sqref="A6"/>
    </sheetView>
  </sheetViews>
  <sheetFormatPr defaultColWidth="8.7265625" defaultRowHeight="12.5" x14ac:dyDescent="0.25"/>
  <cols>
    <col min="1" max="1" width="31.54296875" style="42" customWidth="1"/>
    <col min="2" max="4" width="22.54296875" style="42" customWidth="1"/>
    <col min="5" max="16384" width="8.7265625" style="42"/>
  </cols>
  <sheetData>
    <row r="1" spans="1:4" s="1" customFormat="1" ht="20" x14ac:dyDescent="0.4">
      <c r="A1" s="2" t="s">
        <v>0</v>
      </c>
    </row>
    <row r="2" spans="1:4" s="1" customFormat="1" ht="15.5" x14ac:dyDescent="0.35">
      <c r="A2" s="30" t="s">
        <v>1</v>
      </c>
      <c r="B2" s="3" t="str">
        <f>wb_title</f>
        <v>Fire_NI - Consolidated Factor Spreadsheet</v>
      </c>
    </row>
    <row r="3" spans="1:4" s="1" customFormat="1" ht="15.5" x14ac:dyDescent="0.35">
      <c r="A3" s="30" t="s">
        <v>2</v>
      </c>
      <c r="B3" s="3" t="str">
        <f>TABLE_FACTOR_TYPE_1 &amp; " - x-" &amp; TABLE_SERIES_NUMBER_1</f>
        <v>CETV - x-207</v>
      </c>
    </row>
    <row r="4" spans="1:4" customFormat="1" x14ac:dyDescent="0.25"/>
    <row r="5" spans="1:4" customFormat="1" x14ac:dyDescent="0.25"/>
    <row r="6" spans="1:4" customFormat="1" x14ac:dyDescent="0.25">
      <c r="A6" s="46" t="s">
        <v>379</v>
      </c>
      <c r="B6" s="52" t="s">
        <v>380</v>
      </c>
      <c r="C6" s="52"/>
      <c r="D6" s="52"/>
    </row>
    <row r="7" spans="1:4" customFormat="1" x14ac:dyDescent="0.25">
      <c r="A7" s="46" t="s">
        <v>381</v>
      </c>
      <c r="B7" s="52" t="s">
        <v>31</v>
      </c>
      <c r="C7" s="52"/>
      <c r="D7" s="52"/>
    </row>
    <row r="8" spans="1:4" customFormat="1" x14ac:dyDescent="0.25">
      <c r="A8" s="46" t="s">
        <v>123</v>
      </c>
      <c r="B8" s="52" t="s">
        <v>147</v>
      </c>
      <c r="C8" s="52"/>
      <c r="D8" s="52"/>
    </row>
    <row r="9" spans="1:4" customFormat="1" x14ac:dyDescent="0.25">
      <c r="A9" s="46" t="s">
        <v>124</v>
      </c>
      <c r="B9" s="52" t="s">
        <v>137</v>
      </c>
      <c r="C9" s="52"/>
      <c r="D9" s="52"/>
    </row>
    <row r="10" spans="1:4" customFormat="1" x14ac:dyDescent="0.25">
      <c r="A10" s="46" t="s">
        <v>6</v>
      </c>
      <c r="B10" s="52" t="s">
        <v>138</v>
      </c>
      <c r="C10" s="52"/>
      <c r="D10" s="52"/>
    </row>
    <row r="11" spans="1:4" customFormat="1" x14ac:dyDescent="0.25">
      <c r="A11" s="46" t="s">
        <v>125</v>
      </c>
      <c r="B11" s="52" t="s">
        <v>144</v>
      </c>
      <c r="C11" s="52"/>
      <c r="D11" s="52"/>
    </row>
    <row r="12" spans="1:4" customFormat="1" x14ac:dyDescent="0.25">
      <c r="A12" s="46" t="s">
        <v>126</v>
      </c>
      <c r="B12" s="52" t="s">
        <v>140</v>
      </c>
      <c r="C12" s="52"/>
      <c r="D12" s="52"/>
    </row>
    <row r="13" spans="1:4" customFormat="1" x14ac:dyDescent="0.25">
      <c r="A13" s="46" t="s">
        <v>382</v>
      </c>
      <c r="B13" s="52">
        <v>1</v>
      </c>
      <c r="C13" s="52"/>
      <c r="D13" s="52"/>
    </row>
    <row r="14" spans="1:4" customFormat="1" x14ac:dyDescent="0.25">
      <c r="A14" s="46" t="s">
        <v>128</v>
      </c>
      <c r="B14" s="52">
        <v>207</v>
      </c>
      <c r="C14" s="52"/>
      <c r="D14" s="52"/>
    </row>
    <row r="15" spans="1:4" customFormat="1" x14ac:dyDescent="0.25">
      <c r="A15" s="46" t="s">
        <v>383</v>
      </c>
      <c r="B15" s="52" t="s">
        <v>156</v>
      </c>
      <c r="C15" s="52"/>
      <c r="D15" s="52"/>
    </row>
    <row r="16" spans="1:4" customFormat="1" x14ac:dyDescent="0.25">
      <c r="A16" s="46" t="s">
        <v>130</v>
      </c>
      <c r="B16" s="52" t="s">
        <v>157</v>
      </c>
      <c r="C16" s="52"/>
      <c r="D16" s="52"/>
    </row>
    <row r="17" spans="1:4" customFormat="1" x14ac:dyDescent="0.25">
      <c r="A17" s="47" t="s">
        <v>384</v>
      </c>
      <c r="B17" s="52"/>
      <c r="C17" s="52"/>
      <c r="D17" s="52"/>
    </row>
    <row r="18" spans="1:4" customFormat="1" x14ac:dyDescent="0.25">
      <c r="A18" s="46" t="s">
        <v>132</v>
      </c>
      <c r="B18" s="53">
        <v>46163</v>
      </c>
      <c r="C18" s="53"/>
      <c r="D18" s="53"/>
    </row>
    <row r="19" spans="1:4" customFormat="1" x14ac:dyDescent="0.25">
      <c r="A19" s="46" t="s">
        <v>133</v>
      </c>
      <c r="B19" s="53">
        <v>46161</v>
      </c>
      <c r="C19" s="52"/>
      <c r="D19" s="52"/>
    </row>
    <row r="20" spans="1:4" customFormat="1" x14ac:dyDescent="0.25">
      <c r="A20" s="46" t="s">
        <v>134</v>
      </c>
      <c r="B20" s="52" t="s">
        <v>143</v>
      </c>
      <c r="C20" s="52"/>
      <c r="D20" s="52"/>
    </row>
    <row r="21" spans="1:4" customFormat="1" x14ac:dyDescent="0.25">
      <c r="A21" s="46" t="s">
        <v>385</v>
      </c>
      <c r="B21" s="52" t="s">
        <v>62</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1" customFormat="1" ht="39" x14ac:dyDescent="0.25">
      <c r="A26" s="60" t="s">
        <v>386</v>
      </c>
      <c r="B26" s="60" t="s">
        <v>387</v>
      </c>
      <c r="C26" s="60" t="s">
        <v>388</v>
      </c>
      <c r="D26" s="60" t="s">
        <v>389</v>
      </c>
    </row>
    <row r="27" spans="1:4" x14ac:dyDescent="0.25">
      <c r="A27" s="44">
        <v>18</v>
      </c>
      <c r="B27" s="45">
        <v>9.18</v>
      </c>
      <c r="C27" s="45">
        <v>2.12</v>
      </c>
      <c r="D27" s="45">
        <v>0</v>
      </c>
    </row>
    <row r="28" spans="1:4" x14ac:dyDescent="0.25">
      <c r="A28" s="44">
        <v>19</v>
      </c>
      <c r="B28" s="45">
        <v>9.34</v>
      </c>
      <c r="C28" s="45">
        <v>2.2200000000000002</v>
      </c>
      <c r="D28" s="45">
        <v>0</v>
      </c>
    </row>
    <row r="29" spans="1:4" x14ac:dyDescent="0.25">
      <c r="A29" s="44">
        <v>20</v>
      </c>
      <c r="B29" s="45">
        <v>9.51</v>
      </c>
      <c r="C29" s="45">
        <v>2.2599999999999998</v>
      </c>
      <c r="D29" s="45">
        <v>0</v>
      </c>
    </row>
    <row r="30" spans="1:4" x14ac:dyDescent="0.25">
      <c r="A30" s="44">
        <v>21</v>
      </c>
      <c r="B30" s="45">
        <v>9.68</v>
      </c>
      <c r="C30" s="45">
        <v>2.2999999999999998</v>
      </c>
      <c r="D30" s="45">
        <v>0</v>
      </c>
    </row>
    <row r="31" spans="1:4" x14ac:dyDescent="0.25">
      <c r="A31" s="44">
        <v>22</v>
      </c>
      <c r="B31" s="45">
        <v>9.86</v>
      </c>
      <c r="C31" s="45">
        <v>2.34</v>
      </c>
      <c r="D31" s="45">
        <v>0</v>
      </c>
    </row>
    <row r="32" spans="1:4" x14ac:dyDescent="0.25">
      <c r="A32" s="44">
        <v>23</v>
      </c>
      <c r="B32" s="45">
        <v>10.029999999999999</v>
      </c>
      <c r="C32" s="45">
        <v>2.38</v>
      </c>
      <c r="D32" s="45">
        <v>0</v>
      </c>
    </row>
    <row r="33" spans="1:4" x14ac:dyDescent="0.25">
      <c r="A33" s="44">
        <v>24</v>
      </c>
      <c r="B33" s="45">
        <v>10.210000000000001</v>
      </c>
      <c r="C33" s="45">
        <v>2.42</v>
      </c>
      <c r="D33" s="45">
        <v>0</v>
      </c>
    </row>
    <row r="34" spans="1:4" x14ac:dyDescent="0.25">
      <c r="A34" s="44">
        <v>25</v>
      </c>
      <c r="B34" s="45">
        <v>10.4</v>
      </c>
      <c r="C34" s="45">
        <v>2.46</v>
      </c>
      <c r="D34" s="45">
        <v>0</v>
      </c>
    </row>
    <row r="35" spans="1:4" x14ac:dyDescent="0.25">
      <c r="A35" s="44">
        <v>26</v>
      </c>
      <c r="B35" s="45">
        <v>10.58</v>
      </c>
      <c r="C35" s="45">
        <v>2.5</v>
      </c>
      <c r="D35" s="45">
        <v>0</v>
      </c>
    </row>
    <row r="36" spans="1:4" x14ac:dyDescent="0.25">
      <c r="A36" s="44">
        <v>27</v>
      </c>
      <c r="B36" s="45">
        <v>10.78</v>
      </c>
      <c r="C36" s="45">
        <v>2.5499999999999998</v>
      </c>
      <c r="D36" s="45">
        <v>0</v>
      </c>
    </row>
    <row r="37" spans="1:4" x14ac:dyDescent="0.25">
      <c r="A37" s="44">
        <v>28</v>
      </c>
      <c r="B37" s="45">
        <v>10.97</v>
      </c>
      <c r="C37" s="45">
        <v>2.59</v>
      </c>
      <c r="D37" s="45">
        <v>0</v>
      </c>
    </row>
    <row r="38" spans="1:4" x14ac:dyDescent="0.25">
      <c r="A38" s="44">
        <v>29</v>
      </c>
      <c r="B38" s="45">
        <v>11.17</v>
      </c>
      <c r="C38" s="45">
        <v>2.64</v>
      </c>
      <c r="D38" s="45">
        <v>0</v>
      </c>
    </row>
    <row r="39" spans="1:4" x14ac:dyDescent="0.25">
      <c r="A39" s="44">
        <v>30</v>
      </c>
      <c r="B39" s="45">
        <v>11.37</v>
      </c>
      <c r="C39" s="45">
        <v>2.68</v>
      </c>
      <c r="D39" s="45">
        <v>0</v>
      </c>
    </row>
    <row r="40" spans="1:4" x14ac:dyDescent="0.25">
      <c r="A40" s="44">
        <v>31</v>
      </c>
      <c r="B40" s="45">
        <v>11.57</v>
      </c>
      <c r="C40" s="45">
        <v>2.73</v>
      </c>
      <c r="D40" s="45">
        <v>0</v>
      </c>
    </row>
    <row r="41" spans="1:4" x14ac:dyDescent="0.25">
      <c r="A41" s="44">
        <v>32</v>
      </c>
      <c r="B41" s="45">
        <v>11.78</v>
      </c>
      <c r="C41" s="45">
        <v>2.78</v>
      </c>
      <c r="D41" s="45">
        <v>0</v>
      </c>
    </row>
    <row r="42" spans="1:4" x14ac:dyDescent="0.25">
      <c r="A42" s="44">
        <v>33</v>
      </c>
      <c r="B42" s="45">
        <v>11.99</v>
      </c>
      <c r="C42" s="45">
        <v>2.82</v>
      </c>
      <c r="D42" s="45">
        <v>0</v>
      </c>
    </row>
    <row r="43" spans="1:4" x14ac:dyDescent="0.25">
      <c r="A43" s="44">
        <v>34</v>
      </c>
      <c r="B43" s="45">
        <v>12.21</v>
      </c>
      <c r="C43" s="45">
        <v>2.87</v>
      </c>
      <c r="D43" s="45">
        <v>0</v>
      </c>
    </row>
    <row r="44" spans="1:4" x14ac:dyDescent="0.25">
      <c r="A44" s="44">
        <v>35</v>
      </c>
      <c r="B44" s="45">
        <v>12.43</v>
      </c>
      <c r="C44" s="45">
        <v>2.92</v>
      </c>
      <c r="D44" s="45">
        <v>0</v>
      </c>
    </row>
    <row r="45" spans="1:4" x14ac:dyDescent="0.25">
      <c r="A45" s="44">
        <v>36</v>
      </c>
      <c r="B45" s="45">
        <v>12.66</v>
      </c>
      <c r="C45" s="45">
        <v>2.97</v>
      </c>
      <c r="D45" s="45">
        <v>0</v>
      </c>
    </row>
    <row r="46" spans="1:4" x14ac:dyDescent="0.25">
      <c r="A46" s="44">
        <v>37</v>
      </c>
      <c r="B46" s="45">
        <v>12.89</v>
      </c>
      <c r="C46" s="45">
        <v>3.02</v>
      </c>
      <c r="D46" s="45">
        <v>0</v>
      </c>
    </row>
    <row r="47" spans="1:4" x14ac:dyDescent="0.25">
      <c r="A47" s="44">
        <v>38</v>
      </c>
      <c r="B47" s="45">
        <v>13.12</v>
      </c>
      <c r="C47" s="45">
        <v>3.07</v>
      </c>
      <c r="D47" s="45">
        <v>0</v>
      </c>
    </row>
    <row r="48" spans="1:4" x14ac:dyDescent="0.25">
      <c r="A48" s="44">
        <v>39</v>
      </c>
      <c r="B48" s="45">
        <v>13.36</v>
      </c>
      <c r="C48" s="45">
        <v>3.12</v>
      </c>
      <c r="D48" s="45">
        <v>0</v>
      </c>
    </row>
    <row r="49" spans="1:4" x14ac:dyDescent="0.25">
      <c r="A49" s="44">
        <v>40</v>
      </c>
      <c r="B49" s="45">
        <v>13.6</v>
      </c>
      <c r="C49" s="45">
        <v>3.17</v>
      </c>
      <c r="D49" s="45">
        <v>0</v>
      </c>
    </row>
    <row r="50" spans="1:4" x14ac:dyDescent="0.25">
      <c r="A50" s="44">
        <v>41</v>
      </c>
      <c r="B50" s="45">
        <v>13.85</v>
      </c>
      <c r="C50" s="45">
        <v>3.22</v>
      </c>
      <c r="D50" s="45">
        <v>0</v>
      </c>
    </row>
    <row r="51" spans="1:4" x14ac:dyDescent="0.25">
      <c r="A51" s="44">
        <v>42</v>
      </c>
      <c r="B51" s="45">
        <v>14.11</v>
      </c>
      <c r="C51" s="45">
        <v>3.27</v>
      </c>
      <c r="D51" s="45">
        <v>0</v>
      </c>
    </row>
    <row r="52" spans="1:4" x14ac:dyDescent="0.25">
      <c r="A52" s="44">
        <v>43</v>
      </c>
      <c r="B52" s="45">
        <v>14.37</v>
      </c>
      <c r="C52" s="45">
        <v>3.32</v>
      </c>
      <c r="D52" s="45">
        <v>0</v>
      </c>
    </row>
    <row r="53" spans="1:4" x14ac:dyDescent="0.25">
      <c r="A53" s="44">
        <v>44</v>
      </c>
      <c r="B53" s="45">
        <v>14.63</v>
      </c>
      <c r="C53" s="45">
        <v>3.37</v>
      </c>
      <c r="D53" s="45">
        <v>0</v>
      </c>
    </row>
    <row r="54" spans="1:4" x14ac:dyDescent="0.25">
      <c r="A54" s="44">
        <v>45</v>
      </c>
      <c r="B54" s="45">
        <v>14.91</v>
      </c>
      <c r="C54" s="45">
        <v>3.42</v>
      </c>
      <c r="D54" s="45">
        <v>0</v>
      </c>
    </row>
    <row r="55" spans="1:4" x14ac:dyDescent="0.25">
      <c r="A55" s="44">
        <v>46</v>
      </c>
      <c r="B55" s="45">
        <v>15.19</v>
      </c>
      <c r="C55" s="45">
        <v>3.47</v>
      </c>
      <c r="D55" s="45">
        <v>0</v>
      </c>
    </row>
    <row r="56" spans="1:4" x14ac:dyDescent="0.25">
      <c r="A56" s="44">
        <v>47</v>
      </c>
      <c r="B56" s="45">
        <v>15.47</v>
      </c>
      <c r="C56" s="45">
        <v>3.51</v>
      </c>
      <c r="D56" s="45">
        <v>0</v>
      </c>
    </row>
    <row r="57" spans="1:4" x14ac:dyDescent="0.25">
      <c r="A57" s="44">
        <v>48</v>
      </c>
      <c r="B57" s="45">
        <v>15.77</v>
      </c>
      <c r="C57" s="45">
        <v>3.55</v>
      </c>
      <c r="D57" s="45">
        <v>0</v>
      </c>
    </row>
    <row r="58" spans="1:4" x14ac:dyDescent="0.25">
      <c r="A58" s="44">
        <v>49</v>
      </c>
      <c r="B58" s="45">
        <v>16.079999999999998</v>
      </c>
      <c r="C58" s="45">
        <v>3.6</v>
      </c>
      <c r="D58" s="45">
        <v>0</v>
      </c>
    </row>
    <row r="59" spans="1:4" x14ac:dyDescent="0.25">
      <c r="A59" s="44">
        <v>50</v>
      </c>
      <c r="B59" s="45">
        <v>16.39</v>
      </c>
      <c r="C59" s="45">
        <v>3.64</v>
      </c>
      <c r="D59" s="45">
        <v>0</v>
      </c>
    </row>
    <row r="60" spans="1:4" x14ac:dyDescent="0.25">
      <c r="A60" s="44">
        <v>51</v>
      </c>
      <c r="B60" s="45">
        <v>16.71</v>
      </c>
      <c r="C60" s="45">
        <v>3.68</v>
      </c>
      <c r="D60" s="45">
        <v>0</v>
      </c>
    </row>
    <row r="61" spans="1:4" x14ac:dyDescent="0.25">
      <c r="A61" s="44">
        <v>52</v>
      </c>
      <c r="B61" s="45">
        <v>17.04</v>
      </c>
      <c r="C61" s="45">
        <v>3.72</v>
      </c>
      <c r="D61" s="45">
        <v>0</v>
      </c>
    </row>
    <row r="62" spans="1:4" x14ac:dyDescent="0.25">
      <c r="A62" s="44">
        <v>53</v>
      </c>
      <c r="B62" s="45">
        <v>17.38</v>
      </c>
      <c r="C62" s="45">
        <v>3.75</v>
      </c>
      <c r="D62" s="45">
        <v>0</v>
      </c>
    </row>
    <row r="63" spans="1:4" x14ac:dyDescent="0.25">
      <c r="A63" s="44">
        <v>54</v>
      </c>
      <c r="B63" s="45">
        <v>17.73</v>
      </c>
      <c r="C63" s="45">
        <v>3.78</v>
      </c>
      <c r="D63" s="45">
        <v>0</v>
      </c>
    </row>
    <row r="64" spans="1:4" x14ac:dyDescent="0.25">
      <c r="A64" s="44">
        <v>55</v>
      </c>
      <c r="B64" s="45">
        <v>18.100000000000001</v>
      </c>
      <c r="C64" s="45">
        <v>3.81</v>
      </c>
      <c r="D64" s="45">
        <v>0</v>
      </c>
    </row>
    <row r="65" spans="1:4" x14ac:dyDescent="0.25">
      <c r="A65" s="44">
        <v>56</v>
      </c>
      <c r="B65" s="45">
        <v>18.489999999999998</v>
      </c>
      <c r="C65" s="45">
        <v>3.83</v>
      </c>
      <c r="D65" s="45">
        <v>0</v>
      </c>
    </row>
    <row r="66" spans="1:4" x14ac:dyDescent="0.25">
      <c r="A66" s="44">
        <v>57</v>
      </c>
      <c r="B66" s="45">
        <v>18.89</v>
      </c>
      <c r="C66" s="45">
        <v>3.85</v>
      </c>
      <c r="D66" s="45">
        <v>0</v>
      </c>
    </row>
    <row r="67" spans="1:4" x14ac:dyDescent="0.25">
      <c r="A67" s="44">
        <v>58</v>
      </c>
      <c r="B67" s="45">
        <v>19.309999999999999</v>
      </c>
      <c r="C67" s="45">
        <v>3.86</v>
      </c>
      <c r="D67" s="45">
        <v>0</v>
      </c>
    </row>
    <row r="68" spans="1:4" x14ac:dyDescent="0.25">
      <c r="A68" s="44">
        <v>59</v>
      </c>
      <c r="B68" s="45">
        <v>19.739999999999998</v>
      </c>
      <c r="C68" s="45">
        <v>3.88</v>
      </c>
      <c r="D68" s="45">
        <v>0</v>
      </c>
    </row>
  </sheetData>
  <sheetProtection algorithmName="SHA-512" hashValue="JuOCpjUzowJ4+QhfQGdu91tdmIuMI513edcZMG/a/CSdYUuRIXFk9vu8GU3vraSC/L/EEa6XIXiSUL3tzDXpfg==" saltValue="NHKgOGms7Fvvc+peFBWioA==" spinCount="100000" sheet="1" objects="1" scenarios="1"/>
  <conditionalFormatting sqref="A26:A68">
    <cfRule type="expression" dxfId="820" priority="1" stopIfTrue="1">
      <formula>MOD(ROW(),2)=0</formula>
    </cfRule>
    <cfRule type="expression" dxfId="819" priority="2" stopIfTrue="1">
      <formula>MOD(ROW(),2)&lt;&gt;0</formula>
    </cfRule>
  </conditionalFormatting>
  <conditionalFormatting sqref="B26:D68">
    <cfRule type="expression" dxfId="818" priority="3" stopIfTrue="1">
      <formula>MOD(ROW(),2)=0</formula>
    </cfRule>
    <cfRule type="expression" dxfId="817" priority="4" stopIfTrue="1">
      <formula>MOD(ROW(),2)&lt;&gt;0</formula>
    </cfRule>
  </conditionalFormatting>
  <conditionalFormatting sqref="A6:A21">
    <cfRule type="expression" dxfId="816" priority="5" stopIfTrue="1">
      <formula>MOD(ROW(),2)=0</formula>
    </cfRule>
    <cfRule type="expression" dxfId="815" priority="6" stopIfTrue="1">
      <formula>MOD(ROW(),2)&lt;&gt;0</formula>
    </cfRule>
  </conditionalFormatting>
  <conditionalFormatting sqref="B6:D21">
    <cfRule type="expression" dxfId="814" priority="7" stopIfTrue="1">
      <formula>MOD(ROW(),2)=0</formula>
    </cfRule>
    <cfRule type="expression" dxfId="813" priority="8" stopIfTrue="1">
      <formula>MOD(ROW(),2)&lt;&gt;0</formula>
    </cfRule>
  </conditionalFormatting>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2A8B5-207D-4662-9F61-174EDC10EB9C}">
  <sheetPr codeName="Sheet15"/>
  <dimension ref="A1:C85"/>
  <sheetViews>
    <sheetView showGridLines="0" workbookViewId="0">
      <selection activeCell="A6" sqref="A6"/>
    </sheetView>
  </sheetViews>
  <sheetFormatPr defaultColWidth="8.7265625" defaultRowHeight="12.5" x14ac:dyDescent="0.25"/>
  <cols>
    <col min="1" max="1" width="31.54296875" style="42" customWidth="1"/>
    <col min="2" max="3" width="22.54296875" style="42" customWidth="1"/>
    <col min="4" max="16384" width="8.7265625" style="42"/>
  </cols>
  <sheetData>
    <row r="1" spans="1:3" s="1" customFormat="1" ht="20" x14ac:dyDescent="0.4">
      <c r="A1" s="2" t="s">
        <v>0</v>
      </c>
    </row>
    <row r="2" spans="1:3" s="1" customFormat="1" ht="15.5" x14ac:dyDescent="0.35">
      <c r="A2" s="30" t="s">
        <v>1</v>
      </c>
      <c r="B2" s="3" t="str">
        <f>wb_title</f>
        <v>Fire_NI - Consolidated Factor Spreadsheet</v>
      </c>
    </row>
    <row r="3" spans="1:3" s="1" customFormat="1" ht="15.5" x14ac:dyDescent="0.35">
      <c r="A3" s="30" t="s">
        <v>2</v>
      </c>
      <c r="B3" s="3" t="str">
        <f>TABLE_FACTOR_TYPE_1 &amp; " - x-" &amp; TABLE_SERIES_NUMBER_1</f>
        <v>CETV - x-208</v>
      </c>
    </row>
    <row r="4" spans="1:3" customFormat="1" x14ac:dyDescent="0.25"/>
    <row r="5" spans="1:3" customFormat="1" x14ac:dyDescent="0.25"/>
    <row r="6" spans="1:3" customFormat="1" x14ac:dyDescent="0.25">
      <c r="A6" s="46" t="s">
        <v>379</v>
      </c>
      <c r="B6" s="52" t="s">
        <v>380</v>
      </c>
      <c r="C6" s="52"/>
    </row>
    <row r="7" spans="1:3" customFormat="1" x14ac:dyDescent="0.25">
      <c r="A7" s="46" t="s">
        <v>381</v>
      </c>
      <c r="B7" s="52" t="s">
        <v>31</v>
      </c>
      <c r="C7" s="52"/>
    </row>
    <row r="8" spans="1:3" customFormat="1" x14ac:dyDescent="0.25">
      <c r="A8" s="46" t="s">
        <v>123</v>
      </c>
      <c r="B8" s="52">
        <v>2015</v>
      </c>
      <c r="C8" s="52"/>
    </row>
    <row r="9" spans="1:3" customFormat="1" x14ac:dyDescent="0.25">
      <c r="A9" s="46" t="s">
        <v>124</v>
      </c>
      <c r="B9" s="52" t="s">
        <v>137</v>
      </c>
      <c r="C9" s="52"/>
    </row>
    <row r="10" spans="1:3" customFormat="1" ht="25" x14ac:dyDescent="0.25">
      <c r="A10" s="46" t="s">
        <v>6</v>
      </c>
      <c r="B10" s="52" t="s">
        <v>148</v>
      </c>
      <c r="C10" s="52"/>
    </row>
    <row r="11" spans="1:3" customFormat="1" x14ac:dyDescent="0.25">
      <c r="A11" s="46" t="s">
        <v>125</v>
      </c>
      <c r="B11" s="52" t="s">
        <v>139</v>
      </c>
      <c r="C11" s="52"/>
    </row>
    <row r="12" spans="1:3" customFormat="1" x14ac:dyDescent="0.25">
      <c r="A12" s="46" t="s">
        <v>126</v>
      </c>
      <c r="B12" s="52" t="s">
        <v>140</v>
      </c>
      <c r="C12" s="52"/>
    </row>
    <row r="13" spans="1:3" customFormat="1" x14ac:dyDescent="0.25">
      <c r="A13" s="46" t="s">
        <v>382</v>
      </c>
      <c r="B13" s="52">
        <v>0</v>
      </c>
      <c r="C13" s="52"/>
    </row>
    <row r="14" spans="1:3" customFormat="1" x14ac:dyDescent="0.25">
      <c r="A14" s="46" t="s">
        <v>128</v>
      </c>
      <c r="B14" s="52">
        <v>208</v>
      </c>
      <c r="C14" s="52"/>
    </row>
    <row r="15" spans="1:3" customFormat="1" x14ac:dyDescent="0.25">
      <c r="A15" s="46" t="s">
        <v>383</v>
      </c>
      <c r="B15" s="52" t="s">
        <v>158</v>
      </c>
      <c r="C15" s="52"/>
    </row>
    <row r="16" spans="1:3" customFormat="1" x14ac:dyDescent="0.25">
      <c r="A16" s="46" t="s">
        <v>130</v>
      </c>
      <c r="B16" s="52" t="s">
        <v>159</v>
      </c>
      <c r="C16" s="52"/>
    </row>
    <row r="17" spans="1:3" customFormat="1" x14ac:dyDescent="0.25">
      <c r="A17" s="47" t="s">
        <v>384</v>
      </c>
      <c r="B17" s="52"/>
      <c r="C17" s="52"/>
    </row>
    <row r="18" spans="1:3" customFormat="1" x14ac:dyDescent="0.25">
      <c r="A18" s="46" t="s">
        <v>132</v>
      </c>
      <c r="B18" s="53">
        <v>46163</v>
      </c>
      <c r="C18" s="53"/>
    </row>
    <row r="19" spans="1:3" customFormat="1" x14ac:dyDescent="0.25">
      <c r="A19" s="46" t="s">
        <v>133</v>
      </c>
      <c r="B19" s="53">
        <v>46161</v>
      </c>
      <c r="C19" s="52"/>
    </row>
    <row r="20" spans="1:3" customFormat="1" x14ac:dyDescent="0.25">
      <c r="A20" s="46" t="s">
        <v>134</v>
      </c>
      <c r="B20" s="52" t="s">
        <v>143</v>
      </c>
      <c r="C20" s="52"/>
    </row>
    <row r="21" spans="1:3" customFormat="1" x14ac:dyDescent="0.25">
      <c r="A21" s="46" t="s">
        <v>385</v>
      </c>
      <c r="B21" s="52" t="s">
        <v>62</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39" x14ac:dyDescent="0.25">
      <c r="A26" s="60" t="s">
        <v>386</v>
      </c>
      <c r="B26" s="60" t="s">
        <v>390</v>
      </c>
      <c r="C26" s="60" t="s">
        <v>388</v>
      </c>
    </row>
    <row r="27" spans="1:3" x14ac:dyDescent="0.25">
      <c r="A27" s="44">
        <v>16</v>
      </c>
      <c r="B27" s="45">
        <v>6.96</v>
      </c>
      <c r="C27" s="45">
        <v>1.85</v>
      </c>
    </row>
    <row r="28" spans="1:3" x14ac:dyDescent="0.25">
      <c r="A28" s="44">
        <v>17</v>
      </c>
      <c r="B28" s="45">
        <v>7.08</v>
      </c>
      <c r="C28" s="45">
        <v>2</v>
      </c>
    </row>
    <row r="29" spans="1:3" x14ac:dyDescent="0.25">
      <c r="A29" s="44">
        <v>18</v>
      </c>
      <c r="B29" s="45">
        <v>7.2</v>
      </c>
      <c r="C29" s="45">
        <v>2.15</v>
      </c>
    </row>
    <row r="30" spans="1:3" x14ac:dyDescent="0.25">
      <c r="A30" s="44">
        <v>19</v>
      </c>
      <c r="B30" s="45">
        <v>7.33</v>
      </c>
      <c r="C30" s="45">
        <v>2.25</v>
      </c>
    </row>
    <row r="31" spans="1:3" x14ac:dyDescent="0.25">
      <c r="A31" s="44">
        <v>20</v>
      </c>
      <c r="B31" s="45">
        <v>7.46</v>
      </c>
      <c r="C31" s="45">
        <v>2.29</v>
      </c>
    </row>
    <row r="32" spans="1:3" x14ac:dyDescent="0.25">
      <c r="A32" s="44">
        <v>21</v>
      </c>
      <c r="B32" s="45">
        <v>7.59</v>
      </c>
      <c r="C32" s="45">
        <v>2.33</v>
      </c>
    </row>
    <row r="33" spans="1:3" x14ac:dyDescent="0.25">
      <c r="A33" s="44">
        <v>22</v>
      </c>
      <c r="B33" s="45">
        <v>7.72</v>
      </c>
      <c r="C33" s="45">
        <v>2.37</v>
      </c>
    </row>
    <row r="34" spans="1:3" x14ac:dyDescent="0.25">
      <c r="A34" s="44">
        <v>23</v>
      </c>
      <c r="B34" s="45">
        <v>7.85</v>
      </c>
      <c r="C34" s="45">
        <v>2.42</v>
      </c>
    </row>
    <row r="35" spans="1:3" x14ac:dyDescent="0.25">
      <c r="A35" s="44">
        <v>24</v>
      </c>
      <c r="B35" s="45">
        <v>7.99</v>
      </c>
      <c r="C35" s="45">
        <v>2.46</v>
      </c>
    </row>
    <row r="36" spans="1:3" x14ac:dyDescent="0.25">
      <c r="A36" s="44">
        <v>25</v>
      </c>
      <c r="B36" s="45">
        <v>8.1300000000000008</v>
      </c>
      <c r="C36" s="45">
        <v>2.5</v>
      </c>
    </row>
    <row r="37" spans="1:3" x14ac:dyDescent="0.25">
      <c r="A37" s="44">
        <v>26</v>
      </c>
      <c r="B37" s="45">
        <v>8.27</v>
      </c>
      <c r="C37" s="45">
        <v>2.5499999999999998</v>
      </c>
    </row>
    <row r="38" spans="1:3" x14ac:dyDescent="0.25">
      <c r="A38" s="44">
        <v>27</v>
      </c>
      <c r="B38" s="45">
        <v>8.42</v>
      </c>
      <c r="C38" s="45">
        <v>2.59</v>
      </c>
    </row>
    <row r="39" spans="1:3" x14ac:dyDescent="0.25">
      <c r="A39" s="44">
        <v>28</v>
      </c>
      <c r="B39" s="45">
        <v>8.56</v>
      </c>
      <c r="C39" s="45">
        <v>2.63</v>
      </c>
    </row>
    <row r="40" spans="1:3" x14ac:dyDescent="0.25">
      <c r="A40" s="44">
        <v>29</v>
      </c>
      <c r="B40" s="45">
        <v>8.7100000000000009</v>
      </c>
      <c r="C40" s="45">
        <v>2.68</v>
      </c>
    </row>
    <row r="41" spans="1:3" x14ac:dyDescent="0.25">
      <c r="A41" s="44">
        <v>30</v>
      </c>
      <c r="B41" s="45">
        <v>8.8699999999999992</v>
      </c>
      <c r="C41" s="45">
        <v>2.73</v>
      </c>
    </row>
    <row r="42" spans="1:3" x14ac:dyDescent="0.25">
      <c r="A42" s="44">
        <v>31</v>
      </c>
      <c r="B42" s="45">
        <v>9.02</v>
      </c>
      <c r="C42" s="45">
        <v>2.78</v>
      </c>
    </row>
    <row r="43" spans="1:3" x14ac:dyDescent="0.25">
      <c r="A43" s="44">
        <v>32</v>
      </c>
      <c r="B43" s="45">
        <v>9.18</v>
      </c>
      <c r="C43" s="45">
        <v>2.82</v>
      </c>
    </row>
    <row r="44" spans="1:3" x14ac:dyDescent="0.25">
      <c r="A44" s="44">
        <v>33</v>
      </c>
      <c r="B44" s="45">
        <v>9.34</v>
      </c>
      <c r="C44" s="45">
        <v>2.87</v>
      </c>
    </row>
    <row r="45" spans="1:3" x14ac:dyDescent="0.25">
      <c r="A45" s="44">
        <v>34</v>
      </c>
      <c r="B45" s="45">
        <v>9.5</v>
      </c>
      <c r="C45" s="45">
        <v>2.92</v>
      </c>
    </row>
    <row r="46" spans="1:3" x14ac:dyDescent="0.25">
      <c r="A46" s="44">
        <v>35</v>
      </c>
      <c r="B46" s="45">
        <v>9.67</v>
      </c>
      <c r="C46" s="45">
        <v>2.97</v>
      </c>
    </row>
    <row r="47" spans="1:3" x14ac:dyDescent="0.25">
      <c r="A47" s="44">
        <v>36</v>
      </c>
      <c r="B47" s="45">
        <v>9.84</v>
      </c>
      <c r="C47" s="45">
        <v>3.03</v>
      </c>
    </row>
    <row r="48" spans="1:3" x14ac:dyDescent="0.25">
      <c r="A48" s="44">
        <v>37</v>
      </c>
      <c r="B48" s="45">
        <v>10.01</v>
      </c>
      <c r="C48" s="45">
        <v>3.08</v>
      </c>
    </row>
    <row r="49" spans="1:3" x14ac:dyDescent="0.25">
      <c r="A49" s="44">
        <v>38</v>
      </c>
      <c r="B49" s="45">
        <v>10.19</v>
      </c>
      <c r="C49" s="45">
        <v>3.13</v>
      </c>
    </row>
    <row r="50" spans="1:3" x14ac:dyDescent="0.25">
      <c r="A50" s="44">
        <v>39</v>
      </c>
      <c r="B50" s="45">
        <v>10.36</v>
      </c>
      <c r="C50" s="45">
        <v>3.18</v>
      </c>
    </row>
    <row r="51" spans="1:3" x14ac:dyDescent="0.25">
      <c r="A51" s="44">
        <v>40</v>
      </c>
      <c r="B51" s="45">
        <v>10.55</v>
      </c>
      <c r="C51" s="45">
        <v>3.23</v>
      </c>
    </row>
    <row r="52" spans="1:3" x14ac:dyDescent="0.25">
      <c r="A52" s="44">
        <v>41</v>
      </c>
      <c r="B52" s="45">
        <v>10.74</v>
      </c>
      <c r="C52" s="45">
        <v>3.28</v>
      </c>
    </row>
    <row r="53" spans="1:3" x14ac:dyDescent="0.25">
      <c r="A53" s="44">
        <v>42</v>
      </c>
      <c r="B53" s="45">
        <v>10.93</v>
      </c>
      <c r="C53" s="45">
        <v>3.34</v>
      </c>
    </row>
    <row r="54" spans="1:3" x14ac:dyDescent="0.25">
      <c r="A54" s="44">
        <v>43</v>
      </c>
      <c r="B54" s="45">
        <v>11.12</v>
      </c>
      <c r="C54" s="45">
        <v>3.39</v>
      </c>
    </row>
    <row r="55" spans="1:3" x14ac:dyDescent="0.25">
      <c r="A55" s="44">
        <v>44</v>
      </c>
      <c r="B55" s="45">
        <v>11.32</v>
      </c>
      <c r="C55" s="45">
        <v>3.44</v>
      </c>
    </row>
    <row r="56" spans="1:3" x14ac:dyDescent="0.25">
      <c r="A56" s="44">
        <v>45</v>
      </c>
      <c r="B56" s="45">
        <v>11.52</v>
      </c>
      <c r="C56" s="45">
        <v>3.49</v>
      </c>
    </row>
    <row r="57" spans="1:3" x14ac:dyDescent="0.25">
      <c r="A57" s="44">
        <v>46</v>
      </c>
      <c r="B57" s="45">
        <v>11.73</v>
      </c>
      <c r="C57" s="45">
        <v>3.54</v>
      </c>
    </row>
    <row r="58" spans="1:3" x14ac:dyDescent="0.25">
      <c r="A58" s="44">
        <v>47</v>
      </c>
      <c r="B58" s="45">
        <v>11.95</v>
      </c>
      <c r="C58" s="45">
        <v>3.58</v>
      </c>
    </row>
    <row r="59" spans="1:3" x14ac:dyDescent="0.25">
      <c r="A59" s="44">
        <v>48</v>
      </c>
      <c r="B59" s="45">
        <v>12.17</v>
      </c>
      <c r="C59" s="45">
        <v>3.63</v>
      </c>
    </row>
    <row r="60" spans="1:3" x14ac:dyDescent="0.25">
      <c r="A60" s="44">
        <v>49</v>
      </c>
      <c r="B60" s="45">
        <v>12.4</v>
      </c>
      <c r="C60" s="45">
        <v>3.67</v>
      </c>
    </row>
    <row r="61" spans="1:3" x14ac:dyDescent="0.25">
      <c r="A61" s="44">
        <v>50</v>
      </c>
      <c r="B61" s="45">
        <v>12.63</v>
      </c>
      <c r="C61" s="45">
        <v>3.71</v>
      </c>
    </row>
    <row r="62" spans="1:3" x14ac:dyDescent="0.25">
      <c r="A62" s="44">
        <v>51</v>
      </c>
      <c r="B62" s="45">
        <v>12.87</v>
      </c>
      <c r="C62" s="45">
        <v>3.76</v>
      </c>
    </row>
    <row r="63" spans="1:3" x14ac:dyDescent="0.25">
      <c r="A63" s="44">
        <v>52</v>
      </c>
      <c r="B63" s="45">
        <v>13.11</v>
      </c>
      <c r="C63" s="45">
        <v>3.8</v>
      </c>
    </row>
    <row r="64" spans="1:3" x14ac:dyDescent="0.25">
      <c r="A64" s="44">
        <v>53</v>
      </c>
      <c r="B64" s="45">
        <v>13.37</v>
      </c>
      <c r="C64" s="45">
        <v>3.83</v>
      </c>
    </row>
    <row r="65" spans="1:3" x14ac:dyDescent="0.25">
      <c r="A65" s="44">
        <v>54</v>
      </c>
      <c r="B65" s="45">
        <v>13.63</v>
      </c>
      <c r="C65" s="45">
        <v>3.87</v>
      </c>
    </row>
    <row r="66" spans="1:3" x14ac:dyDescent="0.25">
      <c r="A66" s="44">
        <v>55</v>
      </c>
      <c r="B66" s="45">
        <v>13.91</v>
      </c>
      <c r="C66" s="45">
        <v>3.89</v>
      </c>
    </row>
    <row r="67" spans="1:3" x14ac:dyDescent="0.25">
      <c r="A67" s="44">
        <v>56</v>
      </c>
      <c r="B67" s="45">
        <v>14.19</v>
      </c>
      <c r="C67" s="45">
        <v>3.92</v>
      </c>
    </row>
    <row r="68" spans="1:3" x14ac:dyDescent="0.25">
      <c r="A68" s="44">
        <v>57</v>
      </c>
      <c r="B68" s="45">
        <v>14.49</v>
      </c>
      <c r="C68" s="45">
        <v>3.94</v>
      </c>
    </row>
    <row r="69" spans="1:3" x14ac:dyDescent="0.25">
      <c r="A69" s="44">
        <v>58</v>
      </c>
      <c r="B69" s="45">
        <v>14.8</v>
      </c>
      <c r="C69" s="45">
        <v>3.95</v>
      </c>
    </row>
    <row r="70" spans="1:3" x14ac:dyDescent="0.25">
      <c r="A70" s="44">
        <v>59</v>
      </c>
      <c r="B70" s="45">
        <v>15.12</v>
      </c>
      <c r="C70" s="45">
        <v>3.97</v>
      </c>
    </row>
    <row r="71" spans="1:3" x14ac:dyDescent="0.25">
      <c r="A71" s="44">
        <v>60</v>
      </c>
      <c r="B71" s="45">
        <v>15.46</v>
      </c>
      <c r="C71" s="45">
        <v>3.98</v>
      </c>
    </row>
    <row r="72" spans="1:3" x14ac:dyDescent="0.25">
      <c r="A72" s="44">
        <v>61</v>
      </c>
      <c r="B72" s="45">
        <v>15.81</v>
      </c>
      <c r="C72" s="45">
        <v>3.98</v>
      </c>
    </row>
    <row r="73" spans="1:3" x14ac:dyDescent="0.25">
      <c r="A73" s="44">
        <v>62</v>
      </c>
      <c r="B73" s="45">
        <v>16.18</v>
      </c>
      <c r="C73" s="45">
        <v>3.99</v>
      </c>
    </row>
    <row r="74" spans="1:3" x14ac:dyDescent="0.25">
      <c r="A74" s="44">
        <v>63</v>
      </c>
      <c r="B74" s="45">
        <v>16.57</v>
      </c>
      <c r="C74" s="45">
        <v>3.98</v>
      </c>
    </row>
    <row r="75" spans="1:3" x14ac:dyDescent="0.25">
      <c r="A75" s="44">
        <v>64</v>
      </c>
      <c r="B75" s="45">
        <v>16.98</v>
      </c>
      <c r="C75" s="45">
        <v>3.98</v>
      </c>
    </row>
    <row r="76" spans="1:3" x14ac:dyDescent="0.25">
      <c r="A76" s="44">
        <v>65</v>
      </c>
      <c r="B76" s="45">
        <v>16.88</v>
      </c>
      <c r="C76" s="45">
        <v>3.98</v>
      </c>
    </row>
    <row r="77" spans="1:3" x14ac:dyDescent="0.25">
      <c r="A77" s="44">
        <v>66</v>
      </c>
      <c r="B77" s="45">
        <v>16.27</v>
      </c>
      <c r="C77" s="45">
        <v>3.98</v>
      </c>
    </row>
    <row r="78" spans="1:3" x14ac:dyDescent="0.25">
      <c r="A78" s="44">
        <v>67</v>
      </c>
      <c r="B78" s="45">
        <v>15.67</v>
      </c>
      <c r="C78" s="45">
        <v>3.98</v>
      </c>
    </row>
    <row r="79" spans="1:3" x14ac:dyDescent="0.25">
      <c r="A79" s="44">
        <v>68</v>
      </c>
      <c r="B79" s="45">
        <v>15.06</v>
      </c>
      <c r="C79" s="45">
        <v>3.98</v>
      </c>
    </row>
    <row r="80" spans="1:3" x14ac:dyDescent="0.25">
      <c r="A80" s="44">
        <v>69</v>
      </c>
      <c r="B80" s="45">
        <v>14.46</v>
      </c>
      <c r="C80" s="45">
        <v>3.98</v>
      </c>
    </row>
    <row r="81" spans="1:3" x14ac:dyDescent="0.25">
      <c r="A81" s="44">
        <v>70</v>
      </c>
      <c r="B81" s="45">
        <v>13.86</v>
      </c>
      <c r="C81" s="45">
        <v>3.97</v>
      </c>
    </row>
    <row r="82" spans="1:3" x14ac:dyDescent="0.25">
      <c r="A82" s="44">
        <v>71</v>
      </c>
      <c r="B82" s="45">
        <v>13.26</v>
      </c>
      <c r="C82" s="45">
        <v>3.96</v>
      </c>
    </row>
    <row r="83" spans="1:3" x14ac:dyDescent="0.25">
      <c r="A83" s="44">
        <v>72</v>
      </c>
      <c r="B83" s="45">
        <v>12.66</v>
      </c>
      <c r="C83" s="45">
        <v>3.94</v>
      </c>
    </row>
    <row r="84" spans="1:3" x14ac:dyDescent="0.25">
      <c r="A84" s="44">
        <v>73</v>
      </c>
      <c r="B84" s="45">
        <v>12.07</v>
      </c>
      <c r="C84" s="45">
        <v>3.92</v>
      </c>
    </row>
    <row r="85" spans="1:3" x14ac:dyDescent="0.25">
      <c r="A85" s="44">
        <v>74</v>
      </c>
      <c r="B85" s="45">
        <v>11.48</v>
      </c>
      <c r="C85" s="45">
        <v>3.88</v>
      </c>
    </row>
  </sheetData>
  <sheetProtection algorithmName="SHA-512" hashValue="PwwquZFmDwoEEbokiEQ4DJfkRT+bOGrSVmRFndpc0+pLhGgVY4PREnLswFNomTKsaZc3Ri2rR2N6mOSezPZpjg==" saltValue="fykSVy1svktHZtxpaEqKCw==" spinCount="100000" sheet="1" objects="1" scenarios="1"/>
  <conditionalFormatting sqref="A26:A85">
    <cfRule type="expression" dxfId="810" priority="1" stopIfTrue="1">
      <formula>MOD(ROW(),2)=0</formula>
    </cfRule>
    <cfRule type="expression" dxfId="809" priority="2" stopIfTrue="1">
      <formula>MOD(ROW(),2)&lt;&gt;0</formula>
    </cfRule>
  </conditionalFormatting>
  <conditionalFormatting sqref="B26:C85">
    <cfRule type="expression" dxfId="808" priority="3" stopIfTrue="1">
      <formula>MOD(ROW(),2)=0</formula>
    </cfRule>
    <cfRule type="expression" dxfId="807" priority="4" stopIfTrue="1">
      <formula>MOD(ROW(),2)&lt;&gt;0</formula>
    </cfRule>
  </conditionalFormatting>
  <conditionalFormatting sqref="A6:A21">
    <cfRule type="expression" dxfId="806" priority="5" stopIfTrue="1">
      <formula>MOD(ROW(),2)=0</formula>
    </cfRule>
    <cfRule type="expression" dxfId="805" priority="6" stopIfTrue="1">
      <formula>MOD(ROW(),2)&lt;&gt;0</formula>
    </cfRule>
  </conditionalFormatting>
  <conditionalFormatting sqref="B6:C21">
    <cfRule type="expression" dxfId="804" priority="7" stopIfTrue="1">
      <formula>MOD(ROW(),2)=0</formula>
    </cfRule>
    <cfRule type="expression" dxfId="803" priority="8" stopIfTrue="1">
      <formula>MOD(ROW(),2)&lt;&gt;0</formula>
    </cfRule>
  </conditionalFormatting>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82723-7861-403C-9B58-9A787B84942A}">
  <sheetPr codeName="Sheet16"/>
  <dimension ref="A1:C85"/>
  <sheetViews>
    <sheetView showGridLines="0" workbookViewId="0">
      <selection activeCell="A6" sqref="A6"/>
    </sheetView>
  </sheetViews>
  <sheetFormatPr defaultColWidth="8.7265625" defaultRowHeight="12.5" x14ac:dyDescent="0.25"/>
  <cols>
    <col min="1" max="1" width="31.54296875" style="42" customWidth="1"/>
    <col min="2" max="3" width="22.54296875" style="42" customWidth="1"/>
    <col min="4" max="16384" width="8.7265625" style="42"/>
  </cols>
  <sheetData>
    <row r="1" spans="1:3" s="1" customFormat="1" ht="20" x14ac:dyDescent="0.4">
      <c r="A1" s="2" t="s">
        <v>0</v>
      </c>
    </row>
    <row r="2" spans="1:3" s="1" customFormat="1" ht="15.5" x14ac:dyDescent="0.35">
      <c r="A2" s="30" t="s">
        <v>1</v>
      </c>
      <c r="B2" s="3" t="str">
        <f>wb_title</f>
        <v>Fire_NI - Consolidated Factor Spreadsheet</v>
      </c>
    </row>
    <row r="3" spans="1:3" s="1" customFormat="1" ht="15.5" x14ac:dyDescent="0.35">
      <c r="A3" s="30" t="s">
        <v>2</v>
      </c>
      <c r="B3" s="3" t="str">
        <f>TABLE_FACTOR_TYPE_1 &amp; " - x-" &amp; TABLE_SERIES_NUMBER_1</f>
        <v>CETV - x-209</v>
      </c>
    </row>
    <row r="4" spans="1:3" customFormat="1" x14ac:dyDescent="0.25"/>
    <row r="5" spans="1:3" customFormat="1" x14ac:dyDescent="0.25"/>
    <row r="6" spans="1:3" customFormat="1" x14ac:dyDescent="0.25">
      <c r="A6" s="46" t="s">
        <v>379</v>
      </c>
      <c r="B6" s="52" t="s">
        <v>380</v>
      </c>
      <c r="C6" s="52"/>
    </row>
    <row r="7" spans="1:3" customFormat="1" x14ac:dyDescent="0.25">
      <c r="A7" s="46" t="s">
        <v>381</v>
      </c>
      <c r="B7" s="52" t="s">
        <v>31</v>
      </c>
      <c r="C7" s="52"/>
    </row>
    <row r="8" spans="1:3" customFormat="1" x14ac:dyDescent="0.25">
      <c r="A8" s="46" t="s">
        <v>123</v>
      </c>
      <c r="B8" s="52">
        <v>2015</v>
      </c>
      <c r="C8" s="52"/>
    </row>
    <row r="9" spans="1:3" customFormat="1" x14ac:dyDescent="0.25">
      <c r="A9" s="46" t="s">
        <v>124</v>
      </c>
      <c r="B9" s="52" t="s">
        <v>137</v>
      </c>
      <c r="C9" s="52"/>
    </row>
    <row r="10" spans="1:3" customFormat="1" ht="25" x14ac:dyDescent="0.25">
      <c r="A10" s="46" t="s">
        <v>6</v>
      </c>
      <c r="B10" s="52" t="s">
        <v>148</v>
      </c>
      <c r="C10" s="52"/>
    </row>
    <row r="11" spans="1:3" customFormat="1" x14ac:dyDescent="0.25">
      <c r="A11" s="46" t="s">
        <v>125</v>
      </c>
      <c r="B11" s="52" t="s">
        <v>144</v>
      </c>
      <c r="C11" s="52"/>
    </row>
    <row r="12" spans="1:3" customFormat="1" x14ac:dyDescent="0.25">
      <c r="A12" s="46" t="s">
        <v>126</v>
      </c>
      <c r="B12" s="52" t="s">
        <v>140</v>
      </c>
      <c r="C12" s="52"/>
    </row>
    <row r="13" spans="1:3" customFormat="1" x14ac:dyDescent="0.25">
      <c r="A13" s="46" t="s">
        <v>382</v>
      </c>
      <c r="B13" s="52">
        <v>0</v>
      </c>
      <c r="C13" s="52"/>
    </row>
    <row r="14" spans="1:3" customFormat="1" x14ac:dyDescent="0.25">
      <c r="A14" s="46" t="s">
        <v>128</v>
      </c>
      <c r="B14" s="52">
        <v>209</v>
      </c>
      <c r="C14" s="52"/>
    </row>
    <row r="15" spans="1:3" customFormat="1" x14ac:dyDescent="0.25">
      <c r="A15" s="46" t="s">
        <v>383</v>
      </c>
      <c r="B15" s="52" t="s">
        <v>160</v>
      </c>
      <c r="C15" s="52"/>
    </row>
    <row r="16" spans="1:3" customFormat="1" x14ac:dyDescent="0.25">
      <c r="A16" s="46" t="s">
        <v>130</v>
      </c>
      <c r="B16" s="52" t="s">
        <v>161</v>
      </c>
      <c r="C16" s="52"/>
    </row>
    <row r="17" spans="1:3" customFormat="1" x14ac:dyDescent="0.25">
      <c r="A17" s="47" t="s">
        <v>384</v>
      </c>
      <c r="B17" s="52"/>
      <c r="C17" s="52"/>
    </row>
    <row r="18" spans="1:3" customFormat="1" x14ac:dyDescent="0.25">
      <c r="A18" s="46" t="s">
        <v>132</v>
      </c>
      <c r="B18" s="53">
        <v>46163</v>
      </c>
      <c r="C18" s="53"/>
    </row>
    <row r="19" spans="1:3" customFormat="1" x14ac:dyDescent="0.25">
      <c r="A19" s="46" t="s">
        <v>133</v>
      </c>
      <c r="B19" s="53">
        <v>46161</v>
      </c>
      <c r="C19" s="52"/>
    </row>
    <row r="20" spans="1:3" customFormat="1" x14ac:dyDescent="0.25">
      <c r="A20" s="46" t="s">
        <v>134</v>
      </c>
      <c r="B20" s="52" t="s">
        <v>143</v>
      </c>
      <c r="C20" s="52"/>
    </row>
    <row r="21" spans="1:3" customFormat="1" x14ac:dyDescent="0.25">
      <c r="A21" s="46" t="s">
        <v>385</v>
      </c>
      <c r="B21" s="52" t="s">
        <v>62</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39" x14ac:dyDescent="0.25">
      <c r="A26" s="60" t="s">
        <v>386</v>
      </c>
      <c r="B26" s="60" t="s">
        <v>390</v>
      </c>
      <c r="C26" s="60" t="s">
        <v>388</v>
      </c>
    </row>
    <row r="27" spans="1:3" x14ac:dyDescent="0.25">
      <c r="A27" s="44">
        <v>16</v>
      </c>
      <c r="B27" s="45">
        <v>6.96</v>
      </c>
      <c r="C27" s="45">
        <v>1.85</v>
      </c>
    </row>
    <row r="28" spans="1:3" x14ac:dyDescent="0.25">
      <c r="A28" s="44">
        <v>17</v>
      </c>
      <c r="B28" s="45">
        <v>7.08</v>
      </c>
      <c r="C28" s="45">
        <v>2</v>
      </c>
    </row>
    <row r="29" spans="1:3" x14ac:dyDescent="0.25">
      <c r="A29" s="44">
        <v>18</v>
      </c>
      <c r="B29" s="45">
        <v>7.2</v>
      </c>
      <c r="C29" s="45">
        <v>2.15</v>
      </c>
    </row>
    <row r="30" spans="1:3" x14ac:dyDescent="0.25">
      <c r="A30" s="44">
        <v>19</v>
      </c>
      <c r="B30" s="45">
        <v>7.33</v>
      </c>
      <c r="C30" s="45">
        <v>2.25</v>
      </c>
    </row>
    <row r="31" spans="1:3" x14ac:dyDescent="0.25">
      <c r="A31" s="44">
        <v>20</v>
      </c>
      <c r="B31" s="45">
        <v>7.46</v>
      </c>
      <c r="C31" s="45">
        <v>2.29</v>
      </c>
    </row>
    <row r="32" spans="1:3" x14ac:dyDescent="0.25">
      <c r="A32" s="44">
        <v>21</v>
      </c>
      <c r="B32" s="45">
        <v>7.59</v>
      </c>
      <c r="C32" s="45">
        <v>2.33</v>
      </c>
    </row>
    <row r="33" spans="1:3" x14ac:dyDescent="0.25">
      <c r="A33" s="44">
        <v>22</v>
      </c>
      <c r="B33" s="45">
        <v>7.72</v>
      </c>
      <c r="C33" s="45">
        <v>2.37</v>
      </c>
    </row>
    <row r="34" spans="1:3" x14ac:dyDescent="0.25">
      <c r="A34" s="44">
        <v>23</v>
      </c>
      <c r="B34" s="45">
        <v>7.85</v>
      </c>
      <c r="C34" s="45">
        <v>2.42</v>
      </c>
    </row>
    <row r="35" spans="1:3" x14ac:dyDescent="0.25">
      <c r="A35" s="44">
        <v>24</v>
      </c>
      <c r="B35" s="45">
        <v>7.99</v>
      </c>
      <c r="C35" s="45">
        <v>2.46</v>
      </c>
    </row>
    <row r="36" spans="1:3" x14ac:dyDescent="0.25">
      <c r="A36" s="44">
        <v>25</v>
      </c>
      <c r="B36" s="45">
        <v>8.1300000000000008</v>
      </c>
      <c r="C36" s="45">
        <v>2.5</v>
      </c>
    </row>
    <row r="37" spans="1:3" x14ac:dyDescent="0.25">
      <c r="A37" s="44">
        <v>26</v>
      </c>
      <c r="B37" s="45">
        <v>8.27</v>
      </c>
      <c r="C37" s="45">
        <v>2.5499999999999998</v>
      </c>
    </row>
    <row r="38" spans="1:3" x14ac:dyDescent="0.25">
      <c r="A38" s="44">
        <v>27</v>
      </c>
      <c r="B38" s="45">
        <v>8.42</v>
      </c>
      <c r="C38" s="45">
        <v>2.59</v>
      </c>
    </row>
    <row r="39" spans="1:3" x14ac:dyDescent="0.25">
      <c r="A39" s="44">
        <v>28</v>
      </c>
      <c r="B39" s="45">
        <v>8.56</v>
      </c>
      <c r="C39" s="45">
        <v>2.63</v>
      </c>
    </row>
    <row r="40" spans="1:3" x14ac:dyDescent="0.25">
      <c r="A40" s="44">
        <v>29</v>
      </c>
      <c r="B40" s="45">
        <v>8.7100000000000009</v>
      </c>
      <c r="C40" s="45">
        <v>2.68</v>
      </c>
    </row>
    <row r="41" spans="1:3" x14ac:dyDescent="0.25">
      <c r="A41" s="44">
        <v>30</v>
      </c>
      <c r="B41" s="45">
        <v>8.8699999999999992</v>
      </c>
      <c r="C41" s="45">
        <v>2.73</v>
      </c>
    </row>
    <row r="42" spans="1:3" x14ac:dyDescent="0.25">
      <c r="A42" s="44">
        <v>31</v>
      </c>
      <c r="B42" s="45">
        <v>9.02</v>
      </c>
      <c r="C42" s="45">
        <v>2.78</v>
      </c>
    </row>
    <row r="43" spans="1:3" x14ac:dyDescent="0.25">
      <c r="A43" s="44">
        <v>32</v>
      </c>
      <c r="B43" s="45">
        <v>9.18</v>
      </c>
      <c r="C43" s="45">
        <v>2.82</v>
      </c>
    </row>
    <row r="44" spans="1:3" x14ac:dyDescent="0.25">
      <c r="A44" s="44">
        <v>33</v>
      </c>
      <c r="B44" s="45">
        <v>9.34</v>
      </c>
      <c r="C44" s="45">
        <v>2.87</v>
      </c>
    </row>
    <row r="45" spans="1:3" x14ac:dyDescent="0.25">
      <c r="A45" s="44">
        <v>34</v>
      </c>
      <c r="B45" s="45">
        <v>9.5</v>
      </c>
      <c r="C45" s="45">
        <v>2.92</v>
      </c>
    </row>
    <row r="46" spans="1:3" x14ac:dyDescent="0.25">
      <c r="A46" s="44">
        <v>35</v>
      </c>
      <c r="B46" s="45">
        <v>9.67</v>
      </c>
      <c r="C46" s="45">
        <v>2.97</v>
      </c>
    </row>
    <row r="47" spans="1:3" x14ac:dyDescent="0.25">
      <c r="A47" s="44">
        <v>36</v>
      </c>
      <c r="B47" s="45">
        <v>9.84</v>
      </c>
      <c r="C47" s="45">
        <v>3.03</v>
      </c>
    </row>
    <row r="48" spans="1:3" x14ac:dyDescent="0.25">
      <c r="A48" s="44">
        <v>37</v>
      </c>
      <c r="B48" s="45">
        <v>10.01</v>
      </c>
      <c r="C48" s="45">
        <v>3.08</v>
      </c>
    </row>
    <row r="49" spans="1:3" x14ac:dyDescent="0.25">
      <c r="A49" s="44">
        <v>38</v>
      </c>
      <c r="B49" s="45">
        <v>10.19</v>
      </c>
      <c r="C49" s="45">
        <v>3.13</v>
      </c>
    </row>
    <row r="50" spans="1:3" x14ac:dyDescent="0.25">
      <c r="A50" s="44">
        <v>39</v>
      </c>
      <c r="B50" s="45">
        <v>10.36</v>
      </c>
      <c r="C50" s="45">
        <v>3.18</v>
      </c>
    </row>
    <row r="51" spans="1:3" x14ac:dyDescent="0.25">
      <c r="A51" s="44">
        <v>40</v>
      </c>
      <c r="B51" s="45">
        <v>10.55</v>
      </c>
      <c r="C51" s="45">
        <v>3.23</v>
      </c>
    </row>
    <row r="52" spans="1:3" x14ac:dyDescent="0.25">
      <c r="A52" s="44">
        <v>41</v>
      </c>
      <c r="B52" s="45">
        <v>10.74</v>
      </c>
      <c r="C52" s="45">
        <v>3.28</v>
      </c>
    </row>
    <row r="53" spans="1:3" x14ac:dyDescent="0.25">
      <c r="A53" s="44">
        <v>42</v>
      </c>
      <c r="B53" s="45">
        <v>10.93</v>
      </c>
      <c r="C53" s="45">
        <v>3.34</v>
      </c>
    </row>
    <row r="54" spans="1:3" x14ac:dyDescent="0.25">
      <c r="A54" s="44">
        <v>43</v>
      </c>
      <c r="B54" s="45">
        <v>11.12</v>
      </c>
      <c r="C54" s="45">
        <v>3.39</v>
      </c>
    </row>
    <row r="55" spans="1:3" x14ac:dyDescent="0.25">
      <c r="A55" s="44">
        <v>44</v>
      </c>
      <c r="B55" s="45">
        <v>11.32</v>
      </c>
      <c r="C55" s="45">
        <v>3.44</v>
      </c>
    </row>
    <row r="56" spans="1:3" x14ac:dyDescent="0.25">
      <c r="A56" s="44">
        <v>45</v>
      </c>
      <c r="B56" s="45">
        <v>11.52</v>
      </c>
      <c r="C56" s="45">
        <v>3.49</v>
      </c>
    </row>
    <row r="57" spans="1:3" x14ac:dyDescent="0.25">
      <c r="A57" s="44">
        <v>46</v>
      </c>
      <c r="B57" s="45">
        <v>11.73</v>
      </c>
      <c r="C57" s="45">
        <v>3.54</v>
      </c>
    </row>
    <row r="58" spans="1:3" x14ac:dyDescent="0.25">
      <c r="A58" s="44">
        <v>47</v>
      </c>
      <c r="B58" s="45">
        <v>11.95</v>
      </c>
      <c r="C58" s="45">
        <v>3.58</v>
      </c>
    </row>
    <row r="59" spans="1:3" x14ac:dyDescent="0.25">
      <c r="A59" s="44">
        <v>48</v>
      </c>
      <c r="B59" s="45">
        <v>12.17</v>
      </c>
      <c r="C59" s="45">
        <v>3.63</v>
      </c>
    </row>
    <row r="60" spans="1:3" x14ac:dyDescent="0.25">
      <c r="A60" s="44">
        <v>49</v>
      </c>
      <c r="B60" s="45">
        <v>12.4</v>
      </c>
      <c r="C60" s="45">
        <v>3.67</v>
      </c>
    </row>
    <row r="61" spans="1:3" x14ac:dyDescent="0.25">
      <c r="A61" s="44">
        <v>50</v>
      </c>
      <c r="B61" s="45">
        <v>12.63</v>
      </c>
      <c r="C61" s="45">
        <v>3.71</v>
      </c>
    </row>
    <row r="62" spans="1:3" x14ac:dyDescent="0.25">
      <c r="A62" s="44">
        <v>51</v>
      </c>
      <c r="B62" s="45">
        <v>12.87</v>
      </c>
      <c r="C62" s="45">
        <v>3.76</v>
      </c>
    </row>
    <row r="63" spans="1:3" x14ac:dyDescent="0.25">
      <c r="A63" s="44">
        <v>52</v>
      </c>
      <c r="B63" s="45">
        <v>13.11</v>
      </c>
      <c r="C63" s="45">
        <v>3.8</v>
      </c>
    </row>
    <row r="64" spans="1:3" x14ac:dyDescent="0.25">
      <c r="A64" s="44">
        <v>53</v>
      </c>
      <c r="B64" s="45">
        <v>13.37</v>
      </c>
      <c r="C64" s="45">
        <v>3.83</v>
      </c>
    </row>
    <row r="65" spans="1:3" x14ac:dyDescent="0.25">
      <c r="A65" s="44">
        <v>54</v>
      </c>
      <c r="B65" s="45">
        <v>13.63</v>
      </c>
      <c r="C65" s="45">
        <v>3.87</v>
      </c>
    </row>
    <row r="66" spans="1:3" x14ac:dyDescent="0.25">
      <c r="A66" s="44">
        <v>55</v>
      </c>
      <c r="B66" s="45">
        <v>13.91</v>
      </c>
      <c r="C66" s="45">
        <v>3.89</v>
      </c>
    </row>
    <row r="67" spans="1:3" x14ac:dyDescent="0.25">
      <c r="A67" s="44">
        <v>56</v>
      </c>
      <c r="B67" s="45">
        <v>14.19</v>
      </c>
      <c r="C67" s="45">
        <v>3.92</v>
      </c>
    </row>
    <row r="68" spans="1:3" x14ac:dyDescent="0.25">
      <c r="A68" s="44">
        <v>57</v>
      </c>
      <c r="B68" s="45">
        <v>14.49</v>
      </c>
      <c r="C68" s="45">
        <v>3.94</v>
      </c>
    </row>
    <row r="69" spans="1:3" x14ac:dyDescent="0.25">
      <c r="A69" s="44">
        <v>58</v>
      </c>
      <c r="B69" s="45">
        <v>14.8</v>
      </c>
      <c r="C69" s="45">
        <v>3.95</v>
      </c>
    </row>
    <row r="70" spans="1:3" x14ac:dyDescent="0.25">
      <c r="A70" s="44">
        <v>59</v>
      </c>
      <c r="B70" s="45">
        <v>15.12</v>
      </c>
      <c r="C70" s="45">
        <v>3.97</v>
      </c>
    </row>
    <row r="71" spans="1:3" x14ac:dyDescent="0.25">
      <c r="A71" s="44">
        <v>60</v>
      </c>
      <c r="B71" s="45">
        <v>15.46</v>
      </c>
      <c r="C71" s="45">
        <v>3.98</v>
      </c>
    </row>
    <row r="72" spans="1:3" x14ac:dyDescent="0.25">
      <c r="A72" s="44">
        <v>61</v>
      </c>
      <c r="B72" s="45">
        <v>15.81</v>
      </c>
      <c r="C72" s="45">
        <v>3.98</v>
      </c>
    </row>
    <row r="73" spans="1:3" x14ac:dyDescent="0.25">
      <c r="A73" s="44">
        <v>62</v>
      </c>
      <c r="B73" s="45">
        <v>16.18</v>
      </c>
      <c r="C73" s="45">
        <v>3.99</v>
      </c>
    </row>
    <row r="74" spans="1:3" x14ac:dyDescent="0.25">
      <c r="A74" s="44">
        <v>63</v>
      </c>
      <c r="B74" s="45">
        <v>16.57</v>
      </c>
      <c r="C74" s="45">
        <v>3.98</v>
      </c>
    </row>
    <row r="75" spans="1:3" x14ac:dyDescent="0.25">
      <c r="A75" s="44">
        <v>64</v>
      </c>
      <c r="B75" s="45">
        <v>16.98</v>
      </c>
      <c r="C75" s="45">
        <v>3.98</v>
      </c>
    </row>
    <row r="76" spans="1:3" x14ac:dyDescent="0.25">
      <c r="A76" s="44">
        <v>65</v>
      </c>
      <c r="B76" s="45">
        <v>16.88</v>
      </c>
      <c r="C76" s="45">
        <v>3.98</v>
      </c>
    </row>
    <row r="77" spans="1:3" x14ac:dyDescent="0.25">
      <c r="A77" s="44">
        <v>66</v>
      </c>
      <c r="B77" s="45">
        <v>16.27</v>
      </c>
      <c r="C77" s="45">
        <v>3.98</v>
      </c>
    </row>
    <row r="78" spans="1:3" x14ac:dyDescent="0.25">
      <c r="A78" s="44">
        <v>67</v>
      </c>
      <c r="B78" s="45">
        <v>15.67</v>
      </c>
      <c r="C78" s="45">
        <v>3.98</v>
      </c>
    </row>
    <row r="79" spans="1:3" x14ac:dyDescent="0.25">
      <c r="A79" s="44">
        <v>68</v>
      </c>
      <c r="B79" s="45">
        <v>15.06</v>
      </c>
      <c r="C79" s="45">
        <v>3.98</v>
      </c>
    </row>
    <row r="80" spans="1:3" x14ac:dyDescent="0.25">
      <c r="A80" s="44">
        <v>69</v>
      </c>
      <c r="B80" s="45">
        <v>14.46</v>
      </c>
      <c r="C80" s="45">
        <v>3.98</v>
      </c>
    </row>
    <row r="81" spans="1:3" x14ac:dyDescent="0.25">
      <c r="A81" s="44">
        <v>70</v>
      </c>
      <c r="B81" s="45">
        <v>13.86</v>
      </c>
      <c r="C81" s="45">
        <v>3.97</v>
      </c>
    </row>
    <row r="82" spans="1:3" x14ac:dyDescent="0.25">
      <c r="A82" s="44">
        <v>71</v>
      </c>
      <c r="B82" s="45">
        <v>13.26</v>
      </c>
      <c r="C82" s="45">
        <v>3.96</v>
      </c>
    </row>
    <row r="83" spans="1:3" x14ac:dyDescent="0.25">
      <c r="A83" s="44">
        <v>72</v>
      </c>
      <c r="B83" s="45">
        <v>12.66</v>
      </c>
      <c r="C83" s="45">
        <v>3.94</v>
      </c>
    </row>
    <row r="84" spans="1:3" x14ac:dyDescent="0.25">
      <c r="A84" s="44">
        <v>73</v>
      </c>
      <c r="B84" s="45">
        <v>12.07</v>
      </c>
      <c r="C84" s="45">
        <v>3.92</v>
      </c>
    </row>
    <row r="85" spans="1:3" x14ac:dyDescent="0.25">
      <c r="A85" s="44">
        <v>74</v>
      </c>
      <c r="B85" s="45">
        <v>11.48</v>
      </c>
      <c r="C85" s="45">
        <v>3.88</v>
      </c>
    </row>
  </sheetData>
  <sheetProtection algorithmName="SHA-512" hashValue="LJoMmflhmh3KqoH9WwoFElchcvopomD9KKFpkfv9ddatbtajNJsLNYryEoAd/rzy1MqPpjcp0ZShcOPwmQKdSw==" saltValue="4ixVUlrJ8Wv+oOHnDjIGKQ==" spinCount="100000" sheet="1" objects="1" scenarios="1"/>
  <conditionalFormatting sqref="A26:A85">
    <cfRule type="expression" dxfId="800" priority="1" stopIfTrue="1">
      <formula>MOD(ROW(),2)=0</formula>
    </cfRule>
    <cfRule type="expression" dxfId="799" priority="2" stopIfTrue="1">
      <formula>MOD(ROW(),2)&lt;&gt;0</formula>
    </cfRule>
  </conditionalFormatting>
  <conditionalFormatting sqref="B26:C85">
    <cfRule type="expression" dxfId="798" priority="3" stopIfTrue="1">
      <formula>MOD(ROW(),2)=0</formula>
    </cfRule>
    <cfRule type="expression" dxfId="797" priority="4" stopIfTrue="1">
      <formula>MOD(ROW(),2)&lt;&gt;0</formula>
    </cfRule>
  </conditionalFormatting>
  <conditionalFormatting sqref="A6:A21">
    <cfRule type="expression" dxfId="796" priority="5" stopIfTrue="1">
      <formula>MOD(ROW(),2)=0</formula>
    </cfRule>
    <cfRule type="expression" dxfId="795" priority="6" stopIfTrue="1">
      <formula>MOD(ROW(),2)&lt;&gt;0</formula>
    </cfRule>
  </conditionalFormatting>
  <conditionalFormatting sqref="B6:C21">
    <cfRule type="expression" dxfId="794" priority="7" stopIfTrue="1">
      <formula>MOD(ROW(),2)=0</formula>
    </cfRule>
    <cfRule type="expression" dxfId="793" priority="8" stopIfTrue="1">
      <formula>MOD(ROW(),2)&lt;&gt;0</formula>
    </cfRule>
  </conditionalFormatting>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7D276-81D8-46AE-9B85-550E3A0FCC48}">
  <sheetPr codeName="Sheet17"/>
  <dimension ref="A1:C85"/>
  <sheetViews>
    <sheetView showGridLines="0" workbookViewId="0">
      <selection activeCell="A6" sqref="A6"/>
    </sheetView>
  </sheetViews>
  <sheetFormatPr defaultColWidth="8.7265625" defaultRowHeight="12.5" x14ac:dyDescent="0.25"/>
  <cols>
    <col min="1" max="1" width="31.54296875" style="42" customWidth="1"/>
    <col min="2" max="3" width="22.54296875" style="42" customWidth="1"/>
    <col min="4" max="16384" width="8.7265625" style="42"/>
  </cols>
  <sheetData>
    <row r="1" spans="1:3" s="1" customFormat="1" ht="20" x14ac:dyDescent="0.4">
      <c r="A1" s="2" t="s">
        <v>0</v>
      </c>
    </row>
    <row r="2" spans="1:3" s="1" customFormat="1" ht="15.5" x14ac:dyDescent="0.35">
      <c r="A2" s="30" t="s">
        <v>1</v>
      </c>
      <c r="B2" s="3" t="str">
        <f>wb_title</f>
        <v>Fire_NI - Consolidated Factor Spreadsheet</v>
      </c>
    </row>
    <row r="3" spans="1:3" s="1" customFormat="1" ht="15.5" x14ac:dyDescent="0.35">
      <c r="A3" s="30" t="s">
        <v>2</v>
      </c>
      <c r="B3" s="3" t="str">
        <f>TABLE_FACTOR_TYPE_1 &amp; " - x-" &amp; TABLE_SERIES_NUMBER_1</f>
        <v>CETV - x-210</v>
      </c>
    </row>
    <row r="4" spans="1:3" customFormat="1" x14ac:dyDescent="0.25"/>
    <row r="5" spans="1:3" customFormat="1" x14ac:dyDescent="0.25"/>
    <row r="6" spans="1:3" customFormat="1" x14ac:dyDescent="0.25">
      <c r="A6" s="46" t="s">
        <v>379</v>
      </c>
      <c r="B6" s="52" t="s">
        <v>380</v>
      </c>
      <c r="C6" s="52"/>
    </row>
    <row r="7" spans="1:3" customFormat="1" x14ac:dyDescent="0.25">
      <c r="A7" s="46" t="s">
        <v>381</v>
      </c>
      <c r="B7" s="52" t="s">
        <v>31</v>
      </c>
      <c r="C7" s="52"/>
    </row>
    <row r="8" spans="1:3" customFormat="1" x14ac:dyDescent="0.25">
      <c r="A8" s="46" t="s">
        <v>123</v>
      </c>
      <c r="B8" s="52">
        <v>2015</v>
      </c>
      <c r="C8" s="52"/>
    </row>
    <row r="9" spans="1:3" customFormat="1" x14ac:dyDescent="0.25">
      <c r="A9" s="46" t="s">
        <v>124</v>
      </c>
      <c r="B9" s="52" t="s">
        <v>137</v>
      </c>
      <c r="C9" s="52"/>
    </row>
    <row r="10" spans="1:3" customFormat="1" ht="25" x14ac:dyDescent="0.25">
      <c r="A10" s="46" t="s">
        <v>6</v>
      </c>
      <c r="B10" s="52" t="s">
        <v>162</v>
      </c>
      <c r="C10" s="52"/>
    </row>
    <row r="11" spans="1:3" customFormat="1" x14ac:dyDescent="0.25">
      <c r="A11" s="46" t="s">
        <v>125</v>
      </c>
      <c r="B11" s="52" t="s">
        <v>139</v>
      </c>
      <c r="C11" s="52"/>
    </row>
    <row r="12" spans="1:3" customFormat="1" x14ac:dyDescent="0.25">
      <c r="A12" s="46" t="s">
        <v>126</v>
      </c>
      <c r="B12" s="52" t="s">
        <v>140</v>
      </c>
      <c r="C12" s="52"/>
    </row>
    <row r="13" spans="1:3" customFormat="1" x14ac:dyDescent="0.25">
      <c r="A13" s="46" t="s">
        <v>382</v>
      </c>
      <c r="B13" s="52">
        <v>0</v>
      </c>
      <c r="C13" s="52"/>
    </row>
    <row r="14" spans="1:3" customFormat="1" x14ac:dyDescent="0.25">
      <c r="A14" s="46" t="s">
        <v>128</v>
      </c>
      <c r="B14" s="52">
        <v>210</v>
      </c>
      <c r="C14" s="52"/>
    </row>
    <row r="15" spans="1:3" customFormat="1" x14ac:dyDescent="0.25">
      <c r="A15" s="46" t="s">
        <v>383</v>
      </c>
      <c r="B15" s="52" t="s">
        <v>163</v>
      </c>
      <c r="C15" s="52"/>
    </row>
    <row r="16" spans="1:3" customFormat="1" x14ac:dyDescent="0.25">
      <c r="A16" s="46" t="s">
        <v>130</v>
      </c>
      <c r="B16" s="52" t="s">
        <v>164</v>
      </c>
      <c r="C16" s="52"/>
    </row>
    <row r="17" spans="1:3" customFormat="1" x14ac:dyDescent="0.25">
      <c r="A17" s="47" t="s">
        <v>384</v>
      </c>
      <c r="B17" s="52"/>
      <c r="C17" s="52"/>
    </row>
    <row r="18" spans="1:3" customFormat="1" x14ac:dyDescent="0.25">
      <c r="A18" s="46" t="s">
        <v>132</v>
      </c>
      <c r="B18" s="53">
        <v>46163</v>
      </c>
      <c r="C18" s="53"/>
    </row>
    <row r="19" spans="1:3" customFormat="1" x14ac:dyDescent="0.25">
      <c r="A19" s="46" t="s">
        <v>133</v>
      </c>
      <c r="B19" s="53">
        <v>46161</v>
      </c>
      <c r="C19" s="52"/>
    </row>
    <row r="20" spans="1:3" customFormat="1" x14ac:dyDescent="0.25">
      <c r="A20" s="46" t="s">
        <v>134</v>
      </c>
      <c r="B20" s="52" t="s">
        <v>143</v>
      </c>
      <c r="C20" s="52"/>
    </row>
    <row r="21" spans="1:3" customFormat="1" x14ac:dyDescent="0.25">
      <c r="A21" s="46" t="s">
        <v>385</v>
      </c>
      <c r="B21" s="52" t="s">
        <v>62</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39" x14ac:dyDescent="0.25">
      <c r="A26" s="60" t="s">
        <v>386</v>
      </c>
      <c r="B26" s="60" t="s">
        <v>390</v>
      </c>
      <c r="C26" s="60" t="s">
        <v>388</v>
      </c>
    </row>
    <row r="27" spans="1:3" x14ac:dyDescent="0.25">
      <c r="A27" s="44">
        <v>16</v>
      </c>
      <c r="B27" s="45">
        <v>6.61</v>
      </c>
      <c r="C27" s="45">
        <v>1.86</v>
      </c>
    </row>
    <row r="28" spans="1:3" x14ac:dyDescent="0.25">
      <c r="A28" s="44">
        <v>17</v>
      </c>
      <c r="B28" s="45">
        <v>6.72</v>
      </c>
      <c r="C28" s="45">
        <v>2</v>
      </c>
    </row>
    <row r="29" spans="1:3" x14ac:dyDescent="0.25">
      <c r="A29" s="44">
        <v>18</v>
      </c>
      <c r="B29" s="45">
        <v>6.84</v>
      </c>
      <c r="C29" s="45">
        <v>2.16</v>
      </c>
    </row>
    <row r="30" spans="1:3" x14ac:dyDescent="0.25">
      <c r="A30" s="44">
        <v>19</v>
      </c>
      <c r="B30" s="45">
        <v>6.96</v>
      </c>
      <c r="C30" s="45">
        <v>2.2599999999999998</v>
      </c>
    </row>
    <row r="31" spans="1:3" x14ac:dyDescent="0.25">
      <c r="A31" s="44">
        <v>20</v>
      </c>
      <c r="B31" s="45">
        <v>7.08</v>
      </c>
      <c r="C31" s="45">
        <v>2.2999999999999998</v>
      </c>
    </row>
    <row r="32" spans="1:3" x14ac:dyDescent="0.25">
      <c r="A32" s="44">
        <v>21</v>
      </c>
      <c r="B32" s="45">
        <v>7.2</v>
      </c>
      <c r="C32" s="45">
        <v>2.34</v>
      </c>
    </row>
    <row r="33" spans="1:3" x14ac:dyDescent="0.25">
      <c r="A33" s="44">
        <v>22</v>
      </c>
      <c r="B33" s="45">
        <v>7.32</v>
      </c>
      <c r="C33" s="45">
        <v>2.38</v>
      </c>
    </row>
    <row r="34" spans="1:3" x14ac:dyDescent="0.25">
      <c r="A34" s="44">
        <v>23</v>
      </c>
      <c r="B34" s="45">
        <v>7.45</v>
      </c>
      <c r="C34" s="45">
        <v>2.42</v>
      </c>
    </row>
    <row r="35" spans="1:3" x14ac:dyDescent="0.25">
      <c r="A35" s="44">
        <v>24</v>
      </c>
      <c r="B35" s="45">
        <v>7.58</v>
      </c>
      <c r="C35" s="45">
        <v>2.4700000000000002</v>
      </c>
    </row>
    <row r="36" spans="1:3" x14ac:dyDescent="0.25">
      <c r="A36" s="44">
        <v>25</v>
      </c>
      <c r="B36" s="45">
        <v>7.71</v>
      </c>
      <c r="C36" s="45">
        <v>2.5099999999999998</v>
      </c>
    </row>
    <row r="37" spans="1:3" x14ac:dyDescent="0.25">
      <c r="A37" s="44">
        <v>26</v>
      </c>
      <c r="B37" s="45">
        <v>7.84</v>
      </c>
      <c r="C37" s="45">
        <v>2.56</v>
      </c>
    </row>
    <row r="38" spans="1:3" x14ac:dyDescent="0.25">
      <c r="A38" s="44">
        <v>27</v>
      </c>
      <c r="B38" s="45">
        <v>7.98</v>
      </c>
      <c r="C38" s="45">
        <v>2.6</v>
      </c>
    </row>
    <row r="39" spans="1:3" x14ac:dyDescent="0.25">
      <c r="A39" s="44">
        <v>28</v>
      </c>
      <c r="B39" s="45">
        <v>8.1199999999999992</v>
      </c>
      <c r="C39" s="45">
        <v>2.65</v>
      </c>
    </row>
    <row r="40" spans="1:3" x14ac:dyDescent="0.25">
      <c r="A40" s="44">
        <v>29</v>
      </c>
      <c r="B40" s="45">
        <v>8.26</v>
      </c>
      <c r="C40" s="45">
        <v>2.69</v>
      </c>
    </row>
    <row r="41" spans="1:3" x14ac:dyDescent="0.25">
      <c r="A41" s="44">
        <v>30</v>
      </c>
      <c r="B41" s="45">
        <v>8.4</v>
      </c>
      <c r="C41" s="45">
        <v>2.74</v>
      </c>
    </row>
    <row r="42" spans="1:3" x14ac:dyDescent="0.25">
      <c r="A42" s="44">
        <v>31</v>
      </c>
      <c r="B42" s="45">
        <v>8.5500000000000007</v>
      </c>
      <c r="C42" s="45">
        <v>2.79</v>
      </c>
    </row>
    <row r="43" spans="1:3" x14ac:dyDescent="0.25">
      <c r="A43" s="44">
        <v>32</v>
      </c>
      <c r="B43" s="45">
        <v>8.6999999999999993</v>
      </c>
      <c r="C43" s="45">
        <v>2.84</v>
      </c>
    </row>
    <row r="44" spans="1:3" x14ac:dyDescent="0.25">
      <c r="A44" s="44">
        <v>33</v>
      </c>
      <c r="B44" s="45">
        <v>8.85</v>
      </c>
      <c r="C44" s="45">
        <v>2.89</v>
      </c>
    </row>
    <row r="45" spans="1:3" x14ac:dyDescent="0.25">
      <c r="A45" s="44">
        <v>34</v>
      </c>
      <c r="B45" s="45">
        <v>9</v>
      </c>
      <c r="C45" s="45">
        <v>2.94</v>
      </c>
    </row>
    <row r="46" spans="1:3" x14ac:dyDescent="0.25">
      <c r="A46" s="44">
        <v>35</v>
      </c>
      <c r="B46" s="45">
        <v>9.16</v>
      </c>
      <c r="C46" s="45">
        <v>2.99</v>
      </c>
    </row>
    <row r="47" spans="1:3" x14ac:dyDescent="0.25">
      <c r="A47" s="44">
        <v>36</v>
      </c>
      <c r="B47" s="45">
        <v>9.32</v>
      </c>
      <c r="C47" s="45">
        <v>3.04</v>
      </c>
    </row>
    <row r="48" spans="1:3" x14ac:dyDescent="0.25">
      <c r="A48" s="44">
        <v>37</v>
      </c>
      <c r="B48" s="45">
        <v>9.48</v>
      </c>
      <c r="C48" s="45">
        <v>3.09</v>
      </c>
    </row>
    <row r="49" spans="1:3" x14ac:dyDescent="0.25">
      <c r="A49" s="44">
        <v>38</v>
      </c>
      <c r="B49" s="45">
        <v>9.64</v>
      </c>
      <c r="C49" s="45">
        <v>3.14</v>
      </c>
    </row>
    <row r="50" spans="1:3" x14ac:dyDescent="0.25">
      <c r="A50" s="44">
        <v>39</v>
      </c>
      <c r="B50" s="45">
        <v>9.81</v>
      </c>
      <c r="C50" s="45">
        <v>3.2</v>
      </c>
    </row>
    <row r="51" spans="1:3" x14ac:dyDescent="0.25">
      <c r="A51" s="44">
        <v>40</v>
      </c>
      <c r="B51" s="45">
        <v>9.98</v>
      </c>
      <c r="C51" s="45">
        <v>3.25</v>
      </c>
    </row>
    <row r="52" spans="1:3" x14ac:dyDescent="0.25">
      <c r="A52" s="44">
        <v>41</v>
      </c>
      <c r="B52" s="45">
        <v>10.16</v>
      </c>
      <c r="C52" s="45">
        <v>3.3</v>
      </c>
    </row>
    <row r="53" spans="1:3" x14ac:dyDescent="0.25">
      <c r="A53" s="44">
        <v>42</v>
      </c>
      <c r="B53" s="45">
        <v>10.34</v>
      </c>
      <c r="C53" s="45">
        <v>3.35</v>
      </c>
    </row>
    <row r="54" spans="1:3" x14ac:dyDescent="0.25">
      <c r="A54" s="44">
        <v>43</v>
      </c>
      <c r="B54" s="45">
        <v>10.52</v>
      </c>
      <c r="C54" s="45">
        <v>3.4</v>
      </c>
    </row>
    <row r="55" spans="1:3" x14ac:dyDescent="0.25">
      <c r="A55" s="44">
        <v>44</v>
      </c>
      <c r="B55" s="45">
        <v>10.71</v>
      </c>
      <c r="C55" s="45">
        <v>3.45</v>
      </c>
    </row>
    <row r="56" spans="1:3" x14ac:dyDescent="0.25">
      <c r="A56" s="44">
        <v>45</v>
      </c>
      <c r="B56" s="45">
        <v>10.9</v>
      </c>
      <c r="C56" s="45">
        <v>3.5</v>
      </c>
    </row>
    <row r="57" spans="1:3" x14ac:dyDescent="0.25">
      <c r="A57" s="44">
        <v>46</v>
      </c>
      <c r="B57" s="45">
        <v>11.1</v>
      </c>
      <c r="C57" s="45">
        <v>3.55</v>
      </c>
    </row>
    <row r="58" spans="1:3" x14ac:dyDescent="0.25">
      <c r="A58" s="44">
        <v>47</v>
      </c>
      <c r="B58" s="45">
        <v>11.3</v>
      </c>
      <c r="C58" s="45">
        <v>3.6</v>
      </c>
    </row>
    <row r="59" spans="1:3" x14ac:dyDescent="0.25">
      <c r="A59" s="44">
        <v>48</v>
      </c>
      <c r="B59" s="45">
        <v>11.5</v>
      </c>
      <c r="C59" s="45">
        <v>3.65</v>
      </c>
    </row>
    <row r="60" spans="1:3" x14ac:dyDescent="0.25">
      <c r="A60" s="44">
        <v>49</v>
      </c>
      <c r="B60" s="45">
        <v>11.72</v>
      </c>
      <c r="C60" s="45">
        <v>3.69</v>
      </c>
    </row>
    <row r="61" spans="1:3" x14ac:dyDescent="0.25">
      <c r="A61" s="44">
        <v>50</v>
      </c>
      <c r="B61" s="45">
        <v>11.94</v>
      </c>
      <c r="C61" s="45">
        <v>3.73</v>
      </c>
    </row>
    <row r="62" spans="1:3" x14ac:dyDescent="0.25">
      <c r="A62" s="44">
        <v>51</v>
      </c>
      <c r="B62" s="45">
        <v>12.16</v>
      </c>
      <c r="C62" s="45">
        <v>3.78</v>
      </c>
    </row>
    <row r="63" spans="1:3" x14ac:dyDescent="0.25">
      <c r="A63" s="44">
        <v>52</v>
      </c>
      <c r="B63" s="45">
        <v>12.39</v>
      </c>
      <c r="C63" s="45">
        <v>3.82</v>
      </c>
    </row>
    <row r="64" spans="1:3" x14ac:dyDescent="0.25">
      <c r="A64" s="44">
        <v>53</v>
      </c>
      <c r="B64" s="45">
        <v>12.63</v>
      </c>
      <c r="C64" s="45">
        <v>3.85</v>
      </c>
    </row>
    <row r="65" spans="1:3" x14ac:dyDescent="0.25">
      <c r="A65" s="44">
        <v>54</v>
      </c>
      <c r="B65" s="45">
        <v>12.87</v>
      </c>
      <c r="C65" s="45">
        <v>3.89</v>
      </c>
    </row>
    <row r="66" spans="1:3" x14ac:dyDescent="0.25">
      <c r="A66" s="44">
        <v>55</v>
      </c>
      <c r="B66" s="45">
        <v>13.13</v>
      </c>
      <c r="C66" s="45">
        <v>3.91</v>
      </c>
    </row>
    <row r="67" spans="1:3" x14ac:dyDescent="0.25">
      <c r="A67" s="44">
        <v>56</v>
      </c>
      <c r="B67" s="45">
        <v>13.4</v>
      </c>
      <c r="C67" s="45">
        <v>3.94</v>
      </c>
    </row>
    <row r="68" spans="1:3" x14ac:dyDescent="0.25">
      <c r="A68" s="44">
        <v>57</v>
      </c>
      <c r="B68" s="45">
        <v>13.68</v>
      </c>
      <c r="C68" s="45">
        <v>3.96</v>
      </c>
    </row>
    <row r="69" spans="1:3" x14ac:dyDescent="0.25">
      <c r="A69" s="44">
        <v>58</v>
      </c>
      <c r="B69" s="45">
        <v>13.97</v>
      </c>
      <c r="C69" s="45">
        <v>3.98</v>
      </c>
    </row>
    <row r="70" spans="1:3" x14ac:dyDescent="0.25">
      <c r="A70" s="44">
        <v>59</v>
      </c>
      <c r="B70" s="45">
        <v>14.27</v>
      </c>
      <c r="C70" s="45">
        <v>3.99</v>
      </c>
    </row>
    <row r="71" spans="1:3" x14ac:dyDescent="0.25">
      <c r="A71" s="44">
        <v>60</v>
      </c>
      <c r="B71" s="45">
        <v>14.59</v>
      </c>
      <c r="C71" s="45">
        <v>4</v>
      </c>
    </row>
    <row r="72" spans="1:3" x14ac:dyDescent="0.25">
      <c r="A72" s="44">
        <v>61</v>
      </c>
      <c r="B72" s="45">
        <v>14.92</v>
      </c>
      <c r="C72" s="45">
        <v>4.01</v>
      </c>
    </row>
    <row r="73" spans="1:3" x14ac:dyDescent="0.25">
      <c r="A73" s="44">
        <v>62</v>
      </c>
      <c r="B73" s="45">
        <v>15.26</v>
      </c>
      <c r="C73" s="45">
        <v>4.01</v>
      </c>
    </row>
    <row r="74" spans="1:3" x14ac:dyDescent="0.25">
      <c r="A74" s="44">
        <v>63</v>
      </c>
      <c r="B74" s="45">
        <v>15.63</v>
      </c>
      <c r="C74" s="45">
        <v>4.01</v>
      </c>
    </row>
    <row r="75" spans="1:3" x14ac:dyDescent="0.25">
      <c r="A75" s="44">
        <v>64</v>
      </c>
      <c r="B75" s="45">
        <v>16.010000000000002</v>
      </c>
      <c r="C75" s="45">
        <v>4</v>
      </c>
    </row>
    <row r="76" spans="1:3" x14ac:dyDescent="0.25">
      <c r="A76" s="44">
        <v>65</v>
      </c>
      <c r="B76" s="45">
        <v>16.41</v>
      </c>
      <c r="C76" s="45">
        <v>3.99</v>
      </c>
    </row>
    <row r="77" spans="1:3" x14ac:dyDescent="0.25">
      <c r="A77" s="44">
        <v>66</v>
      </c>
      <c r="B77" s="45">
        <v>16.309999999999999</v>
      </c>
      <c r="C77" s="45">
        <v>3.98</v>
      </c>
    </row>
    <row r="78" spans="1:3" x14ac:dyDescent="0.25">
      <c r="A78" s="44">
        <v>67</v>
      </c>
      <c r="B78" s="45">
        <v>15.7</v>
      </c>
      <c r="C78" s="45">
        <v>3.98</v>
      </c>
    </row>
    <row r="79" spans="1:3" x14ac:dyDescent="0.25">
      <c r="A79" s="44">
        <v>68</v>
      </c>
      <c r="B79" s="45">
        <v>15.08</v>
      </c>
      <c r="C79" s="45">
        <v>3.98</v>
      </c>
    </row>
    <row r="80" spans="1:3" x14ac:dyDescent="0.25">
      <c r="A80" s="44">
        <v>69</v>
      </c>
      <c r="B80" s="45">
        <v>14.47</v>
      </c>
      <c r="C80" s="45">
        <v>3.98</v>
      </c>
    </row>
    <row r="81" spans="1:3" x14ac:dyDescent="0.25">
      <c r="A81" s="44">
        <v>70</v>
      </c>
      <c r="B81" s="45">
        <v>13.86</v>
      </c>
      <c r="C81" s="45">
        <v>3.97</v>
      </c>
    </row>
    <row r="82" spans="1:3" x14ac:dyDescent="0.25">
      <c r="A82" s="44">
        <v>71</v>
      </c>
      <c r="B82" s="45">
        <v>13.26</v>
      </c>
      <c r="C82" s="45">
        <v>3.96</v>
      </c>
    </row>
    <row r="83" spans="1:3" x14ac:dyDescent="0.25">
      <c r="A83" s="44">
        <v>72</v>
      </c>
      <c r="B83" s="45">
        <v>12.66</v>
      </c>
      <c r="C83" s="45">
        <v>3.94</v>
      </c>
    </row>
    <row r="84" spans="1:3" x14ac:dyDescent="0.25">
      <c r="A84" s="44">
        <v>73</v>
      </c>
      <c r="B84" s="45">
        <v>12.07</v>
      </c>
      <c r="C84" s="45">
        <v>3.92</v>
      </c>
    </row>
    <row r="85" spans="1:3" x14ac:dyDescent="0.25">
      <c r="A85" s="44">
        <v>74</v>
      </c>
      <c r="B85" s="45">
        <v>11.48</v>
      </c>
      <c r="C85" s="45">
        <v>3.88</v>
      </c>
    </row>
  </sheetData>
  <sheetProtection algorithmName="SHA-512" hashValue="+U+PF+SRP0vITDjajg+GgI5MgewyF5bmAopmbYFXbQqH6xa9ejikzqOPsVh7EddsVSmigxK87hPuWUNLcG2OuQ==" saltValue="PlT1aRUPJFzeKfA1vxE+Iw==" spinCount="100000" sheet="1" objects="1" scenarios="1"/>
  <conditionalFormatting sqref="A26:A85">
    <cfRule type="expression" dxfId="790" priority="1" stopIfTrue="1">
      <formula>MOD(ROW(),2)=0</formula>
    </cfRule>
    <cfRule type="expression" dxfId="789" priority="2" stopIfTrue="1">
      <formula>MOD(ROW(),2)&lt;&gt;0</formula>
    </cfRule>
  </conditionalFormatting>
  <conditionalFormatting sqref="B26:C85">
    <cfRule type="expression" dxfId="788" priority="3" stopIfTrue="1">
      <formula>MOD(ROW(),2)=0</formula>
    </cfRule>
    <cfRule type="expression" dxfId="787" priority="4" stopIfTrue="1">
      <formula>MOD(ROW(),2)&lt;&gt;0</formula>
    </cfRule>
  </conditionalFormatting>
  <conditionalFormatting sqref="A6:A21">
    <cfRule type="expression" dxfId="786" priority="5" stopIfTrue="1">
      <formula>MOD(ROW(),2)=0</formula>
    </cfRule>
    <cfRule type="expression" dxfId="785" priority="6" stopIfTrue="1">
      <formula>MOD(ROW(),2)&lt;&gt;0</formula>
    </cfRule>
  </conditionalFormatting>
  <conditionalFormatting sqref="B6:C21">
    <cfRule type="expression" dxfId="784" priority="7" stopIfTrue="1">
      <formula>MOD(ROW(),2)=0</formula>
    </cfRule>
    <cfRule type="expression" dxfId="783" priority="8" stopIfTrue="1">
      <formula>MOD(ROW(),2)&lt;&gt;0</formula>
    </cfRule>
  </conditionalFormatting>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CD0B6-1133-475E-B4EF-5254D9483AEF}">
  <sheetPr codeName="Sheet18"/>
  <dimension ref="A1:C85"/>
  <sheetViews>
    <sheetView showGridLines="0" workbookViewId="0">
      <selection activeCell="A6" sqref="A6"/>
    </sheetView>
  </sheetViews>
  <sheetFormatPr defaultColWidth="8.7265625" defaultRowHeight="12.5" x14ac:dyDescent="0.25"/>
  <cols>
    <col min="1" max="1" width="31.54296875" style="42" customWidth="1"/>
    <col min="2" max="3" width="22.54296875" style="42" customWidth="1"/>
    <col min="4" max="16384" width="8.7265625" style="42"/>
  </cols>
  <sheetData>
    <row r="1" spans="1:3" s="1" customFormat="1" ht="20" x14ac:dyDescent="0.4">
      <c r="A1" s="2" t="s">
        <v>0</v>
      </c>
    </row>
    <row r="2" spans="1:3" s="1" customFormat="1" ht="15.5" x14ac:dyDescent="0.35">
      <c r="A2" s="30" t="s">
        <v>1</v>
      </c>
      <c r="B2" s="3" t="str">
        <f>wb_title</f>
        <v>Fire_NI - Consolidated Factor Spreadsheet</v>
      </c>
    </row>
    <row r="3" spans="1:3" s="1" customFormat="1" ht="15.5" x14ac:dyDescent="0.35">
      <c r="A3" s="30" t="s">
        <v>2</v>
      </c>
      <c r="B3" s="3" t="str">
        <f>TABLE_FACTOR_TYPE_1 &amp; " - x-" &amp; TABLE_SERIES_NUMBER_1</f>
        <v>CETV - x-211</v>
      </c>
    </row>
    <row r="4" spans="1:3" customFormat="1" x14ac:dyDescent="0.25"/>
    <row r="5" spans="1:3" customFormat="1" x14ac:dyDescent="0.25"/>
    <row r="6" spans="1:3" customFormat="1" x14ac:dyDescent="0.25">
      <c r="A6" s="46" t="s">
        <v>379</v>
      </c>
      <c r="B6" s="52" t="s">
        <v>380</v>
      </c>
      <c r="C6" s="52"/>
    </row>
    <row r="7" spans="1:3" customFormat="1" x14ac:dyDescent="0.25">
      <c r="A7" s="46" t="s">
        <v>381</v>
      </c>
      <c r="B7" s="52" t="s">
        <v>31</v>
      </c>
      <c r="C7" s="52"/>
    </row>
    <row r="8" spans="1:3" customFormat="1" x14ac:dyDescent="0.25">
      <c r="A8" s="46" t="s">
        <v>123</v>
      </c>
      <c r="B8" s="52">
        <v>2015</v>
      </c>
      <c r="C8" s="52"/>
    </row>
    <row r="9" spans="1:3" customFormat="1" x14ac:dyDescent="0.25">
      <c r="A9" s="46" t="s">
        <v>124</v>
      </c>
      <c r="B9" s="52" t="s">
        <v>137</v>
      </c>
      <c r="C9" s="52"/>
    </row>
    <row r="10" spans="1:3" customFormat="1" ht="25" x14ac:dyDescent="0.25">
      <c r="A10" s="46" t="s">
        <v>6</v>
      </c>
      <c r="B10" s="52" t="s">
        <v>162</v>
      </c>
      <c r="C10" s="52"/>
    </row>
    <row r="11" spans="1:3" customFormat="1" x14ac:dyDescent="0.25">
      <c r="A11" s="46" t="s">
        <v>125</v>
      </c>
      <c r="B11" s="52" t="s">
        <v>144</v>
      </c>
      <c r="C11" s="52"/>
    </row>
    <row r="12" spans="1:3" customFormat="1" x14ac:dyDescent="0.25">
      <c r="A12" s="46" t="s">
        <v>126</v>
      </c>
      <c r="B12" s="52" t="s">
        <v>140</v>
      </c>
      <c r="C12" s="52"/>
    </row>
    <row r="13" spans="1:3" customFormat="1" x14ac:dyDescent="0.25">
      <c r="A13" s="46" t="s">
        <v>382</v>
      </c>
      <c r="B13" s="52">
        <v>0</v>
      </c>
      <c r="C13" s="52"/>
    </row>
    <row r="14" spans="1:3" customFormat="1" x14ac:dyDescent="0.25">
      <c r="A14" s="46" t="s">
        <v>128</v>
      </c>
      <c r="B14" s="52">
        <v>211</v>
      </c>
      <c r="C14" s="52"/>
    </row>
    <row r="15" spans="1:3" customFormat="1" x14ac:dyDescent="0.25">
      <c r="A15" s="46" t="s">
        <v>383</v>
      </c>
      <c r="B15" s="52" t="s">
        <v>165</v>
      </c>
      <c r="C15" s="52"/>
    </row>
    <row r="16" spans="1:3" customFormat="1" x14ac:dyDescent="0.25">
      <c r="A16" s="46" t="s">
        <v>130</v>
      </c>
      <c r="B16" s="52" t="s">
        <v>166</v>
      </c>
      <c r="C16" s="52"/>
    </row>
    <row r="17" spans="1:3" customFormat="1" x14ac:dyDescent="0.25">
      <c r="A17" s="47" t="s">
        <v>384</v>
      </c>
      <c r="B17" s="52"/>
      <c r="C17" s="52"/>
    </row>
    <row r="18" spans="1:3" customFormat="1" x14ac:dyDescent="0.25">
      <c r="A18" s="46" t="s">
        <v>132</v>
      </c>
      <c r="B18" s="53">
        <v>46163</v>
      </c>
      <c r="C18" s="53"/>
    </row>
    <row r="19" spans="1:3" customFormat="1" x14ac:dyDescent="0.25">
      <c r="A19" s="46" t="s">
        <v>133</v>
      </c>
      <c r="B19" s="53">
        <v>46161</v>
      </c>
      <c r="C19" s="52"/>
    </row>
    <row r="20" spans="1:3" customFormat="1" x14ac:dyDescent="0.25">
      <c r="A20" s="46" t="s">
        <v>134</v>
      </c>
      <c r="B20" s="52" t="s">
        <v>143</v>
      </c>
      <c r="C20" s="52"/>
    </row>
    <row r="21" spans="1:3" customFormat="1" x14ac:dyDescent="0.25">
      <c r="A21" s="46" t="s">
        <v>385</v>
      </c>
      <c r="B21" s="52" t="s">
        <v>62</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39" x14ac:dyDescent="0.25">
      <c r="A26" s="60" t="s">
        <v>386</v>
      </c>
      <c r="B26" s="60" t="s">
        <v>390</v>
      </c>
      <c r="C26" s="60" t="s">
        <v>388</v>
      </c>
    </row>
    <row r="27" spans="1:3" x14ac:dyDescent="0.25">
      <c r="A27" s="44">
        <v>16</v>
      </c>
      <c r="B27" s="45">
        <v>6.61</v>
      </c>
      <c r="C27" s="45">
        <v>1.86</v>
      </c>
    </row>
    <row r="28" spans="1:3" x14ac:dyDescent="0.25">
      <c r="A28" s="44">
        <v>17</v>
      </c>
      <c r="B28" s="45">
        <v>6.72</v>
      </c>
      <c r="C28" s="45">
        <v>2</v>
      </c>
    </row>
    <row r="29" spans="1:3" x14ac:dyDescent="0.25">
      <c r="A29" s="44">
        <v>18</v>
      </c>
      <c r="B29" s="45">
        <v>6.84</v>
      </c>
      <c r="C29" s="45">
        <v>2.16</v>
      </c>
    </row>
    <row r="30" spans="1:3" x14ac:dyDescent="0.25">
      <c r="A30" s="44">
        <v>19</v>
      </c>
      <c r="B30" s="45">
        <v>6.96</v>
      </c>
      <c r="C30" s="45">
        <v>2.2599999999999998</v>
      </c>
    </row>
    <row r="31" spans="1:3" x14ac:dyDescent="0.25">
      <c r="A31" s="44">
        <v>20</v>
      </c>
      <c r="B31" s="45">
        <v>7.08</v>
      </c>
      <c r="C31" s="45">
        <v>2.2999999999999998</v>
      </c>
    </row>
    <row r="32" spans="1:3" x14ac:dyDescent="0.25">
      <c r="A32" s="44">
        <v>21</v>
      </c>
      <c r="B32" s="45">
        <v>7.2</v>
      </c>
      <c r="C32" s="45">
        <v>2.34</v>
      </c>
    </row>
    <row r="33" spans="1:3" x14ac:dyDescent="0.25">
      <c r="A33" s="44">
        <v>22</v>
      </c>
      <c r="B33" s="45">
        <v>7.32</v>
      </c>
      <c r="C33" s="45">
        <v>2.38</v>
      </c>
    </row>
    <row r="34" spans="1:3" x14ac:dyDescent="0.25">
      <c r="A34" s="44">
        <v>23</v>
      </c>
      <c r="B34" s="45">
        <v>7.45</v>
      </c>
      <c r="C34" s="45">
        <v>2.42</v>
      </c>
    </row>
    <row r="35" spans="1:3" x14ac:dyDescent="0.25">
      <c r="A35" s="44">
        <v>24</v>
      </c>
      <c r="B35" s="45">
        <v>7.58</v>
      </c>
      <c r="C35" s="45">
        <v>2.4700000000000002</v>
      </c>
    </row>
    <row r="36" spans="1:3" x14ac:dyDescent="0.25">
      <c r="A36" s="44">
        <v>25</v>
      </c>
      <c r="B36" s="45">
        <v>7.71</v>
      </c>
      <c r="C36" s="45">
        <v>2.5099999999999998</v>
      </c>
    </row>
    <row r="37" spans="1:3" x14ac:dyDescent="0.25">
      <c r="A37" s="44">
        <v>26</v>
      </c>
      <c r="B37" s="45">
        <v>7.84</v>
      </c>
      <c r="C37" s="45">
        <v>2.56</v>
      </c>
    </row>
    <row r="38" spans="1:3" x14ac:dyDescent="0.25">
      <c r="A38" s="44">
        <v>27</v>
      </c>
      <c r="B38" s="45">
        <v>7.98</v>
      </c>
      <c r="C38" s="45">
        <v>2.6</v>
      </c>
    </row>
    <row r="39" spans="1:3" x14ac:dyDescent="0.25">
      <c r="A39" s="44">
        <v>28</v>
      </c>
      <c r="B39" s="45">
        <v>8.1199999999999992</v>
      </c>
      <c r="C39" s="45">
        <v>2.65</v>
      </c>
    </row>
    <row r="40" spans="1:3" x14ac:dyDescent="0.25">
      <c r="A40" s="44">
        <v>29</v>
      </c>
      <c r="B40" s="45">
        <v>8.26</v>
      </c>
      <c r="C40" s="45">
        <v>2.69</v>
      </c>
    </row>
    <row r="41" spans="1:3" x14ac:dyDescent="0.25">
      <c r="A41" s="44">
        <v>30</v>
      </c>
      <c r="B41" s="45">
        <v>8.4</v>
      </c>
      <c r="C41" s="45">
        <v>2.74</v>
      </c>
    </row>
    <row r="42" spans="1:3" x14ac:dyDescent="0.25">
      <c r="A42" s="44">
        <v>31</v>
      </c>
      <c r="B42" s="45">
        <v>8.5500000000000007</v>
      </c>
      <c r="C42" s="45">
        <v>2.79</v>
      </c>
    </row>
    <row r="43" spans="1:3" x14ac:dyDescent="0.25">
      <c r="A43" s="44">
        <v>32</v>
      </c>
      <c r="B43" s="45">
        <v>8.6999999999999993</v>
      </c>
      <c r="C43" s="45">
        <v>2.84</v>
      </c>
    </row>
    <row r="44" spans="1:3" x14ac:dyDescent="0.25">
      <c r="A44" s="44">
        <v>33</v>
      </c>
      <c r="B44" s="45">
        <v>8.85</v>
      </c>
      <c r="C44" s="45">
        <v>2.89</v>
      </c>
    </row>
    <row r="45" spans="1:3" x14ac:dyDescent="0.25">
      <c r="A45" s="44">
        <v>34</v>
      </c>
      <c r="B45" s="45">
        <v>9</v>
      </c>
      <c r="C45" s="45">
        <v>2.94</v>
      </c>
    </row>
    <row r="46" spans="1:3" x14ac:dyDescent="0.25">
      <c r="A46" s="44">
        <v>35</v>
      </c>
      <c r="B46" s="45">
        <v>9.16</v>
      </c>
      <c r="C46" s="45">
        <v>2.99</v>
      </c>
    </row>
    <row r="47" spans="1:3" x14ac:dyDescent="0.25">
      <c r="A47" s="44">
        <v>36</v>
      </c>
      <c r="B47" s="45">
        <v>9.32</v>
      </c>
      <c r="C47" s="45">
        <v>3.04</v>
      </c>
    </row>
    <row r="48" spans="1:3" x14ac:dyDescent="0.25">
      <c r="A48" s="44">
        <v>37</v>
      </c>
      <c r="B48" s="45">
        <v>9.48</v>
      </c>
      <c r="C48" s="45">
        <v>3.09</v>
      </c>
    </row>
    <row r="49" spans="1:3" x14ac:dyDescent="0.25">
      <c r="A49" s="44">
        <v>38</v>
      </c>
      <c r="B49" s="45">
        <v>9.64</v>
      </c>
      <c r="C49" s="45">
        <v>3.14</v>
      </c>
    </row>
    <row r="50" spans="1:3" x14ac:dyDescent="0.25">
      <c r="A50" s="44">
        <v>39</v>
      </c>
      <c r="B50" s="45">
        <v>9.81</v>
      </c>
      <c r="C50" s="45">
        <v>3.2</v>
      </c>
    </row>
    <row r="51" spans="1:3" x14ac:dyDescent="0.25">
      <c r="A51" s="44">
        <v>40</v>
      </c>
      <c r="B51" s="45">
        <v>9.98</v>
      </c>
      <c r="C51" s="45">
        <v>3.25</v>
      </c>
    </row>
    <row r="52" spans="1:3" x14ac:dyDescent="0.25">
      <c r="A52" s="44">
        <v>41</v>
      </c>
      <c r="B52" s="45">
        <v>10.16</v>
      </c>
      <c r="C52" s="45">
        <v>3.3</v>
      </c>
    </row>
    <row r="53" spans="1:3" x14ac:dyDescent="0.25">
      <c r="A53" s="44">
        <v>42</v>
      </c>
      <c r="B53" s="45">
        <v>10.34</v>
      </c>
      <c r="C53" s="45">
        <v>3.35</v>
      </c>
    </row>
    <row r="54" spans="1:3" x14ac:dyDescent="0.25">
      <c r="A54" s="44">
        <v>43</v>
      </c>
      <c r="B54" s="45">
        <v>10.52</v>
      </c>
      <c r="C54" s="45">
        <v>3.4</v>
      </c>
    </row>
    <row r="55" spans="1:3" x14ac:dyDescent="0.25">
      <c r="A55" s="44">
        <v>44</v>
      </c>
      <c r="B55" s="45">
        <v>10.71</v>
      </c>
      <c r="C55" s="45">
        <v>3.45</v>
      </c>
    </row>
    <row r="56" spans="1:3" x14ac:dyDescent="0.25">
      <c r="A56" s="44">
        <v>45</v>
      </c>
      <c r="B56" s="45">
        <v>10.9</v>
      </c>
      <c r="C56" s="45">
        <v>3.5</v>
      </c>
    </row>
    <row r="57" spans="1:3" x14ac:dyDescent="0.25">
      <c r="A57" s="44">
        <v>46</v>
      </c>
      <c r="B57" s="45">
        <v>11.1</v>
      </c>
      <c r="C57" s="45">
        <v>3.55</v>
      </c>
    </row>
    <row r="58" spans="1:3" x14ac:dyDescent="0.25">
      <c r="A58" s="44">
        <v>47</v>
      </c>
      <c r="B58" s="45">
        <v>11.3</v>
      </c>
      <c r="C58" s="45">
        <v>3.6</v>
      </c>
    </row>
    <row r="59" spans="1:3" x14ac:dyDescent="0.25">
      <c r="A59" s="44">
        <v>48</v>
      </c>
      <c r="B59" s="45">
        <v>11.5</v>
      </c>
      <c r="C59" s="45">
        <v>3.65</v>
      </c>
    </row>
    <row r="60" spans="1:3" x14ac:dyDescent="0.25">
      <c r="A60" s="44">
        <v>49</v>
      </c>
      <c r="B60" s="45">
        <v>11.72</v>
      </c>
      <c r="C60" s="45">
        <v>3.69</v>
      </c>
    </row>
    <row r="61" spans="1:3" x14ac:dyDescent="0.25">
      <c r="A61" s="44">
        <v>50</v>
      </c>
      <c r="B61" s="45">
        <v>11.94</v>
      </c>
      <c r="C61" s="45">
        <v>3.73</v>
      </c>
    </row>
    <row r="62" spans="1:3" x14ac:dyDescent="0.25">
      <c r="A62" s="44">
        <v>51</v>
      </c>
      <c r="B62" s="45">
        <v>12.16</v>
      </c>
      <c r="C62" s="45">
        <v>3.78</v>
      </c>
    </row>
    <row r="63" spans="1:3" x14ac:dyDescent="0.25">
      <c r="A63" s="44">
        <v>52</v>
      </c>
      <c r="B63" s="45">
        <v>12.39</v>
      </c>
      <c r="C63" s="45">
        <v>3.82</v>
      </c>
    </row>
    <row r="64" spans="1:3" x14ac:dyDescent="0.25">
      <c r="A64" s="44">
        <v>53</v>
      </c>
      <c r="B64" s="45">
        <v>12.63</v>
      </c>
      <c r="C64" s="45">
        <v>3.85</v>
      </c>
    </row>
    <row r="65" spans="1:3" x14ac:dyDescent="0.25">
      <c r="A65" s="44">
        <v>54</v>
      </c>
      <c r="B65" s="45">
        <v>12.87</v>
      </c>
      <c r="C65" s="45">
        <v>3.89</v>
      </c>
    </row>
    <row r="66" spans="1:3" x14ac:dyDescent="0.25">
      <c r="A66" s="44">
        <v>55</v>
      </c>
      <c r="B66" s="45">
        <v>13.13</v>
      </c>
      <c r="C66" s="45">
        <v>3.91</v>
      </c>
    </row>
    <row r="67" spans="1:3" x14ac:dyDescent="0.25">
      <c r="A67" s="44">
        <v>56</v>
      </c>
      <c r="B67" s="45">
        <v>13.4</v>
      </c>
      <c r="C67" s="45">
        <v>3.94</v>
      </c>
    </row>
    <row r="68" spans="1:3" x14ac:dyDescent="0.25">
      <c r="A68" s="44">
        <v>57</v>
      </c>
      <c r="B68" s="45">
        <v>13.68</v>
      </c>
      <c r="C68" s="45">
        <v>3.96</v>
      </c>
    </row>
    <row r="69" spans="1:3" x14ac:dyDescent="0.25">
      <c r="A69" s="44">
        <v>58</v>
      </c>
      <c r="B69" s="45">
        <v>13.97</v>
      </c>
      <c r="C69" s="45">
        <v>3.98</v>
      </c>
    </row>
    <row r="70" spans="1:3" x14ac:dyDescent="0.25">
      <c r="A70" s="44">
        <v>59</v>
      </c>
      <c r="B70" s="45">
        <v>14.27</v>
      </c>
      <c r="C70" s="45">
        <v>3.99</v>
      </c>
    </row>
    <row r="71" spans="1:3" x14ac:dyDescent="0.25">
      <c r="A71" s="44">
        <v>60</v>
      </c>
      <c r="B71" s="45">
        <v>14.59</v>
      </c>
      <c r="C71" s="45">
        <v>4</v>
      </c>
    </row>
    <row r="72" spans="1:3" x14ac:dyDescent="0.25">
      <c r="A72" s="44">
        <v>61</v>
      </c>
      <c r="B72" s="45">
        <v>14.92</v>
      </c>
      <c r="C72" s="45">
        <v>4.01</v>
      </c>
    </row>
    <row r="73" spans="1:3" x14ac:dyDescent="0.25">
      <c r="A73" s="44">
        <v>62</v>
      </c>
      <c r="B73" s="45">
        <v>15.26</v>
      </c>
      <c r="C73" s="45">
        <v>4.01</v>
      </c>
    </row>
    <row r="74" spans="1:3" x14ac:dyDescent="0.25">
      <c r="A74" s="44">
        <v>63</v>
      </c>
      <c r="B74" s="45">
        <v>15.63</v>
      </c>
      <c r="C74" s="45">
        <v>4.01</v>
      </c>
    </row>
    <row r="75" spans="1:3" x14ac:dyDescent="0.25">
      <c r="A75" s="44">
        <v>64</v>
      </c>
      <c r="B75" s="45">
        <v>16.010000000000002</v>
      </c>
      <c r="C75" s="45">
        <v>4</v>
      </c>
    </row>
    <row r="76" spans="1:3" x14ac:dyDescent="0.25">
      <c r="A76" s="44">
        <v>65</v>
      </c>
      <c r="B76" s="45">
        <v>16.41</v>
      </c>
      <c r="C76" s="45">
        <v>3.99</v>
      </c>
    </row>
    <row r="77" spans="1:3" x14ac:dyDescent="0.25">
      <c r="A77" s="44">
        <v>66</v>
      </c>
      <c r="B77" s="45">
        <v>16.309999999999999</v>
      </c>
      <c r="C77" s="45">
        <v>3.98</v>
      </c>
    </row>
    <row r="78" spans="1:3" x14ac:dyDescent="0.25">
      <c r="A78" s="44">
        <v>67</v>
      </c>
      <c r="B78" s="45">
        <v>15.7</v>
      </c>
      <c r="C78" s="45">
        <v>3.98</v>
      </c>
    </row>
    <row r="79" spans="1:3" x14ac:dyDescent="0.25">
      <c r="A79" s="44">
        <v>68</v>
      </c>
      <c r="B79" s="45">
        <v>15.08</v>
      </c>
      <c r="C79" s="45">
        <v>3.98</v>
      </c>
    </row>
    <row r="80" spans="1:3" x14ac:dyDescent="0.25">
      <c r="A80" s="44">
        <v>69</v>
      </c>
      <c r="B80" s="45">
        <v>14.47</v>
      </c>
      <c r="C80" s="45">
        <v>3.98</v>
      </c>
    </row>
    <row r="81" spans="1:3" x14ac:dyDescent="0.25">
      <c r="A81" s="44">
        <v>70</v>
      </c>
      <c r="B81" s="45">
        <v>13.86</v>
      </c>
      <c r="C81" s="45">
        <v>3.97</v>
      </c>
    </row>
    <row r="82" spans="1:3" x14ac:dyDescent="0.25">
      <c r="A82" s="44">
        <v>71</v>
      </c>
      <c r="B82" s="45">
        <v>13.26</v>
      </c>
      <c r="C82" s="45">
        <v>3.96</v>
      </c>
    </row>
    <row r="83" spans="1:3" x14ac:dyDescent="0.25">
      <c r="A83" s="44">
        <v>72</v>
      </c>
      <c r="B83" s="45">
        <v>12.66</v>
      </c>
      <c r="C83" s="45">
        <v>3.94</v>
      </c>
    </row>
    <row r="84" spans="1:3" x14ac:dyDescent="0.25">
      <c r="A84" s="44">
        <v>73</v>
      </c>
      <c r="B84" s="45">
        <v>12.07</v>
      </c>
      <c r="C84" s="45">
        <v>3.92</v>
      </c>
    </row>
    <row r="85" spans="1:3" x14ac:dyDescent="0.25">
      <c r="A85" s="44">
        <v>74</v>
      </c>
      <c r="B85" s="45">
        <v>11.48</v>
      </c>
      <c r="C85" s="45">
        <v>3.88</v>
      </c>
    </row>
  </sheetData>
  <sheetProtection algorithmName="SHA-512" hashValue="ZDesEMKX3Rluwcmzj9YjszjMLZwV9Osz+1a+6ETUBMN4ZcQsUD8hTLbSpQYVYluS9mtQFVO66yFZWnrdAhy/TA==" saltValue="JuOjAWPPntTA8taza4P5SA==" spinCount="100000" sheet="1" objects="1" scenarios="1"/>
  <conditionalFormatting sqref="A26:A85">
    <cfRule type="expression" dxfId="780" priority="1" stopIfTrue="1">
      <formula>MOD(ROW(),2)=0</formula>
    </cfRule>
    <cfRule type="expression" dxfId="779" priority="2" stopIfTrue="1">
      <formula>MOD(ROW(),2)&lt;&gt;0</formula>
    </cfRule>
  </conditionalFormatting>
  <conditionalFormatting sqref="B26:C85">
    <cfRule type="expression" dxfId="778" priority="3" stopIfTrue="1">
      <formula>MOD(ROW(),2)=0</formula>
    </cfRule>
    <cfRule type="expression" dxfId="777" priority="4" stopIfTrue="1">
      <formula>MOD(ROW(),2)&lt;&gt;0</formula>
    </cfRule>
  </conditionalFormatting>
  <conditionalFormatting sqref="A6:A21">
    <cfRule type="expression" dxfId="776" priority="5" stopIfTrue="1">
      <formula>MOD(ROW(),2)=0</formula>
    </cfRule>
    <cfRule type="expression" dxfId="775" priority="6" stopIfTrue="1">
      <formula>MOD(ROW(),2)&lt;&gt;0</formula>
    </cfRule>
  </conditionalFormatting>
  <conditionalFormatting sqref="B6:C21">
    <cfRule type="expression" dxfId="774" priority="7" stopIfTrue="1">
      <formula>MOD(ROW(),2)=0</formula>
    </cfRule>
    <cfRule type="expression" dxfId="773" priority="8" stopIfTrue="1">
      <formula>MOD(ROW(),2)&lt;&gt;0</formula>
    </cfRule>
  </conditionalFormatting>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65F67-B7CE-4B37-854B-F07ADB24F30C}">
  <sheetPr codeName="Sheet19"/>
  <dimension ref="A1:C85"/>
  <sheetViews>
    <sheetView showGridLines="0" workbookViewId="0">
      <selection activeCell="A6" sqref="A6"/>
    </sheetView>
  </sheetViews>
  <sheetFormatPr defaultColWidth="8.7265625" defaultRowHeight="12.5" x14ac:dyDescent="0.25"/>
  <cols>
    <col min="1" max="1" width="31.54296875" style="42" customWidth="1"/>
    <col min="2" max="3" width="22.54296875" style="42" customWidth="1"/>
    <col min="4" max="16384" width="8.7265625" style="42"/>
  </cols>
  <sheetData>
    <row r="1" spans="1:3" s="1" customFormat="1" ht="20" x14ac:dyDescent="0.4">
      <c r="A1" s="2" t="s">
        <v>0</v>
      </c>
    </row>
    <row r="2" spans="1:3" s="1" customFormat="1" ht="15.5" x14ac:dyDescent="0.35">
      <c r="A2" s="30" t="s">
        <v>1</v>
      </c>
      <c r="B2" s="3" t="str">
        <f>wb_title</f>
        <v>Fire_NI - Consolidated Factor Spreadsheet</v>
      </c>
    </row>
    <row r="3" spans="1:3" s="1" customFormat="1" ht="15.5" x14ac:dyDescent="0.35">
      <c r="A3" s="30" t="s">
        <v>2</v>
      </c>
      <c r="B3" s="3" t="str">
        <f>TABLE_FACTOR_TYPE_1 &amp; " - x-" &amp; TABLE_SERIES_NUMBER_1</f>
        <v>CETV - x-212</v>
      </c>
    </row>
    <row r="4" spans="1:3" customFormat="1" x14ac:dyDescent="0.25"/>
    <row r="5" spans="1:3" customFormat="1" x14ac:dyDescent="0.25"/>
    <row r="6" spans="1:3" customFormat="1" x14ac:dyDescent="0.25">
      <c r="A6" s="46" t="s">
        <v>379</v>
      </c>
      <c r="B6" s="52" t="s">
        <v>380</v>
      </c>
      <c r="C6" s="52"/>
    </row>
    <row r="7" spans="1:3" customFormat="1" x14ac:dyDescent="0.25">
      <c r="A7" s="46" t="s">
        <v>381</v>
      </c>
      <c r="B7" s="52" t="s">
        <v>31</v>
      </c>
      <c r="C7" s="52"/>
    </row>
    <row r="8" spans="1:3" customFormat="1" x14ac:dyDescent="0.25">
      <c r="A8" s="46" t="s">
        <v>123</v>
      </c>
      <c r="B8" s="52">
        <v>2015</v>
      </c>
      <c r="C8" s="52"/>
    </row>
    <row r="9" spans="1:3" customFormat="1" x14ac:dyDescent="0.25">
      <c r="A9" s="46" t="s">
        <v>124</v>
      </c>
      <c r="B9" s="52" t="s">
        <v>137</v>
      </c>
      <c r="C9" s="52"/>
    </row>
    <row r="10" spans="1:3" customFormat="1" ht="25" x14ac:dyDescent="0.25">
      <c r="A10" s="46" t="s">
        <v>6</v>
      </c>
      <c r="B10" s="52" t="s">
        <v>167</v>
      </c>
      <c r="C10" s="52"/>
    </row>
    <row r="11" spans="1:3" customFormat="1" x14ac:dyDescent="0.25">
      <c r="A11" s="46" t="s">
        <v>125</v>
      </c>
      <c r="B11" s="52" t="s">
        <v>139</v>
      </c>
      <c r="C11" s="52"/>
    </row>
    <row r="12" spans="1:3" customFormat="1" x14ac:dyDescent="0.25">
      <c r="A12" s="46" t="s">
        <v>126</v>
      </c>
      <c r="B12" s="52" t="s">
        <v>140</v>
      </c>
      <c r="C12" s="52"/>
    </row>
    <row r="13" spans="1:3" customFormat="1" x14ac:dyDescent="0.25">
      <c r="A13" s="46" t="s">
        <v>382</v>
      </c>
      <c r="B13" s="52">
        <v>0</v>
      </c>
      <c r="C13" s="52"/>
    </row>
    <row r="14" spans="1:3" customFormat="1" x14ac:dyDescent="0.25">
      <c r="A14" s="46" t="s">
        <v>128</v>
      </c>
      <c r="B14" s="52">
        <v>212</v>
      </c>
      <c r="C14" s="52"/>
    </row>
    <row r="15" spans="1:3" customFormat="1" x14ac:dyDescent="0.25">
      <c r="A15" s="46" t="s">
        <v>383</v>
      </c>
      <c r="B15" s="52" t="s">
        <v>168</v>
      </c>
      <c r="C15" s="52"/>
    </row>
    <row r="16" spans="1:3" customFormat="1" x14ac:dyDescent="0.25">
      <c r="A16" s="46" t="s">
        <v>130</v>
      </c>
      <c r="B16" s="52" t="s">
        <v>169</v>
      </c>
      <c r="C16" s="52"/>
    </row>
    <row r="17" spans="1:3" customFormat="1" x14ac:dyDescent="0.25">
      <c r="A17" s="47" t="s">
        <v>384</v>
      </c>
      <c r="B17" s="52"/>
      <c r="C17" s="52"/>
    </row>
    <row r="18" spans="1:3" customFormat="1" x14ac:dyDescent="0.25">
      <c r="A18" s="46" t="s">
        <v>132</v>
      </c>
      <c r="B18" s="53">
        <v>46163</v>
      </c>
      <c r="C18" s="53"/>
    </row>
    <row r="19" spans="1:3" customFormat="1" x14ac:dyDescent="0.25">
      <c r="A19" s="46" t="s">
        <v>133</v>
      </c>
      <c r="B19" s="53">
        <v>46161</v>
      </c>
      <c r="C19" s="52"/>
    </row>
    <row r="20" spans="1:3" customFormat="1" x14ac:dyDescent="0.25">
      <c r="A20" s="46" t="s">
        <v>134</v>
      </c>
      <c r="B20" s="52" t="s">
        <v>143</v>
      </c>
      <c r="C20" s="52"/>
    </row>
    <row r="21" spans="1:3" customFormat="1" x14ac:dyDescent="0.25">
      <c r="A21" s="46" t="s">
        <v>385</v>
      </c>
      <c r="B21" s="52" t="s">
        <v>62</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39" x14ac:dyDescent="0.25">
      <c r="A26" s="60" t="s">
        <v>386</v>
      </c>
      <c r="B26" s="60" t="s">
        <v>390</v>
      </c>
      <c r="C26" s="60" t="s">
        <v>388</v>
      </c>
    </row>
    <row r="27" spans="1:3" x14ac:dyDescent="0.25">
      <c r="A27" s="44">
        <v>16</v>
      </c>
      <c r="B27" s="45">
        <v>6.26</v>
      </c>
      <c r="C27" s="45">
        <v>1.86</v>
      </c>
    </row>
    <row r="28" spans="1:3" x14ac:dyDescent="0.25">
      <c r="A28" s="44">
        <v>17</v>
      </c>
      <c r="B28" s="45">
        <v>6.37</v>
      </c>
      <c r="C28" s="45">
        <v>2.0099999999999998</v>
      </c>
    </row>
    <row r="29" spans="1:3" x14ac:dyDescent="0.25">
      <c r="A29" s="44">
        <v>18</v>
      </c>
      <c r="B29" s="45">
        <v>6.48</v>
      </c>
      <c r="C29" s="45">
        <v>2.17</v>
      </c>
    </row>
    <row r="30" spans="1:3" x14ac:dyDescent="0.25">
      <c r="A30" s="44">
        <v>19</v>
      </c>
      <c r="B30" s="45">
        <v>6.59</v>
      </c>
      <c r="C30" s="45">
        <v>2.27</v>
      </c>
    </row>
    <row r="31" spans="1:3" x14ac:dyDescent="0.25">
      <c r="A31" s="44">
        <v>20</v>
      </c>
      <c r="B31" s="45">
        <v>6.7</v>
      </c>
      <c r="C31" s="45">
        <v>2.31</v>
      </c>
    </row>
    <row r="32" spans="1:3" x14ac:dyDescent="0.25">
      <c r="A32" s="44">
        <v>21</v>
      </c>
      <c r="B32" s="45">
        <v>6.82</v>
      </c>
      <c r="C32" s="45">
        <v>2.35</v>
      </c>
    </row>
    <row r="33" spans="1:3" x14ac:dyDescent="0.25">
      <c r="A33" s="44">
        <v>22</v>
      </c>
      <c r="B33" s="45">
        <v>6.94</v>
      </c>
      <c r="C33" s="45">
        <v>2.39</v>
      </c>
    </row>
    <row r="34" spans="1:3" x14ac:dyDescent="0.25">
      <c r="A34" s="44">
        <v>23</v>
      </c>
      <c r="B34" s="45">
        <v>7.06</v>
      </c>
      <c r="C34" s="45">
        <v>2.4300000000000002</v>
      </c>
    </row>
    <row r="35" spans="1:3" x14ac:dyDescent="0.25">
      <c r="A35" s="44">
        <v>24</v>
      </c>
      <c r="B35" s="45">
        <v>7.18</v>
      </c>
      <c r="C35" s="45">
        <v>2.48</v>
      </c>
    </row>
    <row r="36" spans="1:3" x14ac:dyDescent="0.25">
      <c r="A36" s="44">
        <v>25</v>
      </c>
      <c r="B36" s="45">
        <v>7.3</v>
      </c>
      <c r="C36" s="45">
        <v>2.52</v>
      </c>
    </row>
    <row r="37" spans="1:3" x14ac:dyDescent="0.25">
      <c r="A37" s="44">
        <v>26</v>
      </c>
      <c r="B37" s="45">
        <v>7.43</v>
      </c>
      <c r="C37" s="45">
        <v>2.57</v>
      </c>
    </row>
    <row r="38" spans="1:3" x14ac:dyDescent="0.25">
      <c r="A38" s="44">
        <v>27</v>
      </c>
      <c r="B38" s="45">
        <v>7.55</v>
      </c>
      <c r="C38" s="45">
        <v>2.61</v>
      </c>
    </row>
    <row r="39" spans="1:3" x14ac:dyDescent="0.25">
      <c r="A39" s="44">
        <v>28</v>
      </c>
      <c r="B39" s="45">
        <v>7.68</v>
      </c>
      <c r="C39" s="45">
        <v>2.66</v>
      </c>
    </row>
    <row r="40" spans="1:3" x14ac:dyDescent="0.25">
      <c r="A40" s="44">
        <v>29</v>
      </c>
      <c r="B40" s="45">
        <v>7.82</v>
      </c>
      <c r="C40" s="45">
        <v>2.7</v>
      </c>
    </row>
    <row r="41" spans="1:3" x14ac:dyDescent="0.25">
      <c r="A41" s="44">
        <v>30</v>
      </c>
      <c r="B41" s="45">
        <v>7.95</v>
      </c>
      <c r="C41" s="45">
        <v>2.75</v>
      </c>
    </row>
    <row r="42" spans="1:3" x14ac:dyDescent="0.25">
      <c r="A42" s="44">
        <v>31</v>
      </c>
      <c r="B42" s="45">
        <v>8.09</v>
      </c>
      <c r="C42" s="45">
        <v>2.8</v>
      </c>
    </row>
    <row r="43" spans="1:3" x14ac:dyDescent="0.25">
      <c r="A43" s="44">
        <v>32</v>
      </c>
      <c r="B43" s="45">
        <v>8.23</v>
      </c>
      <c r="C43" s="45">
        <v>2.85</v>
      </c>
    </row>
    <row r="44" spans="1:3" x14ac:dyDescent="0.25">
      <c r="A44" s="44">
        <v>33</v>
      </c>
      <c r="B44" s="45">
        <v>8.3699999999999992</v>
      </c>
      <c r="C44" s="45">
        <v>2.9</v>
      </c>
    </row>
    <row r="45" spans="1:3" x14ac:dyDescent="0.25">
      <c r="A45" s="44">
        <v>34</v>
      </c>
      <c r="B45" s="45">
        <v>8.51</v>
      </c>
      <c r="C45" s="45">
        <v>2.95</v>
      </c>
    </row>
    <row r="46" spans="1:3" x14ac:dyDescent="0.25">
      <c r="A46" s="44">
        <v>35</v>
      </c>
      <c r="B46" s="45">
        <v>8.66</v>
      </c>
      <c r="C46" s="45">
        <v>3</v>
      </c>
    </row>
    <row r="47" spans="1:3" x14ac:dyDescent="0.25">
      <c r="A47" s="44">
        <v>36</v>
      </c>
      <c r="B47" s="45">
        <v>8.81</v>
      </c>
      <c r="C47" s="45">
        <v>3.05</v>
      </c>
    </row>
    <row r="48" spans="1:3" x14ac:dyDescent="0.25">
      <c r="A48" s="44">
        <v>37</v>
      </c>
      <c r="B48" s="45">
        <v>8.9600000000000009</v>
      </c>
      <c r="C48" s="45">
        <v>3.11</v>
      </c>
    </row>
    <row r="49" spans="1:3" x14ac:dyDescent="0.25">
      <c r="A49" s="44">
        <v>38</v>
      </c>
      <c r="B49" s="45">
        <v>9.11</v>
      </c>
      <c r="C49" s="45">
        <v>3.16</v>
      </c>
    </row>
    <row r="50" spans="1:3" x14ac:dyDescent="0.25">
      <c r="A50" s="44">
        <v>39</v>
      </c>
      <c r="B50" s="45">
        <v>9.27</v>
      </c>
      <c r="C50" s="45">
        <v>3.21</v>
      </c>
    </row>
    <row r="51" spans="1:3" x14ac:dyDescent="0.25">
      <c r="A51" s="44">
        <v>40</v>
      </c>
      <c r="B51" s="45">
        <v>9.43</v>
      </c>
      <c r="C51" s="45">
        <v>3.26</v>
      </c>
    </row>
    <row r="52" spans="1:3" x14ac:dyDescent="0.25">
      <c r="A52" s="44">
        <v>41</v>
      </c>
      <c r="B52" s="45">
        <v>9.6</v>
      </c>
      <c r="C52" s="45">
        <v>3.31</v>
      </c>
    </row>
    <row r="53" spans="1:3" x14ac:dyDescent="0.25">
      <c r="A53" s="44">
        <v>42</v>
      </c>
      <c r="B53" s="45">
        <v>9.76</v>
      </c>
      <c r="C53" s="45">
        <v>3.37</v>
      </c>
    </row>
    <row r="54" spans="1:3" x14ac:dyDescent="0.25">
      <c r="A54" s="44">
        <v>43</v>
      </c>
      <c r="B54" s="45">
        <v>9.94</v>
      </c>
      <c r="C54" s="45">
        <v>3.42</v>
      </c>
    </row>
    <row r="55" spans="1:3" x14ac:dyDescent="0.25">
      <c r="A55" s="44">
        <v>44</v>
      </c>
      <c r="B55" s="45">
        <v>10.11</v>
      </c>
      <c r="C55" s="45">
        <v>3.47</v>
      </c>
    </row>
    <row r="56" spans="1:3" x14ac:dyDescent="0.25">
      <c r="A56" s="44">
        <v>45</v>
      </c>
      <c r="B56" s="45">
        <v>10.29</v>
      </c>
      <c r="C56" s="45">
        <v>3.52</v>
      </c>
    </row>
    <row r="57" spans="1:3" x14ac:dyDescent="0.25">
      <c r="A57" s="44">
        <v>46</v>
      </c>
      <c r="B57" s="45">
        <v>10.47</v>
      </c>
      <c r="C57" s="45">
        <v>3.57</v>
      </c>
    </row>
    <row r="58" spans="1:3" x14ac:dyDescent="0.25">
      <c r="A58" s="44">
        <v>47</v>
      </c>
      <c r="B58" s="45">
        <v>10.66</v>
      </c>
      <c r="C58" s="45">
        <v>3.62</v>
      </c>
    </row>
    <row r="59" spans="1:3" x14ac:dyDescent="0.25">
      <c r="A59" s="44">
        <v>48</v>
      </c>
      <c r="B59" s="45">
        <v>10.86</v>
      </c>
      <c r="C59" s="45">
        <v>3.66</v>
      </c>
    </row>
    <row r="60" spans="1:3" x14ac:dyDescent="0.25">
      <c r="A60" s="44">
        <v>49</v>
      </c>
      <c r="B60" s="45">
        <v>11.06</v>
      </c>
      <c r="C60" s="45">
        <v>3.71</v>
      </c>
    </row>
    <row r="61" spans="1:3" x14ac:dyDescent="0.25">
      <c r="A61" s="44">
        <v>50</v>
      </c>
      <c r="B61" s="45">
        <v>11.26</v>
      </c>
      <c r="C61" s="45">
        <v>3.75</v>
      </c>
    </row>
    <row r="62" spans="1:3" x14ac:dyDescent="0.25">
      <c r="A62" s="44">
        <v>51</v>
      </c>
      <c r="B62" s="45">
        <v>11.47</v>
      </c>
      <c r="C62" s="45">
        <v>3.8</v>
      </c>
    </row>
    <row r="63" spans="1:3" x14ac:dyDescent="0.25">
      <c r="A63" s="44">
        <v>52</v>
      </c>
      <c r="B63" s="45">
        <v>11.68</v>
      </c>
      <c r="C63" s="45">
        <v>3.84</v>
      </c>
    </row>
    <row r="64" spans="1:3" x14ac:dyDescent="0.25">
      <c r="A64" s="44">
        <v>53</v>
      </c>
      <c r="B64" s="45">
        <v>11.91</v>
      </c>
      <c r="C64" s="45">
        <v>3.88</v>
      </c>
    </row>
    <row r="65" spans="1:3" x14ac:dyDescent="0.25">
      <c r="A65" s="44">
        <v>54</v>
      </c>
      <c r="B65" s="45">
        <v>12.14</v>
      </c>
      <c r="C65" s="45">
        <v>3.91</v>
      </c>
    </row>
    <row r="66" spans="1:3" x14ac:dyDescent="0.25">
      <c r="A66" s="44">
        <v>55</v>
      </c>
      <c r="B66" s="45">
        <v>12.38</v>
      </c>
      <c r="C66" s="45">
        <v>3.94</v>
      </c>
    </row>
    <row r="67" spans="1:3" x14ac:dyDescent="0.25">
      <c r="A67" s="44">
        <v>56</v>
      </c>
      <c r="B67" s="45">
        <v>12.63</v>
      </c>
      <c r="C67" s="45">
        <v>3.96</v>
      </c>
    </row>
    <row r="68" spans="1:3" x14ac:dyDescent="0.25">
      <c r="A68" s="44">
        <v>57</v>
      </c>
      <c r="B68" s="45">
        <v>12.89</v>
      </c>
      <c r="C68" s="45">
        <v>3.98</v>
      </c>
    </row>
    <row r="69" spans="1:3" x14ac:dyDescent="0.25">
      <c r="A69" s="44">
        <v>58</v>
      </c>
      <c r="B69" s="45">
        <v>13.16</v>
      </c>
      <c r="C69" s="45">
        <v>4</v>
      </c>
    </row>
    <row r="70" spans="1:3" x14ac:dyDescent="0.25">
      <c r="A70" s="44">
        <v>59</v>
      </c>
      <c r="B70" s="45">
        <v>13.45</v>
      </c>
      <c r="C70" s="45">
        <v>4.01</v>
      </c>
    </row>
    <row r="71" spans="1:3" x14ac:dyDescent="0.25">
      <c r="A71" s="44">
        <v>60</v>
      </c>
      <c r="B71" s="45">
        <v>13.74</v>
      </c>
      <c r="C71" s="45">
        <v>4.0199999999999996</v>
      </c>
    </row>
    <row r="72" spans="1:3" x14ac:dyDescent="0.25">
      <c r="A72" s="44">
        <v>61</v>
      </c>
      <c r="B72" s="45">
        <v>14.05</v>
      </c>
      <c r="C72" s="45">
        <v>4.03</v>
      </c>
    </row>
    <row r="73" spans="1:3" x14ac:dyDescent="0.25">
      <c r="A73" s="44">
        <v>62</v>
      </c>
      <c r="B73" s="45">
        <v>14.37</v>
      </c>
      <c r="C73" s="45">
        <v>4.03</v>
      </c>
    </row>
    <row r="74" spans="1:3" x14ac:dyDescent="0.25">
      <c r="A74" s="44">
        <v>63</v>
      </c>
      <c r="B74" s="45">
        <v>14.71</v>
      </c>
      <c r="C74" s="45">
        <v>4.03</v>
      </c>
    </row>
    <row r="75" spans="1:3" x14ac:dyDescent="0.25">
      <c r="A75" s="44">
        <v>64</v>
      </c>
      <c r="B75" s="45">
        <v>15.07</v>
      </c>
      <c r="C75" s="45">
        <v>4.0199999999999996</v>
      </c>
    </row>
    <row r="76" spans="1:3" x14ac:dyDescent="0.25">
      <c r="A76" s="44">
        <v>65</v>
      </c>
      <c r="B76" s="45">
        <v>15.45</v>
      </c>
      <c r="C76" s="45">
        <v>4.01</v>
      </c>
    </row>
    <row r="77" spans="1:3" x14ac:dyDescent="0.25">
      <c r="A77" s="44">
        <v>66</v>
      </c>
      <c r="B77" s="45">
        <v>15.85</v>
      </c>
      <c r="C77" s="45">
        <v>3.99</v>
      </c>
    </row>
    <row r="78" spans="1:3" x14ac:dyDescent="0.25">
      <c r="A78" s="44">
        <v>67</v>
      </c>
      <c r="B78" s="45">
        <v>15.74</v>
      </c>
      <c r="C78" s="45">
        <v>3.98</v>
      </c>
    </row>
    <row r="79" spans="1:3" x14ac:dyDescent="0.25">
      <c r="A79" s="44">
        <v>68</v>
      </c>
      <c r="B79" s="45">
        <v>15.12</v>
      </c>
      <c r="C79" s="45">
        <v>3.98</v>
      </c>
    </row>
    <row r="80" spans="1:3" x14ac:dyDescent="0.25">
      <c r="A80" s="44">
        <v>69</v>
      </c>
      <c r="B80" s="45">
        <v>14.5</v>
      </c>
      <c r="C80" s="45">
        <v>3.98</v>
      </c>
    </row>
    <row r="81" spans="1:3" x14ac:dyDescent="0.25">
      <c r="A81" s="44">
        <v>70</v>
      </c>
      <c r="B81" s="45">
        <v>13.88</v>
      </c>
      <c r="C81" s="45">
        <v>3.97</v>
      </c>
    </row>
    <row r="82" spans="1:3" x14ac:dyDescent="0.25">
      <c r="A82" s="44">
        <v>71</v>
      </c>
      <c r="B82" s="45">
        <v>13.27</v>
      </c>
      <c r="C82" s="45">
        <v>3.96</v>
      </c>
    </row>
    <row r="83" spans="1:3" x14ac:dyDescent="0.25">
      <c r="A83" s="44">
        <v>72</v>
      </c>
      <c r="B83" s="45">
        <v>12.66</v>
      </c>
      <c r="C83" s="45">
        <v>3.94</v>
      </c>
    </row>
    <row r="84" spans="1:3" x14ac:dyDescent="0.25">
      <c r="A84" s="44">
        <v>73</v>
      </c>
      <c r="B84" s="45">
        <v>12.07</v>
      </c>
      <c r="C84" s="45">
        <v>3.92</v>
      </c>
    </row>
    <row r="85" spans="1:3" x14ac:dyDescent="0.25">
      <c r="A85" s="44">
        <v>74</v>
      </c>
      <c r="B85" s="45">
        <v>11.48</v>
      </c>
      <c r="C85" s="45">
        <v>3.88</v>
      </c>
    </row>
  </sheetData>
  <sheetProtection algorithmName="SHA-512" hashValue="i1+rtnjSrxNYP/dZBHT/sBzTEKjW/+nLSFP3PWkOgQLyMfqXVjvE5OZXqDxhS2Vld0boEaE/H+EEVcbOjLjQyQ==" saltValue="fBU1yLMF9byQVFPjyEGwsg==" spinCount="100000" sheet="1" objects="1" scenarios="1"/>
  <conditionalFormatting sqref="A26:A85">
    <cfRule type="expression" dxfId="770" priority="1" stopIfTrue="1">
      <formula>MOD(ROW(),2)=0</formula>
    </cfRule>
    <cfRule type="expression" dxfId="769" priority="2" stopIfTrue="1">
      <formula>MOD(ROW(),2)&lt;&gt;0</formula>
    </cfRule>
  </conditionalFormatting>
  <conditionalFormatting sqref="B26:C85">
    <cfRule type="expression" dxfId="768" priority="3" stopIfTrue="1">
      <formula>MOD(ROW(),2)=0</formula>
    </cfRule>
    <cfRule type="expression" dxfId="767" priority="4" stopIfTrue="1">
      <formula>MOD(ROW(),2)&lt;&gt;0</formula>
    </cfRule>
  </conditionalFormatting>
  <conditionalFormatting sqref="A6:A21">
    <cfRule type="expression" dxfId="766" priority="5" stopIfTrue="1">
      <formula>MOD(ROW(),2)=0</formula>
    </cfRule>
    <cfRule type="expression" dxfId="765" priority="6" stopIfTrue="1">
      <formula>MOD(ROW(),2)&lt;&gt;0</formula>
    </cfRule>
  </conditionalFormatting>
  <conditionalFormatting sqref="B6:C21">
    <cfRule type="expression" dxfId="764" priority="7" stopIfTrue="1">
      <formula>MOD(ROW(),2)=0</formula>
    </cfRule>
    <cfRule type="expression" dxfId="763" priority="8" stopIfTrue="1">
      <formula>MOD(ROW(),2)&lt;&gt;0</formula>
    </cfRule>
  </conditionalFormatting>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EDF1C-EE61-47CD-A04D-9125FDDE561F}">
  <sheetPr codeName="Sheet20"/>
  <dimension ref="A1:C85"/>
  <sheetViews>
    <sheetView showGridLines="0" workbookViewId="0">
      <selection activeCell="A6" sqref="A6"/>
    </sheetView>
  </sheetViews>
  <sheetFormatPr defaultColWidth="8.7265625" defaultRowHeight="12.5" x14ac:dyDescent="0.25"/>
  <cols>
    <col min="1" max="1" width="31.54296875" style="42" customWidth="1"/>
    <col min="2" max="3" width="22.54296875" style="42" customWidth="1"/>
    <col min="4" max="16384" width="8.7265625" style="42"/>
  </cols>
  <sheetData>
    <row r="1" spans="1:3" s="1" customFormat="1" ht="20" x14ac:dyDescent="0.4">
      <c r="A1" s="2" t="s">
        <v>0</v>
      </c>
    </row>
    <row r="2" spans="1:3" s="1" customFormat="1" ht="15.5" x14ac:dyDescent="0.35">
      <c r="A2" s="30" t="s">
        <v>1</v>
      </c>
      <c r="B2" s="3" t="str">
        <f>wb_title</f>
        <v>Fire_NI - Consolidated Factor Spreadsheet</v>
      </c>
    </row>
    <row r="3" spans="1:3" s="1" customFormat="1" ht="15.5" x14ac:dyDescent="0.35">
      <c r="A3" s="30" t="s">
        <v>2</v>
      </c>
      <c r="B3" s="3" t="str">
        <f>TABLE_FACTOR_TYPE_1 &amp; " - x-" &amp; TABLE_SERIES_NUMBER_1</f>
        <v>CETV - x-213</v>
      </c>
    </row>
    <row r="4" spans="1:3" customFormat="1" x14ac:dyDescent="0.25"/>
    <row r="5" spans="1:3" customFormat="1" x14ac:dyDescent="0.25"/>
    <row r="6" spans="1:3" customFormat="1" x14ac:dyDescent="0.25">
      <c r="A6" s="46" t="s">
        <v>379</v>
      </c>
      <c r="B6" s="52" t="s">
        <v>380</v>
      </c>
      <c r="C6" s="52"/>
    </row>
    <row r="7" spans="1:3" customFormat="1" x14ac:dyDescent="0.25">
      <c r="A7" s="46" t="s">
        <v>381</v>
      </c>
      <c r="B7" s="52" t="s">
        <v>31</v>
      </c>
      <c r="C7" s="52"/>
    </row>
    <row r="8" spans="1:3" customFormat="1" x14ac:dyDescent="0.25">
      <c r="A8" s="46" t="s">
        <v>123</v>
      </c>
      <c r="B8" s="52">
        <v>2015</v>
      </c>
      <c r="C8" s="52"/>
    </row>
    <row r="9" spans="1:3" customFormat="1" x14ac:dyDescent="0.25">
      <c r="A9" s="46" t="s">
        <v>124</v>
      </c>
      <c r="B9" s="52" t="s">
        <v>137</v>
      </c>
      <c r="C9" s="52"/>
    </row>
    <row r="10" spans="1:3" customFormat="1" ht="25" x14ac:dyDescent="0.25">
      <c r="A10" s="46" t="s">
        <v>6</v>
      </c>
      <c r="B10" s="52" t="s">
        <v>167</v>
      </c>
      <c r="C10" s="52"/>
    </row>
    <row r="11" spans="1:3" customFormat="1" x14ac:dyDescent="0.25">
      <c r="A11" s="46" t="s">
        <v>125</v>
      </c>
      <c r="B11" s="52" t="s">
        <v>144</v>
      </c>
      <c r="C11" s="52"/>
    </row>
    <row r="12" spans="1:3" customFormat="1" x14ac:dyDescent="0.25">
      <c r="A12" s="46" t="s">
        <v>126</v>
      </c>
      <c r="B12" s="52" t="s">
        <v>140</v>
      </c>
      <c r="C12" s="52"/>
    </row>
    <row r="13" spans="1:3" customFormat="1" x14ac:dyDescent="0.25">
      <c r="A13" s="46" t="s">
        <v>382</v>
      </c>
      <c r="B13" s="52">
        <v>0</v>
      </c>
      <c r="C13" s="52"/>
    </row>
    <row r="14" spans="1:3" customFormat="1" x14ac:dyDescent="0.25">
      <c r="A14" s="46" t="s">
        <v>128</v>
      </c>
      <c r="B14" s="52">
        <v>213</v>
      </c>
      <c r="C14" s="52"/>
    </row>
    <row r="15" spans="1:3" customFormat="1" x14ac:dyDescent="0.25">
      <c r="A15" s="46" t="s">
        <v>383</v>
      </c>
      <c r="B15" s="52" t="s">
        <v>170</v>
      </c>
      <c r="C15" s="52"/>
    </row>
    <row r="16" spans="1:3" customFormat="1" x14ac:dyDescent="0.25">
      <c r="A16" s="46" t="s">
        <v>130</v>
      </c>
      <c r="B16" s="52" t="s">
        <v>171</v>
      </c>
      <c r="C16" s="52"/>
    </row>
    <row r="17" spans="1:3" customFormat="1" x14ac:dyDescent="0.25">
      <c r="A17" s="47" t="s">
        <v>384</v>
      </c>
      <c r="B17" s="52"/>
      <c r="C17" s="52"/>
    </row>
    <row r="18" spans="1:3" customFormat="1" x14ac:dyDescent="0.25">
      <c r="A18" s="46" t="s">
        <v>132</v>
      </c>
      <c r="B18" s="53">
        <v>46163</v>
      </c>
      <c r="C18" s="53"/>
    </row>
    <row r="19" spans="1:3" customFormat="1" x14ac:dyDescent="0.25">
      <c r="A19" s="46" t="s">
        <v>133</v>
      </c>
      <c r="B19" s="53">
        <v>46161</v>
      </c>
      <c r="C19" s="52"/>
    </row>
    <row r="20" spans="1:3" customFormat="1" x14ac:dyDescent="0.25">
      <c r="A20" s="46" t="s">
        <v>134</v>
      </c>
      <c r="B20" s="52" t="s">
        <v>143</v>
      </c>
      <c r="C20" s="52"/>
    </row>
    <row r="21" spans="1:3" customFormat="1" x14ac:dyDescent="0.25">
      <c r="A21" s="46" t="s">
        <v>385</v>
      </c>
      <c r="B21" s="52" t="s">
        <v>62</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39" x14ac:dyDescent="0.25">
      <c r="A26" s="60" t="s">
        <v>386</v>
      </c>
      <c r="B26" s="60" t="s">
        <v>390</v>
      </c>
      <c r="C26" s="60" t="s">
        <v>388</v>
      </c>
    </row>
    <row r="27" spans="1:3" x14ac:dyDescent="0.25">
      <c r="A27" s="44">
        <v>16</v>
      </c>
      <c r="B27" s="45">
        <v>6.26</v>
      </c>
      <c r="C27" s="45">
        <v>1.86</v>
      </c>
    </row>
    <row r="28" spans="1:3" x14ac:dyDescent="0.25">
      <c r="A28" s="44">
        <v>17</v>
      </c>
      <c r="B28" s="45">
        <v>6.37</v>
      </c>
      <c r="C28" s="45">
        <v>2.0099999999999998</v>
      </c>
    </row>
    <row r="29" spans="1:3" x14ac:dyDescent="0.25">
      <c r="A29" s="44">
        <v>18</v>
      </c>
      <c r="B29" s="45">
        <v>6.48</v>
      </c>
      <c r="C29" s="45">
        <v>2.17</v>
      </c>
    </row>
    <row r="30" spans="1:3" x14ac:dyDescent="0.25">
      <c r="A30" s="44">
        <v>19</v>
      </c>
      <c r="B30" s="45">
        <v>6.59</v>
      </c>
      <c r="C30" s="45">
        <v>2.27</v>
      </c>
    </row>
    <row r="31" spans="1:3" x14ac:dyDescent="0.25">
      <c r="A31" s="44">
        <v>20</v>
      </c>
      <c r="B31" s="45">
        <v>6.7</v>
      </c>
      <c r="C31" s="45">
        <v>2.31</v>
      </c>
    </row>
    <row r="32" spans="1:3" x14ac:dyDescent="0.25">
      <c r="A32" s="44">
        <v>21</v>
      </c>
      <c r="B32" s="45">
        <v>6.82</v>
      </c>
      <c r="C32" s="45">
        <v>2.35</v>
      </c>
    </row>
    <row r="33" spans="1:3" x14ac:dyDescent="0.25">
      <c r="A33" s="44">
        <v>22</v>
      </c>
      <c r="B33" s="45">
        <v>6.94</v>
      </c>
      <c r="C33" s="45">
        <v>2.39</v>
      </c>
    </row>
    <row r="34" spans="1:3" x14ac:dyDescent="0.25">
      <c r="A34" s="44">
        <v>23</v>
      </c>
      <c r="B34" s="45">
        <v>7.06</v>
      </c>
      <c r="C34" s="45">
        <v>2.4300000000000002</v>
      </c>
    </row>
    <row r="35" spans="1:3" x14ac:dyDescent="0.25">
      <c r="A35" s="44">
        <v>24</v>
      </c>
      <c r="B35" s="45">
        <v>7.18</v>
      </c>
      <c r="C35" s="45">
        <v>2.48</v>
      </c>
    </row>
    <row r="36" spans="1:3" x14ac:dyDescent="0.25">
      <c r="A36" s="44">
        <v>25</v>
      </c>
      <c r="B36" s="45">
        <v>7.3</v>
      </c>
      <c r="C36" s="45">
        <v>2.52</v>
      </c>
    </row>
    <row r="37" spans="1:3" x14ac:dyDescent="0.25">
      <c r="A37" s="44">
        <v>26</v>
      </c>
      <c r="B37" s="45">
        <v>7.43</v>
      </c>
      <c r="C37" s="45">
        <v>2.57</v>
      </c>
    </row>
    <row r="38" spans="1:3" x14ac:dyDescent="0.25">
      <c r="A38" s="44">
        <v>27</v>
      </c>
      <c r="B38" s="45">
        <v>7.55</v>
      </c>
      <c r="C38" s="45">
        <v>2.61</v>
      </c>
    </row>
    <row r="39" spans="1:3" x14ac:dyDescent="0.25">
      <c r="A39" s="44">
        <v>28</v>
      </c>
      <c r="B39" s="45">
        <v>7.68</v>
      </c>
      <c r="C39" s="45">
        <v>2.66</v>
      </c>
    </row>
    <row r="40" spans="1:3" x14ac:dyDescent="0.25">
      <c r="A40" s="44">
        <v>29</v>
      </c>
      <c r="B40" s="45">
        <v>7.82</v>
      </c>
      <c r="C40" s="45">
        <v>2.7</v>
      </c>
    </row>
    <row r="41" spans="1:3" x14ac:dyDescent="0.25">
      <c r="A41" s="44">
        <v>30</v>
      </c>
      <c r="B41" s="45">
        <v>7.95</v>
      </c>
      <c r="C41" s="45">
        <v>2.75</v>
      </c>
    </row>
    <row r="42" spans="1:3" x14ac:dyDescent="0.25">
      <c r="A42" s="44">
        <v>31</v>
      </c>
      <c r="B42" s="45">
        <v>8.09</v>
      </c>
      <c r="C42" s="45">
        <v>2.8</v>
      </c>
    </row>
    <row r="43" spans="1:3" x14ac:dyDescent="0.25">
      <c r="A43" s="44">
        <v>32</v>
      </c>
      <c r="B43" s="45">
        <v>8.23</v>
      </c>
      <c r="C43" s="45">
        <v>2.85</v>
      </c>
    </row>
    <row r="44" spans="1:3" x14ac:dyDescent="0.25">
      <c r="A44" s="44">
        <v>33</v>
      </c>
      <c r="B44" s="45">
        <v>8.3699999999999992</v>
      </c>
      <c r="C44" s="45">
        <v>2.9</v>
      </c>
    </row>
    <row r="45" spans="1:3" x14ac:dyDescent="0.25">
      <c r="A45" s="44">
        <v>34</v>
      </c>
      <c r="B45" s="45">
        <v>8.51</v>
      </c>
      <c r="C45" s="45">
        <v>2.95</v>
      </c>
    </row>
    <row r="46" spans="1:3" x14ac:dyDescent="0.25">
      <c r="A46" s="44">
        <v>35</v>
      </c>
      <c r="B46" s="45">
        <v>8.66</v>
      </c>
      <c r="C46" s="45">
        <v>3</v>
      </c>
    </row>
    <row r="47" spans="1:3" x14ac:dyDescent="0.25">
      <c r="A47" s="44">
        <v>36</v>
      </c>
      <c r="B47" s="45">
        <v>8.81</v>
      </c>
      <c r="C47" s="45">
        <v>3.05</v>
      </c>
    </row>
    <row r="48" spans="1:3" x14ac:dyDescent="0.25">
      <c r="A48" s="44">
        <v>37</v>
      </c>
      <c r="B48" s="45">
        <v>8.9600000000000009</v>
      </c>
      <c r="C48" s="45">
        <v>3.11</v>
      </c>
    </row>
    <row r="49" spans="1:3" x14ac:dyDescent="0.25">
      <c r="A49" s="44">
        <v>38</v>
      </c>
      <c r="B49" s="45">
        <v>9.11</v>
      </c>
      <c r="C49" s="45">
        <v>3.16</v>
      </c>
    </row>
    <row r="50" spans="1:3" x14ac:dyDescent="0.25">
      <c r="A50" s="44">
        <v>39</v>
      </c>
      <c r="B50" s="45">
        <v>9.27</v>
      </c>
      <c r="C50" s="45">
        <v>3.21</v>
      </c>
    </row>
    <row r="51" spans="1:3" x14ac:dyDescent="0.25">
      <c r="A51" s="44">
        <v>40</v>
      </c>
      <c r="B51" s="45">
        <v>9.43</v>
      </c>
      <c r="C51" s="45">
        <v>3.26</v>
      </c>
    </row>
    <row r="52" spans="1:3" x14ac:dyDescent="0.25">
      <c r="A52" s="44">
        <v>41</v>
      </c>
      <c r="B52" s="45">
        <v>9.6</v>
      </c>
      <c r="C52" s="45">
        <v>3.31</v>
      </c>
    </row>
    <row r="53" spans="1:3" x14ac:dyDescent="0.25">
      <c r="A53" s="44">
        <v>42</v>
      </c>
      <c r="B53" s="45">
        <v>9.76</v>
      </c>
      <c r="C53" s="45">
        <v>3.37</v>
      </c>
    </row>
    <row r="54" spans="1:3" x14ac:dyDescent="0.25">
      <c r="A54" s="44">
        <v>43</v>
      </c>
      <c r="B54" s="45">
        <v>9.94</v>
      </c>
      <c r="C54" s="45">
        <v>3.42</v>
      </c>
    </row>
    <row r="55" spans="1:3" x14ac:dyDescent="0.25">
      <c r="A55" s="44">
        <v>44</v>
      </c>
      <c r="B55" s="45">
        <v>10.11</v>
      </c>
      <c r="C55" s="45">
        <v>3.47</v>
      </c>
    </row>
    <row r="56" spans="1:3" x14ac:dyDescent="0.25">
      <c r="A56" s="44">
        <v>45</v>
      </c>
      <c r="B56" s="45">
        <v>10.29</v>
      </c>
      <c r="C56" s="45">
        <v>3.52</v>
      </c>
    </row>
    <row r="57" spans="1:3" x14ac:dyDescent="0.25">
      <c r="A57" s="44">
        <v>46</v>
      </c>
      <c r="B57" s="45">
        <v>10.47</v>
      </c>
      <c r="C57" s="45">
        <v>3.57</v>
      </c>
    </row>
    <row r="58" spans="1:3" x14ac:dyDescent="0.25">
      <c r="A58" s="44">
        <v>47</v>
      </c>
      <c r="B58" s="45">
        <v>10.66</v>
      </c>
      <c r="C58" s="45">
        <v>3.62</v>
      </c>
    </row>
    <row r="59" spans="1:3" x14ac:dyDescent="0.25">
      <c r="A59" s="44">
        <v>48</v>
      </c>
      <c r="B59" s="45">
        <v>10.86</v>
      </c>
      <c r="C59" s="45">
        <v>3.66</v>
      </c>
    </row>
    <row r="60" spans="1:3" x14ac:dyDescent="0.25">
      <c r="A60" s="44">
        <v>49</v>
      </c>
      <c r="B60" s="45">
        <v>11.06</v>
      </c>
      <c r="C60" s="45">
        <v>3.71</v>
      </c>
    </row>
    <row r="61" spans="1:3" x14ac:dyDescent="0.25">
      <c r="A61" s="44">
        <v>50</v>
      </c>
      <c r="B61" s="45">
        <v>11.26</v>
      </c>
      <c r="C61" s="45">
        <v>3.75</v>
      </c>
    </row>
    <row r="62" spans="1:3" x14ac:dyDescent="0.25">
      <c r="A62" s="44">
        <v>51</v>
      </c>
      <c r="B62" s="45">
        <v>11.47</v>
      </c>
      <c r="C62" s="45">
        <v>3.8</v>
      </c>
    </row>
    <row r="63" spans="1:3" x14ac:dyDescent="0.25">
      <c r="A63" s="44">
        <v>52</v>
      </c>
      <c r="B63" s="45">
        <v>11.68</v>
      </c>
      <c r="C63" s="45">
        <v>3.84</v>
      </c>
    </row>
    <row r="64" spans="1:3" x14ac:dyDescent="0.25">
      <c r="A64" s="44">
        <v>53</v>
      </c>
      <c r="B64" s="45">
        <v>11.91</v>
      </c>
      <c r="C64" s="45">
        <v>3.88</v>
      </c>
    </row>
    <row r="65" spans="1:3" x14ac:dyDescent="0.25">
      <c r="A65" s="44">
        <v>54</v>
      </c>
      <c r="B65" s="45">
        <v>12.14</v>
      </c>
      <c r="C65" s="45">
        <v>3.91</v>
      </c>
    </row>
    <row r="66" spans="1:3" x14ac:dyDescent="0.25">
      <c r="A66" s="44">
        <v>55</v>
      </c>
      <c r="B66" s="45">
        <v>12.38</v>
      </c>
      <c r="C66" s="45">
        <v>3.94</v>
      </c>
    </row>
    <row r="67" spans="1:3" x14ac:dyDescent="0.25">
      <c r="A67" s="44">
        <v>56</v>
      </c>
      <c r="B67" s="45">
        <v>12.63</v>
      </c>
      <c r="C67" s="45">
        <v>3.96</v>
      </c>
    </row>
    <row r="68" spans="1:3" x14ac:dyDescent="0.25">
      <c r="A68" s="44">
        <v>57</v>
      </c>
      <c r="B68" s="45">
        <v>12.89</v>
      </c>
      <c r="C68" s="45">
        <v>3.98</v>
      </c>
    </row>
    <row r="69" spans="1:3" x14ac:dyDescent="0.25">
      <c r="A69" s="44">
        <v>58</v>
      </c>
      <c r="B69" s="45">
        <v>13.16</v>
      </c>
      <c r="C69" s="45">
        <v>4</v>
      </c>
    </row>
    <row r="70" spans="1:3" x14ac:dyDescent="0.25">
      <c r="A70" s="44">
        <v>59</v>
      </c>
      <c r="B70" s="45">
        <v>13.45</v>
      </c>
      <c r="C70" s="45">
        <v>4.01</v>
      </c>
    </row>
    <row r="71" spans="1:3" x14ac:dyDescent="0.25">
      <c r="A71" s="44">
        <v>60</v>
      </c>
      <c r="B71" s="45">
        <v>13.74</v>
      </c>
      <c r="C71" s="45">
        <v>4.0199999999999996</v>
      </c>
    </row>
    <row r="72" spans="1:3" x14ac:dyDescent="0.25">
      <c r="A72" s="44">
        <v>61</v>
      </c>
      <c r="B72" s="45">
        <v>14.05</v>
      </c>
      <c r="C72" s="45">
        <v>4.03</v>
      </c>
    </row>
    <row r="73" spans="1:3" x14ac:dyDescent="0.25">
      <c r="A73" s="44">
        <v>62</v>
      </c>
      <c r="B73" s="45">
        <v>14.37</v>
      </c>
      <c r="C73" s="45">
        <v>4.03</v>
      </c>
    </row>
    <row r="74" spans="1:3" x14ac:dyDescent="0.25">
      <c r="A74" s="44">
        <v>63</v>
      </c>
      <c r="B74" s="45">
        <v>14.71</v>
      </c>
      <c r="C74" s="45">
        <v>4.03</v>
      </c>
    </row>
    <row r="75" spans="1:3" x14ac:dyDescent="0.25">
      <c r="A75" s="44">
        <v>64</v>
      </c>
      <c r="B75" s="45">
        <v>15.07</v>
      </c>
      <c r="C75" s="45">
        <v>4.0199999999999996</v>
      </c>
    </row>
    <row r="76" spans="1:3" x14ac:dyDescent="0.25">
      <c r="A76" s="44">
        <v>65</v>
      </c>
      <c r="B76" s="45">
        <v>15.45</v>
      </c>
      <c r="C76" s="45">
        <v>4.01</v>
      </c>
    </row>
    <row r="77" spans="1:3" x14ac:dyDescent="0.25">
      <c r="A77" s="44">
        <v>66</v>
      </c>
      <c r="B77" s="45">
        <v>15.85</v>
      </c>
      <c r="C77" s="45">
        <v>3.99</v>
      </c>
    </row>
    <row r="78" spans="1:3" x14ac:dyDescent="0.25">
      <c r="A78" s="44">
        <v>67</v>
      </c>
      <c r="B78" s="45">
        <v>15.74</v>
      </c>
      <c r="C78" s="45">
        <v>3.98</v>
      </c>
    </row>
    <row r="79" spans="1:3" x14ac:dyDescent="0.25">
      <c r="A79" s="44">
        <v>68</v>
      </c>
      <c r="B79" s="45">
        <v>15.12</v>
      </c>
      <c r="C79" s="45">
        <v>3.98</v>
      </c>
    </row>
    <row r="80" spans="1:3" x14ac:dyDescent="0.25">
      <c r="A80" s="44">
        <v>69</v>
      </c>
      <c r="B80" s="45">
        <v>14.5</v>
      </c>
      <c r="C80" s="45">
        <v>3.98</v>
      </c>
    </row>
    <row r="81" spans="1:3" x14ac:dyDescent="0.25">
      <c r="A81" s="44">
        <v>70</v>
      </c>
      <c r="B81" s="45">
        <v>13.88</v>
      </c>
      <c r="C81" s="45">
        <v>3.97</v>
      </c>
    </row>
    <row r="82" spans="1:3" x14ac:dyDescent="0.25">
      <c r="A82" s="44">
        <v>71</v>
      </c>
      <c r="B82" s="45">
        <v>13.27</v>
      </c>
      <c r="C82" s="45">
        <v>3.96</v>
      </c>
    </row>
    <row r="83" spans="1:3" x14ac:dyDescent="0.25">
      <c r="A83" s="44">
        <v>72</v>
      </c>
      <c r="B83" s="45">
        <v>12.66</v>
      </c>
      <c r="C83" s="45">
        <v>3.94</v>
      </c>
    </row>
    <row r="84" spans="1:3" x14ac:dyDescent="0.25">
      <c r="A84" s="44">
        <v>73</v>
      </c>
      <c r="B84" s="45">
        <v>12.07</v>
      </c>
      <c r="C84" s="45">
        <v>3.92</v>
      </c>
    </row>
    <row r="85" spans="1:3" x14ac:dyDescent="0.25">
      <c r="A85" s="44">
        <v>74</v>
      </c>
      <c r="B85" s="45">
        <v>11.48</v>
      </c>
      <c r="C85" s="45">
        <v>3.88</v>
      </c>
    </row>
  </sheetData>
  <sheetProtection algorithmName="SHA-512" hashValue="+uAANPGglGXOp6HcjnnuxsISetM0ur0KM0vtOY3lzpVl2qlrMMFg5jf3l9XblwPf+TvaR9S4AMRgr6FMFj6Asw==" saltValue="gfmPWcjcXy6ZV0q33XbHtA==" spinCount="100000" sheet="1" objects="1" scenarios="1"/>
  <conditionalFormatting sqref="A26:A85">
    <cfRule type="expression" dxfId="760" priority="1" stopIfTrue="1">
      <formula>MOD(ROW(),2)=0</formula>
    </cfRule>
    <cfRule type="expression" dxfId="759" priority="2" stopIfTrue="1">
      <formula>MOD(ROW(),2)&lt;&gt;0</formula>
    </cfRule>
  </conditionalFormatting>
  <conditionalFormatting sqref="B26:C85">
    <cfRule type="expression" dxfId="758" priority="3" stopIfTrue="1">
      <formula>MOD(ROW(),2)=0</formula>
    </cfRule>
    <cfRule type="expression" dxfId="757" priority="4" stopIfTrue="1">
      <formula>MOD(ROW(),2)&lt;&gt;0</formula>
    </cfRule>
  </conditionalFormatting>
  <conditionalFormatting sqref="A6:A21">
    <cfRule type="expression" dxfId="756" priority="5" stopIfTrue="1">
      <formula>MOD(ROW(),2)=0</formula>
    </cfRule>
    <cfRule type="expression" dxfId="755" priority="6" stopIfTrue="1">
      <formula>MOD(ROW(),2)&lt;&gt;0</formula>
    </cfRule>
  </conditionalFormatting>
  <conditionalFormatting sqref="B6:C21">
    <cfRule type="expression" dxfId="754" priority="7" stopIfTrue="1">
      <formula>MOD(ROW(),2)=0</formula>
    </cfRule>
    <cfRule type="expression" dxfId="753" priority="8" stopIfTrue="1">
      <formula>MOD(ROW(),2)&lt;&gt;0</formula>
    </cfRule>
  </conditionalFormatting>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A19D2-AB7C-4115-A3DA-F27D18C0B881}">
  <sheetPr codeName="Sheet21"/>
  <dimension ref="A1:C85"/>
  <sheetViews>
    <sheetView showGridLines="0" workbookViewId="0">
      <selection activeCell="A6" sqref="A6"/>
    </sheetView>
  </sheetViews>
  <sheetFormatPr defaultColWidth="8.7265625" defaultRowHeight="12.5" x14ac:dyDescent="0.25"/>
  <cols>
    <col min="1" max="1" width="31.54296875" style="42" customWidth="1"/>
    <col min="2" max="3" width="22.54296875" style="42" customWidth="1"/>
    <col min="4" max="16384" width="8.7265625" style="42"/>
  </cols>
  <sheetData>
    <row r="1" spans="1:3" s="1" customFormat="1" ht="20" x14ac:dyDescent="0.4">
      <c r="A1" s="2" t="s">
        <v>0</v>
      </c>
    </row>
    <row r="2" spans="1:3" s="1" customFormat="1" ht="15.5" x14ac:dyDescent="0.35">
      <c r="A2" s="30" t="s">
        <v>1</v>
      </c>
      <c r="B2" s="3" t="str">
        <f>wb_title</f>
        <v>Fire_NI - Consolidated Factor Spreadsheet</v>
      </c>
    </row>
    <row r="3" spans="1:3" s="1" customFormat="1" ht="15.5" x14ac:dyDescent="0.35">
      <c r="A3" s="30" t="s">
        <v>2</v>
      </c>
      <c r="B3" s="3" t="str">
        <f>TABLE_FACTOR_TYPE_1 &amp; " - x-" &amp; TABLE_SERIES_NUMBER_1</f>
        <v>CETV - x-214</v>
      </c>
    </row>
    <row r="4" spans="1:3" customFormat="1" x14ac:dyDescent="0.25"/>
    <row r="5" spans="1:3" customFormat="1" x14ac:dyDescent="0.25"/>
    <row r="6" spans="1:3" customFormat="1" x14ac:dyDescent="0.25">
      <c r="A6" s="46" t="s">
        <v>379</v>
      </c>
      <c r="B6" s="52" t="s">
        <v>380</v>
      </c>
      <c r="C6" s="52"/>
    </row>
    <row r="7" spans="1:3" customFormat="1" x14ac:dyDescent="0.25">
      <c r="A7" s="46" t="s">
        <v>381</v>
      </c>
      <c r="B7" s="52" t="s">
        <v>31</v>
      </c>
      <c r="C7" s="52"/>
    </row>
    <row r="8" spans="1:3" customFormat="1" x14ac:dyDescent="0.25">
      <c r="A8" s="46" t="s">
        <v>123</v>
      </c>
      <c r="B8" s="52">
        <v>2015</v>
      </c>
      <c r="C8" s="52"/>
    </row>
    <row r="9" spans="1:3" customFormat="1" x14ac:dyDescent="0.25">
      <c r="A9" s="46" t="s">
        <v>124</v>
      </c>
      <c r="B9" s="52" t="s">
        <v>137</v>
      </c>
      <c r="C9" s="52"/>
    </row>
    <row r="10" spans="1:3" customFormat="1" ht="25" x14ac:dyDescent="0.25">
      <c r="A10" s="46" t="s">
        <v>6</v>
      </c>
      <c r="B10" s="52" t="s">
        <v>172</v>
      </c>
      <c r="C10" s="52"/>
    </row>
    <row r="11" spans="1:3" customFormat="1" x14ac:dyDescent="0.25">
      <c r="A11" s="46" t="s">
        <v>125</v>
      </c>
      <c r="B11" s="52" t="s">
        <v>139</v>
      </c>
      <c r="C11" s="52"/>
    </row>
    <row r="12" spans="1:3" customFormat="1" x14ac:dyDescent="0.25">
      <c r="A12" s="46" t="s">
        <v>126</v>
      </c>
      <c r="B12" s="52" t="s">
        <v>140</v>
      </c>
      <c r="C12" s="52"/>
    </row>
    <row r="13" spans="1:3" customFormat="1" x14ac:dyDescent="0.25">
      <c r="A13" s="46" t="s">
        <v>382</v>
      </c>
      <c r="B13" s="52">
        <v>0</v>
      </c>
      <c r="C13" s="52"/>
    </row>
    <row r="14" spans="1:3" customFormat="1" x14ac:dyDescent="0.25">
      <c r="A14" s="46" t="s">
        <v>128</v>
      </c>
      <c r="B14" s="52">
        <v>214</v>
      </c>
      <c r="C14" s="52"/>
    </row>
    <row r="15" spans="1:3" customFormat="1" x14ac:dyDescent="0.25">
      <c r="A15" s="46" t="s">
        <v>383</v>
      </c>
      <c r="B15" s="52" t="s">
        <v>173</v>
      </c>
      <c r="C15" s="52"/>
    </row>
    <row r="16" spans="1:3" customFormat="1" x14ac:dyDescent="0.25">
      <c r="A16" s="46" t="s">
        <v>130</v>
      </c>
      <c r="B16" s="52" t="s">
        <v>174</v>
      </c>
      <c r="C16" s="52"/>
    </row>
    <row r="17" spans="1:3" customFormat="1" x14ac:dyDescent="0.25">
      <c r="A17" s="47" t="s">
        <v>384</v>
      </c>
      <c r="B17" s="52"/>
      <c r="C17" s="52"/>
    </row>
    <row r="18" spans="1:3" customFormat="1" x14ac:dyDescent="0.25">
      <c r="A18" s="46" t="s">
        <v>132</v>
      </c>
      <c r="B18" s="53">
        <v>46163</v>
      </c>
      <c r="C18" s="53"/>
    </row>
    <row r="19" spans="1:3" customFormat="1" x14ac:dyDescent="0.25">
      <c r="A19" s="46" t="s">
        <v>133</v>
      </c>
      <c r="B19" s="53">
        <v>46161</v>
      </c>
      <c r="C19" s="52"/>
    </row>
    <row r="20" spans="1:3" customFormat="1" x14ac:dyDescent="0.25">
      <c r="A20" s="46" t="s">
        <v>134</v>
      </c>
      <c r="B20" s="52" t="s">
        <v>143</v>
      </c>
      <c r="C20" s="52"/>
    </row>
    <row r="21" spans="1:3" customFormat="1" x14ac:dyDescent="0.25">
      <c r="A21" s="46" t="s">
        <v>385</v>
      </c>
      <c r="B21" s="52" t="s">
        <v>62</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39" x14ac:dyDescent="0.25">
      <c r="A26" s="60" t="s">
        <v>386</v>
      </c>
      <c r="B26" s="60" t="s">
        <v>390</v>
      </c>
      <c r="C26" s="60" t="s">
        <v>388</v>
      </c>
    </row>
    <row r="27" spans="1:3" x14ac:dyDescent="0.25">
      <c r="A27" s="44">
        <v>16</v>
      </c>
      <c r="B27" s="45">
        <v>5.93</v>
      </c>
      <c r="C27" s="45">
        <v>1.87</v>
      </c>
    </row>
    <row r="28" spans="1:3" x14ac:dyDescent="0.25">
      <c r="A28" s="44">
        <v>17</v>
      </c>
      <c r="B28" s="45">
        <v>6.03</v>
      </c>
      <c r="C28" s="45">
        <v>2.02</v>
      </c>
    </row>
    <row r="29" spans="1:3" x14ac:dyDescent="0.25">
      <c r="A29" s="44">
        <v>18</v>
      </c>
      <c r="B29" s="45">
        <v>6.13</v>
      </c>
      <c r="C29" s="45">
        <v>2.1800000000000002</v>
      </c>
    </row>
    <row r="30" spans="1:3" x14ac:dyDescent="0.25">
      <c r="A30" s="44">
        <v>19</v>
      </c>
      <c r="B30" s="45">
        <v>6.23</v>
      </c>
      <c r="C30" s="45">
        <v>2.2799999999999998</v>
      </c>
    </row>
    <row r="31" spans="1:3" x14ac:dyDescent="0.25">
      <c r="A31" s="44">
        <v>20</v>
      </c>
      <c r="B31" s="45">
        <v>6.34</v>
      </c>
      <c r="C31" s="45">
        <v>2.3199999999999998</v>
      </c>
    </row>
    <row r="32" spans="1:3" x14ac:dyDescent="0.25">
      <c r="A32" s="44">
        <v>21</v>
      </c>
      <c r="B32" s="45">
        <v>6.45</v>
      </c>
      <c r="C32" s="45">
        <v>2.36</v>
      </c>
    </row>
    <row r="33" spans="1:3" x14ac:dyDescent="0.25">
      <c r="A33" s="44">
        <v>22</v>
      </c>
      <c r="B33" s="45">
        <v>6.56</v>
      </c>
      <c r="C33" s="45">
        <v>2.4</v>
      </c>
    </row>
    <row r="34" spans="1:3" x14ac:dyDescent="0.25">
      <c r="A34" s="44">
        <v>23</v>
      </c>
      <c r="B34" s="45">
        <v>6.67</v>
      </c>
      <c r="C34" s="45">
        <v>2.44</v>
      </c>
    </row>
    <row r="35" spans="1:3" x14ac:dyDescent="0.25">
      <c r="A35" s="44">
        <v>24</v>
      </c>
      <c r="B35" s="45">
        <v>6.78</v>
      </c>
      <c r="C35" s="45">
        <v>2.4900000000000002</v>
      </c>
    </row>
    <row r="36" spans="1:3" x14ac:dyDescent="0.25">
      <c r="A36" s="44">
        <v>25</v>
      </c>
      <c r="B36" s="45">
        <v>6.9</v>
      </c>
      <c r="C36" s="45">
        <v>2.5299999999999998</v>
      </c>
    </row>
    <row r="37" spans="1:3" x14ac:dyDescent="0.25">
      <c r="A37" s="44">
        <v>26</v>
      </c>
      <c r="B37" s="45">
        <v>7.02</v>
      </c>
      <c r="C37" s="45">
        <v>2.58</v>
      </c>
    </row>
    <row r="38" spans="1:3" x14ac:dyDescent="0.25">
      <c r="A38" s="44">
        <v>27</v>
      </c>
      <c r="B38" s="45">
        <v>7.14</v>
      </c>
      <c r="C38" s="45">
        <v>2.62</v>
      </c>
    </row>
    <row r="39" spans="1:3" x14ac:dyDescent="0.25">
      <c r="A39" s="44">
        <v>28</v>
      </c>
      <c r="B39" s="45">
        <v>7.26</v>
      </c>
      <c r="C39" s="45">
        <v>2.67</v>
      </c>
    </row>
    <row r="40" spans="1:3" x14ac:dyDescent="0.25">
      <c r="A40" s="44">
        <v>29</v>
      </c>
      <c r="B40" s="45">
        <v>7.38</v>
      </c>
      <c r="C40" s="45">
        <v>2.71</v>
      </c>
    </row>
    <row r="41" spans="1:3" x14ac:dyDescent="0.25">
      <c r="A41" s="44">
        <v>30</v>
      </c>
      <c r="B41" s="45">
        <v>7.51</v>
      </c>
      <c r="C41" s="45">
        <v>2.76</v>
      </c>
    </row>
    <row r="42" spans="1:3" x14ac:dyDescent="0.25">
      <c r="A42" s="44">
        <v>31</v>
      </c>
      <c r="B42" s="45">
        <v>7.64</v>
      </c>
      <c r="C42" s="45">
        <v>2.81</v>
      </c>
    </row>
    <row r="43" spans="1:3" x14ac:dyDescent="0.25">
      <c r="A43" s="44">
        <v>32</v>
      </c>
      <c r="B43" s="45">
        <v>7.77</v>
      </c>
      <c r="C43" s="45">
        <v>2.86</v>
      </c>
    </row>
    <row r="44" spans="1:3" x14ac:dyDescent="0.25">
      <c r="A44" s="44">
        <v>33</v>
      </c>
      <c r="B44" s="45">
        <v>7.9</v>
      </c>
      <c r="C44" s="45">
        <v>2.91</v>
      </c>
    </row>
    <row r="45" spans="1:3" x14ac:dyDescent="0.25">
      <c r="A45" s="44">
        <v>34</v>
      </c>
      <c r="B45" s="45">
        <v>8.0299999999999994</v>
      </c>
      <c r="C45" s="45">
        <v>2.96</v>
      </c>
    </row>
    <row r="46" spans="1:3" x14ac:dyDescent="0.25">
      <c r="A46" s="44">
        <v>35</v>
      </c>
      <c r="B46" s="45">
        <v>8.17</v>
      </c>
      <c r="C46" s="45">
        <v>3.02</v>
      </c>
    </row>
    <row r="47" spans="1:3" x14ac:dyDescent="0.25">
      <c r="A47" s="44">
        <v>36</v>
      </c>
      <c r="B47" s="45">
        <v>8.31</v>
      </c>
      <c r="C47" s="45">
        <v>3.07</v>
      </c>
    </row>
    <row r="48" spans="1:3" x14ac:dyDescent="0.25">
      <c r="A48" s="44">
        <v>37</v>
      </c>
      <c r="B48" s="45">
        <v>8.4499999999999993</v>
      </c>
      <c r="C48" s="45">
        <v>3.12</v>
      </c>
    </row>
    <row r="49" spans="1:3" x14ac:dyDescent="0.25">
      <c r="A49" s="44">
        <v>38</v>
      </c>
      <c r="B49" s="45">
        <v>8.6</v>
      </c>
      <c r="C49" s="45">
        <v>3.17</v>
      </c>
    </row>
    <row r="50" spans="1:3" x14ac:dyDescent="0.25">
      <c r="A50" s="44">
        <v>39</v>
      </c>
      <c r="B50" s="45">
        <v>8.75</v>
      </c>
      <c r="C50" s="45">
        <v>3.23</v>
      </c>
    </row>
    <row r="51" spans="1:3" x14ac:dyDescent="0.25">
      <c r="A51" s="44">
        <v>40</v>
      </c>
      <c r="B51" s="45">
        <v>8.9</v>
      </c>
      <c r="C51" s="45">
        <v>3.28</v>
      </c>
    </row>
    <row r="52" spans="1:3" x14ac:dyDescent="0.25">
      <c r="A52" s="44">
        <v>41</v>
      </c>
      <c r="B52" s="45">
        <v>9.0500000000000007</v>
      </c>
      <c r="C52" s="45">
        <v>3.33</v>
      </c>
    </row>
    <row r="53" spans="1:3" x14ac:dyDescent="0.25">
      <c r="A53" s="44">
        <v>42</v>
      </c>
      <c r="B53" s="45">
        <v>9.2100000000000009</v>
      </c>
      <c r="C53" s="45">
        <v>3.38</v>
      </c>
    </row>
    <row r="54" spans="1:3" x14ac:dyDescent="0.25">
      <c r="A54" s="44">
        <v>43</v>
      </c>
      <c r="B54" s="45">
        <v>9.3699999999999992</v>
      </c>
      <c r="C54" s="45">
        <v>3.44</v>
      </c>
    </row>
    <row r="55" spans="1:3" x14ac:dyDescent="0.25">
      <c r="A55" s="44">
        <v>44</v>
      </c>
      <c r="B55" s="45">
        <v>9.5299999999999994</v>
      </c>
      <c r="C55" s="45">
        <v>3.49</v>
      </c>
    </row>
    <row r="56" spans="1:3" x14ac:dyDescent="0.25">
      <c r="A56" s="44">
        <v>45</v>
      </c>
      <c r="B56" s="45">
        <v>9.6999999999999993</v>
      </c>
      <c r="C56" s="45">
        <v>3.54</v>
      </c>
    </row>
    <row r="57" spans="1:3" x14ac:dyDescent="0.25">
      <c r="A57" s="44">
        <v>46</v>
      </c>
      <c r="B57" s="45">
        <v>9.8699999999999992</v>
      </c>
      <c r="C57" s="45">
        <v>3.59</v>
      </c>
    </row>
    <row r="58" spans="1:3" x14ac:dyDescent="0.25">
      <c r="A58" s="44">
        <v>47</v>
      </c>
      <c r="B58" s="45">
        <v>10.050000000000001</v>
      </c>
      <c r="C58" s="45">
        <v>3.64</v>
      </c>
    </row>
    <row r="59" spans="1:3" x14ac:dyDescent="0.25">
      <c r="A59" s="44">
        <v>48</v>
      </c>
      <c r="B59" s="45">
        <v>10.23</v>
      </c>
      <c r="C59" s="45">
        <v>3.68</v>
      </c>
    </row>
    <row r="60" spans="1:3" x14ac:dyDescent="0.25">
      <c r="A60" s="44">
        <v>49</v>
      </c>
      <c r="B60" s="45">
        <v>10.41</v>
      </c>
      <c r="C60" s="45">
        <v>3.73</v>
      </c>
    </row>
    <row r="61" spans="1:3" x14ac:dyDescent="0.25">
      <c r="A61" s="44">
        <v>50</v>
      </c>
      <c r="B61" s="45">
        <v>10.6</v>
      </c>
      <c r="C61" s="45">
        <v>3.77</v>
      </c>
    </row>
    <row r="62" spans="1:3" x14ac:dyDescent="0.25">
      <c r="A62" s="44">
        <v>51</v>
      </c>
      <c r="B62" s="45">
        <v>10.8</v>
      </c>
      <c r="C62" s="45">
        <v>3.82</v>
      </c>
    </row>
    <row r="63" spans="1:3" x14ac:dyDescent="0.25">
      <c r="A63" s="44">
        <v>52</v>
      </c>
      <c r="B63" s="45">
        <v>11</v>
      </c>
      <c r="C63" s="45">
        <v>3.86</v>
      </c>
    </row>
    <row r="64" spans="1:3" x14ac:dyDescent="0.25">
      <c r="A64" s="44">
        <v>53</v>
      </c>
      <c r="B64" s="45">
        <v>11.2</v>
      </c>
      <c r="C64" s="45">
        <v>3.9</v>
      </c>
    </row>
    <row r="65" spans="1:3" x14ac:dyDescent="0.25">
      <c r="A65" s="44">
        <v>54</v>
      </c>
      <c r="B65" s="45">
        <v>11.42</v>
      </c>
      <c r="C65" s="45">
        <v>3.93</v>
      </c>
    </row>
    <row r="66" spans="1:3" x14ac:dyDescent="0.25">
      <c r="A66" s="44">
        <v>55</v>
      </c>
      <c r="B66" s="45">
        <v>11.65</v>
      </c>
      <c r="C66" s="45">
        <v>3.96</v>
      </c>
    </row>
    <row r="67" spans="1:3" x14ac:dyDescent="0.25">
      <c r="A67" s="44">
        <v>56</v>
      </c>
      <c r="B67" s="45">
        <v>11.88</v>
      </c>
      <c r="C67" s="45">
        <v>3.98</v>
      </c>
    </row>
    <row r="68" spans="1:3" x14ac:dyDescent="0.25">
      <c r="A68" s="44">
        <v>57</v>
      </c>
      <c r="B68" s="45">
        <v>12.13</v>
      </c>
      <c r="C68" s="45">
        <v>4</v>
      </c>
    </row>
    <row r="69" spans="1:3" x14ac:dyDescent="0.25">
      <c r="A69" s="44">
        <v>58</v>
      </c>
      <c r="B69" s="45">
        <v>12.38</v>
      </c>
      <c r="C69" s="45">
        <v>4.0199999999999996</v>
      </c>
    </row>
    <row r="70" spans="1:3" x14ac:dyDescent="0.25">
      <c r="A70" s="44">
        <v>59</v>
      </c>
      <c r="B70" s="45">
        <v>12.64</v>
      </c>
      <c r="C70" s="45">
        <v>4.04</v>
      </c>
    </row>
    <row r="71" spans="1:3" x14ac:dyDescent="0.25">
      <c r="A71" s="44">
        <v>60</v>
      </c>
      <c r="B71" s="45">
        <v>12.92</v>
      </c>
      <c r="C71" s="45">
        <v>4.05</v>
      </c>
    </row>
    <row r="72" spans="1:3" x14ac:dyDescent="0.25">
      <c r="A72" s="44">
        <v>61</v>
      </c>
      <c r="B72" s="45">
        <v>13.2</v>
      </c>
      <c r="C72" s="45">
        <v>4.0599999999999996</v>
      </c>
    </row>
    <row r="73" spans="1:3" x14ac:dyDescent="0.25">
      <c r="A73" s="44">
        <v>62</v>
      </c>
      <c r="B73" s="45">
        <v>13.51</v>
      </c>
      <c r="C73" s="45">
        <v>4.0599999999999996</v>
      </c>
    </row>
    <row r="74" spans="1:3" x14ac:dyDescent="0.25">
      <c r="A74" s="44">
        <v>63</v>
      </c>
      <c r="B74" s="45">
        <v>13.82</v>
      </c>
      <c r="C74" s="45">
        <v>4.0599999999999996</v>
      </c>
    </row>
    <row r="75" spans="1:3" x14ac:dyDescent="0.25">
      <c r="A75" s="44">
        <v>64</v>
      </c>
      <c r="B75" s="45">
        <v>14.16</v>
      </c>
      <c r="C75" s="45">
        <v>4.05</v>
      </c>
    </row>
    <row r="76" spans="1:3" x14ac:dyDescent="0.25">
      <c r="A76" s="44">
        <v>65</v>
      </c>
      <c r="B76" s="45">
        <v>14.51</v>
      </c>
      <c r="C76" s="45">
        <v>4.04</v>
      </c>
    </row>
    <row r="77" spans="1:3" x14ac:dyDescent="0.25">
      <c r="A77" s="44">
        <v>66</v>
      </c>
      <c r="B77" s="45">
        <v>14.88</v>
      </c>
      <c r="C77" s="45">
        <v>4.0199999999999996</v>
      </c>
    </row>
    <row r="78" spans="1:3" x14ac:dyDescent="0.25">
      <c r="A78" s="44">
        <v>67</v>
      </c>
      <c r="B78" s="45">
        <v>15.28</v>
      </c>
      <c r="C78" s="45">
        <v>4</v>
      </c>
    </row>
    <row r="79" spans="1:3" x14ac:dyDescent="0.25">
      <c r="A79" s="44">
        <v>68</v>
      </c>
      <c r="B79" s="45">
        <v>15.16</v>
      </c>
      <c r="C79" s="45">
        <v>3.98</v>
      </c>
    </row>
    <row r="80" spans="1:3" x14ac:dyDescent="0.25">
      <c r="A80" s="44">
        <v>69</v>
      </c>
      <c r="B80" s="45">
        <v>14.53</v>
      </c>
      <c r="C80" s="45">
        <v>3.98</v>
      </c>
    </row>
    <row r="81" spans="1:3" x14ac:dyDescent="0.25">
      <c r="A81" s="44">
        <v>70</v>
      </c>
      <c r="B81" s="45">
        <v>13.9</v>
      </c>
      <c r="C81" s="45">
        <v>3.97</v>
      </c>
    </row>
    <row r="82" spans="1:3" x14ac:dyDescent="0.25">
      <c r="A82" s="44">
        <v>71</v>
      </c>
      <c r="B82" s="45">
        <v>13.28</v>
      </c>
      <c r="C82" s="45">
        <v>3.96</v>
      </c>
    </row>
    <row r="83" spans="1:3" x14ac:dyDescent="0.25">
      <c r="A83" s="44">
        <v>72</v>
      </c>
      <c r="B83" s="45">
        <v>12.67</v>
      </c>
      <c r="C83" s="45">
        <v>3.94</v>
      </c>
    </row>
    <row r="84" spans="1:3" x14ac:dyDescent="0.25">
      <c r="A84" s="44">
        <v>73</v>
      </c>
      <c r="B84" s="45">
        <v>12.07</v>
      </c>
      <c r="C84" s="45">
        <v>3.92</v>
      </c>
    </row>
    <row r="85" spans="1:3" x14ac:dyDescent="0.25">
      <c r="A85" s="44">
        <v>74</v>
      </c>
      <c r="B85" s="45">
        <v>11.48</v>
      </c>
      <c r="C85" s="45">
        <v>3.88</v>
      </c>
    </row>
  </sheetData>
  <sheetProtection algorithmName="SHA-512" hashValue="JQhmqIoAWqyE3SsrAH1NP0/K0l77DV+F8xst2BxCDV3mD5L/ZR013l6Zte3mJ3elfCMEzWUcRCZiq/vok+ib7A==" saltValue="Kghh2Op9QIm2OFR5Lr3qrg==" spinCount="100000" sheet="1" objects="1" scenarios="1"/>
  <conditionalFormatting sqref="A26:A85">
    <cfRule type="expression" dxfId="750" priority="1" stopIfTrue="1">
      <formula>MOD(ROW(),2)=0</formula>
    </cfRule>
    <cfRule type="expression" dxfId="749" priority="2" stopIfTrue="1">
      <formula>MOD(ROW(),2)&lt;&gt;0</formula>
    </cfRule>
  </conditionalFormatting>
  <conditionalFormatting sqref="B26:C85">
    <cfRule type="expression" dxfId="748" priority="3" stopIfTrue="1">
      <formula>MOD(ROW(),2)=0</formula>
    </cfRule>
    <cfRule type="expression" dxfId="747" priority="4" stopIfTrue="1">
      <formula>MOD(ROW(),2)&lt;&gt;0</formula>
    </cfRule>
  </conditionalFormatting>
  <conditionalFormatting sqref="A6:A21">
    <cfRule type="expression" dxfId="746" priority="5" stopIfTrue="1">
      <formula>MOD(ROW(),2)=0</formula>
    </cfRule>
    <cfRule type="expression" dxfId="745" priority="6" stopIfTrue="1">
      <formula>MOD(ROW(),2)&lt;&gt;0</formula>
    </cfRule>
  </conditionalFormatting>
  <conditionalFormatting sqref="B6:C21">
    <cfRule type="expression" dxfId="744" priority="7" stopIfTrue="1">
      <formula>MOD(ROW(),2)=0</formula>
    </cfRule>
    <cfRule type="expression" dxfId="743" priority="8" stopIfTrue="1">
      <formula>MOD(ROW(),2)&lt;&gt;0</formula>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33D9E-D30C-4C9D-977A-0960A313CEF5}">
  <sheetPr codeName="Sheet4">
    <tabColor theme="2" tint="0.59999389629810485"/>
  </sheetPr>
  <dimension ref="A1:B16"/>
  <sheetViews>
    <sheetView showGridLines="0" showRowColHeaders="0" zoomScaleNormal="100" workbookViewId="0">
      <selection activeCell="B17" sqref="B17"/>
    </sheetView>
  </sheetViews>
  <sheetFormatPr defaultColWidth="9.26953125" defaultRowHeight="15.5" x14ac:dyDescent="0.35"/>
  <cols>
    <col min="1" max="1" width="16.54296875" style="12" customWidth="1"/>
    <col min="2" max="2" width="120.54296875" style="1" customWidth="1"/>
    <col min="3" max="16384" width="9.26953125" style="1"/>
  </cols>
  <sheetData>
    <row r="1" spans="1:2" ht="20" x14ac:dyDescent="0.4">
      <c r="A1" s="11" t="s">
        <v>0</v>
      </c>
    </row>
    <row r="2" spans="1:2" x14ac:dyDescent="0.35">
      <c r="A2" s="13" t="s">
        <v>1</v>
      </c>
      <c r="B2" s="3" t="str">
        <f>wb_title</f>
        <v>Fire_NI - Consolidated Factor Spreadsheet</v>
      </c>
    </row>
    <row r="3" spans="1:2" x14ac:dyDescent="0.35">
      <c r="A3" s="13" t="s">
        <v>2</v>
      </c>
      <c r="B3" s="3" t="s">
        <v>7</v>
      </c>
    </row>
    <row r="6" spans="1:2" x14ac:dyDescent="0.35">
      <c r="A6" s="17" t="str">
        <f>"Purpose of the " &amp; client_name &amp; " Consolidated Factor Spreadsheet"</f>
        <v>Purpose of the the Department Consolidated Factor Spreadsheet</v>
      </c>
      <c r="B6" s="7"/>
    </row>
    <row r="7" spans="1:2" x14ac:dyDescent="0.35">
      <c r="A7" s="18"/>
      <c r="B7" s="8"/>
    </row>
    <row r="8" spans="1:2" ht="124" x14ac:dyDescent="0.35">
      <c r="A8" s="18"/>
      <c r="B8" s="9" t="str">
        <f>"This spreadsheet is provided by GAD at the request of " &amp; client_name &amp; " ('" &amp; client_abbr &amp; "').  Its purpose is to set out in one place for convenience the actuarial factors provided by GAD to " &amp; client_abbr &amp; " from time to time in respect of " &amp; scheme_name &amp; _xlfn._LONGTEXT("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 &amp; client_abbr &amp; ")]."</f>
        <v>This spreadsheet is provided by GAD at the request of the Department ('Department of Health (NI)').  Its purpose is to set out in one place for convenience the actuarial factors provided by GAD to Department of Health (NI) from time to time in respect of Firefighters' Pension Schemes (Northern Ireland)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Department of Health (NI))].</v>
      </c>
    </row>
    <row r="9" spans="1:2" ht="31" x14ac:dyDescent="0.35">
      <c r="A9" s="18"/>
      <c r="B9" s="9" t="str">
        <f>"GAD has no liability for any changes made to this spreadsheet whilst being used by " &amp; client_abbr &amp; " or any other third party."</f>
        <v>GAD has no liability for any changes made to this spreadsheet whilst being used by Department of Health (NI) or any other third party.</v>
      </c>
    </row>
    <row r="10" spans="1:2" x14ac:dyDescent="0.35">
      <c r="A10" s="18"/>
      <c r="B10" s="9" t="s">
        <v>32</v>
      </c>
    </row>
    <row r="11" spans="1:2" x14ac:dyDescent="0.35">
      <c r="A11" s="19"/>
      <c r="B11" s="10" t="s">
        <v>33</v>
      </c>
    </row>
    <row r="13" spans="1:2" x14ac:dyDescent="0.35">
      <c r="A13" s="26"/>
      <c r="B13" s="27"/>
    </row>
    <row r="14" spans="1:2" x14ac:dyDescent="0.35">
      <c r="A14" s="28"/>
      <c r="B14" s="27"/>
    </row>
    <row r="15" spans="1:2" x14ac:dyDescent="0.35">
      <c r="A15" s="28"/>
      <c r="B15" s="29"/>
    </row>
    <row r="16" spans="1:2" x14ac:dyDescent="0.35">
      <c r="A16" s="28"/>
      <c r="B16" s="29"/>
    </row>
  </sheetData>
  <sheetProtection algorithmName="SHA-512" hashValue="b0djvcMVRepQnbbW7TY+yz/m95qAENdMN0Na9QJf4W9GQ48bca5qm05vqN7kdZBZNRQRg3SBNgA7nlBlqPcuaQ==" saltValue="vXpOAvwBBv4rgE5i2tWs3w==" spinCount="100000" sheet="1" objects="1" scenarios="1"/>
  <pageMargins left="0.7" right="0.7" top="0.75" bottom="0.75" header="0.3" footer="0.3"/>
  <pageSetup paperSize="9" orientation="portrait" r:id="rId1"/>
  <headerFooter>
    <oddHeader>&amp;L&amp;Z&amp;F  [&amp;A]</oddHeader>
    <oddFooter>&amp;LPage &amp;P of &amp;N&amp;R&amp;T &amp;D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1C7A5-A0BC-480A-B70C-EA1944473F25}">
  <sheetPr codeName="Sheet22"/>
  <dimension ref="A1:C85"/>
  <sheetViews>
    <sheetView showGridLines="0" workbookViewId="0">
      <selection activeCell="A6" sqref="A6"/>
    </sheetView>
  </sheetViews>
  <sheetFormatPr defaultColWidth="8.7265625" defaultRowHeight="12.5" x14ac:dyDescent="0.25"/>
  <cols>
    <col min="1" max="1" width="31.54296875" style="42" customWidth="1"/>
    <col min="2" max="3" width="22.54296875" style="42" customWidth="1"/>
    <col min="4" max="16384" width="8.7265625" style="42"/>
  </cols>
  <sheetData>
    <row r="1" spans="1:3" s="1" customFormat="1" ht="20" x14ac:dyDescent="0.4">
      <c r="A1" s="2" t="s">
        <v>0</v>
      </c>
    </row>
    <row r="2" spans="1:3" s="1" customFormat="1" ht="15.5" x14ac:dyDescent="0.35">
      <c r="A2" s="30" t="s">
        <v>1</v>
      </c>
      <c r="B2" s="3" t="str">
        <f>wb_title</f>
        <v>Fire_NI - Consolidated Factor Spreadsheet</v>
      </c>
    </row>
    <row r="3" spans="1:3" s="1" customFormat="1" ht="15.5" x14ac:dyDescent="0.35">
      <c r="A3" s="30" t="s">
        <v>2</v>
      </c>
      <c r="B3" s="3" t="str">
        <f>TABLE_FACTOR_TYPE_1 &amp; " - x-" &amp; TABLE_SERIES_NUMBER_1</f>
        <v>CETV - x-215</v>
      </c>
    </row>
    <row r="4" spans="1:3" customFormat="1" x14ac:dyDescent="0.25"/>
    <row r="5" spans="1:3" customFormat="1" x14ac:dyDescent="0.25"/>
    <row r="6" spans="1:3" customFormat="1" x14ac:dyDescent="0.25">
      <c r="A6" s="46" t="s">
        <v>379</v>
      </c>
      <c r="B6" s="52" t="s">
        <v>380</v>
      </c>
      <c r="C6" s="52"/>
    </row>
    <row r="7" spans="1:3" customFormat="1" x14ac:dyDescent="0.25">
      <c r="A7" s="46" t="s">
        <v>381</v>
      </c>
      <c r="B7" s="52" t="s">
        <v>31</v>
      </c>
      <c r="C7" s="52"/>
    </row>
    <row r="8" spans="1:3" customFormat="1" x14ac:dyDescent="0.25">
      <c r="A8" s="46" t="s">
        <v>123</v>
      </c>
      <c r="B8" s="52">
        <v>2015</v>
      </c>
      <c r="C8" s="52"/>
    </row>
    <row r="9" spans="1:3" customFormat="1" x14ac:dyDescent="0.25">
      <c r="A9" s="46" t="s">
        <v>124</v>
      </c>
      <c r="B9" s="52" t="s">
        <v>137</v>
      </c>
      <c r="C9" s="52"/>
    </row>
    <row r="10" spans="1:3" customFormat="1" ht="25" x14ac:dyDescent="0.25">
      <c r="A10" s="46" t="s">
        <v>6</v>
      </c>
      <c r="B10" s="52" t="s">
        <v>172</v>
      </c>
      <c r="C10" s="52"/>
    </row>
    <row r="11" spans="1:3" customFormat="1" x14ac:dyDescent="0.25">
      <c r="A11" s="46" t="s">
        <v>125</v>
      </c>
      <c r="B11" s="52" t="s">
        <v>144</v>
      </c>
      <c r="C11" s="52"/>
    </row>
    <row r="12" spans="1:3" customFormat="1" x14ac:dyDescent="0.25">
      <c r="A12" s="46" t="s">
        <v>126</v>
      </c>
      <c r="B12" s="52" t="s">
        <v>140</v>
      </c>
      <c r="C12" s="52"/>
    </row>
    <row r="13" spans="1:3" customFormat="1" x14ac:dyDescent="0.25">
      <c r="A13" s="46" t="s">
        <v>382</v>
      </c>
      <c r="B13" s="52">
        <v>0</v>
      </c>
      <c r="C13" s="52"/>
    </row>
    <row r="14" spans="1:3" customFormat="1" x14ac:dyDescent="0.25">
      <c r="A14" s="46" t="s">
        <v>128</v>
      </c>
      <c r="B14" s="52">
        <v>215</v>
      </c>
      <c r="C14" s="52"/>
    </row>
    <row r="15" spans="1:3" customFormat="1" x14ac:dyDescent="0.25">
      <c r="A15" s="46" t="s">
        <v>383</v>
      </c>
      <c r="B15" s="52" t="s">
        <v>175</v>
      </c>
      <c r="C15" s="52"/>
    </row>
    <row r="16" spans="1:3" customFormat="1" x14ac:dyDescent="0.25">
      <c r="A16" s="46" t="s">
        <v>130</v>
      </c>
      <c r="B16" s="52" t="s">
        <v>176</v>
      </c>
      <c r="C16" s="52"/>
    </row>
    <row r="17" spans="1:3" customFormat="1" x14ac:dyDescent="0.25">
      <c r="A17" s="47" t="s">
        <v>384</v>
      </c>
      <c r="B17" s="52"/>
      <c r="C17" s="52"/>
    </row>
    <row r="18" spans="1:3" customFormat="1" x14ac:dyDescent="0.25">
      <c r="A18" s="46" t="s">
        <v>132</v>
      </c>
      <c r="B18" s="53">
        <v>46163</v>
      </c>
      <c r="C18" s="53"/>
    </row>
    <row r="19" spans="1:3" customFormat="1" x14ac:dyDescent="0.25">
      <c r="A19" s="46" t="s">
        <v>133</v>
      </c>
      <c r="B19" s="53">
        <v>46161</v>
      </c>
      <c r="C19" s="52"/>
    </row>
    <row r="20" spans="1:3" customFormat="1" x14ac:dyDescent="0.25">
      <c r="A20" s="46" t="s">
        <v>134</v>
      </c>
      <c r="B20" s="52" t="s">
        <v>143</v>
      </c>
      <c r="C20" s="52"/>
    </row>
    <row r="21" spans="1:3" customFormat="1" x14ac:dyDescent="0.25">
      <c r="A21" s="46" t="s">
        <v>385</v>
      </c>
      <c r="B21" s="52" t="s">
        <v>62</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39" x14ac:dyDescent="0.25">
      <c r="A26" s="60" t="s">
        <v>386</v>
      </c>
      <c r="B26" s="60" t="s">
        <v>390</v>
      </c>
      <c r="C26" s="60" t="s">
        <v>388</v>
      </c>
    </row>
    <row r="27" spans="1:3" x14ac:dyDescent="0.25">
      <c r="A27" s="44">
        <v>16</v>
      </c>
      <c r="B27" s="45">
        <v>5.93</v>
      </c>
      <c r="C27" s="45">
        <v>1.87</v>
      </c>
    </row>
    <row r="28" spans="1:3" x14ac:dyDescent="0.25">
      <c r="A28" s="44">
        <v>17</v>
      </c>
      <c r="B28" s="45">
        <v>6.03</v>
      </c>
      <c r="C28" s="45">
        <v>2.02</v>
      </c>
    </row>
    <row r="29" spans="1:3" x14ac:dyDescent="0.25">
      <c r="A29" s="44">
        <v>18</v>
      </c>
      <c r="B29" s="45">
        <v>6.13</v>
      </c>
      <c r="C29" s="45">
        <v>2.1800000000000002</v>
      </c>
    </row>
    <row r="30" spans="1:3" x14ac:dyDescent="0.25">
      <c r="A30" s="44">
        <v>19</v>
      </c>
      <c r="B30" s="45">
        <v>6.23</v>
      </c>
      <c r="C30" s="45">
        <v>2.2799999999999998</v>
      </c>
    </row>
    <row r="31" spans="1:3" x14ac:dyDescent="0.25">
      <c r="A31" s="44">
        <v>20</v>
      </c>
      <c r="B31" s="45">
        <v>6.34</v>
      </c>
      <c r="C31" s="45">
        <v>2.3199999999999998</v>
      </c>
    </row>
    <row r="32" spans="1:3" x14ac:dyDescent="0.25">
      <c r="A32" s="44">
        <v>21</v>
      </c>
      <c r="B32" s="45">
        <v>6.45</v>
      </c>
      <c r="C32" s="45">
        <v>2.36</v>
      </c>
    </row>
    <row r="33" spans="1:3" x14ac:dyDescent="0.25">
      <c r="A33" s="44">
        <v>22</v>
      </c>
      <c r="B33" s="45">
        <v>6.56</v>
      </c>
      <c r="C33" s="45">
        <v>2.4</v>
      </c>
    </row>
    <row r="34" spans="1:3" x14ac:dyDescent="0.25">
      <c r="A34" s="44">
        <v>23</v>
      </c>
      <c r="B34" s="45">
        <v>6.67</v>
      </c>
      <c r="C34" s="45">
        <v>2.44</v>
      </c>
    </row>
    <row r="35" spans="1:3" x14ac:dyDescent="0.25">
      <c r="A35" s="44">
        <v>24</v>
      </c>
      <c r="B35" s="45">
        <v>6.78</v>
      </c>
      <c r="C35" s="45">
        <v>2.4900000000000002</v>
      </c>
    </row>
    <row r="36" spans="1:3" x14ac:dyDescent="0.25">
      <c r="A36" s="44">
        <v>25</v>
      </c>
      <c r="B36" s="45">
        <v>6.9</v>
      </c>
      <c r="C36" s="45">
        <v>2.5299999999999998</v>
      </c>
    </row>
    <row r="37" spans="1:3" x14ac:dyDescent="0.25">
      <c r="A37" s="44">
        <v>26</v>
      </c>
      <c r="B37" s="45">
        <v>7.02</v>
      </c>
      <c r="C37" s="45">
        <v>2.58</v>
      </c>
    </row>
    <row r="38" spans="1:3" x14ac:dyDescent="0.25">
      <c r="A38" s="44">
        <v>27</v>
      </c>
      <c r="B38" s="45">
        <v>7.14</v>
      </c>
      <c r="C38" s="45">
        <v>2.62</v>
      </c>
    </row>
    <row r="39" spans="1:3" x14ac:dyDescent="0.25">
      <c r="A39" s="44">
        <v>28</v>
      </c>
      <c r="B39" s="45">
        <v>7.26</v>
      </c>
      <c r="C39" s="45">
        <v>2.67</v>
      </c>
    </row>
    <row r="40" spans="1:3" x14ac:dyDescent="0.25">
      <c r="A40" s="44">
        <v>29</v>
      </c>
      <c r="B40" s="45">
        <v>7.38</v>
      </c>
      <c r="C40" s="45">
        <v>2.71</v>
      </c>
    </row>
    <row r="41" spans="1:3" x14ac:dyDescent="0.25">
      <c r="A41" s="44">
        <v>30</v>
      </c>
      <c r="B41" s="45">
        <v>7.51</v>
      </c>
      <c r="C41" s="45">
        <v>2.76</v>
      </c>
    </row>
    <row r="42" spans="1:3" x14ac:dyDescent="0.25">
      <c r="A42" s="44">
        <v>31</v>
      </c>
      <c r="B42" s="45">
        <v>7.64</v>
      </c>
      <c r="C42" s="45">
        <v>2.81</v>
      </c>
    </row>
    <row r="43" spans="1:3" x14ac:dyDescent="0.25">
      <c r="A43" s="44">
        <v>32</v>
      </c>
      <c r="B43" s="45">
        <v>7.77</v>
      </c>
      <c r="C43" s="45">
        <v>2.86</v>
      </c>
    </row>
    <row r="44" spans="1:3" x14ac:dyDescent="0.25">
      <c r="A44" s="44">
        <v>33</v>
      </c>
      <c r="B44" s="45">
        <v>7.9</v>
      </c>
      <c r="C44" s="45">
        <v>2.91</v>
      </c>
    </row>
    <row r="45" spans="1:3" x14ac:dyDescent="0.25">
      <c r="A45" s="44">
        <v>34</v>
      </c>
      <c r="B45" s="45">
        <v>8.0299999999999994</v>
      </c>
      <c r="C45" s="45">
        <v>2.96</v>
      </c>
    </row>
    <row r="46" spans="1:3" x14ac:dyDescent="0.25">
      <c r="A46" s="44">
        <v>35</v>
      </c>
      <c r="B46" s="45">
        <v>8.17</v>
      </c>
      <c r="C46" s="45">
        <v>3.02</v>
      </c>
    </row>
    <row r="47" spans="1:3" x14ac:dyDescent="0.25">
      <c r="A47" s="44">
        <v>36</v>
      </c>
      <c r="B47" s="45">
        <v>8.31</v>
      </c>
      <c r="C47" s="45">
        <v>3.07</v>
      </c>
    </row>
    <row r="48" spans="1:3" x14ac:dyDescent="0.25">
      <c r="A48" s="44">
        <v>37</v>
      </c>
      <c r="B48" s="45">
        <v>8.4499999999999993</v>
      </c>
      <c r="C48" s="45">
        <v>3.12</v>
      </c>
    </row>
    <row r="49" spans="1:3" x14ac:dyDescent="0.25">
      <c r="A49" s="44">
        <v>38</v>
      </c>
      <c r="B49" s="45">
        <v>8.6</v>
      </c>
      <c r="C49" s="45">
        <v>3.17</v>
      </c>
    </row>
    <row r="50" spans="1:3" x14ac:dyDescent="0.25">
      <c r="A50" s="44">
        <v>39</v>
      </c>
      <c r="B50" s="45">
        <v>8.75</v>
      </c>
      <c r="C50" s="45">
        <v>3.23</v>
      </c>
    </row>
    <row r="51" spans="1:3" x14ac:dyDescent="0.25">
      <c r="A51" s="44">
        <v>40</v>
      </c>
      <c r="B51" s="45">
        <v>8.9</v>
      </c>
      <c r="C51" s="45">
        <v>3.28</v>
      </c>
    </row>
    <row r="52" spans="1:3" x14ac:dyDescent="0.25">
      <c r="A52" s="44">
        <v>41</v>
      </c>
      <c r="B52" s="45">
        <v>9.0500000000000007</v>
      </c>
      <c r="C52" s="45">
        <v>3.33</v>
      </c>
    </row>
    <row r="53" spans="1:3" x14ac:dyDescent="0.25">
      <c r="A53" s="44">
        <v>42</v>
      </c>
      <c r="B53" s="45">
        <v>9.2100000000000009</v>
      </c>
      <c r="C53" s="45">
        <v>3.38</v>
      </c>
    </row>
    <row r="54" spans="1:3" x14ac:dyDescent="0.25">
      <c r="A54" s="44">
        <v>43</v>
      </c>
      <c r="B54" s="45">
        <v>9.3699999999999992</v>
      </c>
      <c r="C54" s="45">
        <v>3.44</v>
      </c>
    </row>
    <row r="55" spans="1:3" x14ac:dyDescent="0.25">
      <c r="A55" s="44">
        <v>44</v>
      </c>
      <c r="B55" s="45">
        <v>9.5299999999999994</v>
      </c>
      <c r="C55" s="45">
        <v>3.49</v>
      </c>
    </row>
    <row r="56" spans="1:3" x14ac:dyDescent="0.25">
      <c r="A56" s="44">
        <v>45</v>
      </c>
      <c r="B56" s="45">
        <v>9.6999999999999993</v>
      </c>
      <c r="C56" s="45">
        <v>3.54</v>
      </c>
    </row>
    <row r="57" spans="1:3" x14ac:dyDescent="0.25">
      <c r="A57" s="44">
        <v>46</v>
      </c>
      <c r="B57" s="45">
        <v>9.8699999999999992</v>
      </c>
      <c r="C57" s="45">
        <v>3.59</v>
      </c>
    </row>
    <row r="58" spans="1:3" x14ac:dyDescent="0.25">
      <c r="A58" s="44">
        <v>47</v>
      </c>
      <c r="B58" s="45">
        <v>10.050000000000001</v>
      </c>
      <c r="C58" s="45">
        <v>3.64</v>
      </c>
    </row>
    <row r="59" spans="1:3" x14ac:dyDescent="0.25">
      <c r="A59" s="44">
        <v>48</v>
      </c>
      <c r="B59" s="45">
        <v>10.23</v>
      </c>
      <c r="C59" s="45">
        <v>3.68</v>
      </c>
    </row>
    <row r="60" spans="1:3" x14ac:dyDescent="0.25">
      <c r="A60" s="44">
        <v>49</v>
      </c>
      <c r="B60" s="45">
        <v>10.41</v>
      </c>
      <c r="C60" s="45">
        <v>3.73</v>
      </c>
    </row>
    <row r="61" spans="1:3" x14ac:dyDescent="0.25">
      <c r="A61" s="44">
        <v>50</v>
      </c>
      <c r="B61" s="45">
        <v>10.6</v>
      </c>
      <c r="C61" s="45">
        <v>3.77</v>
      </c>
    </row>
    <row r="62" spans="1:3" x14ac:dyDescent="0.25">
      <c r="A62" s="44">
        <v>51</v>
      </c>
      <c r="B62" s="45">
        <v>10.8</v>
      </c>
      <c r="C62" s="45">
        <v>3.82</v>
      </c>
    </row>
    <row r="63" spans="1:3" x14ac:dyDescent="0.25">
      <c r="A63" s="44">
        <v>52</v>
      </c>
      <c r="B63" s="45">
        <v>11</v>
      </c>
      <c r="C63" s="45">
        <v>3.86</v>
      </c>
    </row>
    <row r="64" spans="1:3" x14ac:dyDescent="0.25">
      <c r="A64" s="44">
        <v>53</v>
      </c>
      <c r="B64" s="45">
        <v>11.2</v>
      </c>
      <c r="C64" s="45">
        <v>3.9</v>
      </c>
    </row>
    <row r="65" spans="1:3" x14ac:dyDescent="0.25">
      <c r="A65" s="44">
        <v>54</v>
      </c>
      <c r="B65" s="45">
        <v>11.42</v>
      </c>
      <c r="C65" s="45">
        <v>3.93</v>
      </c>
    </row>
    <row r="66" spans="1:3" x14ac:dyDescent="0.25">
      <c r="A66" s="44">
        <v>55</v>
      </c>
      <c r="B66" s="45">
        <v>11.65</v>
      </c>
      <c r="C66" s="45">
        <v>3.96</v>
      </c>
    </row>
    <row r="67" spans="1:3" x14ac:dyDescent="0.25">
      <c r="A67" s="44">
        <v>56</v>
      </c>
      <c r="B67" s="45">
        <v>11.88</v>
      </c>
      <c r="C67" s="45">
        <v>3.98</v>
      </c>
    </row>
    <row r="68" spans="1:3" x14ac:dyDescent="0.25">
      <c r="A68" s="44">
        <v>57</v>
      </c>
      <c r="B68" s="45">
        <v>12.13</v>
      </c>
      <c r="C68" s="45">
        <v>4</v>
      </c>
    </row>
    <row r="69" spans="1:3" x14ac:dyDescent="0.25">
      <c r="A69" s="44">
        <v>58</v>
      </c>
      <c r="B69" s="45">
        <v>12.38</v>
      </c>
      <c r="C69" s="45">
        <v>4.0199999999999996</v>
      </c>
    </row>
    <row r="70" spans="1:3" x14ac:dyDescent="0.25">
      <c r="A70" s="44">
        <v>59</v>
      </c>
      <c r="B70" s="45">
        <v>12.64</v>
      </c>
      <c r="C70" s="45">
        <v>4.04</v>
      </c>
    </row>
    <row r="71" spans="1:3" x14ac:dyDescent="0.25">
      <c r="A71" s="44">
        <v>60</v>
      </c>
      <c r="B71" s="45">
        <v>12.92</v>
      </c>
      <c r="C71" s="45">
        <v>4.05</v>
      </c>
    </row>
    <row r="72" spans="1:3" x14ac:dyDescent="0.25">
      <c r="A72" s="44">
        <v>61</v>
      </c>
      <c r="B72" s="45">
        <v>13.2</v>
      </c>
      <c r="C72" s="45">
        <v>4.0599999999999996</v>
      </c>
    </row>
    <row r="73" spans="1:3" x14ac:dyDescent="0.25">
      <c r="A73" s="44">
        <v>62</v>
      </c>
      <c r="B73" s="45">
        <v>13.51</v>
      </c>
      <c r="C73" s="45">
        <v>4.0599999999999996</v>
      </c>
    </row>
    <row r="74" spans="1:3" x14ac:dyDescent="0.25">
      <c r="A74" s="44">
        <v>63</v>
      </c>
      <c r="B74" s="45">
        <v>13.82</v>
      </c>
      <c r="C74" s="45">
        <v>4.0599999999999996</v>
      </c>
    </row>
    <row r="75" spans="1:3" x14ac:dyDescent="0.25">
      <c r="A75" s="44">
        <v>64</v>
      </c>
      <c r="B75" s="45">
        <v>14.16</v>
      </c>
      <c r="C75" s="45">
        <v>4.05</v>
      </c>
    </row>
    <row r="76" spans="1:3" x14ac:dyDescent="0.25">
      <c r="A76" s="44">
        <v>65</v>
      </c>
      <c r="B76" s="45">
        <v>14.51</v>
      </c>
      <c r="C76" s="45">
        <v>4.04</v>
      </c>
    </row>
    <row r="77" spans="1:3" x14ac:dyDescent="0.25">
      <c r="A77" s="44">
        <v>66</v>
      </c>
      <c r="B77" s="45">
        <v>14.88</v>
      </c>
      <c r="C77" s="45">
        <v>4.0199999999999996</v>
      </c>
    </row>
    <row r="78" spans="1:3" x14ac:dyDescent="0.25">
      <c r="A78" s="44">
        <v>67</v>
      </c>
      <c r="B78" s="45">
        <v>15.28</v>
      </c>
      <c r="C78" s="45">
        <v>4</v>
      </c>
    </row>
    <row r="79" spans="1:3" x14ac:dyDescent="0.25">
      <c r="A79" s="44">
        <v>68</v>
      </c>
      <c r="B79" s="45">
        <v>15.16</v>
      </c>
      <c r="C79" s="45">
        <v>3.98</v>
      </c>
    </row>
    <row r="80" spans="1:3" x14ac:dyDescent="0.25">
      <c r="A80" s="44">
        <v>69</v>
      </c>
      <c r="B80" s="45">
        <v>14.53</v>
      </c>
      <c r="C80" s="45">
        <v>3.98</v>
      </c>
    </row>
    <row r="81" spans="1:3" x14ac:dyDescent="0.25">
      <c r="A81" s="44">
        <v>70</v>
      </c>
      <c r="B81" s="45">
        <v>13.9</v>
      </c>
      <c r="C81" s="45">
        <v>3.97</v>
      </c>
    </row>
    <row r="82" spans="1:3" x14ac:dyDescent="0.25">
      <c r="A82" s="44">
        <v>71</v>
      </c>
      <c r="B82" s="45">
        <v>13.28</v>
      </c>
      <c r="C82" s="45">
        <v>3.96</v>
      </c>
    </row>
    <row r="83" spans="1:3" x14ac:dyDescent="0.25">
      <c r="A83" s="44">
        <v>72</v>
      </c>
      <c r="B83" s="45">
        <v>12.67</v>
      </c>
      <c r="C83" s="45">
        <v>3.94</v>
      </c>
    </row>
    <row r="84" spans="1:3" x14ac:dyDescent="0.25">
      <c r="A84" s="44">
        <v>73</v>
      </c>
      <c r="B84" s="45">
        <v>12.07</v>
      </c>
      <c r="C84" s="45">
        <v>3.92</v>
      </c>
    </row>
    <row r="85" spans="1:3" x14ac:dyDescent="0.25">
      <c r="A85" s="44">
        <v>74</v>
      </c>
      <c r="B85" s="45">
        <v>11.48</v>
      </c>
      <c r="C85" s="45">
        <v>3.88</v>
      </c>
    </row>
  </sheetData>
  <sheetProtection algorithmName="SHA-512" hashValue="I7gHC7HR4BtumAD1Ij2sccDHUCTq5YEzK6RwS9fDbcka00Vjj27LyFu1cvVTxFp3ipz1dgnI9MVatGa5y8P1hA==" saltValue="mZelofbKq6/P5tN53drcvw==" spinCount="100000" sheet="1" objects="1" scenarios="1"/>
  <conditionalFormatting sqref="A26:A85">
    <cfRule type="expression" dxfId="740" priority="1" stopIfTrue="1">
      <formula>MOD(ROW(),2)=0</formula>
    </cfRule>
    <cfRule type="expression" dxfId="739" priority="2" stopIfTrue="1">
      <formula>MOD(ROW(),2)&lt;&gt;0</formula>
    </cfRule>
  </conditionalFormatting>
  <conditionalFormatting sqref="B26:C85">
    <cfRule type="expression" dxfId="738" priority="3" stopIfTrue="1">
      <formula>MOD(ROW(),2)=0</formula>
    </cfRule>
    <cfRule type="expression" dxfId="737" priority="4" stopIfTrue="1">
      <formula>MOD(ROW(),2)&lt;&gt;0</formula>
    </cfRule>
  </conditionalFormatting>
  <conditionalFormatting sqref="A6:A21">
    <cfRule type="expression" dxfId="736" priority="5" stopIfTrue="1">
      <formula>MOD(ROW(),2)=0</formula>
    </cfRule>
    <cfRule type="expression" dxfId="735" priority="6" stopIfTrue="1">
      <formula>MOD(ROW(),2)&lt;&gt;0</formula>
    </cfRule>
  </conditionalFormatting>
  <conditionalFormatting sqref="B6:C21">
    <cfRule type="expression" dxfId="734" priority="7" stopIfTrue="1">
      <formula>MOD(ROW(),2)=0</formula>
    </cfRule>
    <cfRule type="expression" dxfId="733" priority="8" stopIfTrue="1">
      <formula>MOD(ROW(),2)&lt;&gt;0</formula>
    </cfRule>
  </conditionalFormatting>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20DFE-61FC-4254-AE8F-A11FC9EEAA42}">
  <sheetPr codeName="Sheet23"/>
  <dimension ref="A1:C63"/>
  <sheetViews>
    <sheetView showGridLines="0" topLeftCell="A5" workbookViewId="0">
      <selection activeCell="A6" sqref="A6"/>
    </sheetView>
  </sheetViews>
  <sheetFormatPr defaultColWidth="8.7265625" defaultRowHeight="12.5" x14ac:dyDescent="0.25"/>
  <cols>
    <col min="1" max="1" width="31.7265625" style="42" customWidth="1"/>
    <col min="2" max="3" width="22.7265625" style="42" customWidth="1"/>
    <col min="4" max="16384" width="8.7265625" style="42"/>
  </cols>
  <sheetData>
    <row r="1" spans="1:3" s="1" customFormat="1" ht="20" x14ac:dyDescent="0.4">
      <c r="A1" s="2" t="s">
        <v>0</v>
      </c>
    </row>
    <row r="2" spans="1:3" s="1" customFormat="1" ht="15.5" x14ac:dyDescent="0.35">
      <c r="A2" s="30" t="s">
        <v>1</v>
      </c>
      <c r="B2" s="3" t="str">
        <f>wb_title</f>
        <v>Fire_NI - Consolidated Factor Spreadsheet</v>
      </c>
    </row>
    <row r="3" spans="1:3" s="1" customFormat="1" ht="15.5" x14ac:dyDescent="0.35">
      <c r="A3" s="30" t="s">
        <v>2</v>
      </c>
      <c r="B3" s="3" t="str">
        <f>TABLE_FACTOR_TYPE_1 &amp; " - x-" &amp; TABLE_SERIES_NUMBER_1</f>
        <v>TV In (non-club) - x-220</v>
      </c>
    </row>
    <row r="4" spans="1:3" customFormat="1" x14ac:dyDescent="0.25"/>
    <row r="5" spans="1:3" customFormat="1" x14ac:dyDescent="0.25"/>
    <row r="6" spans="1:3" customFormat="1" x14ac:dyDescent="0.25">
      <c r="A6" s="46" t="s">
        <v>379</v>
      </c>
      <c r="B6" s="52" t="s">
        <v>380</v>
      </c>
      <c r="C6" s="52"/>
    </row>
    <row r="7" spans="1:3" customFormat="1" x14ac:dyDescent="0.25">
      <c r="A7" s="46" t="s">
        <v>381</v>
      </c>
      <c r="B7" s="52" t="s">
        <v>31</v>
      </c>
      <c r="C7" s="52"/>
    </row>
    <row r="8" spans="1:3" customFormat="1" x14ac:dyDescent="0.25">
      <c r="A8" s="46" t="s">
        <v>123</v>
      </c>
      <c r="B8" s="52">
        <v>2015</v>
      </c>
      <c r="C8" s="52"/>
    </row>
    <row r="9" spans="1:3" customFormat="1" x14ac:dyDescent="0.25">
      <c r="A9" s="46" t="s">
        <v>124</v>
      </c>
      <c r="B9" s="52" t="s">
        <v>177</v>
      </c>
      <c r="C9" s="52"/>
    </row>
    <row r="10" spans="1:3" customFormat="1" ht="25" x14ac:dyDescent="0.25">
      <c r="A10" s="46" t="s">
        <v>6</v>
      </c>
      <c r="B10" s="52" t="s">
        <v>178</v>
      </c>
      <c r="C10" s="52"/>
    </row>
    <row r="11" spans="1:3" customFormat="1" x14ac:dyDescent="0.25">
      <c r="A11" s="46" t="s">
        <v>125</v>
      </c>
      <c r="B11" s="52" t="s">
        <v>139</v>
      </c>
      <c r="C11" s="52"/>
    </row>
    <row r="12" spans="1:3" customFormat="1" x14ac:dyDescent="0.25">
      <c r="A12" s="46" t="s">
        <v>126</v>
      </c>
      <c r="B12" s="52" t="s">
        <v>140</v>
      </c>
      <c r="C12" s="52"/>
    </row>
    <row r="13" spans="1:3" customFormat="1" x14ac:dyDescent="0.25">
      <c r="A13" s="46" t="s">
        <v>382</v>
      </c>
      <c r="B13" s="52">
        <v>0</v>
      </c>
      <c r="C13" s="52"/>
    </row>
    <row r="14" spans="1:3" customFormat="1" x14ac:dyDescent="0.25">
      <c r="A14" s="46" t="s">
        <v>128</v>
      </c>
      <c r="B14" s="52">
        <v>220</v>
      </c>
      <c r="C14" s="52"/>
    </row>
    <row r="15" spans="1:3" customFormat="1" x14ac:dyDescent="0.25">
      <c r="A15" s="46" t="s">
        <v>383</v>
      </c>
      <c r="B15" s="52" t="s">
        <v>179</v>
      </c>
      <c r="C15" s="52"/>
    </row>
    <row r="16" spans="1:3" customFormat="1" x14ac:dyDescent="0.25">
      <c r="A16" s="46" t="s">
        <v>130</v>
      </c>
      <c r="B16" s="52" t="s">
        <v>180</v>
      </c>
      <c r="C16" s="52"/>
    </row>
    <row r="17" spans="1:3" customFormat="1" x14ac:dyDescent="0.25">
      <c r="A17" s="47" t="s">
        <v>384</v>
      </c>
      <c r="B17" s="52"/>
      <c r="C17" s="52"/>
    </row>
    <row r="18" spans="1:3" customFormat="1" x14ac:dyDescent="0.25">
      <c r="A18" s="46" t="s">
        <v>132</v>
      </c>
      <c r="B18" s="53">
        <v>46213</v>
      </c>
      <c r="C18" s="53"/>
    </row>
    <row r="19" spans="1:3" customFormat="1" x14ac:dyDescent="0.25">
      <c r="A19" s="46" t="s">
        <v>133</v>
      </c>
      <c r="B19" s="53">
        <v>46161</v>
      </c>
      <c r="C19" s="53"/>
    </row>
    <row r="20" spans="1:3" customFormat="1" x14ac:dyDescent="0.25">
      <c r="A20" s="46" t="s">
        <v>134</v>
      </c>
      <c r="B20" s="52" t="s">
        <v>143</v>
      </c>
      <c r="C20" s="52"/>
    </row>
    <row r="21" spans="1:3" customFormat="1" x14ac:dyDescent="0.25">
      <c r="A21" s="46" t="s">
        <v>385</v>
      </c>
      <c r="B21" s="52" t="s">
        <v>62</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26" x14ac:dyDescent="0.25">
      <c r="A26" s="60" t="s">
        <v>386</v>
      </c>
      <c r="B26" s="60" t="s">
        <v>391</v>
      </c>
      <c r="C26" s="60" t="s">
        <v>388</v>
      </c>
    </row>
    <row r="27" spans="1:3" x14ac:dyDescent="0.25">
      <c r="A27" s="44">
        <v>18</v>
      </c>
      <c r="B27" s="45">
        <v>22.62</v>
      </c>
      <c r="C27" s="45">
        <v>3.21</v>
      </c>
    </row>
    <row r="28" spans="1:3" x14ac:dyDescent="0.25">
      <c r="A28" s="44">
        <v>19</v>
      </c>
      <c r="B28" s="45">
        <v>22.64</v>
      </c>
      <c r="C28" s="45">
        <v>3.38</v>
      </c>
    </row>
    <row r="29" spans="1:3" x14ac:dyDescent="0.25">
      <c r="A29" s="44">
        <v>20</v>
      </c>
      <c r="B29" s="45">
        <v>22.65</v>
      </c>
      <c r="C29" s="45">
        <v>3.4</v>
      </c>
    </row>
    <row r="30" spans="1:3" x14ac:dyDescent="0.25">
      <c r="A30" s="44">
        <v>21</v>
      </c>
      <c r="B30" s="45">
        <v>22.67</v>
      </c>
      <c r="C30" s="45">
        <v>3.41</v>
      </c>
    </row>
    <row r="31" spans="1:3" x14ac:dyDescent="0.25">
      <c r="A31" s="44">
        <v>22</v>
      </c>
      <c r="B31" s="45">
        <v>22.68</v>
      </c>
      <c r="C31" s="45">
        <v>3.42</v>
      </c>
    </row>
    <row r="32" spans="1:3" x14ac:dyDescent="0.25">
      <c r="A32" s="44">
        <v>23</v>
      </c>
      <c r="B32" s="45">
        <v>22.69</v>
      </c>
      <c r="C32" s="45">
        <v>3.43</v>
      </c>
    </row>
    <row r="33" spans="1:3" x14ac:dyDescent="0.25">
      <c r="A33" s="44">
        <v>24</v>
      </c>
      <c r="B33" s="45">
        <v>22.7</v>
      </c>
      <c r="C33" s="45">
        <v>3.44</v>
      </c>
    </row>
    <row r="34" spans="1:3" x14ac:dyDescent="0.25">
      <c r="A34" s="44">
        <v>25</v>
      </c>
      <c r="B34" s="45">
        <v>22.72</v>
      </c>
      <c r="C34" s="45">
        <v>3.46</v>
      </c>
    </row>
    <row r="35" spans="1:3" x14ac:dyDescent="0.25">
      <c r="A35" s="44">
        <v>26</v>
      </c>
      <c r="B35" s="45">
        <v>22.73</v>
      </c>
      <c r="C35" s="45">
        <v>3.47</v>
      </c>
    </row>
    <row r="36" spans="1:3" x14ac:dyDescent="0.25">
      <c r="A36" s="44">
        <v>27</v>
      </c>
      <c r="B36" s="45">
        <v>22.74</v>
      </c>
      <c r="C36" s="45">
        <v>3.48</v>
      </c>
    </row>
    <row r="37" spans="1:3" x14ac:dyDescent="0.25">
      <c r="A37" s="44">
        <v>28</v>
      </c>
      <c r="B37" s="45">
        <v>22.74</v>
      </c>
      <c r="C37" s="45">
        <v>3.49</v>
      </c>
    </row>
    <row r="38" spans="1:3" x14ac:dyDescent="0.25">
      <c r="A38" s="44">
        <v>29</v>
      </c>
      <c r="B38" s="45">
        <v>22.75</v>
      </c>
      <c r="C38" s="45">
        <v>3.5</v>
      </c>
    </row>
    <row r="39" spans="1:3" x14ac:dyDescent="0.25">
      <c r="A39" s="44">
        <v>30</v>
      </c>
      <c r="B39" s="45">
        <v>22.76</v>
      </c>
      <c r="C39" s="45">
        <v>3.52</v>
      </c>
    </row>
    <row r="40" spans="1:3" x14ac:dyDescent="0.25">
      <c r="A40" s="44">
        <v>31</v>
      </c>
      <c r="B40" s="45">
        <v>22.77</v>
      </c>
      <c r="C40" s="45">
        <v>3.53</v>
      </c>
    </row>
    <row r="41" spans="1:3" x14ac:dyDescent="0.25">
      <c r="A41" s="44">
        <v>32</v>
      </c>
      <c r="B41" s="45">
        <v>22.77</v>
      </c>
      <c r="C41" s="45">
        <v>3.54</v>
      </c>
    </row>
    <row r="42" spans="1:3" x14ac:dyDescent="0.25">
      <c r="A42" s="44">
        <v>33</v>
      </c>
      <c r="B42" s="45">
        <v>22.78</v>
      </c>
      <c r="C42" s="45">
        <v>3.55</v>
      </c>
    </row>
    <row r="43" spans="1:3" x14ac:dyDescent="0.25">
      <c r="A43" s="44">
        <v>34</v>
      </c>
      <c r="B43" s="45">
        <v>22.78</v>
      </c>
      <c r="C43" s="45">
        <v>3.56</v>
      </c>
    </row>
    <row r="44" spans="1:3" x14ac:dyDescent="0.25">
      <c r="A44" s="44">
        <v>35</v>
      </c>
      <c r="B44" s="45">
        <v>22.78</v>
      </c>
      <c r="C44" s="45">
        <v>3.57</v>
      </c>
    </row>
    <row r="45" spans="1:3" x14ac:dyDescent="0.25">
      <c r="A45" s="44">
        <v>36</v>
      </c>
      <c r="B45" s="45">
        <v>22.78</v>
      </c>
      <c r="C45" s="45">
        <v>3.58</v>
      </c>
    </row>
    <row r="46" spans="1:3" x14ac:dyDescent="0.25">
      <c r="A46" s="44">
        <v>37</v>
      </c>
      <c r="B46" s="45">
        <v>22.78</v>
      </c>
      <c r="C46" s="45">
        <v>3.6</v>
      </c>
    </row>
    <row r="47" spans="1:3" x14ac:dyDescent="0.25">
      <c r="A47" s="44">
        <v>38</v>
      </c>
      <c r="B47" s="45">
        <v>22.77</v>
      </c>
      <c r="C47" s="45">
        <v>3.61</v>
      </c>
    </row>
    <row r="48" spans="1:3" x14ac:dyDescent="0.25">
      <c r="A48" s="44">
        <v>39</v>
      </c>
      <c r="B48" s="45">
        <v>22.77</v>
      </c>
      <c r="C48" s="45">
        <v>3.62</v>
      </c>
    </row>
    <row r="49" spans="1:3" x14ac:dyDescent="0.25">
      <c r="A49" s="44">
        <v>40</v>
      </c>
      <c r="B49" s="45">
        <v>22.76</v>
      </c>
      <c r="C49" s="45">
        <v>3.63</v>
      </c>
    </row>
    <row r="50" spans="1:3" x14ac:dyDescent="0.25">
      <c r="A50" s="44">
        <v>41</v>
      </c>
      <c r="B50" s="45">
        <v>22.75</v>
      </c>
      <c r="C50" s="45">
        <v>3.64</v>
      </c>
    </row>
    <row r="51" spans="1:3" x14ac:dyDescent="0.25">
      <c r="A51" s="44">
        <v>42</v>
      </c>
      <c r="B51" s="45">
        <v>22.74</v>
      </c>
      <c r="C51" s="45">
        <v>3.65</v>
      </c>
    </row>
    <row r="52" spans="1:3" x14ac:dyDescent="0.25">
      <c r="A52" s="44">
        <v>43</v>
      </c>
      <c r="B52" s="45">
        <v>22.73</v>
      </c>
      <c r="C52" s="45">
        <v>3.66</v>
      </c>
    </row>
    <row r="53" spans="1:3" x14ac:dyDescent="0.25">
      <c r="A53" s="44">
        <v>44</v>
      </c>
      <c r="B53" s="45">
        <v>22.71</v>
      </c>
      <c r="C53" s="45">
        <v>3.67</v>
      </c>
    </row>
    <row r="54" spans="1:3" x14ac:dyDescent="0.25">
      <c r="A54" s="44">
        <v>45</v>
      </c>
      <c r="B54" s="45">
        <v>22.7</v>
      </c>
      <c r="C54" s="45">
        <v>3.67</v>
      </c>
    </row>
    <row r="55" spans="1:3" x14ac:dyDescent="0.25">
      <c r="A55" s="44">
        <v>46</v>
      </c>
      <c r="B55" s="45">
        <v>22.68</v>
      </c>
      <c r="C55" s="45">
        <v>3.68</v>
      </c>
    </row>
    <row r="56" spans="1:3" x14ac:dyDescent="0.25">
      <c r="A56" s="44">
        <v>47</v>
      </c>
      <c r="B56" s="45">
        <v>22.66</v>
      </c>
      <c r="C56" s="45">
        <v>3.69</v>
      </c>
    </row>
    <row r="57" spans="1:3" x14ac:dyDescent="0.25">
      <c r="A57" s="44">
        <v>48</v>
      </c>
      <c r="B57" s="45">
        <v>22.65</v>
      </c>
      <c r="C57" s="45">
        <v>3.7</v>
      </c>
    </row>
    <row r="58" spans="1:3" x14ac:dyDescent="0.25">
      <c r="A58" s="44">
        <v>49</v>
      </c>
      <c r="B58" s="45">
        <v>22.63</v>
      </c>
      <c r="C58" s="45">
        <v>3.71</v>
      </c>
    </row>
    <row r="59" spans="1:3" x14ac:dyDescent="0.25">
      <c r="A59" s="44">
        <v>50</v>
      </c>
      <c r="B59" s="45">
        <v>22.61</v>
      </c>
      <c r="C59" s="45">
        <v>3.71</v>
      </c>
    </row>
    <row r="60" spans="1:3" x14ac:dyDescent="0.25">
      <c r="A60" s="44">
        <v>51</v>
      </c>
      <c r="B60" s="45">
        <v>22.6</v>
      </c>
      <c r="C60" s="45">
        <v>3.72</v>
      </c>
    </row>
    <row r="61" spans="1:3" x14ac:dyDescent="0.25">
      <c r="A61" s="44">
        <v>52</v>
      </c>
      <c r="B61" s="45">
        <v>22.59</v>
      </c>
      <c r="C61" s="45">
        <v>3.72</v>
      </c>
    </row>
    <row r="62" spans="1:3" x14ac:dyDescent="0.25">
      <c r="A62" s="44">
        <v>53</v>
      </c>
      <c r="B62" s="45">
        <v>22.59</v>
      </c>
      <c r="C62" s="45">
        <v>3.73</v>
      </c>
    </row>
    <row r="63" spans="1:3" x14ac:dyDescent="0.25">
      <c r="A63" s="44">
        <v>54</v>
      </c>
      <c r="B63" s="45">
        <v>22.61</v>
      </c>
      <c r="C63" s="45">
        <v>3.73</v>
      </c>
    </row>
  </sheetData>
  <sheetProtection algorithmName="SHA-512" hashValue="U0wxpII9wvVJaTRIjYlq3sE+NkKiYY5LEaHuBaCv0c+6VU3LjfDqkmqaEJ/1C8WdIH7D7W7M5u1LTlfA/xi7XA==" saltValue="9F+IUSMyMmgnQpqf2Z+zug==" spinCount="100000" sheet="1" objects="1" scenarios="1"/>
  <conditionalFormatting sqref="A26:A63">
    <cfRule type="expression" dxfId="730" priority="11" stopIfTrue="1">
      <formula>MOD(ROW(),2)=0</formula>
    </cfRule>
    <cfRule type="expression" dxfId="729" priority="12" stopIfTrue="1">
      <formula>MOD(ROW(),2)&lt;&gt;0</formula>
    </cfRule>
  </conditionalFormatting>
  <conditionalFormatting sqref="B26:C26 B27:B63">
    <cfRule type="expression" dxfId="728" priority="13" stopIfTrue="1">
      <formula>MOD(ROW(),2)=0</formula>
    </cfRule>
    <cfRule type="expression" dxfId="727" priority="14" stopIfTrue="1">
      <formula>MOD(ROW(),2)&lt;&gt;0</formula>
    </cfRule>
  </conditionalFormatting>
  <conditionalFormatting sqref="A6:A21">
    <cfRule type="expression" dxfId="726" priority="15" stopIfTrue="1">
      <formula>MOD(ROW(),2)=0</formula>
    </cfRule>
    <cfRule type="expression" dxfId="725" priority="16" stopIfTrue="1">
      <formula>MOD(ROW(),2)&lt;&gt;0</formula>
    </cfRule>
  </conditionalFormatting>
  <conditionalFormatting sqref="B6:C21">
    <cfRule type="expression" dxfId="724" priority="17" stopIfTrue="1">
      <formula>MOD(ROW(),2)=0</formula>
    </cfRule>
    <cfRule type="expression" dxfId="723" priority="18" stopIfTrue="1">
      <formula>MOD(ROW(),2)&lt;&gt;0</formula>
    </cfRule>
  </conditionalFormatting>
  <conditionalFormatting sqref="C27:C63">
    <cfRule type="expression" dxfId="722" priority="1" stopIfTrue="1">
      <formula>MOD(ROW(),2)=0</formula>
    </cfRule>
    <cfRule type="expression" dxfId="721" priority="2" stopIfTrue="1">
      <formula>MOD(ROW(),2)&lt;&gt;0</formula>
    </cfRule>
  </conditionalFormatting>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388FC-A60E-4B72-9E15-DD636C0FB1E7}">
  <sheetPr codeName="Sheet24"/>
  <dimension ref="A1:C63"/>
  <sheetViews>
    <sheetView showGridLines="0" workbookViewId="0">
      <selection activeCell="A6" sqref="A6"/>
    </sheetView>
  </sheetViews>
  <sheetFormatPr defaultColWidth="8.7265625" defaultRowHeight="12.5" x14ac:dyDescent="0.25"/>
  <cols>
    <col min="1" max="1" width="31.7265625" style="42" customWidth="1"/>
    <col min="2" max="3" width="22.7265625" style="42" customWidth="1"/>
    <col min="4" max="16384" width="8.7265625" style="42"/>
  </cols>
  <sheetData>
    <row r="1" spans="1:3" s="1" customFormat="1" ht="20" x14ac:dyDescent="0.4">
      <c r="A1" s="2" t="s">
        <v>0</v>
      </c>
    </row>
    <row r="2" spans="1:3" s="1" customFormat="1" ht="15.5" x14ac:dyDescent="0.35">
      <c r="A2" s="30" t="s">
        <v>1</v>
      </c>
      <c r="B2" s="3" t="str">
        <f>wb_title</f>
        <v>Fire_NI - Consolidated Factor Spreadsheet</v>
      </c>
    </row>
    <row r="3" spans="1:3" s="1" customFormat="1" ht="15.5" x14ac:dyDescent="0.35">
      <c r="A3" s="30" t="s">
        <v>2</v>
      </c>
      <c r="B3" s="3" t="str">
        <f>TABLE_FACTOR_TYPE_1 &amp; " - x-" &amp; TABLE_SERIES_NUMBER_1</f>
        <v>TV In (non-club) - x-221</v>
      </c>
    </row>
    <row r="4" spans="1:3" customFormat="1" x14ac:dyDescent="0.25"/>
    <row r="5" spans="1:3" customFormat="1" x14ac:dyDescent="0.25"/>
    <row r="6" spans="1:3" customFormat="1" x14ac:dyDescent="0.25">
      <c r="A6" s="46" t="s">
        <v>379</v>
      </c>
      <c r="B6" s="52" t="s">
        <v>380</v>
      </c>
      <c r="C6" s="52"/>
    </row>
    <row r="7" spans="1:3" customFormat="1" x14ac:dyDescent="0.25">
      <c r="A7" s="46" t="s">
        <v>381</v>
      </c>
      <c r="B7" s="52" t="s">
        <v>31</v>
      </c>
      <c r="C7" s="52"/>
    </row>
    <row r="8" spans="1:3" customFormat="1" x14ac:dyDescent="0.25">
      <c r="A8" s="46" t="s">
        <v>123</v>
      </c>
      <c r="B8" s="52">
        <v>2015</v>
      </c>
      <c r="C8" s="52"/>
    </row>
    <row r="9" spans="1:3" customFormat="1" x14ac:dyDescent="0.25">
      <c r="A9" s="46" t="s">
        <v>124</v>
      </c>
      <c r="B9" s="52" t="s">
        <v>177</v>
      </c>
      <c r="C9" s="52"/>
    </row>
    <row r="10" spans="1:3" customFormat="1" ht="25" x14ac:dyDescent="0.25">
      <c r="A10" s="46" t="s">
        <v>6</v>
      </c>
      <c r="B10" s="52" t="s">
        <v>178</v>
      </c>
      <c r="C10" s="52"/>
    </row>
    <row r="11" spans="1:3" customFormat="1" x14ac:dyDescent="0.25">
      <c r="A11" s="46" t="s">
        <v>125</v>
      </c>
      <c r="B11" s="52" t="s">
        <v>144</v>
      </c>
      <c r="C11" s="52"/>
    </row>
    <row r="12" spans="1:3" customFormat="1" x14ac:dyDescent="0.25">
      <c r="A12" s="46" t="s">
        <v>126</v>
      </c>
      <c r="B12" s="52" t="s">
        <v>140</v>
      </c>
      <c r="C12" s="52"/>
    </row>
    <row r="13" spans="1:3" customFormat="1" x14ac:dyDescent="0.25">
      <c r="A13" s="46" t="s">
        <v>382</v>
      </c>
      <c r="B13" s="52">
        <v>0</v>
      </c>
      <c r="C13" s="52"/>
    </row>
    <row r="14" spans="1:3" customFormat="1" x14ac:dyDescent="0.25">
      <c r="A14" s="46" t="s">
        <v>128</v>
      </c>
      <c r="B14" s="52">
        <v>221</v>
      </c>
      <c r="C14" s="52"/>
    </row>
    <row r="15" spans="1:3" customFormat="1" x14ac:dyDescent="0.25">
      <c r="A15" s="46" t="s">
        <v>383</v>
      </c>
      <c r="B15" s="52" t="s">
        <v>181</v>
      </c>
      <c r="C15" s="52"/>
    </row>
    <row r="16" spans="1:3" customFormat="1" x14ac:dyDescent="0.25">
      <c r="A16" s="46" t="s">
        <v>130</v>
      </c>
      <c r="B16" s="52" t="s">
        <v>182</v>
      </c>
      <c r="C16" s="52"/>
    </row>
    <row r="17" spans="1:3" customFormat="1" x14ac:dyDescent="0.25">
      <c r="A17" s="47" t="s">
        <v>384</v>
      </c>
      <c r="B17" s="52"/>
      <c r="C17" s="52"/>
    </row>
    <row r="18" spans="1:3" customFormat="1" x14ac:dyDescent="0.25">
      <c r="A18" s="46" t="s">
        <v>132</v>
      </c>
      <c r="B18" s="53">
        <v>46213</v>
      </c>
      <c r="C18" s="53"/>
    </row>
    <row r="19" spans="1:3" customFormat="1" x14ac:dyDescent="0.25">
      <c r="A19" s="46" t="s">
        <v>133</v>
      </c>
      <c r="B19" s="53">
        <v>46161</v>
      </c>
      <c r="C19" s="53"/>
    </row>
    <row r="20" spans="1:3" customFormat="1" x14ac:dyDescent="0.25">
      <c r="A20" s="46" t="s">
        <v>134</v>
      </c>
      <c r="B20" s="52" t="s">
        <v>143</v>
      </c>
      <c r="C20" s="52"/>
    </row>
    <row r="21" spans="1:3" customFormat="1" x14ac:dyDescent="0.25">
      <c r="A21" s="46" t="s">
        <v>385</v>
      </c>
      <c r="B21" s="52" t="s">
        <v>62</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26" x14ac:dyDescent="0.25">
      <c r="A26" s="60" t="s">
        <v>386</v>
      </c>
      <c r="B26" s="60" t="s">
        <v>391</v>
      </c>
      <c r="C26" s="60" t="s">
        <v>388</v>
      </c>
    </row>
    <row r="27" spans="1:3" x14ac:dyDescent="0.25">
      <c r="A27" s="44">
        <v>18</v>
      </c>
      <c r="B27" s="45">
        <v>22.62</v>
      </c>
      <c r="C27" s="45">
        <v>3.21</v>
      </c>
    </row>
    <row r="28" spans="1:3" x14ac:dyDescent="0.25">
      <c r="A28" s="44">
        <v>19</v>
      </c>
      <c r="B28" s="45">
        <v>22.64</v>
      </c>
      <c r="C28" s="45">
        <v>3.38</v>
      </c>
    </row>
    <row r="29" spans="1:3" x14ac:dyDescent="0.25">
      <c r="A29" s="44">
        <v>20</v>
      </c>
      <c r="B29" s="45">
        <v>22.65</v>
      </c>
      <c r="C29" s="45">
        <v>3.4</v>
      </c>
    </row>
    <row r="30" spans="1:3" x14ac:dyDescent="0.25">
      <c r="A30" s="44">
        <v>21</v>
      </c>
      <c r="B30" s="45">
        <v>22.67</v>
      </c>
      <c r="C30" s="45">
        <v>3.41</v>
      </c>
    </row>
    <row r="31" spans="1:3" x14ac:dyDescent="0.25">
      <c r="A31" s="44">
        <v>22</v>
      </c>
      <c r="B31" s="45">
        <v>22.68</v>
      </c>
      <c r="C31" s="45">
        <v>3.42</v>
      </c>
    </row>
    <row r="32" spans="1:3" x14ac:dyDescent="0.25">
      <c r="A32" s="44">
        <v>23</v>
      </c>
      <c r="B32" s="45">
        <v>22.69</v>
      </c>
      <c r="C32" s="45">
        <v>3.43</v>
      </c>
    </row>
    <row r="33" spans="1:3" x14ac:dyDescent="0.25">
      <c r="A33" s="44">
        <v>24</v>
      </c>
      <c r="B33" s="45">
        <v>22.7</v>
      </c>
      <c r="C33" s="45">
        <v>3.44</v>
      </c>
    </row>
    <row r="34" spans="1:3" x14ac:dyDescent="0.25">
      <c r="A34" s="44">
        <v>25</v>
      </c>
      <c r="B34" s="45">
        <v>22.72</v>
      </c>
      <c r="C34" s="45">
        <v>3.46</v>
      </c>
    </row>
    <row r="35" spans="1:3" x14ac:dyDescent="0.25">
      <c r="A35" s="44">
        <v>26</v>
      </c>
      <c r="B35" s="45">
        <v>22.73</v>
      </c>
      <c r="C35" s="45">
        <v>3.47</v>
      </c>
    </row>
    <row r="36" spans="1:3" x14ac:dyDescent="0.25">
      <c r="A36" s="44">
        <v>27</v>
      </c>
      <c r="B36" s="45">
        <v>22.74</v>
      </c>
      <c r="C36" s="45">
        <v>3.48</v>
      </c>
    </row>
    <row r="37" spans="1:3" x14ac:dyDescent="0.25">
      <c r="A37" s="44">
        <v>28</v>
      </c>
      <c r="B37" s="45">
        <v>22.74</v>
      </c>
      <c r="C37" s="45">
        <v>3.49</v>
      </c>
    </row>
    <row r="38" spans="1:3" x14ac:dyDescent="0.25">
      <c r="A38" s="44">
        <v>29</v>
      </c>
      <c r="B38" s="45">
        <v>22.75</v>
      </c>
      <c r="C38" s="45">
        <v>3.5</v>
      </c>
    </row>
    <row r="39" spans="1:3" x14ac:dyDescent="0.25">
      <c r="A39" s="44">
        <v>30</v>
      </c>
      <c r="B39" s="45">
        <v>22.76</v>
      </c>
      <c r="C39" s="45">
        <v>3.52</v>
      </c>
    </row>
    <row r="40" spans="1:3" x14ac:dyDescent="0.25">
      <c r="A40" s="44">
        <v>31</v>
      </c>
      <c r="B40" s="45">
        <v>22.77</v>
      </c>
      <c r="C40" s="45">
        <v>3.53</v>
      </c>
    </row>
    <row r="41" spans="1:3" x14ac:dyDescent="0.25">
      <c r="A41" s="44">
        <v>32</v>
      </c>
      <c r="B41" s="45">
        <v>22.77</v>
      </c>
      <c r="C41" s="45">
        <v>3.54</v>
      </c>
    </row>
    <row r="42" spans="1:3" x14ac:dyDescent="0.25">
      <c r="A42" s="44">
        <v>33</v>
      </c>
      <c r="B42" s="45">
        <v>22.78</v>
      </c>
      <c r="C42" s="45">
        <v>3.55</v>
      </c>
    </row>
    <row r="43" spans="1:3" x14ac:dyDescent="0.25">
      <c r="A43" s="44">
        <v>34</v>
      </c>
      <c r="B43" s="45">
        <v>22.78</v>
      </c>
      <c r="C43" s="45">
        <v>3.56</v>
      </c>
    </row>
    <row r="44" spans="1:3" x14ac:dyDescent="0.25">
      <c r="A44" s="44">
        <v>35</v>
      </c>
      <c r="B44" s="45">
        <v>22.78</v>
      </c>
      <c r="C44" s="45">
        <v>3.57</v>
      </c>
    </row>
    <row r="45" spans="1:3" x14ac:dyDescent="0.25">
      <c r="A45" s="44">
        <v>36</v>
      </c>
      <c r="B45" s="45">
        <v>22.78</v>
      </c>
      <c r="C45" s="45">
        <v>3.58</v>
      </c>
    </row>
    <row r="46" spans="1:3" x14ac:dyDescent="0.25">
      <c r="A46" s="44">
        <v>37</v>
      </c>
      <c r="B46" s="45">
        <v>22.78</v>
      </c>
      <c r="C46" s="45">
        <v>3.6</v>
      </c>
    </row>
    <row r="47" spans="1:3" x14ac:dyDescent="0.25">
      <c r="A47" s="44">
        <v>38</v>
      </c>
      <c r="B47" s="45">
        <v>22.77</v>
      </c>
      <c r="C47" s="45">
        <v>3.61</v>
      </c>
    </row>
    <row r="48" spans="1:3" x14ac:dyDescent="0.25">
      <c r="A48" s="44">
        <v>39</v>
      </c>
      <c r="B48" s="45">
        <v>22.77</v>
      </c>
      <c r="C48" s="45">
        <v>3.62</v>
      </c>
    </row>
    <row r="49" spans="1:3" x14ac:dyDescent="0.25">
      <c r="A49" s="44">
        <v>40</v>
      </c>
      <c r="B49" s="45">
        <v>22.76</v>
      </c>
      <c r="C49" s="45">
        <v>3.63</v>
      </c>
    </row>
    <row r="50" spans="1:3" x14ac:dyDescent="0.25">
      <c r="A50" s="44">
        <v>41</v>
      </c>
      <c r="B50" s="45">
        <v>22.75</v>
      </c>
      <c r="C50" s="45">
        <v>3.64</v>
      </c>
    </row>
    <row r="51" spans="1:3" x14ac:dyDescent="0.25">
      <c r="A51" s="44">
        <v>42</v>
      </c>
      <c r="B51" s="45">
        <v>22.74</v>
      </c>
      <c r="C51" s="45">
        <v>3.65</v>
      </c>
    </row>
    <row r="52" spans="1:3" x14ac:dyDescent="0.25">
      <c r="A52" s="44">
        <v>43</v>
      </c>
      <c r="B52" s="45">
        <v>22.73</v>
      </c>
      <c r="C52" s="45">
        <v>3.66</v>
      </c>
    </row>
    <row r="53" spans="1:3" x14ac:dyDescent="0.25">
      <c r="A53" s="44">
        <v>44</v>
      </c>
      <c r="B53" s="45">
        <v>22.71</v>
      </c>
      <c r="C53" s="45">
        <v>3.67</v>
      </c>
    </row>
    <row r="54" spans="1:3" x14ac:dyDescent="0.25">
      <c r="A54" s="44">
        <v>45</v>
      </c>
      <c r="B54" s="45">
        <v>22.7</v>
      </c>
      <c r="C54" s="45">
        <v>3.67</v>
      </c>
    </row>
    <row r="55" spans="1:3" x14ac:dyDescent="0.25">
      <c r="A55" s="44">
        <v>46</v>
      </c>
      <c r="B55" s="45">
        <v>22.68</v>
      </c>
      <c r="C55" s="45">
        <v>3.68</v>
      </c>
    </row>
    <row r="56" spans="1:3" x14ac:dyDescent="0.25">
      <c r="A56" s="44">
        <v>47</v>
      </c>
      <c r="B56" s="45">
        <v>22.66</v>
      </c>
      <c r="C56" s="45">
        <v>3.69</v>
      </c>
    </row>
    <row r="57" spans="1:3" x14ac:dyDescent="0.25">
      <c r="A57" s="44">
        <v>48</v>
      </c>
      <c r="B57" s="45">
        <v>22.65</v>
      </c>
      <c r="C57" s="45">
        <v>3.7</v>
      </c>
    </row>
    <row r="58" spans="1:3" x14ac:dyDescent="0.25">
      <c r="A58" s="44">
        <v>49</v>
      </c>
      <c r="B58" s="45">
        <v>22.63</v>
      </c>
      <c r="C58" s="45">
        <v>3.71</v>
      </c>
    </row>
    <row r="59" spans="1:3" x14ac:dyDescent="0.25">
      <c r="A59" s="44">
        <v>50</v>
      </c>
      <c r="B59" s="45">
        <v>22.61</v>
      </c>
      <c r="C59" s="45">
        <v>3.71</v>
      </c>
    </row>
    <row r="60" spans="1:3" x14ac:dyDescent="0.25">
      <c r="A60" s="44">
        <v>51</v>
      </c>
      <c r="B60" s="45">
        <v>22.6</v>
      </c>
      <c r="C60" s="45">
        <v>3.72</v>
      </c>
    </row>
    <row r="61" spans="1:3" x14ac:dyDescent="0.25">
      <c r="A61" s="44">
        <v>52</v>
      </c>
      <c r="B61" s="45">
        <v>22.59</v>
      </c>
      <c r="C61" s="45">
        <v>3.72</v>
      </c>
    </row>
    <row r="62" spans="1:3" x14ac:dyDescent="0.25">
      <c r="A62" s="44">
        <v>53</v>
      </c>
      <c r="B62" s="45">
        <v>22.59</v>
      </c>
      <c r="C62" s="45">
        <v>3.73</v>
      </c>
    </row>
    <row r="63" spans="1:3" x14ac:dyDescent="0.25">
      <c r="A63" s="44">
        <v>54</v>
      </c>
      <c r="B63" s="45">
        <v>22.61</v>
      </c>
      <c r="C63" s="45">
        <v>3.73</v>
      </c>
    </row>
  </sheetData>
  <sheetProtection algorithmName="SHA-512" hashValue="5QZYrGBGfSqD2+06fnMqbeQQH/Dw1T7z+gEsf/J0U4TukBrUrXC+RYj2UPC6neM+eYIxq4VPy0A7z87tGEjVYw==" saltValue="drfm5IwNHrsxh/gLVJIV6Q==" spinCount="100000" sheet="1" objects="1" scenarios="1"/>
  <conditionalFormatting sqref="A26:A63">
    <cfRule type="expression" dxfId="718" priority="9" stopIfTrue="1">
      <formula>MOD(ROW(),2)=0</formula>
    </cfRule>
    <cfRule type="expression" dxfId="717" priority="10" stopIfTrue="1">
      <formula>MOD(ROW(),2)&lt;&gt;0</formula>
    </cfRule>
  </conditionalFormatting>
  <conditionalFormatting sqref="B26:C63">
    <cfRule type="expression" dxfId="716" priority="11" stopIfTrue="1">
      <formula>MOD(ROW(),2)=0</formula>
    </cfRule>
    <cfRule type="expression" dxfId="715" priority="12" stopIfTrue="1">
      <formula>MOD(ROW(),2)&lt;&gt;0</formula>
    </cfRule>
  </conditionalFormatting>
  <conditionalFormatting sqref="A6:A21">
    <cfRule type="expression" dxfId="714" priority="13" stopIfTrue="1">
      <formula>MOD(ROW(),2)=0</formula>
    </cfRule>
    <cfRule type="expression" dxfId="713" priority="14" stopIfTrue="1">
      <formula>MOD(ROW(),2)&lt;&gt;0</formula>
    </cfRule>
  </conditionalFormatting>
  <conditionalFormatting sqref="B6:C21">
    <cfRule type="expression" dxfId="712" priority="15" stopIfTrue="1">
      <formula>MOD(ROW(),2)=0</formula>
    </cfRule>
    <cfRule type="expression" dxfId="711" priority="16" stopIfTrue="1">
      <formula>MOD(ROW(),2)&lt;&gt;0</formula>
    </cfRule>
  </conditionalFormatting>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382B8-4438-4464-A89D-2AA4BDF6EE60}">
  <sheetPr codeName="Sheet25"/>
  <dimension ref="A1:F62"/>
  <sheetViews>
    <sheetView showGridLines="0" workbookViewId="0">
      <selection activeCell="A6" sqref="A6"/>
    </sheetView>
  </sheetViews>
  <sheetFormatPr defaultColWidth="8.7265625" defaultRowHeight="12.5" x14ac:dyDescent="0.25"/>
  <cols>
    <col min="1" max="1" width="31.54296875" style="42" customWidth="1"/>
    <col min="2" max="6" width="22.54296875" style="42" customWidth="1"/>
    <col min="7" max="16384" width="8.7265625" style="42"/>
  </cols>
  <sheetData>
    <row r="1" spans="1:6" s="1" customFormat="1" ht="20" x14ac:dyDescent="0.4">
      <c r="A1" s="2" t="s">
        <v>0</v>
      </c>
    </row>
    <row r="2" spans="1:6" s="1" customFormat="1" ht="15.5" x14ac:dyDescent="0.35">
      <c r="A2" s="30" t="s">
        <v>1</v>
      </c>
      <c r="B2" s="3" t="str">
        <f>wb_title</f>
        <v>Fire_NI - Consolidated Factor Spreadsheet</v>
      </c>
    </row>
    <row r="3" spans="1:6" s="1" customFormat="1" ht="15.5" x14ac:dyDescent="0.35">
      <c r="A3" s="30" t="s">
        <v>2</v>
      </c>
      <c r="B3" s="3" t="str">
        <f>TABLE_FACTOR_TYPE_1 &amp; " - x-" &amp; TABLE_SERIES_NUMBER_1</f>
        <v>Pensioner Cash Equivalent - x-301</v>
      </c>
    </row>
    <row r="4" spans="1:6" customFormat="1" x14ac:dyDescent="0.25"/>
    <row r="5" spans="1:6" customFormat="1" x14ac:dyDescent="0.25"/>
    <row r="6" spans="1:6" customFormat="1" x14ac:dyDescent="0.25">
      <c r="A6" s="46" t="s">
        <v>379</v>
      </c>
      <c r="B6" s="52" t="s">
        <v>380</v>
      </c>
      <c r="C6" s="52"/>
      <c r="D6" s="52"/>
      <c r="E6" s="52"/>
      <c r="F6" s="52"/>
    </row>
    <row r="7" spans="1:6" customFormat="1" x14ac:dyDescent="0.25">
      <c r="A7" s="46" t="s">
        <v>381</v>
      </c>
      <c r="B7" s="52" t="s">
        <v>31</v>
      </c>
      <c r="C7" s="52"/>
      <c r="D7" s="52"/>
      <c r="E7" s="52"/>
      <c r="F7" s="52"/>
    </row>
    <row r="8" spans="1:6" customFormat="1" x14ac:dyDescent="0.25">
      <c r="A8" s="46" t="s">
        <v>123</v>
      </c>
      <c r="B8" s="52" t="s">
        <v>136</v>
      </c>
      <c r="C8" s="52"/>
      <c r="D8" s="52"/>
      <c r="E8" s="52"/>
      <c r="F8" s="52"/>
    </row>
    <row r="9" spans="1:6" customFormat="1" x14ac:dyDescent="0.25">
      <c r="A9" s="46" t="s">
        <v>124</v>
      </c>
      <c r="B9" s="52" t="s">
        <v>183</v>
      </c>
      <c r="C9" s="52"/>
      <c r="D9" s="52"/>
      <c r="E9" s="52"/>
      <c r="F9" s="52"/>
    </row>
    <row r="10" spans="1:6" customFormat="1" ht="25" x14ac:dyDescent="0.25">
      <c r="A10" s="46" t="s">
        <v>6</v>
      </c>
      <c r="B10" s="52" t="s">
        <v>184</v>
      </c>
      <c r="C10" s="52"/>
      <c r="D10" s="52"/>
      <c r="E10" s="52"/>
      <c r="F10" s="52"/>
    </row>
    <row r="11" spans="1:6" customFormat="1" x14ac:dyDescent="0.25">
      <c r="A11" s="46" t="s">
        <v>125</v>
      </c>
      <c r="B11" s="52" t="s">
        <v>139</v>
      </c>
      <c r="C11" s="52"/>
      <c r="D11" s="52"/>
      <c r="E11" s="52"/>
      <c r="F11" s="52"/>
    </row>
    <row r="12" spans="1:6" customFormat="1" x14ac:dyDescent="0.25">
      <c r="A12" s="46" t="s">
        <v>126</v>
      </c>
      <c r="B12" s="52" t="s">
        <v>140</v>
      </c>
      <c r="C12" s="52"/>
      <c r="D12" s="52"/>
      <c r="E12" s="52"/>
      <c r="F12" s="52"/>
    </row>
    <row r="13" spans="1:6" customFormat="1" x14ac:dyDescent="0.25">
      <c r="A13" s="46" t="s">
        <v>382</v>
      </c>
      <c r="B13" s="52">
        <v>2</v>
      </c>
      <c r="C13" s="52"/>
      <c r="D13" s="52"/>
      <c r="E13" s="52"/>
      <c r="F13" s="52"/>
    </row>
    <row r="14" spans="1:6" customFormat="1" x14ac:dyDescent="0.25">
      <c r="A14" s="46" t="s">
        <v>128</v>
      </c>
      <c r="B14" s="52">
        <v>301</v>
      </c>
      <c r="C14" s="52"/>
      <c r="D14" s="52"/>
      <c r="E14" s="52"/>
      <c r="F14" s="52"/>
    </row>
    <row r="15" spans="1:6" customFormat="1" x14ac:dyDescent="0.25">
      <c r="A15" s="46" t="s">
        <v>383</v>
      </c>
      <c r="B15" s="52" t="s">
        <v>185</v>
      </c>
      <c r="C15" s="52"/>
      <c r="D15" s="52"/>
      <c r="E15" s="52"/>
      <c r="F15" s="52"/>
    </row>
    <row r="16" spans="1:6" customFormat="1" x14ac:dyDescent="0.25">
      <c r="A16" s="46" t="s">
        <v>130</v>
      </c>
      <c r="B16" s="52" t="s">
        <v>186</v>
      </c>
      <c r="C16" s="52"/>
      <c r="D16" s="52"/>
      <c r="E16" s="52"/>
      <c r="F16" s="52"/>
    </row>
    <row r="17" spans="1:6" customFormat="1" x14ac:dyDescent="0.25">
      <c r="A17" s="47" t="s">
        <v>384</v>
      </c>
      <c r="B17" s="52"/>
      <c r="C17" s="52"/>
      <c r="D17" s="52"/>
      <c r="E17" s="52"/>
      <c r="F17" s="52"/>
    </row>
    <row r="18" spans="1:6" customFormat="1" x14ac:dyDescent="0.25">
      <c r="A18" s="46" t="s">
        <v>132</v>
      </c>
      <c r="B18" s="53">
        <v>46163</v>
      </c>
      <c r="C18" s="53"/>
      <c r="D18" s="53"/>
      <c r="E18" s="53"/>
      <c r="F18" s="53"/>
    </row>
    <row r="19" spans="1:6" customFormat="1" x14ac:dyDescent="0.25">
      <c r="A19" s="46" t="s">
        <v>133</v>
      </c>
      <c r="B19" s="53">
        <v>46161</v>
      </c>
      <c r="C19" s="52"/>
      <c r="D19" s="52"/>
      <c r="E19" s="52"/>
      <c r="F19" s="52"/>
    </row>
    <row r="20" spans="1:6" customFormat="1" x14ac:dyDescent="0.25">
      <c r="A20" s="46" t="s">
        <v>134</v>
      </c>
      <c r="B20" s="52" t="s">
        <v>143</v>
      </c>
      <c r="C20" s="52"/>
      <c r="D20" s="52"/>
      <c r="E20" s="52"/>
      <c r="F20" s="52"/>
    </row>
    <row r="21" spans="1:6" customFormat="1" x14ac:dyDescent="0.25">
      <c r="A21" s="46" t="s">
        <v>385</v>
      </c>
      <c r="B21" s="52" t="s">
        <v>62</v>
      </c>
      <c r="C21" s="52"/>
      <c r="D21" s="52"/>
      <c r="E21" s="52"/>
      <c r="F21" s="52"/>
    </row>
    <row r="22" spans="1:6" customFormat="1" x14ac:dyDescent="0.25"/>
    <row r="23" spans="1:6" customFormat="1" x14ac:dyDescent="0.25">
      <c r="A23" s="23" t="str">
        <f>HYPERLINK("#'Factor List'!A1", "Back to Factor List")</f>
        <v>Back to Factor List</v>
      </c>
      <c r="B23" s="23" t="str">
        <f>HYPERLINK("#'Assumptions'!A1", "Assumptions")</f>
        <v>Assumptions</v>
      </c>
    </row>
    <row r="26" spans="1:6" s="61" customFormat="1" ht="39" x14ac:dyDescent="0.25">
      <c r="A26" s="60" t="s">
        <v>386</v>
      </c>
      <c r="B26" s="60" t="s">
        <v>392</v>
      </c>
      <c r="C26" s="60" t="s">
        <v>393</v>
      </c>
      <c r="D26" s="60" t="s">
        <v>388</v>
      </c>
      <c r="E26" s="60" t="s">
        <v>394</v>
      </c>
      <c r="F26" s="60" t="s">
        <v>389</v>
      </c>
    </row>
    <row r="27" spans="1:6" x14ac:dyDescent="0.25">
      <c r="A27" s="44">
        <v>50</v>
      </c>
      <c r="B27" s="45">
        <v>24.73</v>
      </c>
      <c r="C27" s="45">
        <v>20.6</v>
      </c>
      <c r="D27" s="45">
        <v>3.31</v>
      </c>
      <c r="E27" s="45"/>
      <c r="F27" s="45">
        <v>0</v>
      </c>
    </row>
    <row r="28" spans="1:6" x14ac:dyDescent="0.25">
      <c r="A28" s="44">
        <v>51</v>
      </c>
      <c r="B28" s="45">
        <v>24.3</v>
      </c>
      <c r="C28" s="45">
        <v>21.02</v>
      </c>
      <c r="D28" s="45">
        <v>3.36</v>
      </c>
      <c r="E28" s="45"/>
      <c r="F28" s="45">
        <v>0</v>
      </c>
    </row>
    <row r="29" spans="1:6" x14ac:dyDescent="0.25">
      <c r="A29" s="44">
        <v>52</v>
      </c>
      <c r="B29" s="45">
        <v>23.85</v>
      </c>
      <c r="C29" s="45">
        <v>21.44</v>
      </c>
      <c r="D29" s="45">
        <v>3.4</v>
      </c>
      <c r="E29" s="45"/>
      <c r="F29" s="45">
        <v>0</v>
      </c>
    </row>
    <row r="30" spans="1:6" x14ac:dyDescent="0.25">
      <c r="A30" s="44">
        <v>53</v>
      </c>
      <c r="B30" s="45">
        <v>23.37</v>
      </c>
      <c r="C30" s="45">
        <v>21.88</v>
      </c>
      <c r="D30" s="45">
        <v>3.44</v>
      </c>
      <c r="E30" s="45"/>
      <c r="F30" s="45">
        <v>0</v>
      </c>
    </row>
    <row r="31" spans="1:6" x14ac:dyDescent="0.25">
      <c r="A31" s="44">
        <v>54</v>
      </c>
      <c r="B31" s="45">
        <v>22.85</v>
      </c>
      <c r="C31" s="45">
        <v>22.34</v>
      </c>
      <c r="D31" s="45">
        <v>3.48</v>
      </c>
      <c r="E31" s="45"/>
      <c r="F31" s="45">
        <v>0</v>
      </c>
    </row>
    <row r="32" spans="1:6" x14ac:dyDescent="0.25">
      <c r="A32" s="44">
        <v>55</v>
      </c>
      <c r="B32" s="45">
        <v>22.31</v>
      </c>
      <c r="C32" s="45"/>
      <c r="D32" s="45">
        <v>3.51</v>
      </c>
      <c r="E32" s="45"/>
      <c r="F32" s="45">
        <v>0</v>
      </c>
    </row>
    <row r="33" spans="1:6" x14ac:dyDescent="0.25">
      <c r="A33" s="44">
        <v>56</v>
      </c>
      <c r="B33" s="45">
        <v>21.79</v>
      </c>
      <c r="C33" s="45"/>
      <c r="D33" s="45">
        <v>3.54</v>
      </c>
      <c r="E33" s="45"/>
      <c r="F33" s="45">
        <v>0</v>
      </c>
    </row>
    <row r="34" spans="1:6" x14ac:dyDescent="0.25">
      <c r="A34" s="44">
        <v>57</v>
      </c>
      <c r="B34" s="45">
        <v>21.25</v>
      </c>
      <c r="C34" s="45"/>
      <c r="D34" s="45">
        <v>3.57</v>
      </c>
      <c r="E34" s="45"/>
      <c r="F34" s="45">
        <v>0</v>
      </c>
    </row>
    <row r="35" spans="1:6" x14ac:dyDescent="0.25">
      <c r="A35" s="44">
        <v>58</v>
      </c>
      <c r="B35" s="45">
        <v>20.72</v>
      </c>
      <c r="C35" s="45"/>
      <c r="D35" s="45">
        <v>3.6</v>
      </c>
      <c r="E35" s="45"/>
      <c r="F35" s="45">
        <v>0</v>
      </c>
    </row>
    <row r="36" spans="1:6" x14ac:dyDescent="0.25">
      <c r="A36" s="44">
        <v>59</v>
      </c>
      <c r="B36" s="45">
        <v>20.170000000000002</v>
      </c>
      <c r="C36" s="45"/>
      <c r="D36" s="45">
        <v>3.63</v>
      </c>
      <c r="E36" s="45"/>
      <c r="F36" s="45">
        <v>0</v>
      </c>
    </row>
    <row r="37" spans="1:6" x14ac:dyDescent="0.25">
      <c r="A37" s="44">
        <v>60</v>
      </c>
      <c r="B37" s="45">
        <v>19.62</v>
      </c>
      <c r="C37" s="45"/>
      <c r="D37" s="45">
        <v>3.65</v>
      </c>
      <c r="E37" s="45"/>
      <c r="F37" s="45">
        <v>0</v>
      </c>
    </row>
    <row r="38" spans="1:6" x14ac:dyDescent="0.25">
      <c r="A38" s="44">
        <v>61</v>
      </c>
      <c r="B38" s="45">
        <v>19.059999999999999</v>
      </c>
      <c r="C38" s="45"/>
      <c r="D38" s="45">
        <v>3.67</v>
      </c>
      <c r="E38" s="45"/>
      <c r="F38" s="45">
        <v>0</v>
      </c>
    </row>
    <row r="39" spans="1:6" x14ac:dyDescent="0.25">
      <c r="A39" s="44">
        <v>62</v>
      </c>
      <c r="B39" s="45">
        <v>18.5</v>
      </c>
      <c r="C39" s="45"/>
      <c r="D39" s="45">
        <v>3.69</v>
      </c>
      <c r="E39" s="45"/>
      <c r="F39" s="45">
        <v>0</v>
      </c>
    </row>
    <row r="40" spans="1:6" x14ac:dyDescent="0.25">
      <c r="A40" s="44">
        <v>63</v>
      </c>
      <c r="B40" s="45">
        <v>17.940000000000001</v>
      </c>
      <c r="C40" s="45"/>
      <c r="D40" s="45">
        <v>3.71</v>
      </c>
      <c r="E40" s="45"/>
      <c r="F40" s="45">
        <v>0</v>
      </c>
    </row>
    <row r="41" spans="1:6" x14ac:dyDescent="0.25">
      <c r="A41" s="44">
        <v>64</v>
      </c>
      <c r="B41" s="45">
        <v>17.37</v>
      </c>
      <c r="C41" s="45"/>
      <c r="D41" s="45">
        <v>3.72</v>
      </c>
      <c r="E41" s="45"/>
      <c r="F41" s="45">
        <v>0</v>
      </c>
    </row>
    <row r="42" spans="1:6" x14ac:dyDescent="0.25">
      <c r="A42" s="44">
        <v>65</v>
      </c>
      <c r="B42" s="45">
        <v>16.8</v>
      </c>
      <c r="C42" s="45"/>
      <c r="D42" s="45">
        <v>3.73</v>
      </c>
      <c r="E42" s="45"/>
      <c r="F42" s="45">
        <v>0</v>
      </c>
    </row>
    <row r="43" spans="1:6" x14ac:dyDescent="0.25">
      <c r="A43" s="44">
        <v>66</v>
      </c>
      <c r="B43" s="45">
        <v>16.22</v>
      </c>
      <c r="C43" s="45"/>
      <c r="D43" s="45">
        <v>3.73</v>
      </c>
      <c r="E43" s="45"/>
      <c r="F43" s="45">
        <v>0</v>
      </c>
    </row>
    <row r="44" spans="1:6" x14ac:dyDescent="0.25">
      <c r="A44" s="44">
        <v>67</v>
      </c>
      <c r="B44" s="45">
        <v>15.64</v>
      </c>
      <c r="C44" s="45"/>
      <c r="D44" s="45">
        <v>3.74</v>
      </c>
      <c r="E44" s="45"/>
      <c r="F44" s="45">
        <v>0</v>
      </c>
    </row>
    <row r="45" spans="1:6" x14ac:dyDescent="0.25">
      <c r="A45" s="44">
        <v>68</v>
      </c>
      <c r="B45" s="45">
        <v>15.05</v>
      </c>
      <c r="C45" s="45"/>
      <c r="D45" s="45">
        <v>3.73</v>
      </c>
      <c r="E45" s="45"/>
      <c r="F45" s="45">
        <v>0</v>
      </c>
    </row>
    <row r="46" spans="1:6" x14ac:dyDescent="0.25">
      <c r="A46" s="44">
        <v>69</v>
      </c>
      <c r="B46" s="45">
        <v>14.46</v>
      </c>
      <c r="C46" s="45"/>
      <c r="D46" s="45">
        <v>3.73</v>
      </c>
      <c r="E46" s="45"/>
      <c r="F46" s="45"/>
    </row>
    <row r="47" spans="1:6" x14ac:dyDescent="0.25">
      <c r="A47" s="44">
        <v>70</v>
      </c>
      <c r="B47" s="45">
        <v>13.86</v>
      </c>
      <c r="C47" s="45"/>
      <c r="D47" s="45">
        <v>3.72</v>
      </c>
      <c r="E47" s="45"/>
      <c r="F47" s="45"/>
    </row>
    <row r="48" spans="1:6" x14ac:dyDescent="0.25">
      <c r="A48" s="44">
        <v>71</v>
      </c>
      <c r="B48" s="45">
        <v>13.26</v>
      </c>
      <c r="C48" s="45"/>
      <c r="D48" s="45">
        <v>3.71</v>
      </c>
      <c r="E48" s="45"/>
      <c r="F48" s="45"/>
    </row>
    <row r="49" spans="1:6" x14ac:dyDescent="0.25">
      <c r="A49" s="44">
        <v>72</v>
      </c>
      <c r="B49" s="45">
        <v>12.66</v>
      </c>
      <c r="C49" s="45"/>
      <c r="D49" s="45">
        <v>3.7</v>
      </c>
      <c r="E49" s="45"/>
      <c r="F49" s="45"/>
    </row>
    <row r="50" spans="1:6" x14ac:dyDescent="0.25">
      <c r="A50" s="44">
        <v>73</v>
      </c>
      <c r="B50" s="45">
        <v>12.07</v>
      </c>
      <c r="C50" s="45"/>
      <c r="D50" s="45">
        <v>3.67</v>
      </c>
      <c r="E50" s="45">
        <v>2.2000000000000002</v>
      </c>
      <c r="F50" s="45"/>
    </row>
    <row r="51" spans="1:6" x14ac:dyDescent="0.25">
      <c r="A51" s="44">
        <v>74</v>
      </c>
      <c r="B51" s="45">
        <v>11.48</v>
      </c>
      <c r="C51" s="45"/>
      <c r="D51" s="45">
        <v>3.55</v>
      </c>
      <c r="E51" s="45">
        <v>2.02</v>
      </c>
      <c r="F51" s="45"/>
    </row>
    <row r="52" spans="1:6" x14ac:dyDescent="0.25">
      <c r="A52" s="44">
        <v>75</v>
      </c>
      <c r="B52" s="45">
        <v>10.9</v>
      </c>
      <c r="C52" s="45"/>
      <c r="D52" s="45">
        <v>3.41</v>
      </c>
      <c r="E52" s="45">
        <v>1.84</v>
      </c>
      <c r="F52" s="45"/>
    </row>
    <row r="53" spans="1:6" x14ac:dyDescent="0.25">
      <c r="A53" s="44">
        <v>76</v>
      </c>
      <c r="B53" s="45">
        <v>10.34</v>
      </c>
      <c r="C53" s="45"/>
      <c r="D53" s="45">
        <v>3.36</v>
      </c>
      <c r="E53" s="45">
        <v>1.69</v>
      </c>
      <c r="F53" s="45"/>
    </row>
    <row r="54" spans="1:6" x14ac:dyDescent="0.25">
      <c r="A54" s="44">
        <v>77</v>
      </c>
      <c r="B54" s="45">
        <v>9.7899999999999991</v>
      </c>
      <c r="C54" s="45"/>
      <c r="D54" s="45">
        <v>3.3</v>
      </c>
      <c r="E54" s="45">
        <v>1.54</v>
      </c>
      <c r="F54" s="45"/>
    </row>
    <row r="55" spans="1:6" x14ac:dyDescent="0.25">
      <c r="A55" s="44">
        <v>78</v>
      </c>
      <c r="B55" s="45">
        <v>9.25</v>
      </c>
      <c r="C55" s="45"/>
      <c r="D55" s="45">
        <v>3.23</v>
      </c>
      <c r="E55" s="45">
        <v>1.4</v>
      </c>
      <c r="F55" s="45"/>
    </row>
    <row r="56" spans="1:6" x14ac:dyDescent="0.25">
      <c r="A56" s="44">
        <v>79</v>
      </c>
      <c r="B56" s="45">
        <v>8.7200000000000006</v>
      </c>
      <c r="C56" s="45"/>
      <c r="D56" s="45">
        <v>2.99</v>
      </c>
      <c r="E56" s="45">
        <v>1.26</v>
      </c>
      <c r="F56" s="45"/>
    </row>
    <row r="57" spans="1:6" x14ac:dyDescent="0.25">
      <c r="A57" s="44">
        <v>80</v>
      </c>
      <c r="B57" s="45">
        <v>8.19</v>
      </c>
      <c r="C57" s="45"/>
      <c r="D57" s="45">
        <v>2.74</v>
      </c>
      <c r="E57" s="45">
        <v>1.1200000000000001</v>
      </c>
      <c r="F57" s="45"/>
    </row>
    <row r="58" spans="1:6" x14ac:dyDescent="0.25">
      <c r="A58" s="44">
        <v>81</v>
      </c>
      <c r="B58" s="45">
        <v>7.66</v>
      </c>
      <c r="C58" s="45"/>
      <c r="D58" s="45">
        <v>2.67</v>
      </c>
      <c r="E58" s="45">
        <v>1</v>
      </c>
      <c r="F58" s="45"/>
    </row>
    <row r="59" spans="1:6" x14ac:dyDescent="0.25">
      <c r="A59" s="44">
        <v>82</v>
      </c>
      <c r="B59" s="45">
        <v>7.13</v>
      </c>
      <c r="C59" s="45"/>
      <c r="D59" s="45">
        <v>2.6</v>
      </c>
      <c r="E59" s="45">
        <v>0.89</v>
      </c>
      <c r="F59" s="45"/>
    </row>
    <row r="60" spans="1:6" x14ac:dyDescent="0.25">
      <c r="A60" s="44">
        <v>83</v>
      </c>
      <c r="B60" s="45">
        <v>6.61</v>
      </c>
      <c r="C60" s="45"/>
      <c r="D60" s="45">
        <v>2.5299999999999998</v>
      </c>
      <c r="E60" s="45">
        <v>0.79</v>
      </c>
      <c r="F60" s="45"/>
    </row>
    <row r="61" spans="1:6" x14ac:dyDescent="0.25">
      <c r="A61" s="44">
        <v>84</v>
      </c>
      <c r="B61" s="45">
        <v>6.11</v>
      </c>
      <c r="C61" s="45"/>
      <c r="D61" s="45">
        <v>2.2200000000000002</v>
      </c>
      <c r="E61" s="45">
        <v>0.67</v>
      </c>
      <c r="F61" s="45"/>
    </row>
    <row r="62" spans="1:6" x14ac:dyDescent="0.25">
      <c r="A62" s="44">
        <v>85</v>
      </c>
      <c r="B62" s="45">
        <v>5.63</v>
      </c>
      <c r="C62" s="45"/>
      <c r="D62" s="45">
        <v>1.91</v>
      </c>
      <c r="E62" s="45">
        <v>0.56999999999999995</v>
      </c>
      <c r="F62" s="45"/>
    </row>
  </sheetData>
  <sheetProtection algorithmName="SHA-512" hashValue="iPRYWBYFrAGiaCRoGxvt2Knbb0GDS4/MDfvVEpIReo5nLzekbhzTKZoL4du9lJfFjPu/wrzNfYUG1mpDaTbgvg==" saltValue="M6jbXnRhSqH9+DdkU/lK+A==" spinCount="100000" sheet="1" objects="1" scenarios="1"/>
  <conditionalFormatting sqref="A26:A62">
    <cfRule type="expression" dxfId="708" priority="1" stopIfTrue="1">
      <formula>MOD(ROW(),2)=0</formula>
    </cfRule>
    <cfRule type="expression" dxfId="707" priority="2" stopIfTrue="1">
      <formula>MOD(ROW(),2)&lt;&gt;0</formula>
    </cfRule>
  </conditionalFormatting>
  <conditionalFormatting sqref="B26:F62">
    <cfRule type="expression" dxfId="706" priority="3" stopIfTrue="1">
      <formula>MOD(ROW(),2)=0</formula>
    </cfRule>
    <cfRule type="expression" dxfId="705" priority="4" stopIfTrue="1">
      <formula>MOD(ROW(),2)&lt;&gt;0</formula>
    </cfRule>
  </conditionalFormatting>
  <conditionalFormatting sqref="A6:A21">
    <cfRule type="expression" dxfId="704" priority="5" stopIfTrue="1">
      <formula>MOD(ROW(),2)=0</formula>
    </cfRule>
    <cfRule type="expression" dxfId="703" priority="6" stopIfTrue="1">
      <formula>MOD(ROW(),2)&lt;&gt;0</formula>
    </cfRule>
  </conditionalFormatting>
  <conditionalFormatting sqref="B6:F21">
    <cfRule type="expression" dxfId="702" priority="7" stopIfTrue="1">
      <formula>MOD(ROW(),2)=0</formula>
    </cfRule>
    <cfRule type="expression" dxfId="701" priority="8" stopIfTrue="1">
      <formula>MOD(ROW(),2)&lt;&gt;0</formula>
    </cfRule>
  </conditionalFormatting>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5712B-DF3F-4229-BC36-CD9D8F184D4F}">
  <sheetPr codeName="Sheet26"/>
  <dimension ref="A1:F62"/>
  <sheetViews>
    <sheetView showGridLines="0" workbookViewId="0">
      <selection activeCell="A6" sqref="A6"/>
    </sheetView>
  </sheetViews>
  <sheetFormatPr defaultColWidth="8.7265625" defaultRowHeight="12.5" x14ac:dyDescent="0.25"/>
  <cols>
    <col min="1" max="1" width="31.54296875" style="42" customWidth="1"/>
    <col min="2" max="6" width="22.54296875" style="42" customWidth="1"/>
    <col min="7" max="16384" width="8.7265625" style="42"/>
  </cols>
  <sheetData>
    <row r="1" spans="1:6" s="1" customFormat="1" ht="20" x14ac:dyDescent="0.4">
      <c r="A1" s="2" t="s">
        <v>0</v>
      </c>
    </row>
    <row r="2" spans="1:6" s="1" customFormat="1" ht="15.5" x14ac:dyDescent="0.35">
      <c r="A2" s="30" t="s">
        <v>1</v>
      </c>
      <c r="B2" s="3" t="str">
        <f>wb_title</f>
        <v>Fire_NI - Consolidated Factor Spreadsheet</v>
      </c>
    </row>
    <row r="3" spans="1:6" s="1" customFormat="1" ht="15.5" x14ac:dyDescent="0.35">
      <c r="A3" s="30" t="s">
        <v>2</v>
      </c>
      <c r="B3" s="3" t="str">
        <f>TABLE_FACTOR_TYPE_1 &amp; " - x-" &amp; TABLE_SERIES_NUMBER_1</f>
        <v>Pensioner Cash Equivalent - x-302</v>
      </c>
    </row>
    <row r="4" spans="1:6" customFormat="1" x14ac:dyDescent="0.25"/>
    <row r="5" spans="1:6" customFormat="1" x14ac:dyDescent="0.25"/>
    <row r="6" spans="1:6" customFormat="1" x14ac:dyDescent="0.25">
      <c r="A6" s="46" t="s">
        <v>379</v>
      </c>
      <c r="B6" s="52" t="s">
        <v>380</v>
      </c>
      <c r="C6" s="52"/>
      <c r="D6" s="52"/>
      <c r="E6" s="52"/>
      <c r="F6" s="52"/>
    </row>
    <row r="7" spans="1:6" customFormat="1" x14ac:dyDescent="0.25">
      <c r="A7" s="46" t="s">
        <v>381</v>
      </c>
      <c r="B7" s="52" t="s">
        <v>31</v>
      </c>
      <c r="C7" s="52"/>
      <c r="D7" s="52"/>
      <c r="E7" s="52"/>
      <c r="F7" s="52"/>
    </row>
    <row r="8" spans="1:6" customFormat="1" x14ac:dyDescent="0.25">
      <c r="A8" s="46" t="s">
        <v>123</v>
      </c>
      <c r="B8" s="52" t="s">
        <v>136</v>
      </c>
      <c r="C8" s="52"/>
      <c r="D8" s="52"/>
      <c r="E8" s="52"/>
      <c r="F8" s="52"/>
    </row>
    <row r="9" spans="1:6" customFormat="1" x14ac:dyDescent="0.25">
      <c r="A9" s="46" t="s">
        <v>124</v>
      </c>
      <c r="B9" s="52" t="s">
        <v>183</v>
      </c>
      <c r="C9" s="52"/>
      <c r="D9" s="52"/>
      <c r="E9" s="52"/>
      <c r="F9" s="52"/>
    </row>
    <row r="10" spans="1:6" customFormat="1" ht="25" x14ac:dyDescent="0.25">
      <c r="A10" s="46" t="s">
        <v>6</v>
      </c>
      <c r="B10" s="52" t="s">
        <v>184</v>
      </c>
      <c r="C10" s="52"/>
      <c r="D10" s="52"/>
      <c r="E10" s="52"/>
      <c r="F10" s="52"/>
    </row>
    <row r="11" spans="1:6" customFormat="1" x14ac:dyDescent="0.25">
      <c r="A11" s="46" t="s">
        <v>125</v>
      </c>
      <c r="B11" s="52" t="s">
        <v>144</v>
      </c>
      <c r="C11" s="52"/>
      <c r="D11" s="52"/>
      <c r="E11" s="52"/>
      <c r="F11" s="52"/>
    </row>
    <row r="12" spans="1:6" customFormat="1" x14ac:dyDescent="0.25">
      <c r="A12" s="46" t="s">
        <v>126</v>
      </c>
      <c r="B12" s="52" t="s">
        <v>140</v>
      </c>
      <c r="C12" s="52"/>
      <c r="D12" s="52"/>
      <c r="E12" s="52"/>
      <c r="F12" s="52"/>
    </row>
    <row r="13" spans="1:6" customFormat="1" x14ac:dyDescent="0.25">
      <c r="A13" s="46" t="s">
        <v>382</v>
      </c>
      <c r="B13" s="52">
        <v>2</v>
      </c>
      <c r="C13" s="52"/>
      <c r="D13" s="52"/>
      <c r="E13" s="52"/>
      <c r="F13" s="52"/>
    </row>
    <row r="14" spans="1:6" customFormat="1" x14ac:dyDescent="0.25">
      <c r="A14" s="46" t="s">
        <v>128</v>
      </c>
      <c r="B14" s="52">
        <v>302</v>
      </c>
      <c r="C14" s="52"/>
      <c r="D14" s="52"/>
      <c r="E14" s="52"/>
      <c r="F14" s="52"/>
    </row>
    <row r="15" spans="1:6" customFormat="1" x14ac:dyDescent="0.25">
      <c r="A15" s="46" t="s">
        <v>383</v>
      </c>
      <c r="B15" s="52" t="s">
        <v>187</v>
      </c>
      <c r="C15" s="52"/>
      <c r="D15" s="52"/>
      <c r="E15" s="52"/>
      <c r="F15" s="52"/>
    </row>
    <row r="16" spans="1:6" customFormat="1" x14ac:dyDescent="0.25">
      <c r="A16" s="46" t="s">
        <v>130</v>
      </c>
      <c r="B16" s="52" t="s">
        <v>188</v>
      </c>
      <c r="C16" s="52"/>
      <c r="D16" s="52"/>
      <c r="E16" s="52"/>
      <c r="F16" s="52"/>
    </row>
    <row r="17" spans="1:6" customFormat="1" x14ac:dyDescent="0.25">
      <c r="A17" s="47" t="s">
        <v>384</v>
      </c>
      <c r="B17" s="52"/>
      <c r="C17" s="52"/>
      <c r="D17" s="52"/>
      <c r="E17" s="52"/>
      <c r="F17" s="52"/>
    </row>
    <row r="18" spans="1:6" customFormat="1" x14ac:dyDescent="0.25">
      <c r="A18" s="46" t="s">
        <v>132</v>
      </c>
      <c r="B18" s="53">
        <v>46163</v>
      </c>
      <c r="C18" s="53"/>
      <c r="D18" s="53"/>
      <c r="E18" s="53"/>
      <c r="F18" s="53"/>
    </row>
    <row r="19" spans="1:6" customFormat="1" x14ac:dyDescent="0.25">
      <c r="A19" s="46" t="s">
        <v>133</v>
      </c>
      <c r="B19" s="53">
        <v>46161</v>
      </c>
      <c r="C19" s="52"/>
      <c r="D19" s="52"/>
      <c r="E19" s="52"/>
      <c r="F19" s="52"/>
    </row>
    <row r="20" spans="1:6" customFormat="1" x14ac:dyDescent="0.25">
      <c r="A20" s="46" t="s">
        <v>134</v>
      </c>
      <c r="B20" s="52" t="s">
        <v>143</v>
      </c>
      <c r="C20" s="52"/>
      <c r="D20" s="52"/>
      <c r="E20" s="52"/>
      <c r="F20" s="52"/>
    </row>
    <row r="21" spans="1:6" customFormat="1" x14ac:dyDescent="0.25">
      <c r="A21" s="46" t="s">
        <v>385</v>
      </c>
      <c r="B21" s="52" t="s">
        <v>62</v>
      </c>
      <c r="C21" s="52"/>
      <c r="D21" s="52"/>
      <c r="E21" s="52"/>
      <c r="F21" s="52"/>
    </row>
    <row r="22" spans="1:6" customFormat="1" x14ac:dyDescent="0.25"/>
    <row r="23" spans="1:6" customFormat="1" x14ac:dyDescent="0.25">
      <c r="A23" s="23" t="str">
        <f>HYPERLINK("#'Factor List'!A1", "Back to Factor List")</f>
        <v>Back to Factor List</v>
      </c>
      <c r="B23" s="23" t="str">
        <f>HYPERLINK("#'Assumptions'!A1", "Assumptions")</f>
        <v>Assumptions</v>
      </c>
    </row>
    <row r="26" spans="1:6" s="61" customFormat="1" ht="39" x14ac:dyDescent="0.25">
      <c r="A26" s="60" t="s">
        <v>386</v>
      </c>
      <c r="B26" s="60" t="s">
        <v>392</v>
      </c>
      <c r="C26" s="60" t="s">
        <v>393</v>
      </c>
      <c r="D26" s="60" t="s">
        <v>388</v>
      </c>
      <c r="E26" s="60" t="s">
        <v>394</v>
      </c>
      <c r="F26" s="60" t="s">
        <v>389</v>
      </c>
    </row>
    <row r="27" spans="1:6" x14ac:dyDescent="0.25">
      <c r="A27" s="44">
        <v>50</v>
      </c>
      <c r="B27" s="45">
        <v>24.73</v>
      </c>
      <c r="C27" s="45">
        <v>20.6</v>
      </c>
      <c r="D27" s="45">
        <v>3.31</v>
      </c>
      <c r="E27" s="45"/>
      <c r="F27" s="45">
        <v>0</v>
      </c>
    </row>
    <row r="28" spans="1:6" x14ac:dyDescent="0.25">
      <c r="A28" s="44">
        <v>51</v>
      </c>
      <c r="B28" s="45">
        <v>24.3</v>
      </c>
      <c r="C28" s="45">
        <v>21.02</v>
      </c>
      <c r="D28" s="45">
        <v>3.36</v>
      </c>
      <c r="E28" s="45"/>
      <c r="F28" s="45">
        <v>0</v>
      </c>
    </row>
    <row r="29" spans="1:6" x14ac:dyDescent="0.25">
      <c r="A29" s="44">
        <v>52</v>
      </c>
      <c r="B29" s="45">
        <v>23.85</v>
      </c>
      <c r="C29" s="45">
        <v>21.44</v>
      </c>
      <c r="D29" s="45">
        <v>3.4</v>
      </c>
      <c r="E29" s="45"/>
      <c r="F29" s="45">
        <v>0</v>
      </c>
    </row>
    <row r="30" spans="1:6" x14ac:dyDescent="0.25">
      <c r="A30" s="44">
        <v>53</v>
      </c>
      <c r="B30" s="45">
        <v>23.37</v>
      </c>
      <c r="C30" s="45">
        <v>21.88</v>
      </c>
      <c r="D30" s="45">
        <v>3.44</v>
      </c>
      <c r="E30" s="45"/>
      <c r="F30" s="45">
        <v>0</v>
      </c>
    </row>
    <row r="31" spans="1:6" x14ac:dyDescent="0.25">
      <c r="A31" s="44">
        <v>54</v>
      </c>
      <c r="B31" s="45">
        <v>22.85</v>
      </c>
      <c r="C31" s="45">
        <v>22.34</v>
      </c>
      <c r="D31" s="45">
        <v>3.48</v>
      </c>
      <c r="E31" s="45"/>
      <c r="F31" s="45">
        <v>0</v>
      </c>
    </row>
    <row r="32" spans="1:6" x14ac:dyDescent="0.25">
      <c r="A32" s="44">
        <v>55</v>
      </c>
      <c r="B32" s="45">
        <v>22.31</v>
      </c>
      <c r="C32" s="45"/>
      <c r="D32" s="45">
        <v>3.51</v>
      </c>
      <c r="E32" s="45"/>
      <c r="F32" s="45">
        <v>0</v>
      </c>
    </row>
    <row r="33" spans="1:6" x14ac:dyDescent="0.25">
      <c r="A33" s="44">
        <v>56</v>
      </c>
      <c r="B33" s="45">
        <v>21.79</v>
      </c>
      <c r="C33" s="45"/>
      <c r="D33" s="45">
        <v>3.54</v>
      </c>
      <c r="E33" s="45"/>
      <c r="F33" s="45">
        <v>0</v>
      </c>
    </row>
    <row r="34" spans="1:6" x14ac:dyDescent="0.25">
      <c r="A34" s="44">
        <v>57</v>
      </c>
      <c r="B34" s="45">
        <v>21.25</v>
      </c>
      <c r="C34" s="45"/>
      <c r="D34" s="45">
        <v>3.57</v>
      </c>
      <c r="E34" s="45"/>
      <c r="F34" s="45">
        <v>0</v>
      </c>
    </row>
    <row r="35" spans="1:6" x14ac:dyDescent="0.25">
      <c r="A35" s="44">
        <v>58</v>
      </c>
      <c r="B35" s="45">
        <v>20.72</v>
      </c>
      <c r="C35" s="45"/>
      <c r="D35" s="45">
        <v>3.6</v>
      </c>
      <c r="E35" s="45"/>
      <c r="F35" s="45">
        <v>0</v>
      </c>
    </row>
    <row r="36" spans="1:6" x14ac:dyDescent="0.25">
      <c r="A36" s="44">
        <v>59</v>
      </c>
      <c r="B36" s="45">
        <v>20.170000000000002</v>
      </c>
      <c r="C36" s="45"/>
      <c r="D36" s="45">
        <v>3.63</v>
      </c>
      <c r="E36" s="45"/>
      <c r="F36" s="45">
        <v>0</v>
      </c>
    </row>
    <row r="37" spans="1:6" x14ac:dyDescent="0.25">
      <c r="A37" s="44">
        <v>60</v>
      </c>
      <c r="B37" s="45">
        <v>19.62</v>
      </c>
      <c r="C37" s="45"/>
      <c r="D37" s="45">
        <v>3.65</v>
      </c>
      <c r="E37" s="45"/>
      <c r="F37" s="45">
        <v>0</v>
      </c>
    </row>
    <row r="38" spans="1:6" x14ac:dyDescent="0.25">
      <c r="A38" s="44">
        <v>61</v>
      </c>
      <c r="B38" s="45">
        <v>19.059999999999999</v>
      </c>
      <c r="C38" s="45"/>
      <c r="D38" s="45">
        <v>3.67</v>
      </c>
      <c r="E38" s="45"/>
      <c r="F38" s="45">
        <v>0</v>
      </c>
    </row>
    <row r="39" spans="1:6" x14ac:dyDescent="0.25">
      <c r="A39" s="44">
        <v>62</v>
      </c>
      <c r="B39" s="45">
        <v>18.5</v>
      </c>
      <c r="C39" s="45"/>
      <c r="D39" s="45">
        <v>3.69</v>
      </c>
      <c r="E39" s="45"/>
      <c r="F39" s="45">
        <v>0</v>
      </c>
    </row>
    <row r="40" spans="1:6" x14ac:dyDescent="0.25">
      <c r="A40" s="44">
        <v>63</v>
      </c>
      <c r="B40" s="45">
        <v>17.940000000000001</v>
      </c>
      <c r="C40" s="45"/>
      <c r="D40" s="45">
        <v>3.71</v>
      </c>
      <c r="E40" s="45"/>
      <c r="F40" s="45">
        <v>0</v>
      </c>
    </row>
    <row r="41" spans="1:6" x14ac:dyDescent="0.25">
      <c r="A41" s="44">
        <v>64</v>
      </c>
      <c r="B41" s="45">
        <v>17.37</v>
      </c>
      <c r="C41" s="45"/>
      <c r="D41" s="45">
        <v>3.72</v>
      </c>
      <c r="E41" s="45"/>
      <c r="F41" s="45">
        <v>0</v>
      </c>
    </row>
    <row r="42" spans="1:6" x14ac:dyDescent="0.25">
      <c r="A42" s="44">
        <v>65</v>
      </c>
      <c r="B42" s="45">
        <v>16.8</v>
      </c>
      <c r="C42" s="45"/>
      <c r="D42" s="45">
        <v>3.73</v>
      </c>
      <c r="E42" s="45"/>
      <c r="F42" s="45">
        <v>0</v>
      </c>
    </row>
    <row r="43" spans="1:6" x14ac:dyDescent="0.25">
      <c r="A43" s="44">
        <v>66</v>
      </c>
      <c r="B43" s="45">
        <v>16.22</v>
      </c>
      <c r="C43" s="45"/>
      <c r="D43" s="45">
        <v>3.73</v>
      </c>
      <c r="E43" s="45"/>
      <c r="F43" s="45">
        <v>0</v>
      </c>
    </row>
    <row r="44" spans="1:6" x14ac:dyDescent="0.25">
      <c r="A44" s="44">
        <v>67</v>
      </c>
      <c r="B44" s="45">
        <v>15.64</v>
      </c>
      <c r="C44" s="45"/>
      <c r="D44" s="45">
        <v>3.74</v>
      </c>
      <c r="E44" s="45"/>
      <c r="F44" s="45">
        <v>0</v>
      </c>
    </row>
    <row r="45" spans="1:6" x14ac:dyDescent="0.25">
      <c r="A45" s="44">
        <v>68</v>
      </c>
      <c r="B45" s="45">
        <v>15.05</v>
      </c>
      <c r="C45" s="45"/>
      <c r="D45" s="45">
        <v>3.73</v>
      </c>
      <c r="E45" s="45"/>
      <c r="F45" s="45">
        <v>0</v>
      </c>
    </row>
    <row r="46" spans="1:6" x14ac:dyDescent="0.25">
      <c r="A46" s="44">
        <v>69</v>
      </c>
      <c r="B46" s="45">
        <v>14.46</v>
      </c>
      <c r="C46" s="45"/>
      <c r="D46" s="45">
        <v>3.73</v>
      </c>
      <c r="E46" s="45"/>
      <c r="F46" s="45"/>
    </row>
    <row r="47" spans="1:6" x14ac:dyDescent="0.25">
      <c r="A47" s="44">
        <v>70</v>
      </c>
      <c r="B47" s="45">
        <v>13.86</v>
      </c>
      <c r="C47" s="45"/>
      <c r="D47" s="45">
        <v>3.72</v>
      </c>
      <c r="E47" s="45"/>
      <c r="F47" s="45"/>
    </row>
    <row r="48" spans="1:6" x14ac:dyDescent="0.25">
      <c r="A48" s="44">
        <v>71</v>
      </c>
      <c r="B48" s="45">
        <v>13.26</v>
      </c>
      <c r="C48" s="45"/>
      <c r="D48" s="45">
        <v>3.71</v>
      </c>
      <c r="E48" s="45"/>
      <c r="F48" s="45"/>
    </row>
    <row r="49" spans="1:6" x14ac:dyDescent="0.25">
      <c r="A49" s="44">
        <v>72</v>
      </c>
      <c r="B49" s="45">
        <v>12.66</v>
      </c>
      <c r="C49" s="45"/>
      <c r="D49" s="45">
        <v>3.7</v>
      </c>
      <c r="E49" s="45"/>
      <c r="F49" s="45"/>
    </row>
    <row r="50" spans="1:6" x14ac:dyDescent="0.25">
      <c r="A50" s="44">
        <v>73</v>
      </c>
      <c r="B50" s="45">
        <v>12.07</v>
      </c>
      <c r="C50" s="45"/>
      <c r="D50" s="45">
        <v>3.67</v>
      </c>
      <c r="E50" s="45">
        <v>1.71</v>
      </c>
      <c r="F50" s="45"/>
    </row>
    <row r="51" spans="1:6" x14ac:dyDescent="0.25">
      <c r="A51" s="44">
        <v>74</v>
      </c>
      <c r="B51" s="45">
        <v>11.48</v>
      </c>
      <c r="C51" s="45"/>
      <c r="D51" s="45">
        <v>3.55</v>
      </c>
      <c r="E51" s="45">
        <v>1.56</v>
      </c>
      <c r="F51" s="45"/>
    </row>
    <row r="52" spans="1:6" x14ac:dyDescent="0.25">
      <c r="A52" s="44">
        <v>75</v>
      </c>
      <c r="B52" s="45">
        <v>10.9</v>
      </c>
      <c r="C52" s="45"/>
      <c r="D52" s="45">
        <v>3.41</v>
      </c>
      <c r="E52" s="45">
        <v>1.42</v>
      </c>
      <c r="F52" s="45"/>
    </row>
    <row r="53" spans="1:6" x14ac:dyDescent="0.25">
      <c r="A53" s="44">
        <v>76</v>
      </c>
      <c r="B53" s="45">
        <v>10.34</v>
      </c>
      <c r="C53" s="45"/>
      <c r="D53" s="45">
        <v>3.36</v>
      </c>
      <c r="E53" s="45">
        <v>1.29</v>
      </c>
      <c r="F53" s="45"/>
    </row>
    <row r="54" spans="1:6" x14ac:dyDescent="0.25">
      <c r="A54" s="44">
        <v>77</v>
      </c>
      <c r="B54" s="45">
        <v>9.7899999999999991</v>
      </c>
      <c r="C54" s="45"/>
      <c r="D54" s="45">
        <v>3.3</v>
      </c>
      <c r="E54" s="45">
        <v>1.17</v>
      </c>
      <c r="F54" s="45"/>
    </row>
    <row r="55" spans="1:6" x14ac:dyDescent="0.25">
      <c r="A55" s="44">
        <v>78</v>
      </c>
      <c r="B55" s="45">
        <v>9.25</v>
      </c>
      <c r="C55" s="45"/>
      <c r="D55" s="45">
        <v>3.23</v>
      </c>
      <c r="E55" s="45">
        <v>1.05</v>
      </c>
      <c r="F55" s="45"/>
    </row>
    <row r="56" spans="1:6" x14ac:dyDescent="0.25">
      <c r="A56" s="44">
        <v>79</v>
      </c>
      <c r="B56" s="45">
        <v>8.7200000000000006</v>
      </c>
      <c r="C56" s="45"/>
      <c r="D56" s="45">
        <v>2.99</v>
      </c>
      <c r="E56" s="45">
        <v>0.95</v>
      </c>
      <c r="F56" s="45"/>
    </row>
    <row r="57" spans="1:6" x14ac:dyDescent="0.25">
      <c r="A57" s="44">
        <v>80</v>
      </c>
      <c r="B57" s="45">
        <v>8.19</v>
      </c>
      <c r="C57" s="45"/>
      <c r="D57" s="45">
        <v>2.74</v>
      </c>
      <c r="E57" s="45">
        <v>0.84</v>
      </c>
      <c r="F57" s="45"/>
    </row>
    <row r="58" spans="1:6" x14ac:dyDescent="0.25">
      <c r="A58" s="44">
        <v>81</v>
      </c>
      <c r="B58" s="45">
        <v>7.66</v>
      </c>
      <c r="C58" s="45"/>
      <c r="D58" s="45">
        <v>2.67</v>
      </c>
      <c r="E58" s="45">
        <v>0.75</v>
      </c>
      <c r="F58" s="45"/>
    </row>
    <row r="59" spans="1:6" x14ac:dyDescent="0.25">
      <c r="A59" s="44">
        <v>82</v>
      </c>
      <c r="B59" s="45">
        <v>7.13</v>
      </c>
      <c r="C59" s="45"/>
      <c r="D59" s="45">
        <v>2.6</v>
      </c>
      <c r="E59" s="45">
        <v>0.66</v>
      </c>
      <c r="F59" s="45"/>
    </row>
    <row r="60" spans="1:6" x14ac:dyDescent="0.25">
      <c r="A60" s="44">
        <v>83</v>
      </c>
      <c r="B60" s="45">
        <v>6.61</v>
      </c>
      <c r="C60" s="45"/>
      <c r="D60" s="45">
        <v>2.5299999999999998</v>
      </c>
      <c r="E60" s="45">
        <v>0.56999999999999995</v>
      </c>
      <c r="F60" s="45"/>
    </row>
    <row r="61" spans="1:6" x14ac:dyDescent="0.25">
      <c r="A61" s="44">
        <v>84</v>
      </c>
      <c r="B61" s="45">
        <v>6.11</v>
      </c>
      <c r="C61" s="45"/>
      <c r="D61" s="45">
        <v>2.2200000000000002</v>
      </c>
      <c r="E61" s="45">
        <v>0.5</v>
      </c>
      <c r="F61" s="45"/>
    </row>
    <row r="62" spans="1:6" x14ac:dyDescent="0.25">
      <c r="A62" s="44">
        <v>85</v>
      </c>
      <c r="B62" s="45">
        <v>5.63</v>
      </c>
      <c r="C62" s="45"/>
      <c r="D62" s="45">
        <v>1.91</v>
      </c>
      <c r="E62" s="45">
        <v>0.43</v>
      </c>
      <c r="F62" s="45"/>
    </row>
  </sheetData>
  <sheetProtection algorithmName="SHA-512" hashValue="vZmkraURlEiLYPymWMBs29xX4YfNT+gVpLacK6iwld5av0+aQGEXr1gssYasLE7EZeZr/5VlIH3h3OhVVUraEQ==" saltValue="wxZ7QFSWE/NGe/f4oDYofA==" spinCount="100000" sheet="1" objects="1" scenarios="1"/>
  <conditionalFormatting sqref="A26:A62">
    <cfRule type="expression" dxfId="698" priority="1" stopIfTrue="1">
      <formula>MOD(ROW(),2)=0</formula>
    </cfRule>
    <cfRule type="expression" dxfId="697" priority="2" stopIfTrue="1">
      <formula>MOD(ROW(),2)&lt;&gt;0</formula>
    </cfRule>
  </conditionalFormatting>
  <conditionalFormatting sqref="B26:F62">
    <cfRule type="expression" dxfId="696" priority="3" stopIfTrue="1">
      <formula>MOD(ROW(),2)=0</formula>
    </cfRule>
    <cfRule type="expression" dxfId="695" priority="4" stopIfTrue="1">
      <formula>MOD(ROW(),2)&lt;&gt;0</formula>
    </cfRule>
  </conditionalFormatting>
  <conditionalFormatting sqref="A6:A21">
    <cfRule type="expression" dxfId="694" priority="5" stopIfTrue="1">
      <formula>MOD(ROW(),2)=0</formula>
    </cfRule>
    <cfRule type="expression" dxfId="693" priority="6" stopIfTrue="1">
      <formula>MOD(ROW(),2)&lt;&gt;0</formula>
    </cfRule>
  </conditionalFormatting>
  <conditionalFormatting sqref="B6:F21">
    <cfRule type="expression" dxfId="692" priority="7" stopIfTrue="1">
      <formula>MOD(ROW(),2)=0</formula>
    </cfRule>
    <cfRule type="expression" dxfId="691" priority="8" stopIfTrue="1">
      <formula>MOD(ROW(),2)&lt;&gt;0</formula>
    </cfRule>
  </conditionalFormatting>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643E3-77A8-4C70-B63F-BCE35302AF39}">
  <sheetPr codeName="Sheet27"/>
  <dimension ref="A1:E92"/>
  <sheetViews>
    <sheetView showGridLines="0" workbookViewId="0">
      <selection activeCell="A6" sqref="A6"/>
    </sheetView>
  </sheetViews>
  <sheetFormatPr defaultColWidth="8.7265625" defaultRowHeight="12.5" x14ac:dyDescent="0.25"/>
  <cols>
    <col min="1" max="1" width="31.54296875" style="42" customWidth="1"/>
    <col min="2" max="5" width="22.54296875" style="42" customWidth="1"/>
    <col min="6" max="16384" width="8.7265625" style="42"/>
  </cols>
  <sheetData>
    <row r="1" spans="1:5" s="1" customFormat="1" ht="20" x14ac:dyDescent="0.4">
      <c r="A1" s="2" t="s">
        <v>0</v>
      </c>
    </row>
    <row r="2" spans="1:5" s="1" customFormat="1" ht="15.5" x14ac:dyDescent="0.35">
      <c r="A2" s="30" t="s">
        <v>1</v>
      </c>
      <c r="B2" s="3" t="str">
        <f>wb_title</f>
        <v>Fire_NI - Consolidated Factor Spreadsheet</v>
      </c>
    </row>
    <row r="3" spans="1:5" s="1" customFormat="1" ht="15.5" x14ac:dyDescent="0.35">
      <c r="A3" s="30" t="s">
        <v>2</v>
      </c>
      <c r="B3" s="3" t="str">
        <f>TABLE_FACTOR_TYPE_1 &amp; " - x-" &amp; TABLE_SERIES_NUMBER_1</f>
        <v>Pensioner Cash Equivalent - x-303</v>
      </c>
    </row>
    <row r="4" spans="1:5" customFormat="1" x14ac:dyDescent="0.25"/>
    <row r="5" spans="1:5" customFormat="1" x14ac:dyDescent="0.25"/>
    <row r="6" spans="1:5" customFormat="1" x14ac:dyDescent="0.25">
      <c r="A6" s="46" t="s">
        <v>379</v>
      </c>
      <c r="B6" s="52" t="s">
        <v>380</v>
      </c>
      <c r="C6" s="52"/>
      <c r="D6" s="52"/>
      <c r="E6" s="52"/>
    </row>
    <row r="7" spans="1:5" customFormat="1" x14ac:dyDescent="0.25">
      <c r="A7" s="46" t="s">
        <v>381</v>
      </c>
      <c r="B7" s="52" t="s">
        <v>31</v>
      </c>
      <c r="C7" s="52"/>
      <c r="D7" s="52"/>
      <c r="E7" s="52"/>
    </row>
    <row r="8" spans="1:5" customFormat="1" x14ac:dyDescent="0.25">
      <c r="A8" s="46" t="s">
        <v>123</v>
      </c>
      <c r="B8" s="52" t="s">
        <v>136</v>
      </c>
      <c r="C8" s="52"/>
      <c r="D8" s="52"/>
      <c r="E8" s="52"/>
    </row>
    <row r="9" spans="1:5" customFormat="1" x14ac:dyDescent="0.25">
      <c r="A9" s="46" t="s">
        <v>124</v>
      </c>
      <c r="B9" s="52" t="s">
        <v>183</v>
      </c>
      <c r="C9" s="52"/>
      <c r="D9" s="52"/>
      <c r="E9" s="52"/>
    </row>
    <row r="10" spans="1:5" customFormat="1" ht="25" x14ac:dyDescent="0.25">
      <c r="A10" s="46" t="s">
        <v>6</v>
      </c>
      <c r="B10" s="52" t="s">
        <v>189</v>
      </c>
      <c r="C10" s="52"/>
      <c r="D10" s="52"/>
      <c r="E10" s="52"/>
    </row>
    <row r="11" spans="1:5" customFormat="1" x14ac:dyDescent="0.25">
      <c r="A11" s="46" t="s">
        <v>125</v>
      </c>
      <c r="B11" s="52" t="s">
        <v>139</v>
      </c>
      <c r="C11" s="52"/>
      <c r="D11" s="52"/>
      <c r="E11" s="52"/>
    </row>
    <row r="12" spans="1:5" customFormat="1" x14ac:dyDescent="0.25">
      <c r="A12" s="46" t="s">
        <v>126</v>
      </c>
      <c r="B12" s="52" t="s">
        <v>140</v>
      </c>
      <c r="C12" s="52"/>
      <c r="D12" s="52"/>
      <c r="E12" s="52"/>
    </row>
    <row r="13" spans="1:5" customFormat="1" x14ac:dyDescent="0.25">
      <c r="A13" s="46" t="s">
        <v>382</v>
      </c>
      <c r="B13" s="52">
        <v>2</v>
      </c>
      <c r="C13" s="52"/>
      <c r="D13" s="52"/>
      <c r="E13" s="52"/>
    </row>
    <row r="14" spans="1:5" customFormat="1" x14ac:dyDescent="0.25">
      <c r="A14" s="46" t="s">
        <v>128</v>
      </c>
      <c r="B14" s="52">
        <v>303</v>
      </c>
      <c r="C14" s="52"/>
      <c r="D14" s="52"/>
      <c r="E14" s="52"/>
    </row>
    <row r="15" spans="1:5" customFormat="1" x14ac:dyDescent="0.25">
      <c r="A15" s="46" t="s">
        <v>383</v>
      </c>
      <c r="B15" s="52" t="s">
        <v>190</v>
      </c>
      <c r="C15" s="52"/>
      <c r="D15" s="52"/>
      <c r="E15" s="52"/>
    </row>
    <row r="16" spans="1:5" customFormat="1" x14ac:dyDescent="0.25">
      <c r="A16" s="46" t="s">
        <v>130</v>
      </c>
      <c r="B16" s="52" t="s">
        <v>191</v>
      </c>
      <c r="C16" s="52"/>
      <c r="D16" s="52"/>
      <c r="E16" s="52"/>
    </row>
    <row r="17" spans="1:5" customFormat="1" x14ac:dyDescent="0.25">
      <c r="A17" s="47" t="s">
        <v>384</v>
      </c>
      <c r="B17" s="52"/>
      <c r="C17" s="52"/>
      <c r="D17" s="52"/>
      <c r="E17" s="52"/>
    </row>
    <row r="18" spans="1:5" customFormat="1" x14ac:dyDescent="0.25">
      <c r="A18" s="46" t="s">
        <v>132</v>
      </c>
      <c r="B18" s="53">
        <v>46163</v>
      </c>
      <c r="C18" s="53"/>
      <c r="D18" s="53"/>
      <c r="E18" s="53"/>
    </row>
    <row r="19" spans="1:5" customFormat="1" x14ac:dyDescent="0.25">
      <c r="A19" s="46" t="s">
        <v>133</v>
      </c>
      <c r="B19" s="53">
        <v>46161</v>
      </c>
      <c r="C19" s="52"/>
      <c r="D19" s="52"/>
      <c r="E19" s="52"/>
    </row>
    <row r="20" spans="1:5" customFormat="1" x14ac:dyDescent="0.25">
      <c r="A20" s="46" t="s">
        <v>134</v>
      </c>
      <c r="B20" s="52" t="s">
        <v>143</v>
      </c>
      <c r="C20" s="52"/>
      <c r="D20" s="52"/>
      <c r="E20" s="52"/>
    </row>
    <row r="21" spans="1:5" customFormat="1" x14ac:dyDescent="0.25">
      <c r="A21" s="46" t="s">
        <v>385</v>
      </c>
      <c r="B21" s="52" t="s">
        <v>62</v>
      </c>
      <c r="C21" s="52"/>
      <c r="D21" s="52"/>
      <c r="E21" s="52"/>
    </row>
    <row r="22" spans="1:5" customFormat="1" x14ac:dyDescent="0.25"/>
    <row r="23" spans="1:5" customFormat="1" x14ac:dyDescent="0.25">
      <c r="A23" s="23" t="str">
        <f>HYPERLINK("#'Factor List'!A1", "Back to Factor List")</f>
        <v>Back to Factor List</v>
      </c>
      <c r="B23" s="23" t="str">
        <f>HYPERLINK("#'Assumptions'!A1", "Assumptions")</f>
        <v>Assumptions</v>
      </c>
    </row>
    <row r="26" spans="1:5" s="61" customFormat="1" ht="39" x14ac:dyDescent="0.25">
      <c r="A26" s="60" t="s">
        <v>386</v>
      </c>
      <c r="B26" s="60" t="s">
        <v>392</v>
      </c>
      <c r="C26" s="60" t="s">
        <v>395</v>
      </c>
      <c r="D26" s="60" t="s">
        <v>396</v>
      </c>
      <c r="E26" s="60" t="s">
        <v>389</v>
      </c>
    </row>
    <row r="27" spans="1:5" x14ac:dyDescent="0.25">
      <c r="A27" s="44">
        <v>20</v>
      </c>
      <c r="B27" s="45">
        <v>36.54</v>
      </c>
      <c r="C27" s="45">
        <v>2.04</v>
      </c>
      <c r="D27" s="45"/>
      <c r="E27" s="45">
        <v>0</v>
      </c>
    </row>
    <row r="28" spans="1:5" x14ac:dyDescent="0.25">
      <c r="A28" s="44">
        <v>21</v>
      </c>
      <c r="B28" s="45">
        <v>36.25</v>
      </c>
      <c r="C28" s="45">
        <v>2.08</v>
      </c>
      <c r="D28" s="45"/>
      <c r="E28" s="45">
        <v>0</v>
      </c>
    </row>
    <row r="29" spans="1:5" x14ac:dyDescent="0.25">
      <c r="A29" s="44">
        <v>22</v>
      </c>
      <c r="B29" s="45">
        <v>35.96</v>
      </c>
      <c r="C29" s="45">
        <v>2.11</v>
      </c>
      <c r="D29" s="45"/>
      <c r="E29" s="45">
        <v>0</v>
      </c>
    </row>
    <row r="30" spans="1:5" x14ac:dyDescent="0.25">
      <c r="A30" s="44">
        <v>23</v>
      </c>
      <c r="B30" s="45">
        <v>35.659999999999997</v>
      </c>
      <c r="C30" s="45">
        <v>2.15</v>
      </c>
      <c r="D30" s="45"/>
      <c r="E30" s="45">
        <v>0</v>
      </c>
    </row>
    <row r="31" spans="1:5" x14ac:dyDescent="0.25">
      <c r="A31" s="44">
        <v>24</v>
      </c>
      <c r="B31" s="45">
        <v>35.35</v>
      </c>
      <c r="C31" s="45">
        <v>2.19</v>
      </c>
      <c r="D31" s="45"/>
      <c r="E31" s="45">
        <v>0</v>
      </c>
    </row>
    <row r="32" spans="1:5" x14ac:dyDescent="0.25">
      <c r="A32" s="44">
        <v>25</v>
      </c>
      <c r="B32" s="45">
        <v>35.04</v>
      </c>
      <c r="C32" s="45">
        <v>2.23</v>
      </c>
      <c r="D32" s="45"/>
      <c r="E32" s="45">
        <v>0</v>
      </c>
    </row>
    <row r="33" spans="1:5" x14ac:dyDescent="0.25">
      <c r="A33" s="44">
        <v>26</v>
      </c>
      <c r="B33" s="45">
        <v>34.72</v>
      </c>
      <c r="C33" s="45">
        <v>2.2599999999999998</v>
      </c>
      <c r="D33" s="45"/>
      <c r="E33" s="45">
        <v>0</v>
      </c>
    </row>
    <row r="34" spans="1:5" x14ac:dyDescent="0.25">
      <c r="A34" s="44">
        <v>27</v>
      </c>
      <c r="B34" s="45">
        <v>34.39</v>
      </c>
      <c r="C34" s="45">
        <v>2.2999999999999998</v>
      </c>
      <c r="D34" s="45"/>
      <c r="E34" s="45">
        <v>0</v>
      </c>
    </row>
    <row r="35" spans="1:5" x14ac:dyDescent="0.25">
      <c r="A35" s="44">
        <v>28</v>
      </c>
      <c r="B35" s="45">
        <v>34.06</v>
      </c>
      <c r="C35" s="45">
        <v>2.34</v>
      </c>
      <c r="D35" s="45"/>
      <c r="E35" s="45">
        <v>0</v>
      </c>
    </row>
    <row r="36" spans="1:5" x14ac:dyDescent="0.25">
      <c r="A36" s="44">
        <v>29</v>
      </c>
      <c r="B36" s="45">
        <v>33.72</v>
      </c>
      <c r="C36" s="45">
        <v>2.38</v>
      </c>
      <c r="D36" s="45"/>
      <c r="E36" s="45">
        <v>0</v>
      </c>
    </row>
    <row r="37" spans="1:5" x14ac:dyDescent="0.25">
      <c r="A37" s="44">
        <v>30</v>
      </c>
      <c r="B37" s="45">
        <v>33.380000000000003</v>
      </c>
      <c r="C37" s="45">
        <v>2.42</v>
      </c>
      <c r="D37" s="45"/>
      <c r="E37" s="45">
        <v>0</v>
      </c>
    </row>
    <row r="38" spans="1:5" x14ac:dyDescent="0.25">
      <c r="A38" s="44">
        <v>31</v>
      </c>
      <c r="B38" s="45">
        <v>33.020000000000003</v>
      </c>
      <c r="C38" s="45">
        <v>2.4700000000000002</v>
      </c>
      <c r="D38" s="45"/>
      <c r="E38" s="45">
        <v>0</v>
      </c>
    </row>
    <row r="39" spans="1:5" x14ac:dyDescent="0.25">
      <c r="A39" s="44">
        <v>32</v>
      </c>
      <c r="B39" s="45">
        <v>32.659999999999997</v>
      </c>
      <c r="C39" s="45">
        <v>2.5099999999999998</v>
      </c>
      <c r="D39" s="45"/>
      <c r="E39" s="45">
        <v>0</v>
      </c>
    </row>
    <row r="40" spans="1:5" x14ac:dyDescent="0.25">
      <c r="A40" s="44">
        <v>33</v>
      </c>
      <c r="B40" s="45">
        <v>32.29</v>
      </c>
      <c r="C40" s="45">
        <v>2.5499999999999998</v>
      </c>
      <c r="D40" s="45"/>
      <c r="E40" s="45">
        <v>0</v>
      </c>
    </row>
    <row r="41" spans="1:5" x14ac:dyDescent="0.25">
      <c r="A41" s="44">
        <v>34</v>
      </c>
      <c r="B41" s="45">
        <v>31.91</v>
      </c>
      <c r="C41" s="45">
        <v>2.6</v>
      </c>
      <c r="D41" s="45"/>
      <c r="E41" s="45">
        <v>0</v>
      </c>
    </row>
    <row r="42" spans="1:5" x14ac:dyDescent="0.25">
      <c r="A42" s="44">
        <v>35</v>
      </c>
      <c r="B42" s="45">
        <v>31.53</v>
      </c>
      <c r="C42" s="45">
        <v>2.64</v>
      </c>
      <c r="D42" s="45"/>
      <c r="E42" s="45">
        <v>0</v>
      </c>
    </row>
    <row r="43" spans="1:5" x14ac:dyDescent="0.25">
      <c r="A43" s="44">
        <v>36</v>
      </c>
      <c r="B43" s="45">
        <v>31.14</v>
      </c>
      <c r="C43" s="45">
        <v>2.68</v>
      </c>
      <c r="D43" s="45"/>
      <c r="E43" s="45">
        <v>0</v>
      </c>
    </row>
    <row r="44" spans="1:5" x14ac:dyDescent="0.25">
      <c r="A44" s="44">
        <v>37</v>
      </c>
      <c r="B44" s="45">
        <v>30.74</v>
      </c>
      <c r="C44" s="45">
        <v>2.73</v>
      </c>
      <c r="D44" s="45"/>
      <c r="E44" s="45">
        <v>0</v>
      </c>
    </row>
    <row r="45" spans="1:5" x14ac:dyDescent="0.25">
      <c r="A45" s="44">
        <v>38</v>
      </c>
      <c r="B45" s="45">
        <v>30.33</v>
      </c>
      <c r="C45" s="45">
        <v>2.78</v>
      </c>
      <c r="D45" s="45"/>
      <c r="E45" s="45">
        <v>0</v>
      </c>
    </row>
    <row r="46" spans="1:5" x14ac:dyDescent="0.25">
      <c r="A46" s="44">
        <v>39</v>
      </c>
      <c r="B46" s="45">
        <v>29.92</v>
      </c>
      <c r="C46" s="45">
        <v>2.82</v>
      </c>
      <c r="D46" s="45"/>
      <c r="E46" s="45">
        <v>0</v>
      </c>
    </row>
    <row r="47" spans="1:5" x14ac:dyDescent="0.25">
      <c r="A47" s="44">
        <v>40</v>
      </c>
      <c r="B47" s="45">
        <v>29.5</v>
      </c>
      <c r="C47" s="45">
        <v>2.87</v>
      </c>
      <c r="D47" s="45"/>
      <c r="E47" s="45">
        <v>0</v>
      </c>
    </row>
    <row r="48" spans="1:5" x14ac:dyDescent="0.25">
      <c r="A48" s="44">
        <v>41</v>
      </c>
      <c r="B48" s="45">
        <v>29.07</v>
      </c>
      <c r="C48" s="45">
        <v>2.91</v>
      </c>
      <c r="D48" s="45"/>
      <c r="E48" s="45">
        <v>0</v>
      </c>
    </row>
    <row r="49" spans="1:5" x14ac:dyDescent="0.25">
      <c r="A49" s="44">
        <v>42</v>
      </c>
      <c r="B49" s="45">
        <v>28.63</v>
      </c>
      <c r="C49" s="45">
        <v>2.96</v>
      </c>
      <c r="D49" s="45"/>
      <c r="E49" s="45">
        <v>0</v>
      </c>
    </row>
    <row r="50" spans="1:5" x14ac:dyDescent="0.25">
      <c r="A50" s="44">
        <v>43</v>
      </c>
      <c r="B50" s="45">
        <v>28.19</v>
      </c>
      <c r="C50" s="45">
        <v>3.01</v>
      </c>
      <c r="D50" s="45"/>
      <c r="E50" s="45">
        <v>0</v>
      </c>
    </row>
    <row r="51" spans="1:5" x14ac:dyDescent="0.25">
      <c r="A51" s="44">
        <v>44</v>
      </c>
      <c r="B51" s="45">
        <v>27.74</v>
      </c>
      <c r="C51" s="45">
        <v>3.05</v>
      </c>
      <c r="D51" s="45"/>
      <c r="E51" s="45">
        <v>0</v>
      </c>
    </row>
    <row r="52" spans="1:5" x14ac:dyDescent="0.25">
      <c r="A52" s="44">
        <v>45</v>
      </c>
      <c r="B52" s="45">
        <v>27.28</v>
      </c>
      <c r="C52" s="45">
        <v>3.1</v>
      </c>
      <c r="D52" s="45"/>
      <c r="E52" s="45">
        <v>0</v>
      </c>
    </row>
    <row r="53" spans="1:5" x14ac:dyDescent="0.25">
      <c r="A53" s="44">
        <v>46</v>
      </c>
      <c r="B53" s="45">
        <v>26.81</v>
      </c>
      <c r="C53" s="45">
        <v>3.14</v>
      </c>
      <c r="D53" s="45"/>
      <c r="E53" s="45">
        <v>0</v>
      </c>
    </row>
    <row r="54" spans="1:5" x14ac:dyDescent="0.25">
      <c r="A54" s="44">
        <v>47</v>
      </c>
      <c r="B54" s="45">
        <v>26.34</v>
      </c>
      <c r="C54" s="45">
        <v>3.19</v>
      </c>
      <c r="D54" s="45"/>
      <c r="E54" s="45">
        <v>0</v>
      </c>
    </row>
    <row r="55" spans="1:5" x14ac:dyDescent="0.25">
      <c r="A55" s="44">
        <v>48</v>
      </c>
      <c r="B55" s="45">
        <v>25.86</v>
      </c>
      <c r="C55" s="45">
        <v>3.23</v>
      </c>
      <c r="D55" s="45"/>
      <c r="E55" s="45">
        <v>0</v>
      </c>
    </row>
    <row r="56" spans="1:5" x14ac:dyDescent="0.25">
      <c r="A56" s="44">
        <v>49</v>
      </c>
      <c r="B56" s="45">
        <v>25.37</v>
      </c>
      <c r="C56" s="45">
        <v>3.27</v>
      </c>
      <c r="D56" s="45"/>
      <c r="E56" s="45">
        <v>0</v>
      </c>
    </row>
    <row r="57" spans="1:5" x14ac:dyDescent="0.25">
      <c r="A57" s="44">
        <v>50</v>
      </c>
      <c r="B57" s="45">
        <v>24.88</v>
      </c>
      <c r="C57" s="45">
        <v>3.31</v>
      </c>
      <c r="D57" s="45"/>
      <c r="E57" s="45">
        <v>0</v>
      </c>
    </row>
    <row r="58" spans="1:5" x14ac:dyDescent="0.25">
      <c r="A58" s="44">
        <v>51</v>
      </c>
      <c r="B58" s="45">
        <v>24.38</v>
      </c>
      <c r="C58" s="45">
        <v>3.36</v>
      </c>
      <c r="D58" s="45"/>
      <c r="E58" s="45">
        <v>0</v>
      </c>
    </row>
    <row r="59" spans="1:5" x14ac:dyDescent="0.25">
      <c r="A59" s="44">
        <v>52</v>
      </c>
      <c r="B59" s="45">
        <v>23.87</v>
      </c>
      <c r="C59" s="45">
        <v>3.4</v>
      </c>
      <c r="D59" s="45"/>
      <c r="E59" s="45">
        <v>0</v>
      </c>
    </row>
    <row r="60" spans="1:5" x14ac:dyDescent="0.25">
      <c r="A60" s="44">
        <v>53</v>
      </c>
      <c r="B60" s="45">
        <v>23.35</v>
      </c>
      <c r="C60" s="45">
        <v>3.44</v>
      </c>
      <c r="D60" s="45"/>
      <c r="E60" s="45">
        <v>0</v>
      </c>
    </row>
    <row r="61" spans="1:5" x14ac:dyDescent="0.25">
      <c r="A61" s="44">
        <v>54</v>
      </c>
      <c r="B61" s="45">
        <v>22.83</v>
      </c>
      <c r="C61" s="45">
        <v>3.48</v>
      </c>
      <c r="D61" s="45"/>
      <c r="E61" s="45">
        <v>0</v>
      </c>
    </row>
    <row r="62" spans="1:5" x14ac:dyDescent="0.25">
      <c r="A62" s="44">
        <v>55</v>
      </c>
      <c r="B62" s="45">
        <v>22.31</v>
      </c>
      <c r="C62" s="45">
        <v>3.51</v>
      </c>
      <c r="D62" s="45"/>
      <c r="E62" s="45">
        <v>0</v>
      </c>
    </row>
    <row r="63" spans="1:5" x14ac:dyDescent="0.25">
      <c r="A63" s="44">
        <v>56</v>
      </c>
      <c r="B63" s="45">
        <v>21.79</v>
      </c>
      <c r="C63" s="45">
        <v>3.54</v>
      </c>
      <c r="D63" s="45"/>
      <c r="E63" s="45">
        <v>0</v>
      </c>
    </row>
    <row r="64" spans="1:5" x14ac:dyDescent="0.25">
      <c r="A64" s="44">
        <v>57</v>
      </c>
      <c r="B64" s="45">
        <v>21.25</v>
      </c>
      <c r="C64" s="45">
        <v>3.57</v>
      </c>
      <c r="D64" s="45"/>
      <c r="E64" s="45">
        <v>0</v>
      </c>
    </row>
    <row r="65" spans="1:5" x14ac:dyDescent="0.25">
      <c r="A65" s="44">
        <v>58</v>
      </c>
      <c r="B65" s="45">
        <v>20.72</v>
      </c>
      <c r="C65" s="45">
        <v>3.6</v>
      </c>
      <c r="D65" s="45"/>
      <c r="E65" s="45">
        <v>0</v>
      </c>
    </row>
    <row r="66" spans="1:5" x14ac:dyDescent="0.25">
      <c r="A66" s="44">
        <v>59</v>
      </c>
      <c r="B66" s="45">
        <v>20.170000000000002</v>
      </c>
      <c r="C66" s="45">
        <v>3.63</v>
      </c>
      <c r="D66" s="45"/>
      <c r="E66" s="45">
        <v>0</v>
      </c>
    </row>
    <row r="67" spans="1:5" x14ac:dyDescent="0.25">
      <c r="A67" s="44">
        <v>60</v>
      </c>
      <c r="B67" s="45">
        <v>19.62</v>
      </c>
      <c r="C67" s="45">
        <v>3.65</v>
      </c>
      <c r="D67" s="45"/>
      <c r="E67" s="45">
        <v>0</v>
      </c>
    </row>
    <row r="68" spans="1:5" x14ac:dyDescent="0.25">
      <c r="A68" s="44">
        <v>61</v>
      </c>
      <c r="B68" s="45">
        <v>19.059999999999999</v>
      </c>
      <c r="C68" s="45">
        <v>3.67</v>
      </c>
      <c r="D68" s="45"/>
      <c r="E68" s="45">
        <v>0</v>
      </c>
    </row>
    <row r="69" spans="1:5" x14ac:dyDescent="0.25">
      <c r="A69" s="44">
        <v>62</v>
      </c>
      <c r="B69" s="45">
        <v>18.5</v>
      </c>
      <c r="C69" s="45">
        <v>3.69</v>
      </c>
      <c r="D69" s="45"/>
      <c r="E69" s="45">
        <v>0</v>
      </c>
    </row>
    <row r="70" spans="1:5" x14ac:dyDescent="0.25">
      <c r="A70" s="44">
        <v>63</v>
      </c>
      <c r="B70" s="45">
        <v>17.940000000000001</v>
      </c>
      <c r="C70" s="45">
        <v>3.71</v>
      </c>
      <c r="D70" s="45"/>
      <c r="E70" s="45">
        <v>0</v>
      </c>
    </row>
    <row r="71" spans="1:5" x14ac:dyDescent="0.25">
      <c r="A71" s="44">
        <v>64</v>
      </c>
      <c r="B71" s="45">
        <v>17.37</v>
      </c>
      <c r="C71" s="45">
        <v>3.72</v>
      </c>
      <c r="D71" s="45"/>
      <c r="E71" s="45">
        <v>0</v>
      </c>
    </row>
    <row r="72" spans="1:5" x14ac:dyDescent="0.25">
      <c r="A72" s="44">
        <v>65</v>
      </c>
      <c r="B72" s="45">
        <v>16.8</v>
      </c>
      <c r="C72" s="45">
        <v>3.73</v>
      </c>
      <c r="D72" s="45"/>
      <c r="E72" s="45">
        <v>0</v>
      </c>
    </row>
    <row r="73" spans="1:5" x14ac:dyDescent="0.25">
      <c r="A73" s="44">
        <v>66</v>
      </c>
      <c r="B73" s="45">
        <v>16.22</v>
      </c>
      <c r="C73" s="45">
        <v>3.73</v>
      </c>
      <c r="D73" s="45"/>
      <c r="E73" s="45">
        <v>0</v>
      </c>
    </row>
    <row r="74" spans="1:5" x14ac:dyDescent="0.25">
      <c r="A74" s="44">
        <v>67</v>
      </c>
      <c r="B74" s="45">
        <v>15.64</v>
      </c>
      <c r="C74" s="45">
        <v>3.74</v>
      </c>
      <c r="D74" s="45"/>
      <c r="E74" s="45">
        <v>0</v>
      </c>
    </row>
    <row r="75" spans="1:5" x14ac:dyDescent="0.25">
      <c r="A75" s="44">
        <v>68</v>
      </c>
      <c r="B75" s="45">
        <v>15.05</v>
      </c>
      <c r="C75" s="45">
        <v>3.73</v>
      </c>
      <c r="D75" s="45"/>
      <c r="E75" s="45">
        <v>0</v>
      </c>
    </row>
    <row r="76" spans="1:5" x14ac:dyDescent="0.25">
      <c r="A76" s="44">
        <v>69</v>
      </c>
      <c r="B76" s="45">
        <v>14.46</v>
      </c>
      <c r="C76" s="45">
        <v>3.73</v>
      </c>
      <c r="D76" s="45"/>
      <c r="E76" s="45"/>
    </row>
    <row r="77" spans="1:5" x14ac:dyDescent="0.25">
      <c r="A77" s="44">
        <v>70</v>
      </c>
      <c r="B77" s="45">
        <v>13.86</v>
      </c>
      <c r="C77" s="45">
        <v>3.72</v>
      </c>
      <c r="D77" s="45"/>
      <c r="E77" s="45"/>
    </row>
    <row r="78" spans="1:5" x14ac:dyDescent="0.25">
      <c r="A78" s="44">
        <v>71</v>
      </c>
      <c r="B78" s="45">
        <v>13.26</v>
      </c>
      <c r="C78" s="45">
        <v>3.71</v>
      </c>
      <c r="D78" s="45"/>
      <c r="E78" s="45"/>
    </row>
    <row r="79" spans="1:5" x14ac:dyDescent="0.25">
      <c r="A79" s="44">
        <v>72</v>
      </c>
      <c r="B79" s="45">
        <v>12.66</v>
      </c>
      <c r="C79" s="45">
        <v>3.7</v>
      </c>
      <c r="D79" s="45"/>
      <c r="E79" s="45"/>
    </row>
    <row r="80" spans="1:5" x14ac:dyDescent="0.25">
      <c r="A80" s="44">
        <v>73</v>
      </c>
      <c r="B80" s="45">
        <v>12.07</v>
      </c>
      <c r="C80" s="45">
        <v>3.67</v>
      </c>
      <c r="D80" s="45">
        <v>2.2000000000000002</v>
      </c>
      <c r="E80" s="45"/>
    </row>
    <row r="81" spans="1:5" x14ac:dyDescent="0.25">
      <c r="A81" s="44">
        <v>74</v>
      </c>
      <c r="B81" s="45">
        <v>11.48</v>
      </c>
      <c r="C81" s="45">
        <v>3.55</v>
      </c>
      <c r="D81" s="45">
        <v>2.02</v>
      </c>
      <c r="E81" s="45"/>
    </row>
    <row r="82" spans="1:5" x14ac:dyDescent="0.25">
      <c r="A82" s="44">
        <v>75</v>
      </c>
      <c r="B82" s="45">
        <v>10.9</v>
      </c>
      <c r="C82" s="45">
        <v>3.41</v>
      </c>
      <c r="D82" s="45">
        <v>1.84</v>
      </c>
      <c r="E82" s="45"/>
    </row>
    <row r="83" spans="1:5" x14ac:dyDescent="0.25">
      <c r="A83" s="44">
        <v>76</v>
      </c>
      <c r="B83" s="45">
        <v>10.34</v>
      </c>
      <c r="C83" s="45">
        <v>3.36</v>
      </c>
      <c r="D83" s="45">
        <v>1.69</v>
      </c>
      <c r="E83" s="45"/>
    </row>
    <row r="84" spans="1:5" x14ac:dyDescent="0.25">
      <c r="A84" s="44">
        <v>77</v>
      </c>
      <c r="B84" s="45">
        <v>9.7899999999999991</v>
      </c>
      <c r="C84" s="45">
        <v>3.3</v>
      </c>
      <c r="D84" s="45">
        <v>1.54</v>
      </c>
      <c r="E84" s="45"/>
    </row>
    <row r="85" spans="1:5" x14ac:dyDescent="0.25">
      <c r="A85" s="44">
        <v>78</v>
      </c>
      <c r="B85" s="45">
        <v>9.25</v>
      </c>
      <c r="C85" s="45">
        <v>3.23</v>
      </c>
      <c r="D85" s="45">
        <v>1.4</v>
      </c>
      <c r="E85" s="45"/>
    </row>
    <row r="86" spans="1:5" x14ac:dyDescent="0.25">
      <c r="A86" s="44">
        <v>79</v>
      </c>
      <c r="B86" s="45">
        <v>8.7200000000000006</v>
      </c>
      <c r="C86" s="45">
        <v>2.99</v>
      </c>
      <c r="D86" s="45">
        <v>1.26</v>
      </c>
      <c r="E86" s="45"/>
    </row>
    <row r="87" spans="1:5" x14ac:dyDescent="0.25">
      <c r="A87" s="44">
        <v>80</v>
      </c>
      <c r="B87" s="45">
        <v>8.19</v>
      </c>
      <c r="C87" s="45">
        <v>2.74</v>
      </c>
      <c r="D87" s="45">
        <v>1.1200000000000001</v>
      </c>
      <c r="E87" s="45"/>
    </row>
    <row r="88" spans="1:5" x14ac:dyDescent="0.25">
      <c r="A88" s="44">
        <v>81</v>
      </c>
      <c r="B88" s="45">
        <v>7.66</v>
      </c>
      <c r="C88" s="45">
        <v>2.67</v>
      </c>
      <c r="D88" s="45">
        <v>1</v>
      </c>
      <c r="E88" s="45"/>
    </row>
    <row r="89" spans="1:5" x14ac:dyDescent="0.25">
      <c r="A89" s="44">
        <v>82</v>
      </c>
      <c r="B89" s="45">
        <v>7.13</v>
      </c>
      <c r="C89" s="45">
        <v>2.6</v>
      </c>
      <c r="D89" s="45">
        <v>0.89</v>
      </c>
      <c r="E89" s="45"/>
    </row>
    <row r="90" spans="1:5" x14ac:dyDescent="0.25">
      <c r="A90" s="44">
        <v>83</v>
      </c>
      <c r="B90" s="45">
        <v>6.61</v>
      </c>
      <c r="C90" s="45">
        <v>2.5299999999999998</v>
      </c>
      <c r="D90" s="45">
        <v>0.79</v>
      </c>
      <c r="E90" s="45"/>
    </row>
    <row r="91" spans="1:5" x14ac:dyDescent="0.25">
      <c r="A91" s="44">
        <v>84</v>
      </c>
      <c r="B91" s="45">
        <v>6.11</v>
      </c>
      <c r="C91" s="45">
        <v>2.2200000000000002</v>
      </c>
      <c r="D91" s="45">
        <v>0.67</v>
      </c>
      <c r="E91" s="45"/>
    </row>
    <row r="92" spans="1:5" x14ac:dyDescent="0.25">
      <c r="A92" s="44">
        <v>85</v>
      </c>
      <c r="B92" s="45">
        <v>5.63</v>
      </c>
      <c r="C92" s="45">
        <v>1.91</v>
      </c>
      <c r="D92" s="45">
        <v>0.56999999999999995</v>
      </c>
      <c r="E92" s="45"/>
    </row>
  </sheetData>
  <sheetProtection algorithmName="SHA-512" hashValue="SKZ3XVmpjO8/pzvAhK7LfheCARw3PJTL6rww4EgvYnvA2qca3/73xZzGRyqAJb1XQmtBlcTvEEgoVYHOo4Ba1A==" saltValue="qCNwHYDzz6FZu7f3RRQJxA==" spinCount="100000" sheet="1" objects="1" scenarios="1"/>
  <conditionalFormatting sqref="A26:A92">
    <cfRule type="expression" dxfId="688" priority="1" stopIfTrue="1">
      <formula>MOD(ROW(),2)=0</formula>
    </cfRule>
    <cfRule type="expression" dxfId="687" priority="2" stopIfTrue="1">
      <formula>MOD(ROW(),2)&lt;&gt;0</formula>
    </cfRule>
  </conditionalFormatting>
  <conditionalFormatting sqref="B26:E92">
    <cfRule type="expression" dxfId="686" priority="3" stopIfTrue="1">
      <formula>MOD(ROW(),2)=0</formula>
    </cfRule>
    <cfRule type="expression" dxfId="685" priority="4" stopIfTrue="1">
      <formula>MOD(ROW(),2)&lt;&gt;0</formula>
    </cfRule>
  </conditionalFormatting>
  <conditionalFormatting sqref="A6:A21">
    <cfRule type="expression" dxfId="684" priority="5" stopIfTrue="1">
      <formula>MOD(ROW(),2)=0</formula>
    </cfRule>
    <cfRule type="expression" dxfId="683" priority="6" stopIfTrue="1">
      <formula>MOD(ROW(),2)&lt;&gt;0</formula>
    </cfRule>
  </conditionalFormatting>
  <conditionalFormatting sqref="B6:E21">
    <cfRule type="expression" dxfId="682" priority="7" stopIfTrue="1">
      <formula>MOD(ROW(),2)=0</formula>
    </cfRule>
    <cfRule type="expression" dxfId="681" priority="8" stopIfTrue="1">
      <formula>MOD(ROW(),2)&lt;&gt;0</formula>
    </cfRule>
  </conditionalFormatting>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09ED5-AF36-4842-8A00-C7CEC76360C4}">
  <sheetPr codeName="Sheet28"/>
  <dimension ref="A1:E92"/>
  <sheetViews>
    <sheetView showGridLines="0" workbookViewId="0">
      <selection activeCell="A6" sqref="A6"/>
    </sheetView>
  </sheetViews>
  <sheetFormatPr defaultColWidth="8.7265625" defaultRowHeight="12.5" x14ac:dyDescent="0.25"/>
  <cols>
    <col min="1" max="1" width="31.54296875" style="42" customWidth="1"/>
    <col min="2" max="5" width="22.54296875" style="42" customWidth="1"/>
    <col min="6" max="16384" width="8.7265625" style="42"/>
  </cols>
  <sheetData>
    <row r="1" spans="1:5" s="1" customFormat="1" ht="20" x14ac:dyDescent="0.4">
      <c r="A1" s="2" t="s">
        <v>0</v>
      </c>
    </row>
    <row r="2" spans="1:5" s="1" customFormat="1" ht="15.5" x14ac:dyDescent="0.35">
      <c r="A2" s="30" t="s">
        <v>1</v>
      </c>
      <c r="B2" s="3" t="str">
        <f>wb_title</f>
        <v>Fire_NI - Consolidated Factor Spreadsheet</v>
      </c>
    </row>
    <row r="3" spans="1:5" s="1" customFormat="1" ht="15.5" x14ac:dyDescent="0.35">
      <c r="A3" s="30" t="s">
        <v>2</v>
      </c>
      <c r="B3" s="3" t="str">
        <f>TABLE_FACTOR_TYPE_1 &amp; " - x-" &amp; TABLE_SERIES_NUMBER_1</f>
        <v>Pensioner Cash Equivalent - x-304</v>
      </c>
    </row>
    <row r="4" spans="1:5" customFormat="1" x14ac:dyDescent="0.25"/>
    <row r="5" spans="1:5" customFormat="1" x14ac:dyDescent="0.25"/>
    <row r="6" spans="1:5" customFormat="1" x14ac:dyDescent="0.25">
      <c r="A6" s="46" t="s">
        <v>379</v>
      </c>
      <c r="B6" s="52" t="s">
        <v>380</v>
      </c>
      <c r="C6" s="52"/>
      <c r="D6" s="52"/>
      <c r="E6" s="52"/>
    </row>
    <row r="7" spans="1:5" customFormat="1" x14ac:dyDescent="0.25">
      <c r="A7" s="46" t="s">
        <v>381</v>
      </c>
      <c r="B7" s="52" t="s">
        <v>31</v>
      </c>
      <c r="C7" s="52"/>
      <c r="D7" s="52"/>
      <c r="E7" s="52"/>
    </row>
    <row r="8" spans="1:5" customFormat="1" x14ac:dyDescent="0.25">
      <c r="A8" s="46" t="s">
        <v>123</v>
      </c>
      <c r="B8" s="52" t="s">
        <v>136</v>
      </c>
      <c r="C8" s="52"/>
      <c r="D8" s="52"/>
      <c r="E8" s="52"/>
    </row>
    <row r="9" spans="1:5" customFormat="1" x14ac:dyDescent="0.25">
      <c r="A9" s="46" t="s">
        <v>124</v>
      </c>
      <c r="B9" s="52" t="s">
        <v>183</v>
      </c>
      <c r="C9" s="52"/>
      <c r="D9" s="52"/>
      <c r="E9" s="52"/>
    </row>
    <row r="10" spans="1:5" customFormat="1" ht="25" x14ac:dyDescent="0.25">
      <c r="A10" s="46" t="s">
        <v>6</v>
      </c>
      <c r="B10" s="52" t="s">
        <v>189</v>
      </c>
      <c r="C10" s="52"/>
      <c r="D10" s="52"/>
      <c r="E10" s="52"/>
    </row>
    <row r="11" spans="1:5" customFormat="1" x14ac:dyDescent="0.25">
      <c r="A11" s="46" t="s">
        <v>125</v>
      </c>
      <c r="B11" s="52" t="s">
        <v>144</v>
      </c>
      <c r="C11" s="52"/>
      <c r="D11" s="52"/>
      <c r="E11" s="52"/>
    </row>
    <row r="12" spans="1:5" customFormat="1" x14ac:dyDescent="0.25">
      <c r="A12" s="46" t="s">
        <v>126</v>
      </c>
      <c r="B12" s="52" t="s">
        <v>140</v>
      </c>
      <c r="C12" s="52"/>
      <c r="D12" s="52"/>
      <c r="E12" s="52"/>
    </row>
    <row r="13" spans="1:5" customFormat="1" x14ac:dyDescent="0.25">
      <c r="A13" s="46" t="s">
        <v>382</v>
      </c>
      <c r="B13" s="52">
        <v>2</v>
      </c>
      <c r="C13" s="52"/>
      <c r="D13" s="52"/>
      <c r="E13" s="52"/>
    </row>
    <row r="14" spans="1:5" customFormat="1" x14ac:dyDescent="0.25">
      <c r="A14" s="46" t="s">
        <v>128</v>
      </c>
      <c r="B14" s="52">
        <v>304</v>
      </c>
      <c r="C14" s="52"/>
      <c r="D14" s="52"/>
      <c r="E14" s="52"/>
    </row>
    <row r="15" spans="1:5" customFormat="1" x14ac:dyDescent="0.25">
      <c r="A15" s="46" t="s">
        <v>383</v>
      </c>
      <c r="B15" s="52" t="s">
        <v>192</v>
      </c>
      <c r="C15" s="52"/>
      <c r="D15" s="52"/>
      <c r="E15" s="52"/>
    </row>
    <row r="16" spans="1:5" customFormat="1" x14ac:dyDescent="0.25">
      <c r="A16" s="46" t="s">
        <v>130</v>
      </c>
      <c r="B16" s="52" t="s">
        <v>193</v>
      </c>
      <c r="C16" s="52"/>
      <c r="D16" s="52"/>
      <c r="E16" s="52"/>
    </row>
    <row r="17" spans="1:5" customFormat="1" x14ac:dyDescent="0.25">
      <c r="A17" s="47" t="s">
        <v>384</v>
      </c>
      <c r="B17" s="52"/>
      <c r="C17" s="52"/>
      <c r="D17" s="52"/>
      <c r="E17" s="52"/>
    </row>
    <row r="18" spans="1:5" customFormat="1" x14ac:dyDescent="0.25">
      <c r="A18" s="46" t="s">
        <v>132</v>
      </c>
      <c r="B18" s="53">
        <v>46163</v>
      </c>
      <c r="C18" s="53"/>
      <c r="D18" s="53"/>
      <c r="E18" s="53"/>
    </row>
    <row r="19" spans="1:5" customFormat="1" x14ac:dyDescent="0.25">
      <c r="A19" s="46" t="s">
        <v>133</v>
      </c>
      <c r="B19" s="53">
        <v>46161</v>
      </c>
      <c r="C19" s="52"/>
      <c r="D19" s="52"/>
      <c r="E19" s="52"/>
    </row>
    <row r="20" spans="1:5" customFormat="1" x14ac:dyDescent="0.25">
      <c r="A20" s="46" t="s">
        <v>134</v>
      </c>
      <c r="B20" s="52" t="s">
        <v>143</v>
      </c>
      <c r="C20" s="52"/>
      <c r="D20" s="52"/>
      <c r="E20" s="52"/>
    </row>
    <row r="21" spans="1:5" customFormat="1" x14ac:dyDescent="0.25">
      <c r="A21" s="46" t="s">
        <v>385</v>
      </c>
      <c r="B21" s="52" t="s">
        <v>62</v>
      </c>
      <c r="C21" s="52"/>
      <c r="D21" s="52"/>
      <c r="E21" s="52"/>
    </row>
    <row r="22" spans="1:5" customFormat="1" x14ac:dyDescent="0.25"/>
    <row r="23" spans="1:5" customFormat="1" x14ac:dyDescent="0.25">
      <c r="A23" s="23" t="str">
        <f>HYPERLINK("#'Factor List'!A1", "Back to Factor List")</f>
        <v>Back to Factor List</v>
      </c>
      <c r="B23" s="23" t="str">
        <f>HYPERLINK("#'Assumptions'!A1", "Assumptions")</f>
        <v>Assumptions</v>
      </c>
    </row>
    <row r="26" spans="1:5" s="61" customFormat="1" ht="39" x14ac:dyDescent="0.25">
      <c r="A26" s="60" t="s">
        <v>386</v>
      </c>
      <c r="B26" s="60" t="s">
        <v>392</v>
      </c>
      <c r="C26" s="60" t="s">
        <v>395</v>
      </c>
      <c r="D26" s="60" t="s">
        <v>396</v>
      </c>
      <c r="E26" s="60" t="s">
        <v>389</v>
      </c>
    </row>
    <row r="27" spans="1:5" x14ac:dyDescent="0.25">
      <c r="A27" s="44">
        <v>20</v>
      </c>
      <c r="B27" s="45">
        <v>36.54</v>
      </c>
      <c r="C27" s="45">
        <v>2.04</v>
      </c>
      <c r="D27" s="45"/>
      <c r="E27" s="45">
        <v>0</v>
      </c>
    </row>
    <row r="28" spans="1:5" x14ac:dyDescent="0.25">
      <c r="A28" s="44">
        <v>21</v>
      </c>
      <c r="B28" s="45">
        <v>36.25</v>
      </c>
      <c r="C28" s="45">
        <v>2.08</v>
      </c>
      <c r="D28" s="45"/>
      <c r="E28" s="45">
        <v>0</v>
      </c>
    </row>
    <row r="29" spans="1:5" x14ac:dyDescent="0.25">
      <c r="A29" s="44">
        <v>22</v>
      </c>
      <c r="B29" s="45">
        <v>35.96</v>
      </c>
      <c r="C29" s="45">
        <v>2.11</v>
      </c>
      <c r="D29" s="45"/>
      <c r="E29" s="45">
        <v>0</v>
      </c>
    </row>
    <row r="30" spans="1:5" x14ac:dyDescent="0.25">
      <c r="A30" s="44">
        <v>23</v>
      </c>
      <c r="B30" s="45">
        <v>35.659999999999997</v>
      </c>
      <c r="C30" s="45">
        <v>2.15</v>
      </c>
      <c r="D30" s="45"/>
      <c r="E30" s="45">
        <v>0</v>
      </c>
    </row>
    <row r="31" spans="1:5" x14ac:dyDescent="0.25">
      <c r="A31" s="44">
        <v>24</v>
      </c>
      <c r="B31" s="45">
        <v>35.35</v>
      </c>
      <c r="C31" s="45">
        <v>2.19</v>
      </c>
      <c r="D31" s="45"/>
      <c r="E31" s="45">
        <v>0</v>
      </c>
    </row>
    <row r="32" spans="1:5" x14ac:dyDescent="0.25">
      <c r="A32" s="44">
        <v>25</v>
      </c>
      <c r="B32" s="45">
        <v>35.04</v>
      </c>
      <c r="C32" s="45">
        <v>2.23</v>
      </c>
      <c r="D32" s="45"/>
      <c r="E32" s="45">
        <v>0</v>
      </c>
    </row>
    <row r="33" spans="1:5" x14ac:dyDescent="0.25">
      <c r="A33" s="44">
        <v>26</v>
      </c>
      <c r="B33" s="45">
        <v>34.72</v>
      </c>
      <c r="C33" s="45">
        <v>2.2599999999999998</v>
      </c>
      <c r="D33" s="45"/>
      <c r="E33" s="45">
        <v>0</v>
      </c>
    </row>
    <row r="34" spans="1:5" x14ac:dyDescent="0.25">
      <c r="A34" s="44">
        <v>27</v>
      </c>
      <c r="B34" s="45">
        <v>34.39</v>
      </c>
      <c r="C34" s="45">
        <v>2.2999999999999998</v>
      </c>
      <c r="D34" s="45"/>
      <c r="E34" s="45">
        <v>0</v>
      </c>
    </row>
    <row r="35" spans="1:5" x14ac:dyDescent="0.25">
      <c r="A35" s="44">
        <v>28</v>
      </c>
      <c r="B35" s="45">
        <v>34.06</v>
      </c>
      <c r="C35" s="45">
        <v>2.34</v>
      </c>
      <c r="D35" s="45"/>
      <c r="E35" s="45">
        <v>0</v>
      </c>
    </row>
    <row r="36" spans="1:5" x14ac:dyDescent="0.25">
      <c r="A36" s="44">
        <v>29</v>
      </c>
      <c r="B36" s="45">
        <v>33.72</v>
      </c>
      <c r="C36" s="45">
        <v>2.38</v>
      </c>
      <c r="D36" s="45"/>
      <c r="E36" s="45">
        <v>0</v>
      </c>
    </row>
    <row r="37" spans="1:5" x14ac:dyDescent="0.25">
      <c r="A37" s="44">
        <v>30</v>
      </c>
      <c r="B37" s="45">
        <v>33.380000000000003</v>
      </c>
      <c r="C37" s="45">
        <v>2.42</v>
      </c>
      <c r="D37" s="45"/>
      <c r="E37" s="45">
        <v>0</v>
      </c>
    </row>
    <row r="38" spans="1:5" x14ac:dyDescent="0.25">
      <c r="A38" s="44">
        <v>31</v>
      </c>
      <c r="B38" s="45">
        <v>33.020000000000003</v>
      </c>
      <c r="C38" s="45">
        <v>2.4700000000000002</v>
      </c>
      <c r="D38" s="45"/>
      <c r="E38" s="45">
        <v>0</v>
      </c>
    </row>
    <row r="39" spans="1:5" x14ac:dyDescent="0.25">
      <c r="A39" s="44">
        <v>32</v>
      </c>
      <c r="B39" s="45">
        <v>32.659999999999997</v>
      </c>
      <c r="C39" s="45">
        <v>2.5099999999999998</v>
      </c>
      <c r="D39" s="45"/>
      <c r="E39" s="45">
        <v>0</v>
      </c>
    </row>
    <row r="40" spans="1:5" x14ac:dyDescent="0.25">
      <c r="A40" s="44">
        <v>33</v>
      </c>
      <c r="B40" s="45">
        <v>32.29</v>
      </c>
      <c r="C40" s="45">
        <v>2.5499999999999998</v>
      </c>
      <c r="D40" s="45"/>
      <c r="E40" s="45">
        <v>0</v>
      </c>
    </row>
    <row r="41" spans="1:5" x14ac:dyDescent="0.25">
      <c r="A41" s="44">
        <v>34</v>
      </c>
      <c r="B41" s="45">
        <v>31.91</v>
      </c>
      <c r="C41" s="45">
        <v>2.6</v>
      </c>
      <c r="D41" s="45"/>
      <c r="E41" s="45">
        <v>0</v>
      </c>
    </row>
    <row r="42" spans="1:5" x14ac:dyDescent="0.25">
      <c r="A42" s="44">
        <v>35</v>
      </c>
      <c r="B42" s="45">
        <v>31.53</v>
      </c>
      <c r="C42" s="45">
        <v>2.64</v>
      </c>
      <c r="D42" s="45"/>
      <c r="E42" s="45">
        <v>0</v>
      </c>
    </row>
    <row r="43" spans="1:5" x14ac:dyDescent="0.25">
      <c r="A43" s="44">
        <v>36</v>
      </c>
      <c r="B43" s="45">
        <v>31.14</v>
      </c>
      <c r="C43" s="45">
        <v>2.68</v>
      </c>
      <c r="D43" s="45"/>
      <c r="E43" s="45">
        <v>0</v>
      </c>
    </row>
    <row r="44" spans="1:5" x14ac:dyDescent="0.25">
      <c r="A44" s="44">
        <v>37</v>
      </c>
      <c r="B44" s="45">
        <v>30.74</v>
      </c>
      <c r="C44" s="45">
        <v>2.73</v>
      </c>
      <c r="D44" s="45"/>
      <c r="E44" s="45">
        <v>0</v>
      </c>
    </row>
    <row r="45" spans="1:5" x14ac:dyDescent="0.25">
      <c r="A45" s="44">
        <v>38</v>
      </c>
      <c r="B45" s="45">
        <v>30.33</v>
      </c>
      <c r="C45" s="45">
        <v>2.78</v>
      </c>
      <c r="D45" s="45"/>
      <c r="E45" s="45">
        <v>0</v>
      </c>
    </row>
    <row r="46" spans="1:5" x14ac:dyDescent="0.25">
      <c r="A46" s="44">
        <v>39</v>
      </c>
      <c r="B46" s="45">
        <v>29.92</v>
      </c>
      <c r="C46" s="45">
        <v>2.82</v>
      </c>
      <c r="D46" s="45"/>
      <c r="E46" s="45">
        <v>0</v>
      </c>
    </row>
    <row r="47" spans="1:5" x14ac:dyDescent="0.25">
      <c r="A47" s="44">
        <v>40</v>
      </c>
      <c r="B47" s="45">
        <v>29.5</v>
      </c>
      <c r="C47" s="45">
        <v>2.87</v>
      </c>
      <c r="D47" s="45"/>
      <c r="E47" s="45">
        <v>0</v>
      </c>
    </row>
    <row r="48" spans="1:5" x14ac:dyDescent="0.25">
      <c r="A48" s="44">
        <v>41</v>
      </c>
      <c r="B48" s="45">
        <v>29.07</v>
      </c>
      <c r="C48" s="45">
        <v>2.91</v>
      </c>
      <c r="D48" s="45"/>
      <c r="E48" s="45">
        <v>0</v>
      </c>
    </row>
    <row r="49" spans="1:5" x14ac:dyDescent="0.25">
      <c r="A49" s="44">
        <v>42</v>
      </c>
      <c r="B49" s="45">
        <v>28.63</v>
      </c>
      <c r="C49" s="45">
        <v>2.96</v>
      </c>
      <c r="D49" s="45"/>
      <c r="E49" s="45">
        <v>0</v>
      </c>
    </row>
    <row r="50" spans="1:5" x14ac:dyDescent="0.25">
      <c r="A50" s="44">
        <v>43</v>
      </c>
      <c r="B50" s="45">
        <v>28.19</v>
      </c>
      <c r="C50" s="45">
        <v>3.01</v>
      </c>
      <c r="D50" s="45"/>
      <c r="E50" s="45">
        <v>0</v>
      </c>
    </row>
    <row r="51" spans="1:5" x14ac:dyDescent="0.25">
      <c r="A51" s="44">
        <v>44</v>
      </c>
      <c r="B51" s="45">
        <v>27.74</v>
      </c>
      <c r="C51" s="45">
        <v>3.05</v>
      </c>
      <c r="D51" s="45"/>
      <c r="E51" s="45">
        <v>0</v>
      </c>
    </row>
    <row r="52" spans="1:5" x14ac:dyDescent="0.25">
      <c r="A52" s="44">
        <v>45</v>
      </c>
      <c r="B52" s="45">
        <v>27.28</v>
      </c>
      <c r="C52" s="45">
        <v>3.1</v>
      </c>
      <c r="D52" s="45"/>
      <c r="E52" s="45">
        <v>0</v>
      </c>
    </row>
    <row r="53" spans="1:5" x14ac:dyDescent="0.25">
      <c r="A53" s="44">
        <v>46</v>
      </c>
      <c r="B53" s="45">
        <v>26.81</v>
      </c>
      <c r="C53" s="45">
        <v>3.14</v>
      </c>
      <c r="D53" s="45"/>
      <c r="E53" s="45">
        <v>0</v>
      </c>
    </row>
    <row r="54" spans="1:5" x14ac:dyDescent="0.25">
      <c r="A54" s="44">
        <v>47</v>
      </c>
      <c r="B54" s="45">
        <v>26.34</v>
      </c>
      <c r="C54" s="45">
        <v>3.19</v>
      </c>
      <c r="D54" s="45"/>
      <c r="E54" s="45">
        <v>0</v>
      </c>
    </row>
    <row r="55" spans="1:5" x14ac:dyDescent="0.25">
      <c r="A55" s="44">
        <v>48</v>
      </c>
      <c r="B55" s="45">
        <v>25.86</v>
      </c>
      <c r="C55" s="45">
        <v>3.23</v>
      </c>
      <c r="D55" s="45"/>
      <c r="E55" s="45">
        <v>0</v>
      </c>
    </row>
    <row r="56" spans="1:5" x14ac:dyDescent="0.25">
      <c r="A56" s="44">
        <v>49</v>
      </c>
      <c r="B56" s="45">
        <v>25.37</v>
      </c>
      <c r="C56" s="45">
        <v>3.27</v>
      </c>
      <c r="D56" s="45"/>
      <c r="E56" s="45">
        <v>0</v>
      </c>
    </row>
    <row r="57" spans="1:5" x14ac:dyDescent="0.25">
      <c r="A57" s="44">
        <v>50</v>
      </c>
      <c r="B57" s="45">
        <v>24.88</v>
      </c>
      <c r="C57" s="45">
        <v>3.31</v>
      </c>
      <c r="D57" s="45"/>
      <c r="E57" s="45">
        <v>0</v>
      </c>
    </row>
    <row r="58" spans="1:5" x14ac:dyDescent="0.25">
      <c r="A58" s="44">
        <v>51</v>
      </c>
      <c r="B58" s="45">
        <v>24.38</v>
      </c>
      <c r="C58" s="45">
        <v>3.36</v>
      </c>
      <c r="D58" s="45"/>
      <c r="E58" s="45">
        <v>0</v>
      </c>
    </row>
    <row r="59" spans="1:5" x14ac:dyDescent="0.25">
      <c r="A59" s="44">
        <v>52</v>
      </c>
      <c r="B59" s="45">
        <v>23.87</v>
      </c>
      <c r="C59" s="45">
        <v>3.4</v>
      </c>
      <c r="D59" s="45"/>
      <c r="E59" s="45">
        <v>0</v>
      </c>
    </row>
    <row r="60" spans="1:5" x14ac:dyDescent="0.25">
      <c r="A60" s="44">
        <v>53</v>
      </c>
      <c r="B60" s="45">
        <v>23.35</v>
      </c>
      <c r="C60" s="45">
        <v>3.44</v>
      </c>
      <c r="D60" s="45"/>
      <c r="E60" s="45">
        <v>0</v>
      </c>
    </row>
    <row r="61" spans="1:5" x14ac:dyDescent="0.25">
      <c r="A61" s="44">
        <v>54</v>
      </c>
      <c r="B61" s="45">
        <v>22.83</v>
      </c>
      <c r="C61" s="45">
        <v>3.48</v>
      </c>
      <c r="D61" s="45"/>
      <c r="E61" s="45">
        <v>0</v>
      </c>
    </row>
    <row r="62" spans="1:5" x14ac:dyDescent="0.25">
      <c r="A62" s="44">
        <v>55</v>
      </c>
      <c r="B62" s="45">
        <v>22.31</v>
      </c>
      <c r="C62" s="45">
        <v>3.51</v>
      </c>
      <c r="D62" s="45"/>
      <c r="E62" s="45">
        <v>0</v>
      </c>
    </row>
    <row r="63" spans="1:5" x14ac:dyDescent="0.25">
      <c r="A63" s="44">
        <v>56</v>
      </c>
      <c r="B63" s="45">
        <v>21.79</v>
      </c>
      <c r="C63" s="45">
        <v>3.54</v>
      </c>
      <c r="D63" s="45"/>
      <c r="E63" s="45">
        <v>0</v>
      </c>
    </row>
    <row r="64" spans="1:5" x14ac:dyDescent="0.25">
      <c r="A64" s="44">
        <v>57</v>
      </c>
      <c r="B64" s="45">
        <v>21.25</v>
      </c>
      <c r="C64" s="45">
        <v>3.57</v>
      </c>
      <c r="D64" s="45"/>
      <c r="E64" s="45">
        <v>0</v>
      </c>
    </row>
    <row r="65" spans="1:5" x14ac:dyDescent="0.25">
      <c r="A65" s="44">
        <v>58</v>
      </c>
      <c r="B65" s="45">
        <v>20.72</v>
      </c>
      <c r="C65" s="45">
        <v>3.6</v>
      </c>
      <c r="D65" s="45"/>
      <c r="E65" s="45">
        <v>0</v>
      </c>
    </row>
    <row r="66" spans="1:5" x14ac:dyDescent="0.25">
      <c r="A66" s="44">
        <v>59</v>
      </c>
      <c r="B66" s="45">
        <v>20.170000000000002</v>
      </c>
      <c r="C66" s="45">
        <v>3.63</v>
      </c>
      <c r="D66" s="45"/>
      <c r="E66" s="45">
        <v>0</v>
      </c>
    </row>
    <row r="67" spans="1:5" x14ac:dyDescent="0.25">
      <c r="A67" s="44">
        <v>60</v>
      </c>
      <c r="B67" s="45">
        <v>19.62</v>
      </c>
      <c r="C67" s="45">
        <v>3.65</v>
      </c>
      <c r="D67" s="45"/>
      <c r="E67" s="45">
        <v>0</v>
      </c>
    </row>
    <row r="68" spans="1:5" x14ac:dyDescent="0.25">
      <c r="A68" s="44">
        <v>61</v>
      </c>
      <c r="B68" s="45">
        <v>19.059999999999999</v>
      </c>
      <c r="C68" s="45">
        <v>3.67</v>
      </c>
      <c r="D68" s="45"/>
      <c r="E68" s="45">
        <v>0</v>
      </c>
    </row>
    <row r="69" spans="1:5" x14ac:dyDescent="0.25">
      <c r="A69" s="44">
        <v>62</v>
      </c>
      <c r="B69" s="45">
        <v>18.5</v>
      </c>
      <c r="C69" s="45">
        <v>3.69</v>
      </c>
      <c r="D69" s="45"/>
      <c r="E69" s="45">
        <v>0</v>
      </c>
    </row>
    <row r="70" spans="1:5" x14ac:dyDescent="0.25">
      <c r="A70" s="44">
        <v>63</v>
      </c>
      <c r="B70" s="45">
        <v>17.940000000000001</v>
      </c>
      <c r="C70" s="45">
        <v>3.71</v>
      </c>
      <c r="D70" s="45"/>
      <c r="E70" s="45">
        <v>0</v>
      </c>
    </row>
    <row r="71" spans="1:5" x14ac:dyDescent="0.25">
      <c r="A71" s="44">
        <v>64</v>
      </c>
      <c r="B71" s="45">
        <v>17.37</v>
      </c>
      <c r="C71" s="45">
        <v>3.72</v>
      </c>
      <c r="D71" s="45"/>
      <c r="E71" s="45">
        <v>0</v>
      </c>
    </row>
    <row r="72" spans="1:5" x14ac:dyDescent="0.25">
      <c r="A72" s="44">
        <v>65</v>
      </c>
      <c r="B72" s="45">
        <v>16.8</v>
      </c>
      <c r="C72" s="45">
        <v>3.73</v>
      </c>
      <c r="D72" s="45"/>
      <c r="E72" s="45">
        <v>0</v>
      </c>
    </row>
    <row r="73" spans="1:5" x14ac:dyDescent="0.25">
      <c r="A73" s="44">
        <v>66</v>
      </c>
      <c r="B73" s="45">
        <v>16.22</v>
      </c>
      <c r="C73" s="45">
        <v>3.73</v>
      </c>
      <c r="D73" s="45"/>
      <c r="E73" s="45">
        <v>0</v>
      </c>
    </row>
    <row r="74" spans="1:5" x14ac:dyDescent="0.25">
      <c r="A74" s="44">
        <v>67</v>
      </c>
      <c r="B74" s="45">
        <v>15.64</v>
      </c>
      <c r="C74" s="45">
        <v>3.74</v>
      </c>
      <c r="D74" s="45"/>
      <c r="E74" s="45">
        <v>0</v>
      </c>
    </row>
    <row r="75" spans="1:5" x14ac:dyDescent="0.25">
      <c r="A75" s="44">
        <v>68</v>
      </c>
      <c r="B75" s="45">
        <v>15.05</v>
      </c>
      <c r="C75" s="45">
        <v>3.73</v>
      </c>
      <c r="D75" s="45"/>
      <c r="E75" s="45">
        <v>0</v>
      </c>
    </row>
    <row r="76" spans="1:5" x14ac:dyDescent="0.25">
      <c r="A76" s="44">
        <v>69</v>
      </c>
      <c r="B76" s="45">
        <v>14.46</v>
      </c>
      <c r="C76" s="45">
        <v>3.73</v>
      </c>
      <c r="D76" s="45"/>
      <c r="E76" s="45"/>
    </row>
    <row r="77" spans="1:5" x14ac:dyDescent="0.25">
      <c r="A77" s="44">
        <v>70</v>
      </c>
      <c r="B77" s="45">
        <v>13.86</v>
      </c>
      <c r="C77" s="45">
        <v>3.72</v>
      </c>
      <c r="D77" s="45"/>
      <c r="E77" s="45"/>
    </row>
    <row r="78" spans="1:5" x14ac:dyDescent="0.25">
      <c r="A78" s="44">
        <v>71</v>
      </c>
      <c r="B78" s="45">
        <v>13.26</v>
      </c>
      <c r="C78" s="45">
        <v>3.71</v>
      </c>
      <c r="D78" s="45"/>
      <c r="E78" s="45"/>
    </row>
    <row r="79" spans="1:5" x14ac:dyDescent="0.25">
      <c r="A79" s="44">
        <v>72</v>
      </c>
      <c r="B79" s="45">
        <v>12.66</v>
      </c>
      <c r="C79" s="45">
        <v>3.7</v>
      </c>
      <c r="D79" s="45"/>
      <c r="E79" s="45"/>
    </row>
    <row r="80" spans="1:5" x14ac:dyDescent="0.25">
      <c r="A80" s="44">
        <v>73</v>
      </c>
      <c r="B80" s="45">
        <v>12.07</v>
      </c>
      <c r="C80" s="45">
        <v>3.67</v>
      </c>
      <c r="D80" s="45">
        <v>1.71</v>
      </c>
      <c r="E80" s="45"/>
    </row>
    <row r="81" spans="1:5" x14ac:dyDescent="0.25">
      <c r="A81" s="44">
        <v>74</v>
      </c>
      <c r="B81" s="45">
        <v>11.48</v>
      </c>
      <c r="C81" s="45">
        <v>3.55</v>
      </c>
      <c r="D81" s="45">
        <v>1.56</v>
      </c>
      <c r="E81" s="45"/>
    </row>
    <row r="82" spans="1:5" x14ac:dyDescent="0.25">
      <c r="A82" s="44">
        <v>75</v>
      </c>
      <c r="B82" s="45">
        <v>10.9</v>
      </c>
      <c r="C82" s="45">
        <v>3.41</v>
      </c>
      <c r="D82" s="45">
        <v>1.42</v>
      </c>
      <c r="E82" s="45"/>
    </row>
    <row r="83" spans="1:5" x14ac:dyDescent="0.25">
      <c r="A83" s="44">
        <v>76</v>
      </c>
      <c r="B83" s="45">
        <v>10.34</v>
      </c>
      <c r="C83" s="45">
        <v>3.36</v>
      </c>
      <c r="D83" s="45">
        <v>1.29</v>
      </c>
      <c r="E83" s="45"/>
    </row>
    <row r="84" spans="1:5" x14ac:dyDescent="0.25">
      <c r="A84" s="44">
        <v>77</v>
      </c>
      <c r="B84" s="45">
        <v>9.7899999999999991</v>
      </c>
      <c r="C84" s="45">
        <v>3.3</v>
      </c>
      <c r="D84" s="45">
        <v>1.17</v>
      </c>
      <c r="E84" s="45"/>
    </row>
    <row r="85" spans="1:5" x14ac:dyDescent="0.25">
      <c r="A85" s="44">
        <v>78</v>
      </c>
      <c r="B85" s="45">
        <v>9.25</v>
      </c>
      <c r="C85" s="45">
        <v>3.23</v>
      </c>
      <c r="D85" s="45">
        <v>1.05</v>
      </c>
      <c r="E85" s="45"/>
    </row>
    <row r="86" spans="1:5" x14ac:dyDescent="0.25">
      <c r="A86" s="44">
        <v>79</v>
      </c>
      <c r="B86" s="45">
        <v>8.7200000000000006</v>
      </c>
      <c r="C86" s="45">
        <v>2.99</v>
      </c>
      <c r="D86" s="45">
        <v>0.95</v>
      </c>
      <c r="E86" s="45"/>
    </row>
    <row r="87" spans="1:5" x14ac:dyDescent="0.25">
      <c r="A87" s="44">
        <v>80</v>
      </c>
      <c r="B87" s="45">
        <v>8.19</v>
      </c>
      <c r="C87" s="45">
        <v>2.74</v>
      </c>
      <c r="D87" s="45">
        <v>0.84</v>
      </c>
      <c r="E87" s="45"/>
    </row>
    <row r="88" spans="1:5" x14ac:dyDescent="0.25">
      <c r="A88" s="44">
        <v>81</v>
      </c>
      <c r="B88" s="45">
        <v>7.66</v>
      </c>
      <c r="C88" s="45">
        <v>2.67</v>
      </c>
      <c r="D88" s="45">
        <v>0.75</v>
      </c>
      <c r="E88" s="45"/>
    </row>
    <row r="89" spans="1:5" x14ac:dyDescent="0.25">
      <c r="A89" s="44">
        <v>82</v>
      </c>
      <c r="B89" s="45">
        <v>7.13</v>
      </c>
      <c r="C89" s="45">
        <v>2.6</v>
      </c>
      <c r="D89" s="45">
        <v>0.66</v>
      </c>
      <c r="E89" s="45"/>
    </row>
    <row r="90" spans="1:5" x14ac:dyDescent="0.25">
      <c r="A90" s="44">
        <v>83</v>
      </c>
      <c r="B90" s="45">
        <v>6.61</v>
      </c>
      <c r="C90" s="45">
        <v>2.5299999999999998</v>
      </c>
      <c r="D90" s="45">
        <v>0.56999999999999995</v>
      </c>
      <c r="E90" s="45"/>
    </row>
    <row r="91" spans="1:5" x14ac:dyDescent="0.25">
      <c r="A91" s="44">
        <v>84</v>
      </c>
      <c r="B91" s="45">
        <v>6.11</v>
      </c>
      <c r="C91" s="45">
        <v>2.2200000000000002</v>
      </c>
      <c r="D91" s="45">
        <v>0.5</v>
      </c>
      <c r="E91" s="45"/>
    </row>
    <row r="92" spans="1:5" x14ac:dyDescent="0.25">
      <c r="A92" s="44">
        <v>85</v>
      </c>
      <c r="B92" s="45">
        <v>5.63</v>
      </c>
      <c r="C92" s="45">
        <v>1.91</v>
      </c>
      <c r="D92" s="45">
        <v>0.43</v>
      </c>
      <c r="E92" s="45"/>
    </row>
  </sheetData>
  <sheetProtection algorithmName="SHA-512" hashValue="OEY4x0E+I3zsjqnrNx0BK9Hv5sjM+U28uBeA/WUU0QRH+xDppIDLn2LApvi1nAYH4DNUA2aGFrbnf1Kg/SW29Q==" saltValue="lCngQW8UtWgjfylJig5LkA==" spinCount="100000" sheet="1" objects="1" scenarios="1"/>
  <conditionalFormatting sqref="A26:A92">
    <cfRule type="expression" dxfId="678" priority="1" stopIfTrue="1">
      <formula>MOD(ROW(),2)=0</formula>
    </cfRule>
    <cfRule type="expression" dxfId="677" priority="2" stopIfTrue="1">
      <formula>MOD(ROW(),2)&lt;&gt;0</formula>
    </cfRule>
  </conditionalFormatting>
  <conditionalFormatting sqref="B26:E92">
    <cfRule type="expression" dxfId="676" priority="3" stopIfTrue="1">
      <formula>MOD(ROW(),2)=0</formula>
    </cfRule>
    <cfRule type="expression" dxfId="675" priority="4" stopIfTrue="1">
      <formula>MOD(ROW(),2)&lt;&gt;0</formula>
    </cfRule>
  </conditionalFormatting>
  <conditionalFormatting sqref="A6:A21">
    <cfRule type="expression" dxfId="674" priority="5" stopIfTrue="1">
      <formula>MOD(ROW(),2)=0</formula>
    </cfRule>
    <cfRule type="expression" dxfId="673" priority="6" stopIfTrue="1">
      <formula>MOD(ROW(),2)&lt;&gt;0</formula>
    </cfRule>
  </conditionalFormatting>
  <conditionalFormatting sqref="B6:E21">
    <cfRule type="expression" dxfId="672" priority="7" stopIfTrue="1">
      <formula>MOD(ROW(),2)=0</formula>
    </cfRule>
    <cfRule type="expression" dxfId="671" priority="8" stopIfTrue="1">
      <formula>MOD(ROW(),2)&lt;&gt;0</formula>
    </cfRule>
  </conditionalFormatting>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C57A3-AB5A-4317-A0E1-A2F9B395CDFC}">
  <sheetPr codeName="Sheet29"/>
  <dimension ref="A1:D57"/>
  <sheetViews>
    <sheetView showGridLines="0" workbookViewId="0">
      <selection activeCell="A6" sqref="A6"/>
    </sheetView>
  </sheetViews>
  <sheetFormatPr defaultColWidth="8.7265625" defaultRowHeight="12.5" x14ac:dyDescent="0.25"/>
  <cols>
    <col min="1" max="1" width="31.54296875" style="42" customWidth="1"/>
    <col min="2" max="4" width="22.54296875" style="42" customWidth="1"/>
    <col min="5" max="16384" width="8.7265625" style="42"/>
  </cols>
  <sheetData>
    <row r="1" spans="1:4" s="1" customFormat="1" ht="20" x14ac:dyDescent="0.4">
      <c r="A1" s="2" t="s">
        <v>0</v>
      </c>
    </row>
    <row r="2" spans="1:4" s="1" customFormat="1" ht="15.5" x14ac:dyDescent="0.35">
      <c r="A2" s="30" t="s">
        <v>1</v>
      </c>
      <c r="B2" s="3" t="str">
        <f>wb_title</f>
        <v>Fire_NI - Consolidated Factor Spreadsheet</v>
      </c>
    </row>
    <row r="3" spans="1:4" s="1" customFormat="1" ht="15.5" x14ac:dyDescent="0.35">
      <c r="A3" s="30" t="s">
        <v>2</v>
      </c>
      <c r="B3" s="3" t="str">
        <f>TABLE_FACTOR_TYPE_1 &amp; " - x-" &amp; TABLE_SERIES_NUMBER_1</f>
        <v>Pensioner Cash Equivalent - x-305</v>
      </c>
    </row>
    <row r="4" spans="1:4" customFormat="1" x14ac:dyDescent="0.25"/>
    <row r="5" spans="1:4" customFormat="1" x14ac:dyDescent="0.25"/>
    <row r="6" spans="1:4" customFormat="1" x14ac:dyDescent="0.25">
      <c r="A6" s="46" t="s">
        <v>379</v>
      </c>
      <c r="B6" s="52" t="s">
        <v>380</v>
      </c>
      <c r="C6" s="52"/>
      <c r="D6" s="52"/>
    </row>
    <row r="7" spans="1:4" customFormat="1" x14ac:dyDescent="0.25">
      <c r="A7" s="46" t="s">
        <v>381</v>
      </c>
      <c r="B7" s="52" t="s">
        <v>31</v>
      </c>
      <c r="C7" s="52"/>
      <c r="D7" s="52"/>
    </row>
    <row r="8" spans="1:4" customFormat="1" x14ac:dyDescent="0.25">
      <c r="A8" s="46" t="s">
        <v>123</v>
      </c>
      <c r="B8" s="52" t="s">
        <v>147</v>
      </c>
      <c r="C8" s="52"/>
      <c r="D8" s="52"/>
    </row>
    <row r="9" spans="1:4" customFormat="1" x14ac:dyDescent="0.25">
      <c r="A9" s="46" t="s">
        <v>124</v>
      </c>
      <c r="B9" s="52" t="s">
        <v>183</v>
      </c>
      <c r="C9" s="52"/>
      <c r="D9" s="52"/>
    </row>
    <row r="10" spans="1:4" customFormat="1" ht="25" x14ac:dyDescent="0.25">
      <c r="A10" s="46" t="s">
        <v>6</v>
      </c>
      <c r="B10" s="52" t="s">
        <v>184</v>
      </c>
      <c r="C10" s="52"/>
      <c r="D10" s="52"/>
    </row>
    <row r="11" spans="1:4" customFormat="1" x14ac:dyDescent="0.25">
      <c r="A11" s="46" t="s">
        <v>125</v>
      </c>
      <c r="B11" s="52" t="s">
        <v>139</v>
      </c>
      <c r="C11" s="52"/>
      <c r="D11" s="52"/>
    </row>
    <row r="12" spans="1:4" customFormat="1" x14ac:dyDescent="0.25">
      <c r="A12" s="46" t="s">
        <v>126</v>
      </c>
      <c r="B12" s="52" t="s">
        <v>140</v>
      </c>
      <c r="C12" s="52"/>
      <c r="D12" s="52"/>
    </row>
    <row r="13" spans="1:4" customFormat="1" x14ac:dyDescent="0.25">
      <c r="A13" s="46" t="s">
        <v>382</v>
      </c>
      <c r="B13" s="52">
        <v>1</v>
      </c>
      <c r="C13" s="52"/>
      <c r="D13" s="52"/>
    </row>
    <row r="14" spans="1:4" customFormat="1" x14ac:dyDescent="0.25">
      <c r="A14" s="46" t="s">
        <v>128</v>
      </c>
      <c r="B14" s="52">
        <v>305</v>
      </c>
      <c r="C14" s="52"/>
      <c r="D14" s="52"/>
    </row>
    <row r="15" spans="1:4" customFormat="1" x14ac:dyDescent="0.25">
      <c r="A15" s="46" t="s">
        <v>383</v>
      </c>
      <c r="B15" s="52" t="s">
        <v>194</v>
      </c>
      <c r="C15" s="52"/>
      <c r="D15" s="52"/>
    </row>
    <row r="16" spans="1:4" customFormat="1" x14ac:dyDescent="0.25">
      <c r="A16" s="46" t="s">
        <v>130</v>
      </c>
      <c r="B16" s="52" t="s">
        <v>186</v>
      </c>
      <c r="C16" s="52"/>
      <c r="D16" s="52"/>
    </row>
    <row r="17" spans="1:4" customFormat="1" x14ac:dyDescent="0.25">
      <c r="A17" s="47" t="s">
        <v>384</v>
      </c>
      <c r="B17" s="52"/>
      <c r="C17" s="52"/>
      <c r="D17" s="52"/>
    </row>
    <row r="18" spans="1:4" customFormat="1" x14ac:dyDescent="0.25">
      <c r="A18" s="46" t="s">
        <v>132</v>
      </c>
      <c r="B18" s="53">
        <v>46163</v>
      </c>
      <c r="C18" s="53"/>
      <c r="D18" s="53"/>
    </row>
    <row r="19" spans="1:4" customFormat="1" x14ac:dyDescent="0.25">
      <c r="A19" s="46" t="s">
        <v>133</v>
      </c>
      <c r="B19" s="53">
        <v>46161</v>
      </c>
      <c r="C19" s="52"/>
      <c r="D19" s="52"/>
    </row>
    <row r="20" spans="1:4" customFormat="1" x14ac:dyDescent="0.25">
      <c r="A20" s="46" t="s">
        <v>134</v>
      </c>
      <c r="B20" s="52" t="s">
        <v>143</v>
      </c>
      <c r="C20" s="52"/>
      <c r="D20" s="52"/>
    </row>
    <row r="21" spans="1:4" customFormat="1" x14ac:dyDescent="0.25">
      <c r="A21" s="46" t="s">
        <v>385</v>
      </c>
      <c r="B21" s="52" t="s">
        <v>62</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1" customFormat="1" ht="39" x14ac:dyDescent="0.25">
      <c r="A26" s="60" t="s">
        <v>386</v>
      </c>
      <c r="B26" s="60" t="s">
        <v>392</v>
      </c>
      <c r="C26" s="60" t="s">
        <v>397</v>
      </c>
      <c r="D26" s="60" t="s">
        <v>394</v>
      </c>
    </row>
    <row r="27" spans="1:4" x14ac:dyDescent="0.25">
      <c r="A27" s="44">
        <v>55</v>
      </c>
      <c r="B27" s="45">
        <v>22.36</v>
      </c>
      <c r="C27" s="45">
        <v>3.75</v>
      </c>
      <c r="D27" s="45"/>
    </row>
    <row r="28" spans="1:4" x14ac:dyDescent="0.25">
      <c r="A28" s="44">
        <v>56</v>
      </c>
      <c r="B28" s="45">
        <v>21.84</v>
      </c>
      <c r="C28" s="45">
        <v>3.78</v>
      </c>
      <c r="D28" s="45"/>
    </row>
    <row r="29" spans="1:4" x14ac:dyDescent="0.25">
      <c r="A29" s="44">
        <v>57</v>
      </c>
      <c r="B29" s="45">
        <v>21.31</v>
      </c>
      <c r="C29" s="45">
        <v>3.81</v>
      </c>
      <c r="D29" s="45"/>
    </row>
    <row r="30" spans="1:4" x14ac:dyDescent="0.25">
      <c r="A30" s="44">
        <v>58</v>
      </c>
      <c r="B30" s="45">
        <v>20.77</v>
      </c>
      <c r="C30" s="45">
        <v>3.84</v>
      </c>
      <c r="D30" s="45"/>
    </row>
    <row r="31" spans="1:4" x14ac:dyDescent="0.25">
      <c r="A31" s="44">
        <v>59</v>
      </c>
      <c r="B31" s="45">
        <v>20.23</v>
      </c>
      <c r="C31" s="45">
        <v>3.87</v>
      </c>
      <c r="D31" s="45"/>
    </row>
    <row r="32" spans="1:4" x14ac:dyDescent="0.25">
      <c r="A32" s="44">
        <v>60</v>
      </c>
      <c r="B32" s="45">
        <v>19.670000000000002</v>
      </c>
      <c r="C32" s="45">
        <v>3.89</v>
      </c>
      <c r="D32" s="45"/>
    </row>
    <row r="33" spans="1:4" x14ac:dyDescent="0.25">
      <c r="A33" s="44">
        <v>61</v>
      </c>
      <c r="B33" s="45">
        <v>19.100000000000001</v>
      </c>
      <c r="C33" s="45">
        <v>3.92</v>
      </c>
      <c r="D33" s="45"/>
    </row>
    <row r="34" spans="1:4" x14ac:dyDescent="0.25">
      <c r="A34" s="44">
        <v>62</v>
      </c>
      <c r="B34" s="45">
        <v>18.52</v>
      </c>
      <c r="C34" s="45">
        <v>3.94</v>
      </c>
      <c r="D34" s="45"/>
    </row>
    <row r="35" spans="1:4" x14ac:dyDescent="0.25">
      <c r="A35" s="44">
        <v>63</v>
      </c>
      <c r="B35" s="45">
        <v>17.95</v>
      </c>
      <c r="C35" s="45">
        <v>3.95</v>
      </c>
      <c r="D35" s="45"/>
    </row>
    <row r="36" spans="1:4" x14ac:dyDescent="0.25">
      <c r="A36" s="44">
        <v>64</v>
      </c>
      <c r="B36" s="45">
        <v>17.37</v>
      </c>
      <c r="C36" s="45">
        <v>3.97</v>
      </c>
      <c r="D36" s="45"/>
    </row>
    <row r="37" spans="1:4" x14ac:dyDescent="0.25">
      <c r="A37" s="44">
        <v>65</v>
      </c>
      <c r="B37" s="45">
        <v>16.8</v>
      </c>
      <c r="C37" s="45">
        <v>3.98</v>
      </c>
      <c r="D37" s="45"/>
    </row>
    <row r="38" spans="1:4" x14ac:dyDescent="0.25">
      <c r="A38" s="44">
        <v>66</v>
      </c>
      <c r="B38" s="45">
        <v>16.22</v>
      </c>
      <c r="C38" s="45">
        <v>3.98</v>
      </c>
      <c r="D38" s="45"/>
    </row>
    <row r="39" spans="1:4" x14ac:dyDescent="0.25">
      <c r="A39" s="44">
        <v>67</v>
      </c>
      <c r="B39" s="45">
        <v>15.64</v>
      </c>
      <c r="C39" s="45">
        <v>3.98</v>
      </c>
      <c r="D39" s="45"/>
    </row>
    <row r="40" spans="1:4" x14ac:dyDescent="0.25">
      <c r="A40" s="44">
        <v>68</v>
      </c>
      <c r="B40" s="45">
        <v>15.05</v>
      </c>
      <c r="C40" s="45">
        <v>3.98</v>
      </c>
      <c r="D40" s="45"/>
    </row>
    <row r="41" spans="1:4" x14ac:dyDescent="0.25">
      <c r="A41" s="44">
        <v>69</v>
      </c>
      <c r="B41" s="45">
        <v>14.46</v>
      </c>
      <c r="C41" s="45">
        <v>3.93</v>
      </c>
      <c r="D41" s="45"/>
    </row>
    <row r="42" spans="1:4" x14ac:dyDescent="0.25">
      <c r="A42" s="44">
        <v>70</v>
      </c>
      <c r="B42" s="45">
        <v>13.86</v>
      </c>
      <c r="C42" s="45">
        <v>3.87</v>
      </c>
      <c r="D42" s="45"/>
    </row>
    <row r="43" spans="1:4" x14ac:dyDescent="0.25">
      <c r="A43" s="44">
        <v>71</v>
      </c>
      <c r="B43" s="45">
        <v>13.26</v>
      </c>
      <c r="C43" s="45">
        <v>3.86</v>
      </c>
      <c r="D43" s="45"/>
    </row>
    <row r="44" spans="1:4" x14ac:dyDescent="0.25">
      <c r="A44" s="44">
        <v>72</v>
      </c>
      <c r="B44" s="45">
        <v>12.66</v>
      </c>
      <c r="C44" s="45">
        <v>3.84</v>
      </c>
      <c r="D44" s="45"/>
    </row>
    <row r="45" spans="1:4" x14ac:dyDescent="0.25">
      <c r="A45" s="44">
        <v>73</v>
      </c>
      <c r="B45" s="45">
        <v>12.07</v>
      </c>
      <c r="C45" s="45">
        <v>3.82</v>
      </c>
      <c r="D45" s="45">
        <v>2.2000000000000002</v>
      </c>
    </row>
    <row r="46" spans="1:4" x14ac:dyDescent="0.25">
      <c r="A46" s="44">
        <v>74</v>
      </c>
      <c r="B46" s="45">
        <v>11.48</v>
      </c>
      <c r="C46" s="45">
        <v>3.67</v>
      </c>
      <c r="D46" s="45">
        <v>2.02</v>
      </c>
    </row>
    <row r="47" spans="1:4" x14ac:dyDescent="0.25">
      <c r="A47" s="44">
        <v>75</v>
      </c>
      <c r="B47" s="45">
        <v>10.9</v>
      </c>
      <c r="C47" s="45">
        <v>3.5</v>
      </c>
      <c r="D47" s="45">
        <v>1.84</v>
      </c>
    </row>
    <row r="48" spans="1:4" x14ac:dyDescent="0.25">
      <c r="A48" s="44">
        <v>76</v>
      </c>
      <c r="B48" s="45">
        <v>10.34</v>
      </c>
      <c r="C48" s="45">
        <v>3.45</v>
      </c>
      <c r="D48" s="45">
        <v>1.69</v>
      </c>
    </row>
    <row r="49" spans="1:4" x14ac:dyDescent="0.25">
      <c r="A49" s="44">
        <v>77</v>
      </c>
      <c r="B49" s="45">
        <v>9.7899999999999991</v>
      </c>
      <c r="C49" s="45">
        <v>3.39</v>
      </c>
      <c r="D49" s="45">
        <v>1.54</v>
      </c>
    </row>
    <row r="50" spans="1:4" x14ac:dyDescent="0.25">
      <c r="A50" s="44">
        <v>78</v>
      </c>
      <c r="B50" s="45">
        <v>9.25</v>
      </c>
      <c r="C50" s="45">
        <v>3.32</v>
      </c>
      <c r="D50" s="45">
        <v>1.4</v>
      </c>
    </row>
    <row r="51" spans="1:4" x14ac:dyDescent="0.25">
      <c r="A51" s="44">
        <v>79</v>
      </c>
      <c r="B51" s="45">
        <v>8.7200000000000006</v>
      </c>
      <c r="C51" s="45">
        <v>3.05</v>
      </c>
      <c r="D51" s="45">
        <v>1.26</v>
      </c>
    </row>
    <row r="52" spans="1:4" x14ac:dyDescent="0.25">
      <c r="A52" s="44">
        <v>80</v>
      </c>
      <c r="B52" s="45">
        <v>8.19</v>
      </c>
      <c r="C52" s="45">
        <v>2.78</v>
      </c>
      <c r="D52" s="45">
        <v>1.1200000000000001</v>
      </c>
    </row>
    <row r="53" spans="1:4" x14ac:dyDescent="0.25">
      <c r="A53" s="44">
        <v>81</v>
      </c>
      <c r="B53" s="45">
        <v>7.66</v>
      </c>
      <c r="C53" s="45">
        <v>2.72</v>
      </c>
      <c r="D53" s="45">
        <v>1</v>
      </c>
    </row>
    <row r="54" spans="1:4" x14ac:dyDescent="0.25">
      <c r="A54" s="44">
        <v>82</v>
      </c>
      <c r="B54" s="45">
        <v>7.13</v>
      </c>
      <c r="C54" s="45">
        <v>2.65</v>
      </c>
      <c r="D54" s="45">
        <v>0.89</v>
      </c>
    </row>
    <row r="55" spans="1:4" x14ac:dyDescent="0.25">
      <c r="A55" s="44">
        <v>83</v>
      </c>
      <c r="B55" s="45">
        <v>6.61</v>
      </c>
      <c r="C55" s="45">
        <v>2.57</v>
      </c>
      <c r="D55" s="45">
        <v>0.79</v>
      </c>
    </row>
    <row r="56" spans="1:4" x14ac:dyDescent="0.25">
      <c r="A56" s="44">
        <v>84</v>
      </c>
      <c r="B56" s="45">
        <v>6.11</v>
      </c>
      <c r="C56" s="45">
        <v>2.2599999999999998</v>
      </c>
      <c r="D56" s="45">
        <v>0.67</v>
      </c>
    </row>
    <row r="57" spans="1:4" x14ac:dyDescent="0.25">
      <c r="A57" s="44">
        <v>85</v>
      </c>
      <c r="B57" s="45">
        <v>5.63</v>
      </c>
      <c r="C57" s="45">
        <v>1.94</v>
      </c>
      <c r="D57" s="45">
        <v>0.56999999999999995</v>
      </c>
    </row>
  </sheetData>
  <sheetProtection algorithmName="SHA-512" hashValue="jCezh/9Cn61i8ENx2gTE2b19mvUGXQhsMWObmXQ0Xuv9KJfjMTiTMX3LwrkNzuOP0CUbqucGsdAlWcLVy5n8Mg==" saltValue="4sH7X34owzsP9c6Jx6PrFw==" spinCount="100000" sheet="1" objects="1" scenarios="1"/>
  <conditionalFormatting sqref="A26:A57">
    <cfRule type="expression" dxfId="668" priority="1" stopIfTrue="1">
      <formula>MOD(ROW(),2)=0</formula>
    </cfRule>
    <cfRule type="expression" dxfId="667" priority="2" stopIfTrue="1">
      <formula>MOD(ROW(),2)&lt;&gt;0</formula>
    </cfRule>
  </conditionalFormatting>
  <conditionalFormatting sqref="B26:D57">
    <cfRule type="expression" dxfId="666" priority="3" stopIfTrue="1">
      <formula>MOD(ROW(),2)=0</formula>
    </cfRule>
    <cfRule type="expression" dxfId="665" priority="4" stopIfTrue="1">
      <formula>MOD(ROW(),2)&lt;&gt;0</formula>
    </cfRule>
  </conditionalFormatting>
  <conditionalFormatting sqref="A6:A21">
    <cfRule type="expression" dxfId="664" priority="5" stopIfTrue="1">
      <formula>MOD(ROW(),2)=0</formula>
    </cfRule>
    <cfRule type="expression" dxfId="663" priority="6" stopIfTrue="1">
      <formula>MOD(ROW(),2)&lt;&gt;0</formula>
    </cfRule>
  </conditionalFormatting>
  <conditionalFormatting sqref="B6:D21">
    <cfRule type="expression" dxfId="662" priority="7" stopIfTrue="1">
      <formula>MOD(ROW(),2)=0</formula>
    </cfRule>
    <cfRule type="expression" dxfId="661" priority="8" stopIfTrue="1">
      <formula>MOD(ROW(),2)&lt;&gt;0</formula>
    </cfRule>
  </conditionalFormatting>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C60E2-9C35-4E61-A2F6-32FBB478A6EC}">
  <sheetPr codeName="Sheet30"/>
  <dimension ref="A1:D57"/>
  <sheetViews>
    <sheetView showGridLines="0" workbookViewId="0">
      <selection activeCell="A6" sqref="A6"/>
    </sheetView>
  </sheetViews>
  <sheetFormatPr defaultColWidth="8.7265625" defaultRowHeight="12.5" x14ac:dyDescent="0.25"/>
  <cols>
    <col min="1" max="1" width="31.54296875" style="42" customWidth="1"/>
    <col min="2" max="4" width="22.54296875" style="42" customWidth="1"/>
    <col min="5" max="16384" width="8.7265625" style="42"/>
  </cols>
  <sheetData>
    <row r="1" spans="1:4" s="1" customFormat="1" ht="20" x14ac:dyDescent="0.4">
      <c r="A1" s="2" t="s">
        <v>0</v>
      </c>
    </row>
    <row r="2" spans="1:4" s="1" customFormat="1" ht="15.5" x14ac:dyDescent="0.35">
      <c r="A2" s="30" t="s">
        <v>1</v>
      </c>
      <c r="B2" s="3" t="str">
        <f>wb_title</f>
        <v>Fire_NI - Consolidated Factor Spreadsheet</v>
      </c>
    </row>
    <row r="3" spans="1:4" s="1" customFormat="1" ht="15.5" x14ac:dyDescent="0.35">
      <c r="A3" s="30" t="s">
        <v>2</v>
      </c>
      <c r="B3" s="3" t="str">
        <f>TABLE_FACTOR_TYPE_1 &amp; " - x-" &amp; TABLE_SERIES_NUMBER_1</f>
        <v>Pensioner Cash Equivalent - x-306</v>
      </c>
    </row>
    <row r="4" spans="1:4" customFormat="1" x14ac:dyDescent="0.25"/>
    <row r="5" spans="1:4" customFormat="1" x14ac:dyDescent="0.25"/>
    <row r="6" spans="1:4" customFormat="1" x14ac:dyDescent="0.25">
      <c r="A6" s="46" t="s">
        <v>379</v>
      </c>
      <c r="B6" s="52" t="s">
        <v>380</v>
      </c>
      <c r="C6" s="52"/>
      <c r="D6" s="52"/>
    </row>
    <row r="7" spans="1:4" customFormat="1" x14ac:dyDescent="0.25">
      <c r="A7" s="46" t="s">
        <v>381</v>
      </c>
      <c r="B7" s="52" t="s">
        <v>31</v>
      </c>
      <c r="C7" s="52"/>
      <c r="D7" s="52"/>
    </row>
    <row r="8" spans="1:4" customFormat="1" x14ac:dyDescent="0.25">
      <c r="A8" s="46" t="s">
        <v>123</v>
      </c>
      <c r="B8" s="52" t="s">
        <v>147</v>
      </c>
      <c r="C8" s="52"/>
      <c r="D8" s="52"/>
    </row>
    <row r="9" spans="1:4" customFormat="1" x14ac:dyDescent="0.25">
      <c r="A9" s="46" t="s">
        <v>124</v>
      </c>
      <c r="B9" s="52" t="s">
        <v>183</v>
      </c>
      <c r="C9" s="52"/>
      <c r="D9" s="52"/>
    </row>
    <row r="10" spans="1:4" customFormat="1" ht="25" x14ac:dyDescent="0.25">
      <c r="A10" s="46" t="s">
        <v>6</v>
      </c>
      <c r="B10" s="52" t="s">
        <v>184</v>
      </c>
      <c r="C10" s="52"/>
      <c r="D10" s="52"/>
    </row>
    <row r="11" spans="1:4" customFormat="1" x14ac:dyDescent="0.25">
      <c r="A11" s="46" t="s">
        <v>125</v>
      </c>
      <c r="B11" s="52" t="s">
        <v>144</v>
      </c>
      <c r="C11" s="52"/>
      <c r="D11" s="52"/>
    </row>
    <row r="12" spans="1:4" customFormat="1" x14ac:dyDescent="0.25">
      <c r="A12" s="46" t="s">
        <v>126</v>
      </c>
      <c r="B12" s="52" t="s">
        <v>140</v>
      </c>
      <c r="C12" s="52"/>
      <c r="D12" s="52"/>
    </row>
    <row r="13" spans="1:4" customFormat="1" x14ac:dyDescent="0.25">
      <c r="A13" s="46" t="s">
        <v>382</v>
      </c>
      <c r="B13" s="52">
        <v>1</v>
      </c>
      <c r="C13" s="52"/>
      <c r="D13" s="52"/>
    </row>
    <row r="14" spans="1:4" customFormat="1" x14ac:dyDescent="0.25">
      <c r="A14" s="46" t="s">
        <v>128</v>
      </c>
      <c r="B14" s="52">
        <v>306</v>
      </c>
      <c r="C14" s="52"/>
      <c r="D14" s="52"/>
    </row>
    <row r="15" spans="1:4" customFormat="1" x14ac:dyDescent="0.25">
      <c r="A15" s="46" t="s">
        <v>383</v>
      </c>
      <c r="B15" s="52" t="s">
        <v>195</v>
      </c>
      <c r="C15" s="52"/>
      <c r="D15" s="52"/>
    </row>
    <row r="16" spans="1:4" customFormat="1" x14ac:dyDescent="0.25">
      <c r="A16" s="46" t="s">
        <v>130</v>
      </c>
      <c r="B16" s="52" t="s">
        <v>188</v>
      </c>
      <c r="C16" s="52"/>
      <c r="D16" s="52"/>
    </row>
    <row r="17" spans="1:4" customFormat="1" x14ac:dyDescent="0.25">
      <c r="A17" s="47" t="s">
        <v>384</v>
      </c>
      <c r="B17" s="52"/>
      <c r="C17" s="52"/>
      <c r="D17" s="52"/>
    </row>
    <row r="18" spans="1:4" customFormat="1" x14ac:dyDescent="0.25">
      <c r="A18" s="46" t="s">
        <v>132</v>
      </c>
      <c r="B18" s="53">
        <v>46163</v>
      </c>
      <c r="C18" s="53"/>
      <c r="D18" s="53"/>
    </row>
    <row r="19" spans="1:4" customFormat="1" x14ac:dyDescent="0.25">
      <c r="A19" s="46" t="s">
        <v>133</v>
      </c>
      <c r="B19" s="53">
        <v>46161</v>
      </c>
      <c r="C19" s="52"/>
      <c r="D19" s="52"/>
    </row>
    <row r="20" spans="1:4" customFormat="1" x14ac:dyDescent="0.25">
      <c r="A20" s="46" t="s">
        <v>134</v>
      </c>
      <c r="B20" s="52" t="s">
        <v>143</v>
      </c>
      <c r="C20" s="52"/>
      <c r="D20" s="52"/>
    </row>
    <row r="21" spans="1:4" customFormat="1" x14ac:dyDescent="0.25">
      <c r="A21" s="46" t="s">
        <v>385</v>
      </c>
      <c r="B21" s="52" t="s">
        <v>62</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1" customFormat="1" ht="39" x14ac:dyDescent="0.25">
      <c r="A26" s="60" t="s">
        <v>386</v>
      </c>
      <c r="B26" s="60" t="s">
        <v>392</v>
      </c>
      <c r="C26" s="60" t="s">
        <v>397</v>
      </c>
      <c r="D26" s="60" t="s">
        <v>394</v>
      </c>
    </row>
    <row r="27" spans="1:4" x14ac:dyDescent="0.25">
      <c r="A27" s="44">
        <v>55</v>
      </c>
      <c r="B27" s="45">
        <v>22.36</v>
      </c>
      <c r="C27" s="45">
        <v>3.75</v>
      </c>
      <c r="D27" s="45"/>
    </row>
    <row r="28" spans="1:4" x14ac:dyDescent="0.25">
      <c r="A28" s="44">
        <v>56</v>
      </c>
      <c r="B28" s="45">
        <v>21.84</v>
      </c>
      <c r="C28" s="45">
        <v>3.78</v>
      </c>
      <c r="D28" s="45"/>
    </row>
    <row r="29" spans="1:4" x14ac:dyDescent="0.25">
      <c r="A29" s="44">
        <v>57</v>
      </c>
      <c r="B29" s="45">
        <v>21.31</v>
      </c>
      <c r="C29" s="45">
        <v>3.81</v>
      </c>
      <c r="D29" s="45"/>
    </row>
    <row r="30" spans="1:4" x14ac:dyDescent="0.25">
      <c r="A30" s="44">
        <v>58</v>
      </c>
      <c r="B30" s="45">
        <v>20.77</v>
      </c>
      <c r="C30" s="45">
        <v>3.84</v>
      </c>
      <c r="D30" s="45"/>
    </row>
    <row r="31" spans="1:4" x14ac:dyDescent="0.25">
      <c r="A31" s="44">
        <v>59</v>
      </c>
      <c r="B31" s="45">
        <v>20.23</v>
      </c>
      <c r="C31" s="45">
        <v>3.87</v>
      </c>
      <c r="D31" s="45"/>
    </row>
    <row r="32" spans="1:4" x14ac:dyDescent="0.25">
      <c r="A32" s="44">
        <v>60</v>
      </c>
      <c r="B32" s="45">
        <v>19.670000000000002</v>
      </c>
      <c r="C32" s="45">
        <v>3.89</v>
      </c>
      <c r="D32" s="45"/>
    </row>
    <row r="33" spans="1:4" x14ac:dyDescent="0.25">
      <c r="A33" s="44">
        <v>61</v>
      </c>
      <c r="B33" s="45">
        <v>19.100000000000001</v>
      </c>
      <c r="C33" s="45">
        <v>3.92</v>
      </c>
      <c r="D33" s="45"/>
    </row>
    <row r="34" spans="1:4" x14ac:dyDescent="0.25">
      <c r="A34" s="44">
        <v>62</v>
      </c>
      <c r="B34" s="45">
        <v>18.52</v>
      </c>
      <c r="C34" s="45">
        <v>3.94</v>
      </c>
      <c r="D34" s="45"/>
    </row>
    <row r="35" spans="1:4" x14ac:dyDescent="0.25">
      <c r="A35" s="44">
        <v>63</v>
      </c>
      <c r="B35" s="45">
        <v>17.95</v>
      </c>
      <c r="C35" s="45">
        <v>3.95</v>
      </c>
      <c r="D35" s="45"/>
    </row>
    <row r="36" spans="1:4" x14ac:dyDescent="0.25">
      <c r="A36" s="44">
        <v>64</v>
      </c>
      <c r="B36" s="45">
        <v>17.37</v>
      </c>
      <c r="C36" s="45">
        <v>3.97</v>
      </c>
      <c r="D36" s="45"/>
    </row>
    <row r="37" spans="1:4" x14ac:dyDescent="0.25">
      <c r="A37" s="44">
        <v>65</v>
      </c>
      <c r="B37" s="45">
        <v>16.8</v>
      </c>
      <c r="C37" s="45">
        <v>3.98</v>
      </c>
      <c r="D37" s="45"/>
    </row>
    <row r="38" spans="1:4" x14ac:dyDescent="0.25">
      <c r="A38" s="44">
        <v>66</v>
      </c>
      <c r="B38" s="45">
        <v>16.22</v>
      </c>
      <c r="C38" s="45">
        <v>3.98</v>
      </c>
      <c r="D38" s="45"/>
    </row>
    <row r="39" spans="1:4" x14ac:dyDescent="0.25">
      <c r="A39" s="44">
        <v>67</v>
      </c>
      <c r="B39" s="45">
        <v>15.64</v>
      </c>
      <c r="C39" s="45">
        <v>3.98</v>
      </c>
      <c r="D39" s="45"/>
    </row>
    <row r="40" spans="1:4" x14ac:dyDescent="0.25">
      <c r="A40" s="44">
        <v>68</v>
      </c>
      <c r="B40" s="45">
        <v>15.05</v>
      </c>
      <c r="C40" s="45">
        <v>3.98</v>
      </c>
      <c r="D40" s="45"/>
    </row>
    <row r="41" spans="1:4" x14ac:dyDescent="0.25">
      <c r="A41" s="44">
        <v>69</v>
      </c>
      <c r="B41" s="45">
        <v>14.46</v>
      </c>
      <c r="C41" s="45">
        <v>3.93</v>
      </c>
      <c r="D41" s="45"/>
    </row>
    <row r="42" spans="1:4" x14ac:dyDescent="0.25">
      <c r="A42" s="44">
        <v>70</v>
      </c>
      <c r="B42" s="45">
        <v>13.86</v>
      </c>
      <c r="C42" s="45">
        <v>3.87</v>
      </c>
      <c r="D42" s="45"/>
    </row>
    <row r="43" spans="1:4" x14ac:dyDescent="0.25">
      <c r="A43" s="44">
        <v>71</v>
      </c>
      <c r="B43" s="45">
        <v>13.26</v>
      </c>
      <c r="C43" s="45">
        <v>3.86</v>
      </c>
      <c r="D43" s="45"/>
    </row>
    <row r="44" spans="1:4" x14ac:dyDescent="0.25">
      <c r="A44" s="44">
        <v>72</v>
      </c>
      <c r="B44" s="45">
        <v>12.66</v>
      </c>
      <c r="C44" s="45">
        <v>3.84</v>
      </c>
      <c r="D44" s="45"/>
    </row>
    <row r="45" spans="1:4" x14ac:dyDescent="0.25">
      <c r="A45" s="44">
        <v>73</v>
      </c>
      <c r="B45" s="45">
        <v>12.07</v>
      </c>
      <c r="C45" s="45">
        <v>3.82</v>
      </c>
      <c r="D45" s="45">
        <v>1.71</v>
      </c>
    </row>
    <row r="46" spans="1:4" x14ac:dyDescent="0.25">
      <c r="A46" s="44">
        <v>74</v>
      </c>
      <c r="B46" s="45">
        <v>11.48</v>
      </c>
      <c r="C46" s="45">
        <v>3.67</v>
      </c>
      <c r="D46" s="45">
        <v>1.56</v>
      </c>
    </row>
    <row r="47" spans="1:4" x14ac:dyDescent="0.25">
      <c r="A47" s="44">
        <v>75</v>
      </c>
      <c r="B47" s="45">
        <v>10.9</v>
      </c>
      <c r="C47" s="45">
        <v>3.5</v>
      </c>
      <c r="D47" s="45">
        <v>1.42</v>
      </c>
    </row>
    <row r="48" spans="1:4" x14ac:dyDescent="0.25">
      <c r="A48" s="44">
        <v>76</v>
      </c>
      <c r="B48" s="45">
        <v>10.34</v>
      </c>
      <c r="C48" s="45">
        <v>3.45</v>
      </c>
      <c r="D48" s="45">
        <v>1.29</v>
      </c>
    </row>
    <row r="49" spans="1:4" x14ac:dyDescent="0.25">
      <c r="A49" s="44">
        <v>77</v>
      </c>
      <c r="B49" s="45">
        <v>9.7899999999999991</v>
      </c>
      <c r="C49" s="45">
        <v>3.39</v>
      </c>
      <c r="D49" s="45">
        <v>1.17</v>
      </c>
    </row>
    <row r="50" spans="1:4" x14ac:dyDescent="0.25">
      <c r="A50" s="44">
        <v>78</v>
      </c>
      <c r="B50" s="45">
        <v>9.25</v>
      </c>
      <c r="C50" s="45">
        <v>3.32</v>
      </c>
      <c r="D50" s="45">
        <v>1.05</v>
      </c>
    </row>
    <row r="51" spans="1:4" x14ac:dyDescent="0.25">
      <c r="A51" s="44">
        <v>79</v>
      </c>
      <c r="B51" s="45">
        <v>8.7200000000000006</v>
      </c>
      <c r="C51" s="45">
        <v>3.05</v>
      </c>
      <c r="D51" s="45">
        <v>0.95</v>
      </c>
    </row>
    <row r="52" spans="1:4" x14ac:dyDescent="0.25">
      <c r="A52" s="44">
        <v>80</v>
      </c>
      <c r="B52" s="45">
        <v>8.19</v>
      </c>
      <c r="C52" s="45">
        <v>2.78</v>
      </c>
      <c r="D52" s="45">
        <v>0.84</v>
      </c>
    </row>
    <row r="53" spans="1:4" x14ac:dyDescent="0.25">
      <c r="A53" s="44">
        <v>81</v>
      </c>
      <c r="B53" s="45">
        <v>7.66</v>
      </c>
      <c r="C53" s="45">
        <v>2.72</v>
      </c>
      <c r="D53" s="45">
        <v>0.75</v>
      </c>
    </row>
    <row r="54" spans="1:4" x14ac:dyDescent="0.25">
      <c r="A54" s="44">
        <v>82</v>
      </c>
      <c r="B54" s="45">
        <v>7.13</v>
      </c>
      <c r="C54" s="45">
        <v>2.65</v>
      </c>
      <c r="D54" s="45">
        <v>0.66</v>
      </c>
    </row>
    <row r="55" spans="1:4" x14ac:dyDescent="0.25">
      <c r="A55" s="44">
        <v>83</v>
      </c>
      <c r="B55" s="45">
        <v>6.61</v>
      </c>
      <c r="C55" s="45">
        <v>2.57</v>
      </c>
      <c r="D55" s="45">
        <v>0.56999999999999995</v>
      </c>
    </row>
    <row r="56" spans="1:4" x14ac:dyDescent="0.25">
      <c r="A56" s="44">
        <v>84</v>
      </c>
      <c r="B56" s="45">
        <v>6.11</v>
      </c>
      <c r="C56" s="45">
        <v>2.2599999999999998</v>
      </c>
      <c r="D56" s="45">
        <v>0.5</v>
      </c>
    </row>
    <row r="57" spans="1:4" x14ac:dyDescent="0.25">
      <c r="A57" s="44">
        <v>85</v>
      </c>
      <c r="B57" s="45">
        <v>5.63</v>
      </c>
      <c r="C57" s="45">
        <v>1.94</v>
      </c>
      <c r="D57" s="45">
        <v>0.43</v>
      </c>
    </row>
  </sheetData>
  <sheetProtection algorithmName="SHA-512" hashValue="vNVAe60d6vmrbFKp9q+bp4x2468YaohGHd6kd+KkLWhpVhd/Wz+LFyr7ztHBwx4OQyr3K/dah8tqcQbQRQ/Kpg==" saltValue="GnhpbCSsloy+uNhhgT21sw==" spinCount="100000" sheet="1" objects="1" scenarios="1"/>
  <conditionalFormatting sqref="A26:A57">
    <cfRule type="expression" dxfId="658" priority="1" stopIfTrue="1">
      <formula>MOD(ROW(),2)=0</formula>
    </cfRule>
    <cfRule type="expression" dxfId="657" priority="2" stopIfTrue="1">
      <formula>MOD(ROW(),2)&lt;&gt;0</formula>
    </cfRule>
  </conditionalFormatting>
  <conditionalFormatting sqref="B26:D57">
    <cfRule type="expression" dxfId="656" priority="3" stopIfTrue="1">
      <formula>MOD(ROW(),2)=0</formula>
    </cfRule>
    <cfRule type="expression" dxfId="655" priority="4" stopIfTrue="1">
      <formula>MOD(ROW(),2)&lt;&gt;0</formula>
    </cfRule>
  </conditionalFormatting>
  <conditionalFormatting sqref="A6:A21">
    <cfRule type="expression" dxfId="654" priority="5" stopIfTrue="1">
      <formula>MOD(ROW(),2)=0</formula>
    </cfRule>
    <cfRule type="expression" dxfId="653" priority="6" stopIfTrue="1">
      <formula>MOD(ROW(),2)&lt;&gt;0</formula>
    </cfRule>
  </conditionalFormatting>
  <conditionalFormatting sqref="B6:D21">
    <cfRule type="expression" dxfId="652" priority="7" stopIfTrue="1">
      <formula>MOD(ROW(),2)=0</formula>
    </cfRule>
    <cfRule type="expression" dxfId="651" priority="8" stopIfTrue="1">
      <formula>MOD(ROW(),2)&lt;&gt;0</formula>
    </cfRule>
  </conditionalFormatting>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6733B-750E-49BE-93BB-BE2070D5D7FC}">
  <sheetPr codeName="Sheet31"/>
  <dimension ref="A1:D92"/>
  <sheetViews>
    <sheetView showGridLines="0" workbookViewId="0">
      <selection activeCell="A6" sqref="A6"/>
    </sheetView>
  </sheetViews>
  <sheetFormatPr defaultColWidth="8.7265625" defaultRowHeight="12.5" x14ac:dyDescent="0.25"/>
  <cols>
    <col min="1" max="1" width="31.54296875" style="42" customWidth="1"/>
    <col min="2" max="4" width="22.54296875" style="42" customWidth="1"/>
    <col min="5" max="16384" width="8.7265625" style="42"/>
  </cols>
  <sheetData>
    <row r="1" spans="1:4" s="1" customFormat="1" ht="20" x14ac:dyDescent="0.4">
      <c r="A1" s="2" t="s">
        <v>0</v>
      </c>
    </row>
    <row r="2" spans="1:4" s="1" customFormat="1" ht="15.5" x14ac:dyDescent="0.35">
      <c r="A2" s="30" t="s">
        <v>1</v>
      </c>
      <c r="B2" s="3" t="str">
        <f>wb_title</f>
        <v>Fire_NI - Consolidated Factor Spreadsheet</v>
      </c>
    </row>
    <row r="3" spans="1:4" s="1" customFormat="1" ht="15.5" x14ac:dyDescent="0.35">
      <c r="A3" s="30" t="s">
        <v>2</v>
      </c>
      <c r="B3" s="3" t="str">
        <f>TABLE_FACTOR_TYPE_1 &amp; " - x-" &amp; TABLE_SERIES_NUMBER_1</f>
        <v>Pensioner Cash Equivalent - x-307</v>
      </c>
    </row>
    <row r="4" spans="1:4" customFormat="1" x14ac:dyDescent="0.25"/>
    <row r="5" spans="1:4" customFormat="1" x14ac:dyDescent="0.25"/>
    <row r="6" spans="1:4" customFormat="1" x14ac:dyDescent="0.25">
      <c r="A6" s="46" t="s">
        <v>379</v>
      </c>
      <c r="B6" s="52" t="s">
        <v>380</v>
      </c>
      <c r="C6" s="52"/>
      <c r="D6" s="52"/>
    </row>
    <row r="7" spans="1:4" customFormat="1" x14ac:dyDescent="0.25">
      <c r="A7" s="46" t="s">
        <v>381</v>
      </c>
      <c r="B7" s="52" t="s">
        <v>31</v>
      </c>
      <c r="C7" s="52"/>
      <c r="D7" s="52"/>
    </row>
    <row r="8" spans="1:4" customFormat="1" x14ac:dyDescent="0.25">
      <c r="A8" s="46" t="s">
        <v>123</v>
      </c>
      <c r="B8" s="52" t="s">
        <v>147</v>
      </c>
      <c r="C8" s="52"/>
      <c r="D8" s="52"/>
    </row>
    <row r="9" spans="1:4" customFormat="1" x14ac:dyDescent="0.25">
      <c r="A9" s="46" t="s">
        <v>124</v>
      </c>
      <c r="B9" s="52" t="s">
        <v>183</v>
      </c>
      <c r="C9" s="52"/>
      <c r="D9" s="52"/>
    </row>
    <row r="10" spans="1:4" customFormat="1" ht="25" x14ac:dyDescent="0.25">
      <c r="A10" s="46" t="s">
        <v>6</v>
      </c>
      <c r="B10" s="52" t="s">
        <v>189</v>
      </c>
      <c r="C10" s="52"/>
      <c r="D10" s="52"/>
    </row>
    <row r="11" spans="1:4" customFormat="1" x14ac:dyDescent="0.25">
      <c r="A11" s="46" t="s">
        <v>125</v>
      </c>
      <c r="B11" s="52" t="s">
        <v>139</v>
      </c>
      <c r="C11" s="52"/>
      <c r="D11" s="52"/>
    </row>
    <row r="12" spans="1:4" customFormat="1" x14ac:dyDescent="0.25">
      <c r="A12" s="46" t="s">
        <v>126</v>
      </c>
      <c r="B12" s="52" t="s">
        <v>140</v>
      </c>
      <c r="C12" s="52"/>
      <c r="D12" s="52"/>
    </row>
    <row r="13" spans="1:4" customFormat="1" x14ac:dyDescent="0.25">
      <c r="A13" s="46" t="s">
        <v>382</v>
      </c>
      <c r="B13" s="52">
        <v>1</v>
      </c>
      <c r="C13" s="52"/>
      <c r="D13" s="52"/>
    </row>
    <row r="14" spans="1:4" customFormat="1" x14ac:dyDescent="0.25">
      <c r="A14" s="46" t="s">
        <v>128</v>
      </c>
      <c r="B14" s="52">
        <v>307</v>
      </c>
      <c r="C14" s="52"/>
      <c r="D14" s="52"/>
    </row>
    <row r="15" spans="1:4" customFormat="1" x14ac:dyDescent="0.25">
      <c r="A15" s="46" t="s">
        <v>383</v>
      </c>
      <c r="B15" s="52" t="s">
        <v>196</v>
      </c>
      <c r="C15" s="52"/>
      <c r="D15" s="52"/>
    </row>
    <row r="16" spans="1:4" customFormat="1" x14ac:dyDescent="0.25">
      <c r="A16" s="46" t="s">
        <v>130</v>
      </c>
      <c r="B16" s="52" t="s">
        <v>191</v>
      </c>
      <c r="C16" s="52"/>
      <c r="D16" s="52"/>
    </row>
    <row r="17" spans="1:4" customFormat="1" x14ac:dyDescent="0.25">
      <c r="A17" s="47" t="s">
        <v>384</v>
      </c>
      <c r="B17" s="52"/>
      <c r="C17" s="52"/>
      <c r="D17" s="52"/>
    </row>
    <row r="18" spans="1:4" customFormat="1" x14ac:dyDescent="0.25">
      <c r="A18" s="46" t="s">
        <v>132</v>
      </c>
      <c r="B18" s="53">
        <v>46163</v>
      </c>
      <c r="C18" s="53"/>
      <c r="D18" s="53"/>
    </row>
    <row r="19" spans="1:4" customFormat="1" x14ac:dyDescent="0.25">
      <c r="A19" s="46" t="s">
        <v>133</v>
      </c>
      <c r="B19" s="53">
        <v>46161</v>
      </c>
      <c r="C19" s="52"/>
      <c r="D19" s="52"/>
    </row>
    <row r="20" spans="1:4" customFormat="1" x14ac:dyDescent="0.25">
      <c r="A20" s="46" t="s">
        <v>134</v>
      </c>
      <c r="B20" s="52" t="s">
        <v>143</v>
      </c>
      <c r="C20" s="52"/>
      <c r="D20" s="52"/>
    </row>
    <row r="21" spans="1:4" customFormat="1" x14ac:dyDescent="0.25">
      <c r="A21" s="46" t="s">
        <v>385</v>
      </c>
      <c r="B21" s="52" t="s">
        <v>62</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1" customFormat="1" ht="39" x14ac:dyDescent="0.25">
      <c r="A26" s="60" t="s">
        <v>386</v>
      </c>
      <c r="B26" s="60" t="s">
        <v>392</v>
      </c>
      <c r="C26" s="60" t="s">
        <v>397</v>
      </c>
      <c r="D26" s="60" t="s">
        <v>394</v>
      </c>
    </row>
    <row r="27" spans="1:4" x14ac:dyDescent="0.25">
      <c r="A27" s="44">
        <v>20</v>
      </c>
      <c r="B27" s="45">
        <v>36.54</v>
      </c>
      <c r="C27" s="45">
        <v>2.1800000000000002</v>
      </c>
      <c r="D27" s="45"/>
    </row>
    <row r="28" spans="1:4" x14ac:dyDescent="0.25">
      <c r="A28" s="44">
        <v>21</v>
      </c>
      <c r="B28" s="45">
        <v>36.25</v>
      </c>
      <c r="C28" s="45">
        <v>2.2200000000000002</v>
      </c>
      <c r="D28" s="45"/>
    </row>
    <row r="29" spans="1:4" x14ac:dyDescent="0.25">
      <c r="A29" s="44">
        <v>22</v>
      </c>
      <c r="B29" s="45">
        <v>35.96</v>
      </c>
      <c r="C29" s="45">
        <v>2.2599999999999998</v>
      </c>
      <c r="D29" s="45"/>
    </row>
    <row r="30" spans="1:4" x14ac:dyDescent="0.25">
      <c r="A30" s="44">
        <v>23</v>
      </c>
      <c r="B30" s="45">
        <v>35.659999999999997</v>
      </c>
      <c r="C30" s="45">
        <v>2.29</v>
      </c>
      <c r="D30" s="45"/>
    </row>
    <row r="31" spans="1:4" x14ac:dyDescent="0.25">
      <c r="A31" s="44">
        <v>24</v>
      </c>
      <c r="B31" s="45">
        <v>35.35</v>
      </c>
      <c r="C31" s="45">
        <v>2.33</v>
      </c>
      <c r="D31" s="45"/>
    </row>
    <row r="32" spans="1:4" x14ac:dyDescent="0.25">
      <c r="A32" s="44">
        <v>25</v>
      </c>
      <c r="B32" s="45">
        <v>35.04</v>
      </c>
      <c r="C32" s="45">
        <v>2.37</v>
      </c>
      <c r="D32" s="45"/>
    </row>
    <row r="33" spans="1:4" x14ac:dyDescent="0.25">
      <c r="A33" s="44">
        <v>26</v>
      </c>
      <c r="B33" s="45">
        <v>34.72</v>
      </c>
      <c r="C33" s="45">
        <v>2.42</v>
      </c>
      <c r="D33" s="45"/>
    </row>
    <row r="34" spans="1:4" x14ac:dyDescent="0.25">
      <c r="A34" s="44">
        <v>27</v>
      </c>
      <c r="B34" s="45">
        <v>34.39</v>
      </c>
      <c r="C34" s="45">
        <v>2.46</v>
      </c>
      <c r="D34" s="45"/>
    </row>
    <row r="35" spans="1:4" x14ac:dyDescent="0.25">
      <c r="A35" s="44">
        <v>28</v>
      </c>
      <c r="B35" s="45">
        <v>34.06</v>
      </c>
      <c r="C35" s="45">
        <v>2.5</v>
      </c>
      <c r="D35" s="45"/>
    </row>
    <row r="36" spans="1:4" x14ac:dyDescent="0.25">
      <c r="A36" s="44">
        <v>29</v>
      </c>
      <c r="B36" s="45">
        <v>33.72</v>
      </c>
      <c r="C36" s="45">
        <v>2.54</v>
      </c>
      <c r="D36" s="45"/>
    </row>
    <row r="37" spans="1:4" x14ac:dyDescent="0.25">
      <c r="A37" s="44">
        <v>30</v>
      </c>
      <c r="B37" s="45">
        <v>33.380000000000003</v>
      </c>
      <c r="C37" s="45">
        <v>2.59</v>
      </c>
      <c r="D37" s="45"/>
    </row>
    <row r="38" spans="1:4" x14ac:dyDescent="0.25">
      <c r="A38" s="44">
        <v>31</v>
      </c>
      <c r="B38" s="45">
        <v>33.020000000000003</v>
      </c>
      <c r="C38" s="45">
        <v>2.63</v>
      </c>
      <c r="D38" s="45"/>
    </row>
    <row r="39" spans="1:4" x14ac:dyDescent="0.25">
      <c r="A39" s="44">
        <v>32</v>
      </c>
      <c r="B39" s="45">
        <v>32.659999999999997</v>
      </c>
      <c r="C39" s="45">
        <v>2.68</v>
      </c>
      <c r="D39" s="45"/>
    </row>
    <row r="40" spans="1:4" x14ac:dyDescent="0.25">
      <c r="A40" s="44">
        <v>33</v>
      </c>
      <c r="B40" s="45">
        <v>32.29</v>
      </c>
      <c r="C40" s="45">
        <v>2.72</v>
      </c>
      <c r="D40" s="45"/>
    </row>
    <row r="41" spans="1:4" x14ac:dyDescent="0.25">
      <c r="A41" s="44">
        <v>34</v>
      </c>
      <c r="B41" s="45">
        <v>31.91</v>
      </c>
      <c r="C41" s="45">
        <v>2.77</v>
      </c>
      <c r="D41" s="45"/>
    </row>
    <row r="42" spans="1:4" x14ac:dyDescent="0.25">
      <c r="A42" s="44">
        <v>35</v>
      </c>
      <c r="B42" s="45">
        <v>31.53</v>
      </c>
      <c r="C42" s="45">
        <v>2.82</v>
      </c>
      <c r="D42" s="45"/>
    </row>
    <row r="43" spans="1:4" x14ac:dyDescent="0.25">
      <c r="A43" s="44">
        <v>36</v>
      </c>
      <c r="B43" s="45">
        <v>31.14</v>
      </c>
      <c r="C43" s="45">
        <v>2.86</v>
      </c>
      <c r="D43" s="45"/>
    </row>
    <row r="44" spans="1:4" x14ac:dyDescent="0.25">
      <c r="A44" s="44">
        <v>37</v>
      </c>
      <c r="B44" s="45">
        <v>30.74</v>
      </c>
      <c r="C44" s="45">
        <v>2.91</v>
      </c>
      <c r="D44" s="45"/>
    </row>
    <row r="45" spans="1:4" x14ac:dyDescent="0.25">
      <c r="A45" s="44">
        <v>38</v>
      </c>
      <c r="B45" s="45">
        <v>30.33</v>
      </c>
      <c r="C45" s="45">
        <v>2.96</v>
      </c>
      <c r="D45" s="45"/>
    </row>
    <row r="46" spans="1:4" x14ac:dyDescent="0.25">
      <c r="A46" s="44">
        <v>39</v>
      </c>
      <c r="B46" s="45">
        <v>29.92</v>
      </c>
      <c r="C46" s="45">
        <v>3.01</v>
      </c>
      <c r="D46" s="45"/>
    </row>
    <row r="47" spans="1:4" x14ac:dyDescent="0.25">
      <c r="A47" s="44">
        <v>40</v>
      </c>
      <c r="B47" s="45">
        <v>29.5</v>
      </c>
      <c r="C47" s="45">
        <v>3.06</v>
      </c>
      <c r="D47" s="45"/>
    </row>
    <row r="48" spans="1:4" x14ac:dyDescent="0.25">
      <c r="A48" s="44">
        <v>41</v>
      </c>
      <c r="B48" s="45">
        <v>29.07</v>
      </c>
      <c r="C48" s="45">
        <v>3.11</v>
      </c>
      <c r="D48" s="45"/>
    </row>
    <row r="49" spans="1:4" x14ac:dyDescent="0.25">
      <c r="A49" s="44">
        <v>42</v>
      </c>
      <c r="B49" s="45">
        <v>28.63</v>
      </c>
      <c r="C49" s="45">
        <v>3.16</v>
      </c>
      <c r="D49" s="45"/>
    </row>
    <row r="50" spans="1:4" x14ac:dyDescent="0.25">
      <c r="A50" s="44">
        <v>43</v>
      </c>
      <c r="B50" s="45">
        <v>28.19</v>
      </c>
      <c r="C50" s="45">
        <v>3.21</v>
      </c>
      <c r="D50" s="45"/>
    </row>
    <row r="51" spans="1:4" x14ac:dyDescent="0.25">
      <c r="A51" s="44">
        <v>44</v>
      </c>
      <c r="B51" s="45">
        <v>27.74</v>
      </c>
      <c r="C51" s="45">
        <v>3.25</v>
      </c>
      <c r="D51" s="45"/>
    </row>
    <row r="52" spans="1:4" x14ac:dyDescent="0.25">
      <c r="A52" s="44">
        <v>45</v>
      </c>
      <c r="B52" s="45">
        <v>27.28</v>
      </c>
      <c r="C52" s="45">
        <v>3.3</v>
      </c>
      <c r="D52" s="45"/>
    </row>
    <row r="53" spans="1:4" x14ac:dyDescent="0.25">
      <c r="A53" s="44">
        <v>46</v>
      </c>
      <c r="B53" s="45">
        <v>26.81</v>
      </c>
      <c r="C53" s="45">
        <v>3.35</v>
      </c>
      <c r="D53" s="45"/>
    </row>
    <row r="54" spans="1:4" x14ac:dyDescent="0.25">
      <c r="A54" s="44">
        <v>47</v>
      </c>
      <c r="B54" s="45">
        <v>26.34</v>
      </c>
      <c r="C54" s="45">
        <v>3.4</v>
      </c>
      <c r="D54" s="45"/>
    </row>
    <row r="55" spans="1:4" x14ac:dyDescent="0.25">
      <c r="A55" s="44">
        <v>48</v>
      </c>
      <c r="B55" s="45">
        <v>25.86</v>
      </c>
      <c r="C55" s="45">
        <v>3.44</v>
      </c>
      <c r="D55" s="45"/>
    </row>
    <row r="56" spans="1:4" x14ac:dyDescent="0.25">
      <c r="A56" s="44">
        <v>49</v>
      </c>
      <c r="B56" s="45">
        <v>25.37</v>
      </c>
      <c r="C56" s="45">
        <v>3.49</v>
      </c>
      <c r="D56" s="45"/>
    </row>
    <row r="57" spans="1:4" x14ac:dyDescent="0.25">
      <c r="A57" s="44">
        <v>50</v>
      </c>
      <c r="B57" s="45">
        <v>24.88</v>
      </c>
      <c r="C57" s="45">
        <v>3.54</v>
      </c>
      <c r="D57" s="45"/>
    </row>
    <row r="58" spans="1:4" x14ac:dyDescent="0.25">
      <c r="A58" s="44">
        <v>51</v>
      </c>
      <c r="B58" s="45">
        <v>24.38</v>
      </c>
      <c r="C58" s="45">
        <v>3.58</v>
      </c>
      <c r="D58" s="45"/>
    </row>
    <row r="59" spans="1:4" x14ac:dyDescent="0.25">
      <c r="A59" s="44">
        <v>52</v>
      </c>
      <c r="B59" s="45">
        <v>23.87</v>
      </c>
      <c r="C59" s="45">
        <v>3.63</v>
      </c>
      <c r="D59" s="45"/>
    </row>
    <row r="60" spans="1:4" x14ac:dyDescent="0.25">
      <c r="A60" s="44">
        <v>53</v>
      </c>
      <c r="B60" s="45">
        <v>23.35</v>
      </c>
      <c r="C60" s="45">
        <v>3.67</v>
      </c>
      <c r="D60" s="45"/>
    </row>
    <row r="61" spans="1:4" x14ac:dyDescent="0.25">
      <c r="A61" s="44">
        <v>54</v>
      </c>
      <c r="B61" s="45">
        <v>22.83</v>
      </c>
      <c r="C61" s="45">
        <v>3.71</v>
      </c>
      <c r="D61" s="45"/>
    </row>
    <row r="62" spans="1:4" x14ac:dyDescent="0.25">
      <c r="A62" s="44">
        <v>55</v>
      </c>
      <c r="B62" s="45">
        <v>22.31</v>
      </c>
      <c r="C62" s="45">
        <v>3.75</v>
      </c>
      <c r="D62" s="45"/>
    </row>
    <row r="63" spans="1:4" x14ac:dyDescent="0.25">
      <c r="A63" s="44">
        <v>56</v>
      </c>
      <c r="B63" s="45">
        <v>21.79</v>
      </c>
      <c r="C63" s="45">
        <v>3.78</v>
      </c>
      <c r="D63" s="45"/>
    </row>
    <row r="64" spans="1:4" x14ac:dyDescent="0.25">
      <c r="A64" s="44">
        <v>57</v>
      </c>
      <c r="B64" s="45">
        <v>21.25</v>
      </c>
      <c r="C64" s="45">
        <v>3.81</v>
      </c>
      <c r="D64" s="45"/>
    </row>
    <row r="65" spans="1:4" x14ac:dyDescent="0.25">
      <c r="A65" s="44">
        <v>58</v>
      </c>
      <c r="B65" s="45">
        <v>20.72</v>
      </c>
      <c r="C65" s="45">
        <v>3.84</v>
      </c>
      <c r="D65" s="45"/>
    </row>
    <row r="66" spans="1:4" x14ac:dyDescent="0.25">
      <c r="A66" s="44">
        <v>59</v>
      </c>
      <c r="B66" s="45">
        <v>20.170000000000002</v>
      </c>
      <c r="C66" s="45">
        <v>3.87</v>
      </c>
      <c r="D66" s="45"/>
    </row>
    <row r="67" spans="1:4" x14ac:dyDescent="0.25">
      <c r="A67" s="44">
        <v>60</v>
      </c>
      <c r="B67" s="45">
        <v>19.62</v>
      </c>
      <c r="C67" s="45">
        <v>3.89</v>
      </c>
      <c r="D67" s="45"/>
    </row>
    <row r="68" spans="1:4" x14ac:dyDescent="0.25">
      <c r="A68" s="44">
        <v>61</v>
      </c>
      <c r="B68" s="45">
        <v>19.059999999999999</v>
      </c>
      <c r="C68" s="45">
        <v>3.92</v>
      </c>
      <c r="D68" s="45"/>
    </row>
    <row r="69" spans="1:4" x14ac:dyDescent="0.25">
      <c r="A69" s="44">
        <v>62</v>
      </c>
      <c r="B69" s="45">
        <v>18.5</v>
      </c>
      <c r="C69" s="45">
        <v>3.94</v>
      </c>
      <c r="D69" s="45"/>
    </row>
    <row r="70" spans="1:4" x14ac:dyDescent="0.25">
      <c r="A70" s="44">
        <v>63</v>
      </c>
      <c r="B70" s="45">
        <v>17.940000000000001</v>
      </c>
      <c r="C70" s="45">
        <v>3.95</v>
      </c>
      <c r="D70" s="45"/>
    </row>
    <row r="71" spans="1:4" x14ac:dyDescent="0.25">
      <c r="A71" s="44">
        <v>64</v>
      </c>
      <c r="B71" s="45">
        <v>17.37</v>
      </c>
      <c r="C71" s="45">
        <v>3.97</v>
      </c>
      <c r="D71" s="45"/>
    </row>
    <row r="72" spans="1:4" x14ac:dyDescent="0.25">
      <c r="A72" s="44">
        <v>65</v>
      </c>
      <c r="B72" s="45">
        <v>16.8</v>
      </c>
      <c r="C72" s="45">
        <v>3.98</v>
      </c>
      <c r="D72" s="45"/>
    </row>
    <row r="73" spans="1:4" x14ac:dyDescent="0.25">
      <c r="A73" s="44">
        <v>66</v>
      </c>
      <c r="B73" s="45">
        <v>16.22</v>
      </c>
      <c r="C73" s="45">
        <v>3.98</v>
      </c>
      <c r="D73" s="45"/>
    </row>
    <row r="74" spans="1:4" x14ac:dyDescent="0.25">
      <c r="A74" s="44">
        <v>67</v>
      </c>
      <c r="B74" s="45">
        <v>15.64</v>
      </c>
      <c r="C74" s="45">
        <v>3.98</v>
      </c>
      <c r="D74" s="45"/>
    </row>
    <row r="75" spans="1:4" x14ac:dyDescent="0.25">
      <c r="A75" s="44">
        <v>68</v>
      </c>
      <c r="B75" s="45">
        <v>15.05</v>
      </c>
      <c r="C75" s="45">
        <v>3.98</v>
      </c>
      <c r="D75" s="45"/>
    </row>
    <row r="76" spans="1:4" x14ac:dyDescent="0.25">
      <c r="A76" s="44">
        <v>69</v>
      </c>
      <c r="B76" s="45">
        <v>14.46</v>
      </c>
      <c r="C76" s="45">
        <v>3.93</v>
      </c>
      <c r="D76" s="45"/>
    </row>
    <row r="77" spans="1:4" x14ac:dyDescent="0.25">
      <c r="A77" s="44">
        <v>70</v>
      </c>
      <c r="B77" s="45">
        <v>13.86</v>
      </c>
      <c r="C77" s="45">
        <v>3.87</v>
      </c>
      <c r="D77" s="45"/>
    </row>
    <row r="78" spans="1:4" x14ac:dyDescent="0.25">
      <c r="A78" s="44">
        <v>71</v>
      </c>
      <c r="B78" s="45">
        <v>13.26</v>
      </c>
      <c r="C78" s="45">
        <v>3.86</v>
      </c>
      <c r="D78" s="45"/>
    </row>
    <row r="79" spans="1:4" x14ac:dyDescent="0.25">
      <c r="A79" s="44">
        <v>72</v>
      </c>
      <c r="B79" s="45">
        <v>12.66</v>
      </c>
      <c r="C79" s="45">
        <v>3.84</v>
      </c>
      <c r="D79" s="45"/>
    </row>
    <row r="80" spans="1:4" x14ac:dyDescent="0.25">
      <c r="A80" s="44">
        <v>73</v>
      </c>
      <c r="B80" s="45">
        <v>12.07</v>
      </c>
      <c r="C80" s="45">
        <v>3.82</v>
      </c>
      <c r="D80" s="45">
        <v>2.2000000000000002</v>
      </c>
    </row>
    <row r="81" spans="1:4" x14ac:dyDescent="0.25">
      <c r="A81" s="44">
        <v>74</v>
      </c>
      <c r="B81" s="45">
        <v>11.48</v>
      </c>
      <c r="C81" s="45">
        <v>3.67</v>
      </c>
      <c r="D81" s="45">
        <v>2.02</v>
      </c>
    </row>
    <row r="82" spans="1:4" x14ac:dyDescent="0.25">
      <c r="A82" s="44">
        <v>75</v>
      </c>
      <c r="B82" s="45">
        <v>10.9</v>
      </c>
      <c r="C82" s="45">
        <v>3.5</v>
      </c>
      <c r="D82" s="45">
        <v>1.84</v>
      </c>
    </row>
    <row r="83" spans="1:4" x14ac:dyDescent="0.25">
      <c r="A83" s="44">
        <v>76</v>
      </c>
      <c r="B83" s="45">
        <v>10.34</v>
      </c>
      <c r="C83" s="45">
        <v>3.45</v>
      </c>
      <c r="D83" s="45">
        <v>1.69</v>
      </c>
    </row>
    <row r="84" spans="1:4" x14ac:dyDescent="0.25">
      <c r="A84" s="44">
        <v>77</v>
      </c>
      <c r="B84" s="45">
        <v>9.7899999999999991</v>
      </c>
      <c r="C84" s="45">
        <v>3.39</v>
      </c>
      <c r="D84" s="45">
        <v>1.54</v>
      </c>
    </row>
    <row r="85" spans="1:4" x14ac:dyDescent="0.25">
      <c r="A85" s="44">
        <v>78</v>
      </c>
      <c r="B85" s="45">
        <v>9.25</v>
      </c>
      <c r="C85" s="45">
        <v>3.32</v>
      </c>
      <c r="D85" s="45">
        <v>1.4</v>
      </c>
    </row>
    <row r="86" spans="1:4" x14ac:dyDescent="0.25">
      <c r="A86" s="44">
        <v>79</v>
      </c>
      <c r="B86" s="45">
        <v>8.7200000000000006</v>
      </c>
      <c r="C86" s="45">
        <v>3.05</v>
      </c>
      <c r="D86" s="45">
        <v>1.26</v>
      </c>
    </row>
    <row r="87" spans="1:4" x14ac:dyDescent="0.25">
      <c r="A87" s="44">
        <v>80</v>
      </c>
      <c r="B87" s="45">
        <v>8.19</v>
      </c>
      <c r="C87" s="45">
        <v>2.78</v>
      </c>
      <c r="D87" s="45">
        <v>1.1200000000000001</v>
      </c>
    </row>
    <row r="88" spans="1:4" x14ac:dyDescent="0.25">
      <c r="A88" s="44">
        <v>81</v>
      </c>
      <c r="B88" s="45">
        <v>7.66</v>
      </c>
      <c r="C88" s="45">
        <v>2.72</v>
      </c>
      <c r="D88" s="45">
        <v>1</v>
      </c>
    </row>
    <row r="89" spans="1:4" x14ac:dyDescent="0.25">
      <c r="A89" s="44">
        <v>82</v>
      </c>
      <c r="B89" s="45">
        <v>7.13</v>
      </c>
      <c r="C89" s="45">
        <v>2.65</v>
      </c>
      <c r="D89" s="45">
        <v>0.89</v>
      </c>
    </row>
    <row r="90" spans="1:4" x14ac:dyDescent="0.25">
      <c r="A90" s="44">
        <v>83</v>
      </c>
      <c r="B90" s="45">
        <v>6.61</v>
      </c>
      <c r="C90" s="45">
        <v>2.57</v>
      </c>
      <c r="D90" s="45">
        <v>0.79</v>
      </c>
    </row>
    <row r="91" spans="1:4" x14ac:dyDescent="0.25">
      <c r="A91" s="44">
        <v>84</v>
      </c>
      <c r="B91" s="45">
        <v>6.11</v>
      </c>
      <c r="C91" s="45">
        <v>2.2599999999999998</v>
      </c>
      <c r="D91" s="45">
        <v>0.67</v>
      </c>
    </row>
    <row r="92" spans="1:4" x14ac:dyDescent="0.25">
      <c r="A92" s="44">
        <v>85</v>
      </c>
      <c r="B92" s="45">
        <v>5.63</v>
      </c>
      <c r="C92" s="45">
        <v>1.94</v>
      </c>
      <c r="D92" s="45">
        <v>0.56999999999999995</v>
      </c>
    </row>
  </sheetData>
  <sheetProtection algorithmName="SHA-512" hashValue="NOSawaMkqIKQx8DSW9dublVAunhIJaA0I4G7g8HeutjPcaO+3mhVy6+26Jksr7EKGlvjCCv7eQAIft3shBQndQ==" saltValue="hwtVcvfzDr0oKqjrOQCX5A==" spinCount="100000" sheet="1" objects="1" scenarios="1"/>
  <conditionalFormatting sqref="A26:A92">
    <cfRule type="expression" dxfId="648" priority="1" stopIfTrue="1">
      <formula>MOD(ROW(),2)=0</formula>
    </cfRule>
    <cfRule type="expression" dxfId="647" priority="2" stopIfTrue="1">
      <formula>MOD(ROW(),2)&lt;&gt;0</formula>
    </cfRule>
  </conditionalFormatting>
  <conditionalFormatting sqref="B26:D92">
    <cfRule type="expression" dxfId="646" priority="3" stopIfTrue="1">
      <formula>MOD(ROW(),2)=0</formula>
    </cfRule>
    <cfRule type="expression" dxfId="645" priority="4" stopIfTrue="1">
      <formula>MOD(ROW(),2)&lt;&gt;0</formula>
    </cfRule>
  </conditionalFormatting>
  <conditionalFormatting sqref="A6:A21">
    <cfRule type="expression" dxfId="644" priority="5" stopIfTrue="1">
      <formula>MOD(ROW(),2)=0</formula>
    </cfRule>
    <cfRule type="expression" dxfId="643" priority="6" stopIfTrue="1">
      <formula>MOD(ROW(),2)&lt;&gt;0</formula>
    </cfRule>
  </conditionalFormatting>
  <conditionalFormatting sqref="B6:D21">
    <cfRule type="expression" dxfId="642" priority="7" stopIfTrue="1">
      <formula>MOD(ROW(),2)=0</formula>
    </cfRule>
    <cfRule type="expression" dxfId="641" priority="8" stopIfTrue="1">
      <formula>MOD(ROW(),2)&lt;&gt;0</formula>
    </cfRule>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103C2-F7B2-4261-915A-1147CD17758E}">
  <sheetPr codeName="Sheet7">
    <tabColor theme="4" tint="0.59999389629810485"/>
  </sheetPr>
  <dimension ref="A1:C66"/>
  <sheetViews>
    <sheetView showGridLines="0" workbookViewId="0">
      <selection activeCell="A6" sqref="A6"/>
    </sheetView>
  </sheetViews>
  <sheetFormatPr defaultColWidth="9.26953125" defaultRowHeight="12.5" x14ac:dyDescent="0.25"/>
  <cols>
    <col min="1" max="1" width="60.54296875" style="39" customWidth="1"/>
    <col min="2" max="2" width="2.54296875" style="39" customWidth="1"/>
    <col min="3" max="3" width="60.54296875" style="39" customWidth="1"/>
    <col min="4" max="16384" width="9.26953125" style="39"/>
  </cols>
  <sheetData>
    <row r="1" spans="1:3" s="21" customFormat="1" ht="20" x14ac:dyDescent="0.4">
      <c r="A1" s="20" t="s">
        <v>0</v>
      </c>
    </row>
    <row r="2" spans="1:3" s="21" customFormat="1" ht="15.5" x14ac:dyDescent="0.35">
      <c r="A2" s="25" t="s">
        <v>1</v>
      </c>
      <c r="B2" s="22" t="str">
        <f>wb_title</f>
        <v>Fire_NI - Consolidated Factor Spreadsheet</v>
      </c>
    </row>
    <row r="3" spans="1:3" s="21" customFormat="1" ht="15.5" x14ac:dyDescent="0.35">
      <c r="A3" s="25" t="s">
        <v>2</v>
      </c>
      <c r="B3" s="22" t="s">
        <v>34</v>
      </c>
    </row>
    <row r="6" spans="1:3" ht="13" x14ac:dyDescent="0.3">
      <c r="A6" s="40" t="s">
        <v>34</v>
      </c>
    </row>
    <row r="8" spans="1:3" x14ac:dyDescent="0.25">
      <c r="A8" s="39" t="str">
        <f>"This sheet is intended to assist " &amp; client_abbr &amp; " in understanding which factors have changed and when."</f>
        <v>This sheet is intended to assist Department of Health (NI) in understanding which factors have changed and when.</v>
      </c>
    </row>
    <row r="9" spans="1:3" x14ac:dyDescent="0.25">
      <c r="A9" s="39" t="s">
        <v>35</v>
      </c>
    </row>
    <row r="11" spans="1:3" x14ac:dyDescent="0.25">
      <c r="A11" s="54" t="s">
        <v>36</v>
      </c>
      <c r="B11" s="54"/>
      <c r="C11" s="54"/>
    </row>
    <row r="12" spans="1:3" x14ac:dyDescent="0.25">
      <c r="A12" s="54" t="s">
        <v>37</v>
      </c>
      <c r="B12" s="54"/>
      <c r="C12" s="54"/>
    </row>
    <row r="13" spans="1:3" x14ac:dyDescent="0.25">
      <c r="A13" s="54" t="s">
        <v>38</v>
      </c>
      <c r="B13" s="54"/>
      <c r="C13" s="54"/>
    </row>
    <row r="14" spans="1:3" x14ac:dyDescent="0.25">
      <c r="A14" s="54" t="s">
        <v>39</v>
      </c>
      <c r="B14" s="54"/>
      <c r="C14" s="54"/>
    </row>
    <row r="15" spans="1:3" x14ac:dyDescent="0.25">
      <c r="A15" s="54" t="s">
        <v>40</v>
      </c>
      <c r="B15" s="54"/>
      <c r="C15" s="54"/>
    </row>
    <row r="16" spans="1:3" x14ac:dyDescent="0.25">
      <c r="A16" s="54" t="s">
        <v>41</v>
      </c>
      <c r="B16" s="54"/>
      <c r="C16" s="54"/>
    </row>
    <row r="17" spans="1:3" x14ac:dyDescent="0.25">
      <c r="A17" s="54" t="s">
        <v>42</v>
      </c>
      <c r="B17" s="54"/>
      <c r="C17" s="55"/>
    </row>
    <row r="19" spans="1:3" x14ac:dyDescent="0.25">
      <c r="A19" s="54" t="s">
        <v>43</v>
      </c>
      <c r="B19" s="55"/>
      <c r="C19" s="54"/>
    </row>
    <row r="20" spans="1:3" x14ac:dyDescent="0.25">
      <c r="A20" s="54" t="s">
        <v>37</v>
      </c>
      <c r="B20" s="54"/>
      <c r="C20" s="54"/>
    </row>
    <row r="21" spans="1:3" x14ac:dyDescent="0.25">
      <c r="A21" s="54" t="s">
        <v>44</v>
      </c>
      <c r="B21" s="54"/>
      <c r="C21" s="56" t="s">
        <v>45</v>
      </c>
    </row>
    <row r="22" spans="1:3" x14ac:dyDescent="0.25">
      <c r="A22" s="54" t="s">
        <v>41</v>
      </c>
      <c r="B22" s="54"/>
      <c r="C22" s="54"/>
    </row>
    <row r="23" spans="1:3" x14ac:dyDescent="0.25">
      <c r="A23" s="54" t="s">
        <v>46</v>
      </c>
      <c r="B23" s="54"/>
      <c r="C23" s="55">
        <v>45070</v>
      </c>
    </row>
    <row r="25" spans="1:3" x14ac:dyDescent="0.25">
      <c r="A25" s="54" t="s">
        <v>47</v>
      </c>
      <c r="B25" s="54"/>
      <c r="C25" s="54"/>
    </row>
    <row r="26" spans="1:3" x14ac:dyDescent="0.25">
      <c r="A26" s="54" t="s">
        <v>37</v>
      </c>
      <c r="B26" s="54"/>
      <c r="C26" s="54"/>
    </row>
    <row r="27" spans="1:3" x14ac:dyDescent="0.25">
      <c r="A27" s="54" t="s">
        <v>44</v>
      </c>
      <c r="B27" s="54"/>
      <c r="C27" s="54" t="s">
        <v>48</v>
      </c>
    </row>
    <row r="28" spans="1:3" x14ac:dyDescent="0.25">
      <c r="A28" s="54" t="s">
        <v>49</v>
      </c>
      <c r="B28" s="54"/>
      <c r="C28" s="54" t="s">
        <v>50</v>
      </c>
    </row>
    <row r="29" spans="1:3" x14ac:dyDescent="0.25">
      <c r="A29" s="54" t="s">
        <v>41</v>
      </c>
      <c r="B29" s="54"/>
      <c r="C29" s="54"/>
    </row>
    <row r="30" spans="1:3" x14ac:dyDescent="0.25">
      <c r="A30" s="54" t="s">
        <v>46</v>
      </c>
      <c r="B30" s="54"/>
      <c r="C30" s="55">
        <v>45106</v>
      </c>
    </row>
    <row r="32" spans="1:3" x14ac:dyDescent="0.25">
      <c r="A32" s="54" t="s">
        <v>51</v>
      </c>
      <c r="B32" s="54"/>
      <c r="C32" s="54"/>
    </row>
    <row r="33" spans="1:3" x14ac:dyDescent="0.25">
      <c r="A33" s="54" t="s">
        <v>37</v>
      </c>
      <c r="B33" s="54"/>
      <c r="C33" s="54"/>
    </row>
    <row r="34" spans="1:3" x14ac:dyDescent="0.25">
      <c r="A34" s="54" t="s">
        <v>44</v>
      </c>
      <c r="B34" s="54"/>
      <c r="C34" s="54" t="s">
        <v>52</v>
      </c>
    </row>
    <row r="35" spans="1:3" x14ac:dyDescent="0.25">
      <c r="A35" s="54" t="s">
        <v>49</v>
      </c>
      <c r="B35" s="54"/>
      <c r="C35" s="54"/>
    </row>
    <row r="36" spans="1:3" x14ac:dyDescent="0.25">
      <c r="A36" s="54" t="s">
        <v>41</v>
      </c>
      <c r="B36" s="54"/>
      <c r="C36" s="54"/>
    </row>
    <row r="37" spans="1:3" x14ac:dyDescent="0.25">
      <c r="A37" s="54" t="s">
        <v>46</v>
      </c>
      <c r="B37" s="54"/>
      <c r="C37" s="55">
        <v>45135</v>
      </c>
    </row>
    <row r="39" spans="1:3" x14ac:dyDescent="0.25">
      <c r="A39" s="54" t="s">
        <v>53</v>
      </c>
      <c r="B39" s="54"/>
      <c r="C39" s="54"/>
    </row>
    <row r="40" spans="1:3" x14ac:dyDescent="0.25">
      <c r="A40" s="54" t="s">
        <v>37</v>
      </c>
      <c r="B40" s="54"/>
      <c r="C40" s="54"/>
    </row>
    <row r="41" spans="1:3" x14ac:dyDescent="0.25">
      <c r="A41" s="54" t="s">
        <v>44</v>
      </c>
      <c r="B41" s="54"/>
      <c r="C41" s="54" t="s">
        <v>54</v>
      </c>
    </row>
    <row r="42" spans="1:3" x14ac:dyDescent="0.25">
      <c r="A42" s="54" t="s">
        <v>49</v>
      </c>
      <c r="B42" s="54"/>
      <c r="C42" s="54" t="s">
        <v>55</v>
      </c>
    </row>
    <row r="43" spans="1:3" x14ac:dyDescent="0.25">
      <c r="A43" s="54" t="s">
        <v>41</v>
      </c>
      <c r="B43" s="54"/>
      <c r="C43" s="54"/>
    </row>
    <row r="44" spans="1:3" x14ac:dyDescent="0.25">
      <c r="A44" s="54" t="s">
        <v>46</v>
      </c>
      <c r="B44" s="54"/>
      <c r="C44" s="55">
        <v>45196</v>
      </c>
    </row>
    <row r="46" spans="1:3" x14ac:dyDescent="0.25">
      <c r="A46" s="54" t="s">
        <v>56</v>
      </c>
      <c r="B46" s="54"/>
      <c r="C46" s="54"/>
    </row>
    <row r="47" spans="1:3" x14ac:dyDescent="0.25">
      <c r="A47" s="54" t="s">
        <v>37</v>
      </c>
      <c r="B47" s="54" t="s">
        <v>57</v>
      </c>
      <c r="C47" s="54"/>
    </row>
    <row r="48" spans="1:3" x14ac:dyDescent="0.25">
      <c r="A48" s="54" t="s">
        <v>44</v>
      </c>
      <c r="B48" s="54"/>
      <c r="C48" s="54"/>
    </row>
    <row r="49" spans="1:3" x14ac:dyDescent="0.25">
      <c r="A49" s="54" t="s">
        <v>49</v>
      </c>
      <c r="B49" s="54" t="s">
        <v>58</v>
      </c>
      <c r="C49" s="54"/>
    </row>
    <row r="50" spans="1:3" x14ac:dyDescent="0.25">
      <c r="A50" s="54" t="s">
        <v>41</v>
      </c>
      <c r="B50" s="54"/>
      <c r="C50" s="54"/>
    </row>
    <row r="51" spans="1:3" x14ac:dyDescent="0.25">
      <c r="A51" s="54" t="s">
        <v>59</v>
      </c>
      <c r="B51" s="54"/>
      <c r="C51" s="54" t="s">
        <v>60</v>
      </c>
    </row>
    <row r="52" spans="1:3" x14ac:dyDescent="0.25">
      <c r="A52" s="54" t="s">
        <v>46</v>
      </c>
      <c r="B52" s="54"/>
      <c r="C52" s="55">
        <v>45688</v>
      </c>
    </row>
    <row r="54" spans="1:3" x14ac:dyDescent="0.25">
      <c r="A54" s="54" t="s">
        <v>440</v>
      </c>
      <c r="B54" s="54"/>
      <c r="C54" s="54"/>
    </row>
    <row r="55" spans="1:3" x14ac:dyDescent="0.25">
      <c r="A55" s="54" t="s">
        <v>37</v>
      </c>
      <c r="B55" s="54"/>
      <c r="C55" s="54"/>
    </row>
    <row r="56" spans="1:3" x14ac:dyDescent="0.25">
      <c r="A56" s="54" t="s">
        <v>44</v>
      </c>
      <c r="B56" s="54"/>
      <c r="C56" s="54" t="s">
        <v>443</v>
      </c>
    </row>
    <row r="57" spans="1:3" x14ac:dyDescent="0.25">
      <c r="A57" s="54" t="s">
        <v>40</v>
      </c>
      <c r="B57" s="54"/>
      <c r="C57" s="54"/>
    </row>
    <row r="58" spans="1:3" x14ac:dyDescent="0.25">
      <c r="A58" s="54" t="s">
        <v>41</v>
      </c>
      <c r="B58" s="54"/>
      <c r="C58" s="54"/>
    </row>
    <row r="59" spans="1:3" x14ac:dyDescent="0.25">
      <c r="A59" s="54" t="s">
        <v>46</v>
      </c>
      <c r="B59" s="54"/>
      <c r="C59" s="55">
        <v>46163</v>
      </c>
    </row>
    <row r="61" spans="1:3" ht="13" x14ac:dyDescent="0.3">
      <c r="A61" s="64" t="s">
        <v>441</v>
      </c>
      <c r="B61" s="65"/>
      <c r="C61" s="65"/>
    </row>
    <row r="62" spans="1:3" x14ac:dyDescent="0.25">
      <c r="A62" s="65" t="s">
        <v>37</v>
      </c>
      <c r="B62" s="65"/>
      <c r="C62" s="66"/>
    </row>
    <row r="63" spans="1:3" x14ac:dyDescent="0.25">
      <c r="A63" s="65" t="s">
        <v>44</v>
      </c>
      <c r="B63" s="65"/>
      <c r="C63" s="66" t="s">
        <v>442</v>
      </c>
    </row>
    <row r="64" spans="1:3" x14ac:dyDescent="0.25">
      <c r="A64" s="65" t="s">
        <v>40</v>
      </c>
      <c r="B64" s="65"/>
      <c r="C64" s="65"/>
    </row>
    <row r="65" spans="1:3" x14ac:dyDescent="0.25">
      <c r="A65" s="65" t="s">
        <v>41</v>
      </c>
      <c r="B65" s="65"/>
      <c r="C65" s="65"/>
    </row>
    <row r="66" spans="1:3" x14ac:dyDescent="0.25">
      <c r="A66" s="65" t="s">
        <v>46</v>
      </c>
      <c r="B66" s="65"/>
      <c r="C66" s="68">
        <v>46213</v>
      </c>
    </row>
  </sheetData>
  <sheetProtection algorithmName="SHA-512" hashValue="oSjqKLW7p+haAwfSiI4gbWBiT99KWnjNzCjWF3Kd7AvqqlWmjJRznSsGnTu5gUnXMzT+1V4rXZaBR/gooyqV7A==" saltValue="Pqo/FiRU3JTKI8JqoZqHJQ==" spinCount="100000" sheet="1" objects="1" scenarios="1"/>
  <conditionalFormatting sqref="A11:A17">
    <cfRule type="expression" dxfId="937" priority="31" stopIfTrue="1">
      <formula>MOD(ROW(),2)=0</formula>
    </cfRule>
    <cfRule type="expression" dxfId="936" priority="32" stopIfTrue="1">
      <formula>MOD(ROW(),2)&lt;&gt;0</formula>
    </cfRule>
  </conditionalFormatting>
  <conditionalFormatting sqref="B11:C17">
    <cfRule type="expression" dxfId="935" priority="33" stopIfTrue="1">
      <formula>MOD(ROW(),2)=0</formula>
    </cfRule>
    <cfRule type="expression" dxfId="934" priority="34" stopIfTrue="1">
      <formula>MOD(ROW(),2)&lt;&gt;0</formula>
    </cfRule>
  </conditionalFormatting>
  <conditionalFormatting sqref="A19:A23">
    <cfRule type="expression" dxfId="933" priority="35" stopIfTrue="1">
      <formula>MOD(ROW(),2)=0</formula>
    </cfRule>
    <cfRule type="expression" dxfId="932" priority="36" stopIfTrue="1">
      <formula>MOD(ROW(),2)&lt;&gt;0</formula>
    </cfRule>
  </conditionalFormatting>
  <conditionalFormatting sqref="B19:C23">
    <cfRule type="expression" dxfId="931" priority="37" stopIfTrue="1">
      <formula>MOD(ROW(),2)=0</formula>
    </cfRule>
    <cfRule type="expression" dxfId="930" priority="38" stopIfTrue="1">
      <formula>MOD(ROW(),2)&lt;&gt;0</formula>
    </cfRule>
  </conditionalFormatting>
  <conditionalFormatting sqref="A25:A30">
    <cfRule type="expression" dxfId="929" priority="39" stopIfTrue="1">
      <formula>MOD(ROW(),2)=0</formula>
    </cfRule>
    <cfRule type="expression" dxfId="928" priority="40" stopIfTrue="1">
      <formula>MOD(ROW(),2)&lt;&gt;0</formula>
    </cfRule>
  </conditionalFormatting>
  <conditionalFormatting sqref="B25:C30">
    <cfRule type="expression" dxfId="927" priority="41" stopIfTrue="1">
      <formula>MOD(ROW(),2)=0</formula>
    </cfRule>
    <cfRule type="expression" dxfId="926" priority="42" stopIfTrue="1">
      <formula>MOD(ROW(),2)&lt;&gt;0</formula>
    </cfRule>
  </conditionalFormatting>
  <conditionalFormatting sqref="A32:A37">
    <cfRule type="expression" dxfId="925" priority="43" stopIfTrue="1">
      <formula>MOD(ROW(),2)=0</formula>
    </cfRule>
    <cfRule type="expression" dxfId="924" priority="44" stopIfTrue="1">
      <formula>MOD(ROW(),2)&lt;&gt;0</formula>
    </cfRule>
  </conditionalFormatting>
  <conditionalFormatting sqref="B32:C37">
    <cfRule type="expression" dxfId="923" priority="45" stopIfTrue="1">
      <formula>MOD(ROW(),2)=0</formula>
    </cfRule>
    <cfRule type="expression" dxfId="922" priority="46" stopIfTrue="1">
      <formula>MOD(ROW(),2)&lt;&gt;0</formula>
    </cfRule>
  </conditionalFormatting>
  <conditionalFormatting sqref="A39:A44">
    <cfRule type="expression" dxfId="921" priority="47" stopIfTrue="1">
      <formula>MOD(ROW(),2)=0</formula>
    </cfRule>
    <cfRule type="expression" dxfId="920" priority="48" stopIfTrue="1">
      <formula>MOD(ROW(),2)&lt;&gt;0</formula>
    </cfRule>
  </conditionalFormatting>
  <conditionalFormatting sqref="B39:C44">
    <cfRule type="expression" dxfId="919" priority="49" stopIfTrue="1">
      <formula>MOD(ROW(),2)=0</formula>
    </cfRule>
    <cfRule type="expression" dxfId="918" priority="50" stopIfTrue="1">
      <formula>MOD(ROW(),2)&lt;&gt;0</formula>
    </cfRule>
  </conditionalFormatting>
  <conditionalFormatting sqref="A46:A52">
    <cfRule type="expression" dxfId="917" priority="51" stopIfTrue="1">
      <formula>MOD(ROW(),2)=0</formula>
    </cfRule>
    <cfRule type="expression" dxfId="916" priority="52" stopIfTrue="1">
      <formula>MOD(ROW(),2)&lt;&gt;0</formula>
    </cfRule>
  </conditionalFormatting>
  <conditionalFormatting sqref="B46:C52">
    <cfRule type="expression" dxfId="915" priority="53" stopIfTrue="1">
      <formula>MOD(ROW(),2)=0</formula>
    </cfRule>
    <cfRule type="expression" dxfId="914" priority="54" stopIfTrue="1">
      <formula>MOD(ROW(),2)&lt;&gt;0</formula>
    </cfRule>
  </conditionalFormatting>
  <conditionalFormatting sqref="A54:A59">
    <cfRule type="expression" dxfId="913" priority="55" stopIfTrue="1">
      <formula>MOD(ROW(),2)=0</formula>
    </cfRule>
    <cfRule type="expression" dxfId="912" priority="56" stopIfTrue="1">
      <formula>MOD(ROW(),2)&lt;&gt;0</formula>
    </cfRule>
  </conditionalFormatting>
  <conditionalFormatting sqref="B54:C58 B59">
    <cfRule type="expression" dxfId="911" priority="57" stopIfTrue="1">
      <formula>MOD(ROW(),2)=0</formula>
    </cfRule>
    <cfRule type="expression" dxfId="910" priority="58" stopIfTrue="1">
      <formula>MOD(ROW(),2)&lt;&gt;0</formula>
    </cfRule>
  </conditionalFormatting>
  <conditionalFormatting sqref="A61:A66">
    <cfRule type="expression" dxfId="909" priority="59" stopIfTrue="1">
      <formula>MOD(ROW(),2)=0</formula>
    </cfRule>
    <cfRule type="expression" dxfId="908" priority="60" stopIfTrue="1">
      <formula>MOD(ROW(),2)&lt;&gt;0</formula>
    </cfRule>
  </conditionalFormatting>
  <conditionalFormatting sqref="B61:C66">
    <cfRule type="expression" dxfId="907" priority="61" stopIfTrue="1">
      <formula>MOD(ROW(),2)=0</formula>
    </cfRule>
    <cfRule type="expression" dxfId="906" priority="62" stopIfTrue="1">
      <formula>MOD(ROW(),2)&lt;&gt;0</formula>
    </cfRule>
  </conditionalFormatting>
  <conditionalFormatting sqref="C59">
    <cfRule type="expression" dxfId="905" priority="1" stopIfTrue="1">
      <formula>MOD(ROW(),2)=0</formula>
    </cfRule>
    <cfRule type="expression" dxfId="904" priority="2" stopIfTrue="1">
      <formula>MOD(ROW(),2)&lt;&gt;0</formula>
    </cfRule>
  </conditionalFormatting>
  <pageMargins left="0.7" right="0.7" top="0.75" bottom="0.75" header="0.3" footer="0.3"/>
  <pageSetup paperSize="9" orientation="portrait" r:id="rId1"/>
  <headerFooter>
    <oddHeader>&amp;L&amp;Z&amp;F  [&amp;A]</oddHeader>
    <oddFooter>&amp;LPage &amp;P of &amp;N&amp;R&amp;T &amp;D</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CBAAF-F123-45BA-BF91-4077C4415239}">
  <sheetPr codeName="Sheet32"/>
  <dimension ref="A1:D92"/>
  <sheetViews>
    <sheetView showGridLines="0" workbookViewId="0">
      <selection activeCell="A6" sqref="A6"/>
    </sheetView>
  </sheetViews>
  <sheetFormatPr defaultColWidth="8.7265625" defaultRowHeight="12.5" x14ac:dyDescent="0.25"/>
  <cols>
    <col min="1" max="1" width="31.54296875" style="42" customWidth="1"/>
    <col min="2" max="4" width="22.54296875" style="42" customWidth="1"/>
    <col min="5" max="16384" width="8.7265625" style="42"/>
  </cols>
  <sheetData>
    <row r="1" spans="1:4" s="1" customFormat="1" ht="20" x14ac:dyDescent="0.4">
      <c r="A1" s="2" t="s">
        <v>0</v>
      </c>
    </row>
    <row r="2" spans="1:4" s="1" customFormat="1" ht="15.5" x14ac:dyDescent="0.35">
      <c r="A2" s="30" t="s">
        <v>1</v>
      </c>
      <c r="B2" s="3" t="str">
        <f>wb_title</f>
        <v>Fire_NI - Consolidated Factor Spreadsheet</v>
      </c>
    </row>
    <row r="3" spans="1:4" s="1" customFormat="1" ht="15.5" x14ac:dyDescent="0.35">
      <c r="A3" s="30" t="s">
        <v>2</v>
      </c>
      <c r="B3" s="3" t="str">
        <f>TABLE_FACTOR_TYPE_1 &amp; " - x-" &amp; TABLE_SERIES_NUMBER_1</f>
        <v>Pensioner Cash Equivalent - x-308</v>
      </c>
    </row>
    <row r="4" spans="1:4" customFormat="1" x14ac:dyDescent="0.25"/>
    <row r="5" spans="1:4" customFormat="1" x14ac:dyDescent="0.25"/>
    <row r="6" spans="1:4" customFormat="1" x14ac:dyDescent="0.25">
      <c r="A6" s="46" t="s">
        <v>379</v>
      </c>
      <c r="B6" s="52" t="s">
        <v>380</v>
      </c>
      <c r="C6" s="52"/>
      <c r="D6" s="52"/>
    </row>
    <row r="7" spans="1:4" customFormat="1" x14ac:dyDescent="0.25">
      <c r="A7" s="46" t="s">
        <v>381</v>
      </c>
      <c r="B7" s="52" t="s">
        <v>31</v>
      </c>
      <c r="C7" s="52"/>
      <c r="D7" s="52"/>
    </row>
    <row r="8" spans="1:4" customFormat="1" x14ac:dyDescent="0.25">
      <c r="A8" s="46" t="s">
        <v>123</v>
      </c>
      <c r="B8" s="52" t="s">
        <v>147</v>
      </c>
      <c r="C8" s="52"/>
      <c r="D8" s="52"/>
    </row>
    <row r="9" spans="1:4" customFormat="1" x14ac:dyDescent="0.25">
      <c r="A9" s="46" t="s">
        <v>124</v>
      </c>
      <c r="B9" s="52" t="s">
        <v>183</v>
      </c>
      <c r="C9" s="52"/>
      <c r="D9" s="52"/>
    </row>
    <row r="10" spans="1:4" customFormat="1" ht="25" x14ac:dyDescent="0.25">
      <c r="A10" s="46" t="s">
        <v>6</v>
      </c>
      <c r="B10" s="52" t="s">
        <v>189</v>
      </c>
      <c r="C10" s="52"/>
      <c r="D10" s="52"/>
    </row>
    <row r="11" spans="1:4" customFormat="1" x14ac:dyDescent="0.25">
      <c r="A11" s="46" t="s">
        <v>125</v>
      </c>
      <c r="B11" s="52" t="s">
        <v>144</v>
      </c>
      <c r="C11" s="52"/>
      <c r="D11" s="52"/>
    </row>
    <row r="12" spans="1:4" customFormat="1" x14ac:dyDescent="0.25">
      <c r="A12" s="46" t="s">
        <v>126</v>
      </c>
      <c r="B12" s="52" t="s">
        <v>140</v>
      </c>
      <c r="C12" s="52"/>
      <c r="D12" s="52"/>
    </row>
    <row r="13" spans="1:4" customFormat="1" x14ac:dyDescent="0.25">
      <c r="A13" s="46" t="s">
        <v>382</v>
      </c>
      <c r="B13" s="52">
        <v>1</v>
      </c>
      <c r="C13" s="52"/>
      <c r="D13" s="52"/>
    </row>
    <row r="14" spans="1:4" customFormat="1" x14ac:dyDescent="0.25">
      <c r="A14" s="46" t="s">
        <v>128</v>
      </c>
      <c r="B14" s="52">
        <v>308</v>
      </c>
      <c r="C14" s="52"/>
      <c r="D14" s="52"/>
    </row>
    <row r="15" spans="1:4" customFormat="1" x14ac:dyDescent="0.25">
      <c r="A15" s="46" t="s">
        <v>383</v>
      </c>
      <c r="B15" s="52" t="s">
        <v>197</v>
      </c>
      <c r="C15" s="52"/>
      <c r="D15" s="52"/>
    </row>
    <row r="16" spans="1:4" customFormat="1" x14ac:dyDescent="0.25">
      <c r="A16" s="46" t="s">
        <v>130</v>
      </c>
      <c r="B16" s="52" t="s">
        <v>193</v>
      </c>
      <c r="C16" s="52"/>
      <c r="D16" s="52"/>
    </row>
    <row r="17" spans="1:4" customFormat="1" x14ac:dyDescent="0.25">
      <c r="A17" s="47" t="s">
        <v>384</v>
      </c>
      <c r="B17" s="52"/>
      <c r="C17" s="52"/>
      <c r="D17" s="52"/>
    </row>
    <row r="18" spans="1:4" customFormat="1" x14ac:dyDescent="0.25">
      <c r="A18" s="46" t="s">
        <v>132</v>
      </c>
      <c r="B18" s="53">
        <v>46163</v>
      </c>
      <c r="C18" s="53"/>
      <c r="D18" s="53"/>
    </row>
    <row r="19" spans="1:4" customFormat="1" x14ac:dyDescent="0.25">
      <c r="A19" s="46" t="s">
        <v>133</v>
      </c>
      <c r="B19" s="53">
        <v>46161</v>
      </c>
      <c r="C19" s="52"/>
      <c r="D19" s="52"/>
    </row>
    <row r="20" spans="1:4" customFormat="1" x14ac:dyDescent="0.25">
      <c r="A20" s="46" t="s">
        <v>134</v>
      </c>
      <c r="B20" s="52" t="s">
        <v>143</v>
      </c>
      <c r="C20" s="52"/>
      <c r="D20" s="52"/>
    </row>
    <row r="21" spans="1:4" customFormat="1" x14ac:dyDescent="0.25">
      <c r="A21" s="46" t="s">
        <v>385</v>
      </c>
      <c r="B21" s="52" t="s">
        <v>62</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1" customFormat="1" ht="39" x14ac:dyDescent="0.25">
      <c r="A26" s="60" t="s">
        <v>386</v>
      </c>
      <c r="B26" s="60" t="s">
        <v>392</v>
      </c>
      <c r="C26" s="60" t="s">
        <v>397</v>
      </c>
      <c r="D26" s="60" t="s">
        <v>394</v>
      </c>
    </row>
    <row r="27" spans="1:4" x14ac:dyDescent="0.25">
      <c r="A27" s="44">
        <v>20</v>
      </c>
      <c r="B27" s="45">
        <v>36.54</v>
      </c>
      <c r="C27" s="45">
        <v>2.1800000000000002</v>
      </c>
      <c r="D27" s="45"/>
    </row>
    <row r="28" spans="1:4" x14ac:dyDescent="0.25">
      <c r="A28" s="44">
        <v>21</v>
      </c>
      <c r="B28" s="45">
        <v>36.25</v>
      </c>
      <c r="C28" s="45">
        <v>2.2200000000000002</v>
      </c>
      <c r="D28" s="45"/>
    </row>
    <row r="29" spans="1:4" x14ac:dyDescent="0.25">
      <c r="A29" s="44">
        <v>22</v>
      </c>
      <c r="B29" s="45">
        <v>35.96</v>
      </c>
      <c r="C29" s="45">
        <v>2.2599999999999998</v>
      </c>
      <c r="D29" s="45"/>
    </row>
    <row r="30" spans="1:4" x14ac:dyDescent="0.25">
      <c r="A30" s="44">
        <v>23</v>
      </c>
      <c r="B30" s="45">
        <v>35.659999999999997</v>
      </c>
      <c r="C30" s="45">
        <v>2.29</v>
      </c>
      <c r="D30" s="45"/>
    </row>
    <row r="31" spans="1:4" x14ac:dyDescent="0.25">
      <c r="A31" s="44">
        <v>24</v>
      </c>
      <c r="B31" s="45">
        <v>35.35</v>
      </c>
      <c r="C31" s="45">
        <v>2.33</v>
      </c>
      <c r="D31" s="45"/>
    </row>
    <row r="32" spans="1:4" x14ac:dyDescent="0.25">
      <c r="A32" s="44">
        <v>25</v>
      </c>
      <c r="B32" s="45">
        <v>35.04</v>
      </c>
      <c r="C32" s="45">
        <v>2.37</v>
      </c>
      <c r="D32" s="45"/>
    </row>
    <row r="33" spans="1:4" x14ac:dyDescent="0.25">
      <c r="A33" s="44">
        <v>26</v>
      </c>
      <c r="B33" s="45">
        <v>34.72</v>
      </c>
      <c r="C33" s="45">
        <v>2.42</v>
      </c>
      <c r="D33" s="45"/>
    </row>
    <row r="34" spans="1:4" x14ac:dyDescent="0.25">
      <c r="A34" s="44">
        <v>27</v>
      </c>
      <c r="B34" s="45">
        <v>34.39</v>
      </c>
      <c r="C34" s="45">
        <v>2.46</v>
      </c>
      <c r="D34" s="45"/>
    </row>
    <row r="35" spans="1:4" x14ac:dyDescent="0.25">
      <c r="A35" s="44">
        <v>28</v>
      </c>
      <c r="B35" s="45">
        <v>34.06</v>
      </c>
      <c r="C35" s="45">
        <v>2.5</v>
      </c>
      <c r="D35" s="45"/>
    </row>
    <row r="36" spans="1:4" x14ac:dyDescent="0.25">
      <c r="A36" s="44">
        <v>29</v>
      </c>
      <c r="B36" s="45">
        <v>33.72</v>
      </c>
      <c r="C36" s="45">
        <v>2.54</v>
      </c>
      <c r="D36" s="45"/>
    </row>
    <row r="37" spans="1:4" x14ac:dyDescent="0.25">
      <c r="A37" s="44">
        <v>30</v>
      </c>
      <c r="B37" s="45">
        <v>33.380000000000003</v>
      </c>
      <c r="C37" s="45">
        <v>2.59</v>
      </c>
      <c r="D37" s="45"/>
    </row>
    <row r="38" spans="1:4" x14ac:dyDescent="0.25">
      <c r="A38" s="44">
        <v>31</v>
      </c>
      <c r="B38" s="45">
        <v>33.020000000000003</v>
      </c>
      <c r="C38" s="45">
        <v>2.63</v>
      </c>
      <c r="D38" s="45"/>
    </row>
    <row r="39" spans="1:4" x14ac:dyDescent="0.25">
      <c r="A39" s="44">
        <v>32</v>
      </c>
      <c r="B39" s="45">
        <v>32.659999999999997</v>
      </c>
      <c r="C39" s="45">
        <v>2.68</v>
      </c>
      <c r="D39" s="45"/>
    </row>
    <row r="40" spans="1:4" x14ac:dyDescent="0.25">
      <c r="A40" s="44">
        <v>33</v>
      </c>
      <c r="B40" s="45">
        <v>32.29</v>
      </c>
      <c r="C40" s="45">
        <v>2.72</v>
      </c>
      <c r="D40" s="45"/>
    </row>
    <row r="41" spans="1:4" x14ac:dyDescent="0.25">
      <c r="A41" s="44">
        <v>34</v>
      </c>
      <c r="B41" s="45">
        <v>31.91</v>
      </c>
      <c r="C41" s="45">
        <v>2.77</v>
      </c>
      <c r="D41" s="45"/>
    </row>
    <row r="42" spans="1:4" x14ac:dyDescent="0.25">
      <c r="A42" s="44">
        <v>35</v>
      </c>
      <c r="B42" s="45">
        <v>31.53</v>
      </c>
      <c r="C42" s="45">
        <v>2.82</v>
      </c>
      <c r="D42" s="45"/>
    </row>
    <row r="43" spans="1:4" x14ac:dyDescent="0.25">
      <c r="A43" s="44">
        <v>36</v>
      </c>
      <c r="B43" s="45">
        <v>31.14</v>
      </c>
      <c r="C43" s="45">
        <v>2.86</v>
      </c>
      <c r="D43" s="45"/>
    </row>
    <row r="44" spans="1:4" x14ac:dyDescent="0.25">
      <c r="A44" s="44">
        <v>37</v>
      </c>
      <c r="B44" s="45">
        <v>30.74</v>
      </c>
      <c r="C44" s="45">
        <v>2.91</v>
      </c>
      <c r="D44" s="45"/>
    </row>
    <row r="45" spans="1:4" x14ac:dyDescent="0.25">
      <c r="A45" s="44">
        <v>38</v>
      </c>
      <c r="B45" s="45">
        <v>30.33</v>
      </c>
      <c r="C45" s="45">
        <v>2.96</v>
      </c>
      <c r="D45" s="45"/>
    </row>
    <row r="46" spans="1:4" x14ac:dyDescent="0.25">
      <c r="A46" s="44">
        <v>39</v>
      </c>
      <c r="B46" s="45">
        <v>29.92</v>
      </c>
      <c r="C46" s="45">
        <v>3.01</v>
      </c>
      <c r="D46" s="45"/>
    </row>
    <row r="47" spans="1:4" x14ac:dyDescent="0.25">
      <c r="A47" s="44">
        <v>40</v>
      </c>
      <c r="B47" s="45">
        <v>29.5</v>
      </c>
      <c r="C47" s="45">
        <v>3.06</v>
      </c>
      <c r="D47" s="45"/>
    </row>
    <row r="48" spans="1:4" x14ac:dyDescent="0.25">
      <c r="A48" s="44">
        <v>41</v>
      </c>
      <c r="B48" s="45">
        <v>29.07</v>
      </c>
      <c r="C48" s="45">
        <v>3.11</v>
      </c>
      <c r="D48" s="45"/>
    </row>
    <row r="49" spans="1:4" x14ac:dyDescent="0.25">
      <c r="A49" s="44">
        <v>42</v>
      </c>
      <c r="B49" s="45">
        <v>28.63</v>
      </c>
      <c r="C49" s="45">
        <v>3.16</v>
      </c>
      <c r="D49" s="45"/>
    </row>
    <row r="50" spans="1:4" x14ac:dyDescent="0.25">
      <c r="A50" s="44">
        <v>43</v>
      </c>
      <c r="B50" s="45">
        <v>28.19</v>
      </c>
      <c r="C50" s="45">
        <v>3.21</v>
      </c>
      <c r="D50" s="45"/>
    </row>
    <row r="51" spans="1:4" x14ac:dyDescent="0.25">
      <c r="A51" s="44">
        <v>44</v>
      </c>
      <c r="B51" s="45">
        <v>27.74</v>
      </c>
      <c r="C51" s="45">
        <v>3.25</v>
      </c>
      <c r="D51" s="45"/>
    </row>
    <row r="52" spans="1:4" x14ac:dyDescent="0.25">
      <c r="A52" s="44">
        <v>45</v>
      </c>
      <c r="B52" s="45">
        <v>27.28</v>
      </c>
      <c r="C52" s="45">
        <v>3.3</v>
      </c>
      <c r="D52" s="45"/>
    </row>
    <row r="53" spans="1:4" x14ac:dyDescent="0.25">
      <c r="A53" s="44">
        <v>46</v>
      </c>
      <c r="B53" s="45">
        <v>26.81</v>
      </c>
      <c r="C53" s="45">
        <v>3.35</v>
      </c>
      <c r="D53" s="45"/>
    </row>
    <row r="54" spans="1:4" x14ac:dyDescent="0.25">
      <c r="A54" s="44">
        <v>47</v>
      </c>
      <c r="B54" s="45">
        <v>26.34</v>
      </c>
      <c r="C54" s="45">
        <v>3.4</v>
      </c>
      <c r="D54" s="45"/>
    </row>
    <row r="55" spans="1:4" x14ac:dyDescent="0.25">
      <c r="A55" s="44">
        <v>48</v>
      </c>
      <c r="B55" s="45">
        <v>25.86</v>
      </c>
      <c r="C55" s="45">
        <v>3.44</v>
      </c>
      <c r="D55" s="45"/>
    </row>
    <row r="56" spans="1:4" x14ac:dyDescent="0.25">
      <c r="A56" s="44">
        <v>49</v>
      </c>
      <c r="B56" s="45">
        <v>25.37</v>
      </c>
      <c r="C56" s="45">
        <v>3.49</v>
      </c>
      <c r="D56" s="45"/>
    </row>
    <row r="57" spans="1:4" x14ac:dyDescent="0.25">
      <c r="A57" s="44">
        <v>50</v>
      </c>
      <c r="B57" s="45">
        <v>24.88</v>
      </c>
      <c r="C57" s="45">
        <v>3.54</v>
      </c>
      <c r="D57" s="45"/>
    </row>
    <row r="58" spans="1:4" x14ac:dyDescent="0.25">
      <c r="A58" s="44">
        <v>51</v>
      </c>
      <c r="B58" s="45">
        <v>24.38</v>
      </c>
      <c r="C58" s="45">
        <v>3.58</v>
      </c>
      <c r="D58" s="45"/>
    </row>
    <row r="59" spans="1:4" x14ac:dyDescent="0.25">
      <c r="A59" s="44">
        <v>52</v>
      </c>
      <c r="B59" s="45">
        <v>23.87</v>
      </c>
      <c r="C59" s="45">
        <v>3.63</v>
      </c>
      <c r="D59" s="45"/>
    </row>
    <row r="60" spans="1:4" x14ac:dyDescent="0.25">
      <c r="A60" s="44">
        <v>53</v>
      </c>
      <c r="B60" s="45">
        <v>23.35</v>
      </c>
      <c r="C60" s="45">
        <v>3.67</v>
      </c>
      <c r="D60" s="45"/>
    </row>
    <row r="61" spans="1:4" x14ac:dyDescent="0.25">
      <c r="A61" s="44">
        <v>54</v>
      </c>
      <c r="B61" s="45">
        <v>22.83</v>
      </c>
      <c r="C61" s="45">
        <v>3.71</v>
      </c>
      <c r="D61" s="45"/>
    </row>
    <row r="62" spans="1:4" x14ac:dyDescent="0.25">
      <c r="A62" s="44">
        <v>55</v>
      </c>
      <c r="B62" s="45">
        <v>22.31</v>
      </c>
      <c r="C62" s="45">
        <v>3.75</v>
      </c>
      <c r="D62" s="45"/>
    </row>
    <row r="63" spans="1:4" x14ac:dyDescent="0.25">
      <c r="A63" s="44">
        <v>56</v>
      </c>
      <c r="B63" s="45">
        <v>21.79</v>
      </c>
      <c r="C63" s="45">
        <v>3.78</v>
      </c>
      <c r="D63" s="45"/>
    </row>
    <row r="64" spans="1:4" x14ac:dyDescent="0.25">
      <c r="A64" s="44">
        <v>57</v>
      </c>
      <c r="B64" s="45">
        <v>21.25</v>
      </c>
      <c r="C64" s="45">
        <v>3.81</v>
      </c>
      <c r="D64" s="45"/>
    </row>
    <row r="65" spans="1:4" x14ac:dyDescent="0.25">
      <c r="A65" s="44">
        <v>58</v>
      </c>
      <c r="B65" s="45">
        <v>20.72</v>
      </c>
      <c r="C65" s="45">
        <v>3.84</v>
      </c>
      <c r="D65" s="45"/>
    </row>
    <row r="66" spans="1:4" x14ac:dyDescent="0.25">
      <c r="A66" s="44">
        <v>59</v>
      </c>
      <c r="B66" s="45">
        <v>20.170000000000002</v>
      </c>
      <c r="C66" s="45">
        <v>3.87</v>
      </c>
      <c r="D66" s="45"/>
    </row>
    <row r="67" spans="1:4" x14ac:dyDescent="0.25">
      <c r="A67" s="44">
        <v>60</v>
      </c>
      <c r="B67" s="45">
        <v>19.62</v>
      </c>
      <c r="C67" s="45">
        <v>3.89</v>
      </c>
      <c r="D67" s="45"/>
    </row>
    <row r="68" spans="1:4" x14ac:dyDescent="0.25">
      <c r="A68" s="44">
        <v>61</v>
      </c>
      <c r="B68" s="45">
        <v>19.059999999999999</v>
      </c>
      <c r="C68" s="45">
        <v>3.92</v>
      </c>
      <c r="D68" s="45"/>
    </row>
    <row r="69" spans="1:4" x14ac:dyDescent="0.25">
      <c r="A69" s="44">
        <v>62</v>
      </c>
      <c r="B69" s="45">
        <v>18.5</v>
      </c>
      <c r="C69" s="45">
        <v>3.94</v>
      </c>
      <c r="D69" s="45"/>
    </row>
    <row r="70" spans="1:4" x14ac:dyDescent="0.25">
      <c r="A70" s="44">
        <v>63</v>
      </c>
      <c r="B70" s="45">
        <v>17.940000000000001</v>
      </c>
      <c r="C70" s="45">
        <v>3.95</v>
      </c>
      <c r="D70" s="45"/>
    </row>
    <row r="71" spans="1:4" x14ac:dyDescent="0.25">
      <c r="A71" s="44">
        <v>64</v>
      </c>
      <c r="B71" s="45">
        <v>17.37</v>
      </c>
      <c r="C71" s="45">
        <v>3.97</v>
      </c>
      <c r="D71" s="45"/>
    </row>
    <row r="72" spans="1:4" x14ac:dyDescent="0.25">
      <c r="A72" s="44">
        <v>65</v>
      </c>
      <c r="B72" s="45">
        <v>16.8</v>
      </c>
      <c r="C72" s="45">
        <v>3.98</v>
      </c>
      <c r="D72" s="45"/>
    </row>
    <row r="73" spans="1:4" x14ac:dyDescent="0.25">
      <c r="A73" s="44">
        <v>66</v>
      </c>
      <c r="B73" s="45">
        <v>16.22</v>
      </c>
      <c r="C73" s="45">
        <v>3.98</v>
      </c>
      <c r="D73" s="45"/>
    </row>
    <row r="74" spans="1:4" x14ac:dyDescent="0.25">
      <c r="A74" s="44">
        <v>67</v>
      </c>
      <c r="B74" s="45">
        <v>15.64</v>
      </c>
      <c r="C74" s="45">
        <v>3.98</v>
      </c>
      <c r="D74" s="45"/>
    </row>
    <row r="75" spans="1:4" x14ac:dyDescent="0.25">
      <c r="A75" s="44">
        <v>68</v>
      </c>
      <c r="B75" s="45">
        <v>15.05</v>
      </c>
      <c r="C75" s="45">
        <v>3.98</v>
      </c>
      <c r="D75" s="45"/>
    </row>
    <row r="76" spans="1:4" x14ac:dyDescent="0.25">
      <c r="A76" s="44">
        <v>69</v>
      </c>
      <c r="B76" s="45">
        <v>14.46</v>
      </c>
      <c r="C76" s="45">
        <v>3.93</v>
      </c>
      <c r="D76" s="45"/>
    </row>
    <row r="77" spans="1:4" x14ac:dyDescent="0.25">
      <c r="A77" s="44">
        <v>70</v>
      </c>
      <c r="B77" s="45">
        <v>13.86</v>
      </c>
      <c r="C77" s="45">
        <v>3.87</v>
      </c>
      <c r="D77" s="45"/>
    </row>
    <row r="78" spans="1:4" x14ac:dyDescent="0.25">
      <c r="A78" s="44">
        <v>71</v>
      </c>
      <c r="B78" s="45">
        <v>13.26</v>
      </c>
      <c r="C78" s="45">
        <v>3.86</v>
      </c>
      <c r="D78" s="45"/>
    </row>
    <row r="79" spans="1:4" x14ac:dyDescent="0.25">
      <c r="A79" s="44">
        <v>72</v>
      </c>
      <c r="B79" s="45">
        <v>12.66</v>
      </c>
      <c r="C79" s="45">
        <v>3.84</v>
      </c>
      <c r="D79" s="45"/>
    </row>
    <row r="80" spans="1:4" x14ac:dyDescent="0.25">
      <c r="A80" s="44">
        <v>73</v>
      </c>
      <c r="B80" s="45">
        <v>12.07</v>
      </c>
      <c r="C80" s="45">
        <v>3.82</v>
      </c>
      <c r="D80" s="45">
        <v>1.71</v>
      </c>
    </row>
    <row r="81" spans="1:4" x14ac:dyDescent="0.25">
      <c r="A81" s="44">
        <v>74</v>
      </c>
      <c r="B81" s="45">
        <v>11.48</v>
      </c>
      <c r="C81" s="45">
        <v>3.67</v>
      </c>
      <c r="D81" s="45">
        <v>1.56</v>
      </c>
    </row>
    <row r="82" spans="1:4" x14ac:dyDescent="0.25">
      <c r="A82" s="44">
        <v>75</v>
      </c>
      <c r="B82" s="45">
        <v>10.9</v>
      </c>
      <c r="C82" s="45">
        <v>3.5</v>
      </c>
      <c r="D82" s="45">
        <v>1.42</v>
      </c>
    </row>
    <row r="83" spans="1:4" x14ac:dyDescent="0.25">
      <c r="A83" s="44">
        <v>76</v>
      </c>
      <c r="B83" s="45">
        <v>10.34</v>
      </c>
      <c r="C83" s="45">
        <v>3.45</v>
      </c>
      <c r="D83" s="45">
        <v>1.29</v>
      </c>
    </row>
    <row r="84" spans="1:4" x14ac:dyDescent="0.25">
      <c r="A84" s="44">
        <v>77</v>
      </c>
      <c r="B84" s="45">
        <v>9.7899999999999991</v>
      </c>
      <c r="C84" s="45">
        <v>3.39</v>
      </c>
      <c r="D84" s="45">
        <v>1.17</v>
      </c>
    </row>
    <row r="85" spans="1:4" x14ac:dyDescent="0.25">
      <c r="A85" s="44">
        <v>78</v>
      </c>
      <c r="B85" s="45">
        <v>9.25</v>
      </c>
      <c r="C85" s="45">
        <v>3.32</v>
      </c>
      <c r="D85" s="45">
        <v>1.05</v>
      </c>
    </row>
    <row r="86" spans="1:4" x14ac:dyDescent="0.25">
      <c r="A86" s="44">
        <v>79</v>
      </c>
      <c r="B86" s="45">
        <v>8.7200000000000006</v>
      </c>
      <c r="C86" s="45">
        <v>3.05</v>
      </c>
      <c r="D86" s="45">
        <v>0.95</v>
      </c>
    </row>
    <row r="87" spans="1:4" x14ac:dyDescent="0.25">
      <c r="A87" s="44">
        <v>80</v>
      </c>
      <c r="B87" s="45">
        <v>8.19</v>
      </c>
      <c r="C87" s="45">
        <v>2.78</v>
      </c>
      <c r="D87" s="45">
        <v>0.84</v>
      </c>
    </row>
    <row r="88" spans="1:4" x14ac:dyDescent="0.25">
      <c r="A88" s="44">
        <v>81</v>
      </c>
      <c r="B88" s="45">
        <v>7.66</v>
      </c>
      <c r="C88" s="45">
        <v>2.72</v>
      </c>
      <c r="D88" s="45">
        <v>0.75</v>
      </c>
    </row>
    <row r="89" spans="1:4" x14ac:dyDescent="0.25">
      <c r="A89" s="44">
        <v>82</v>
      </c>
      <c r="B89" s="45">
        <v>7.13</v>
      </c>
      <c r="C89" s="45">
        <v>2.65</v>
      </c>
      <c r="D89" s="45">
        <v>0.66</v>
      </c>
    </row>
    <row r="90" spans="1:4" x14ac:dyDescent="0.25">
      <c r="A90" s="44">
        <v>83</v>
      </c>
      <c r="B90" s="45">
        <v>6.61</v>
      </c>
      <c r="C90" s="45">
        <v>2.57</v>
      </c>
      <c r="D90" s="45">
        <v>0.56999999999999995</v>
      </c>
    </row>
    <row r="91" spans="1:4" x14ac:dyDescent="0.25">
      <c r="A91" s="44">
        <v>84</v>
      </c>
      <c r="B91" s="45">
        <v>6.11</v>
      </c>
      <c r="C91" s="45">
        <v>2.2599999999999998</v>
      </c>
      <c r="D91" s="45">
        <v>0.5</v>
      </c>
    </row>
    <row r="92" spans="1:4" x14ac:dyDescent="0.25">
      <c r="A92" s="44">
        <v>85</v>
      </c>
      <c r="B92" s="45">
        <v>5.63</v>
      </c>
      <c r="C92" s="45">
        <v>1.94</v>
      </c>
      <c r="D92" s="45">
        <v>0.43</v>
      </c>
    </row>
  </sheetData>
  <sheetProtection algorithmName="SHA-512" hashValue="uNpr+V5jlQoaIcPVsbcdLoOTqJF1sUUKsSbSg2aG8aRKVyZ/Hq8WKu7POmqQQx4Zzk1KrwmhnYO3tjIUQRrWCw==" saltValue="u66/BbYXbQ1p0tRZk0IxLQ==" spinCount="100000" sheet="1" objects="1" scenarios="1"/>
  <conditionalFormatting sqref="A26:A92">
    <cfRule type="expression" dxfId="638" priority="1" stopIfTrue="1">
      <formula>MOD(ROW(),2)=0</formula>
    </cfRule>
    <cfRule type="expression" dxfId="637" priority="2" stopIfTrue="1">
      <formula>MOD(ROW(),2)&lt;&gt;0</formula>
    </cfRule>
  </conditionalFormatting>
  <conditionalFormatting sqref="B26:D92">
    <cfRule type="expression" dxfId="636" priority="3" stopIfTrue="1">
      <formula>MOD(ROW(),2)=0</formula>
    </cfRule>
    <cfRule type="expression" dxfId="635" priority="4" stopIfTrue="1">
      <formula>MOD(ROW(),2)&lt;&gt;0</formula>
    </cfRule>
  </conditionalFormatting>
  <conditionalFormatting sqref="A6:A21">
    <cfRule type="expression" dxfId="634" priority="5" stopIfTrue="1">
      <formula>MOD(ROW(),2)=0</formula>
    </cfRule>
    <cfRule type="expression" dxfId="633" priority="6" stopIfTrue="1">
      <formula>MOD(ROW(),2)&lt;&gt;0</formula>
    </cfRule>
  </conditionalFormatting>
  <conditionalFormatting sqref="B6:D21">
    <cfRule type="expression" dxfId="632" priority="7" stopIfTrue="1">
      <formula>MOD(ROW(),2)=0</formula>
    </cfRule>
    <cfRule type="expression" dxfId="631" priority="8" stopIfTrue="1">
      <formula>MOD(ROW(),2)&lt;&gt;0</formula>
    </cfRule>
  </conditionalFormatting>
  <pageMargins left="0.7" right="0.7" top="0.75" bottom="0.75" header="0.3" footer="0.3"/>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FFA98-4CDD-472B-B766-A3C6B2AB7D63}">
  <sheetPr codeName="Sheet33"/>
  <dimension ref="A1:D57"/>
  <sheetViews>
    <sheetView showGridLines="0" workbookViewId="0">
      <selection activeCell="A6" sqref="A6"/>
    </sheetView>
  </sheetViews>
  <sheetFormatPr defaultColWidth="8.7265625" defaultRowHeight="12.5" x14ac:dyDescent="0.25"/>
  <cols>
    <col min="1" max="1" width="31.54296875" style="42" customWidth="1"/>
    <col min="2" max="4" width="22.54296875" style="42" customWidth="1"/>
    <col min="5" max="16384" width="8.7265625" style="42"/>
  </cols>
  <sheetData>
    <row r="1" spans="1:4" s="1" customFormat="1" ht="20" x14ac:dyDescent="0.4">
      <c r="A1" s="2" t="s">
        <v>0</v>
      </c>
    </row>
    <row r="2" spans="1:4" s="1" customFormat="1" ht="15.5" x14ac:dyDescent="0.35">
      <c r="A2" s="30" t="s">
        <v>1</v>
      </c>
      <c r="B2" s="3" t="str">
        <f>wb_title</f>
        <v>Fire_NI - Consolidated Factor Spreadsheet</v>
      </c>
    </row>
    <row r="3" spans="1:4" s="1" customFormat="1" ht="15.5" x14ac:dyDescent="0.35">
      <c r="A3" s="30" t="s">
        <v>2</v>
      </c>
      <c r="B3" s="3" t="str">
        <f>TABLE_FACTOR_TYPE_1 &amp; " - x-" &amp; TABLE_SERIES_NUMBER_1</f>
        <v>Pensioner Cash Equivalent - x-309</v>
      </c>
    </row>
    <row r="4" spans="1:4" customFormat="1" x14ac:dyDescent="0.25"/>
    <row r="5" spans="1:4" customFormat="1" x14ac:dyDescent="0.25"/>
    <row r="6" spans="1:4" customFormat="1" x14ac:dyDescent="0.25">
      <c r="A6" s="46" t="s">
        <v>379</v>
      </c>
      <c r="B6" s="52" t="s">
        <v>380</v>
      </c>
      <c r="C6" s="52"/>
      <c r="D6" s="52"/>
    </row>
    <row r="7" spans="1:4" customFormat="1" x14ac:dyDescent="0.25">
      <c r="A7" s="46" t="s">
        <v>381</v>
      </c>
      <c r="B7" s="52" t="s">
        <v>31</v>
      </c>
      <c r="C7" s="52"/>
      <c r="D7" s="52"/>
    </row>
    <row r="8" spans="1:4" customFormat="1" x14ac:dyDescent="0.25">
      <c r="A8" s="46" t="s">
        <v>123</v>
      </c>
      <c r="B8" s="52">
        <v>2015</v>
      </c>
      <c r="C8" s="52"/>
      <c r="D8" s="52"/>
    </row>
    <row r="9" spans="1:4" customFormat="1" x14ac:dyDescent="0.25">
      <c r="A9" s="46" t="s">
        <v>124</v>
      </c>
      <c r="B9" s="52" t="s">
        <v>183</v>
      </c>
      <c r="C9" s="52"/>
      <c r="D9" s="52"/>
    </row>
    <row r="10" spans="1:4" customFormat="1" ht="25" x14ac:dyDescent="0.25">
      <c r="A10" s="46" t="s">
        <v>6</v>
      </c>
      <c r="B10" s="52" t="s">
        <v>184</v>
      </c>
      <c r="C10" s="52"/>
      <c r="D10" s="52"/>
    </row>
    <row r="11" spans="1:4" customFormat="1" x14ac:dyDescent="0.25">
      <c r="A11" s="46" t="s">
        <v>125</v>
      </c>
      <c r="B11" s="52" t="s">
        <v>139</v>
      </c>
      <c r="C11" s="52"/>
      <c r="D11" s="52"/>
    </row>
    <row r="12" spans="1:4" customFormat="1" x14ac:dyDescent="0.25">
      <c r="A12" s="46" t="s">
        <v>126</v>
      </c>
      <c r="B12" s="52" t="s">
        <v>140</v>
      </c>
      <c r="C12" s="52"/>
      <c r="D12" s="52"/>
    </row>
    <row r="13" spans="1:4" customFormat="1" x14ac:dyDescent="0.25">
      <c r="A13" s="46" t="s">
        <v>382</v>
      </c>
      <c r="B13" s="52">
        <v>0</v>
      </c>
      <c r="C13" s="52"/>
      <c r="D13" s="52"/>
    </row>
    <row r="14" spans="1:4" customFormat="1" x14ac:dyDescent="0.25">
      <c r="A14" s="46" t="s">
        <v>128</v>
      </c>
      <c r="B14" s="52">
        <v>309</v>
      </c>
      <c r="C14" s="52"/>
      <c r="D14" s="52"/>
    </row>
    <row r="15" spans="1:4" customFormat="1" x14ac:dyDescent="0.25">
      <c r="A15" s="46" t="s">
        <v>383</v>
      </c>
      <c r="B15" s="52" t="s">
        <v>198</v>
      </c>
      <c r="C15" s="52"/>
      <c r="D15" s="52"/>
    </row>
    <row r="16" spans="1:4" customFormat="1" x14ac:dyDescent="0.25">
      <c r="A16" s="46" t="s">
        <v>130</v>
      </c>
      <c r="B16" s="52" t="s">
        <v>142</v>
      </c>
      <c r="C16" s="52"/>
      <c r="D16" s="52"/>
    </row>
    <row r="17" spans="1:4" customFormat="1" x14ac:dyDescent="0.25">
      <c r="A17" s="47" t="s">
        <v>384</v>
      </c>
      <c r="B17" s="52"/>
      <c r="C17" s="52"/>
      <c r="D17" s="52"/>
    </row>
    <row r="18" spans="1:4" customFormat="1" x14ac:dyDescent="0.25">
      <c r="A18" s="46" t="s">
        <v>132</v>
      </c>
      <c r="B18" s="53">
        <v>46163</v>
      </c>
      <c r="C18" s="53"/>
      <c r="D18" s="53"/>
    </row>
    <row r="19" spans="1:4" customFormat="1" x14ac:dyDescent="0.25">
      <c r="A19" s="46" t="s">
        <v>133</v>
      </c>
      <c r="B19" s="53">
        <v>46161</v>
      </c>
      <c r="C19" s="52"/>
      <c r="D19" s="52"/>
    </row>
    <row r="20" spans="1:4" customFormat="1" x14ac:dyDescent="0.25">
      <c r="A20" s="46" t="s">
        <v>134</v>
      </c>
      <c r="B20" s="52" t="s">
        <v>143</v>
      </c>
      <c r="C20" s="52"/>
      <c r="D20" s="52"/>
    </row>
    <row r="21" spans="1:4" customFormat="1" x14ac:dyDescent="0.25">
      <c r="A21" s="46" t="s">
        <v>385</v>
      </c>
      <c r="B21" s="52" t="s">
        <v>62</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1" customFormat="1" ht="39" x14ac:dyDescent="0.25">
      <c r="A26" s="60" t="s">
        <v>386</v>
      </c>
      <c r="B26" s="60" t="s">
        <v>392</v>
      </c>
      <c r="C26" s="60" t="s">
        <v>397</v>
      </c>
      <c r="D26" s="60" t="s">
        <v>394</v>
      </c>
    </row>
    <row r="27" spans="1:4" x14ac:dyDescent="0.25">
      <c r="A27" s="44">
        <v>55</v>
      </c>
      <c r="B27" s="45">
        <v>22.36</v>
      </c>
      <c r="C27" s="45">
        <v>3.75</v>
      </c>
      <c r="D27" s="45"/>
    </row>
    <row r="28" spans="1:4" x14ac:dyDescent="0.25">
      <c r="A28" s="44">
        <v>56</v>
      </c>
      <c r="B28" s="45">
        <v>21.84</v>
      </c>
      <c r="C28" s="45">
        <v>3.78</v>
      </c>
      <c r="D28" s="45"/>
    </row>
    <row r="29" spans="1:4" x14ac:dyDescent="0.25">
      <c r="A29" s="44">
        <v>57</v>
      </c>
      <c r="B29" s="45">
        <v>21.31</v>
      </c>
      <c r="C29" s="45">
        <v>3.81</v>
      </c>
      <c r="D29" s="45"/>
    </row>
    <row r="30" spans="1:4" x14ac:dyDescent="0.25">
      <c r="A30" s="44">
        <v>58</v>
      </c>
      <c r="B30" s="45">
        <v>20.77</v>
      </c>
      <c r="C30" s="45">
        <v>3.84</v>
      </c>
      <c r="D30" s="45"/>
    </row>
    <row r="31" spans="1:4" x14ac:dyDescent="0.25">
      <c r="A31" s="44">
        <v>59</v>
      </c>
      <c r="B31" s="45">
        <v>20.23</v>
      </c>
      <c r="C31" s="45">
        <v>3.87</v>
      </c>
      <c r="D31" s="45"/>
    </row>
    <row r="32" spans="1:4" x14ac:dyDescent="0.25">
      <c r="A32" s="44">
        <v>60</v>
      </c>
      <c r="B32" s="45">
        <v>19.670000000000002</v>
      </c>
      <c r="C32" s="45">
        <v>3.89</v>
      </c>
      <c r="D32" s="45"/>
    </row>
    <row r="33" spans="1:4" x14ac:dyDescent="0.25">
      <c r="A33" s="44">
        <v>61</v>
      </c>
      <c r="B33" s="45">
        <v>19.100000000000001</v>
      </c>
      <c r="C33" s="45">
        <v>3.92</v>
      </c>
      <c r="D33" s="45"/>
    </row>
    <row r="34" spans="1:4" x14ac:dyDescent="0.25">
      <c r="A34" s="44">
        <v>62</v>
      </c>
      <c r="B34" s="45">
        <v>18.52</v>
      </c>
      <c r="C34" s="45">
        <v>3.94</v>
      </c>
      <c r="D34" s="45"/>
    </row>
    <row r="35" spans="1:4" x14ac:dyDescent="0.25">
      <c r="A35" s="44">
        <v>63</v>
      </c>
      <c r="B35" s="45">
        <v>17.95</v>
      </c>
      <c r="C35" s="45">
        <v>3.95</v>
      </c>
      <c r="D35" s="45"/>
    </row>
    <row r="36" spans="1:4" x14ac:dyDescent="0.25">
      <c r="A36" s="44">
        <v>64</v>
      </c>
      <c r="B36" s="45">
        <v>17.37</v>
      </c>
      <c r="C36" s="45">
        <v>3.97</v>
      </c>
      <c r="D36" s="45"/>
    </row>
    <row r="37" spans="1:4" x14ac:dyDescent="0.25">
      <c r="A37" s="44">
        <v>65</v>
      </c>
      <c r="B37" s="45">
        <v>16.8</v>
      </c>
      <c r="C37" s="45">
        <v>3.98</v>
      </c>
      <c r="D37" s="45"/>
    </row>
    <row r="38" spans="1:4" x14ac:dyDescent="0.25">
      <c r="A38" s="44">
        <v>66</v>
      </c>
      <c r="B38" s="45">
        <v>16.22</v>
      </c>
      <c r="C38" s="45">
        <v>3.98</v>
      </c>
      <c r="D38" s="45"/>
    </row>
    <row r="39" spans="1:4" x14ac:dyDescent="0.25">
      <c r="A39" s="44">
        <v>67</v>
      </c>
      <c r="B39" s="45">
        <v>15.64</v>
      </c>
      <c r="C39" s="45">
        <v>3.98</v>
      </c>
      <c r="D39" s="45"/>
    </row>
    <row r="40" spans="1:4" x14ac:dyDescent="0.25">
      <c r="A40" s="44">
        <v>68</v>
      </c>
      <c r="B40" s="45">
        <v>15.05</v>
      </c>
      <c r="C40" s="45">
        <v>3.98</v>
      </c>
      <c r="D40" s="45"/>
    </row>
    <row r="41" spans="1:4" x14ac:dyDescent="0.25">
      <c r="A41" s="44">
        <v>69</v>
      </c>
      <c r="B41" s="45">
        <v>14.46</v>
      </c>
      <c r="C41" s="45">
        <v>3.93</v>
      </c>
      <c r="D41" s="45"/>
    </row>
    <row r="42" spans="1:4" x14ac:dyDescent="0.25">
      <c r="A42" s="44">
        <v>70</v>
      </c>
      <c r="B42" s="45">
        <v>13.86</v>
      </c>
      <c r="C42" s="45">
        <v>3.87</v>
      </c>
      <c r="D42" s="45"/>
    </row>
    <row r="43" spans="1:4" x14ac:dyDescent="0.25">
      <c r="A43" s="44">
        <v>71</v>
      </c>
      <c r="B43" s="45">
        <v>13.26</v>
      </c>
      <c r="C43" s="45">
        <v>3.86</v>
      </c>
      <c r="D43" s="45"/>
    </row>
    <row r="44" spans="1:4" x14ac:dyDescent="0.25">
      <c r="A44" s="44">
        <v>72</v>
      </c>
      <c r="B44" s="45">
        <v>12.66</v>
      </c>
      <c r="C44" s="45">
        <v>3.84</v>
      </c>
      <c r="D44" s="45"/>
    </row>
    <row r="45" spans="1:4" x14ac:dyDescent="0.25">
      <c r="A45" s="44">
        <v>73</v>
      </c>
      <c r="B45" s="45">
        <v>12.07</v>
      </c>
      <c r="C45" s="45">
        <v>3.82</v>
      </c>
      <c r="D45" s="45">
        <v>2.2000000000000002</v>
      </c>
    </row>
    <row r="46" spans="1:4" x14ac:dyDescent="0.25">
      <c r="A46" s="44">
        <v>74</v>
      </c>
      <c r="B46" s="45">
        <v>11.48</v>
      </c>
      <c r="C46" s="45">
        <v>3.67</v>
      </c>
      <c r="D46" s="45">
        <v>2.02</v>
      </c>
    </row>
    <row r="47" spans="1:4" x14ac:dyDescent="0.25">
      <c r="A47" s="44">
        <v>75</v>
      </c>
      <c r="B47" s="45">
        <v>10.9</v>
      </c>
      <c r="C47" s="45">
        <v>3.5</v>
      </c>
      <c r="D47" s="45">
        <v>1.84</v>
      </c>
    </row>
    <row r="48" spans="1:4" x14ac:dyDescent="0.25">
      <c r="A48" s="44">
        <v>76</v>
      </c>
      <c r="B48" s="45">
        <v>10.34</v>
      </c>
      <c r="C48" s="45">
        <v>3.45</v>
      </c>
      <c r="D48" s="45">
        <v>1.69</v>
      </c>
    </row>
    <row r="49" spans="1:4" x14ac:dyDescent="0.25">
      <c r="A49" s="44">
        <v>77</v>
      </c>
      <c r="B49" s="45">
        <v>9.7899999999999991</v>
      </c>
      <c r="C49" s="45">
        <v>3.39</v>
      </c>
      <c r="D49" s="45">
        <v>1.54</v>
      </c>
    </row>
    <row r="50" spans="1:4" x14ac:dyDescent="0.25">
      <c r="A50" s="44">
        <v>78</v>
      </c>
      <c r="B50" s="45">
        <v>9.25</v>
      </c>
      <c r="C50" s="45">
        <v>3.32</v>
      </c>
      <c r="D50" s="45">
        <v>1.4</v>
      </c>
    </row>
    <row r="51" spans="1:4" x14ac:dyDescent="0.25">
      <c r="A51" s="44">
        <v>79</v>
      </c>
      <c r="B51" s="45">
        <v>8.7200000000000006</v>
      </c>
      <c r="C51" s="45">
        <v>3.05</v>
      </c>
      <c r="D51" s="45">
        <v>1.26</v>
      </c>
    </row>
    <row r="52" spans="1:4" x14ac:dyDescent="0.25">
      <c r="A52" s="44">
        <v>80</v>
      </c>
      <c r="B52" s="45">
        <v>8.19</v>
      </c>
      <c r="C52" s="45">
        <v>2.78</v>
      </c>
      <c r="D52" s="45">
        <v>1.1200000000000001</v>
      </c>
    </row>
    <row r="53" spans="1:4" x14ac:dyDescent="0.25">
      <c r="A53" s="44">
        <v>81</v>
      </c>
      <c r="B53" s="45">
        <v>7.66</v>
      </c>
      <c r="C53" s="45">
        <v>2.72</v>
      </c>
      <c r="D53" s="45">
        <v>1</v>
      </c>
    </row>
    <row r="54" spans="1:4" x14ac:dyDescent="0.25">
      <c r="A54" s="44">
        <v>82</v>
      </c>
      <c r="B54" s="45">
        <v>7.13</v>
      </c>
      <c r="C54" s="45">
        <v>2.65</v>
      </c>
      <c r="D54" s="45">
        <v>0.89</v>
      </c>
    </row>
    <row r="55" spans="1:4" x14ac:dyDescent="0.25">
      <c r="A55" s="44">
        <v>83</v>
      </c>
      <c r="B55" s="45">
        <v>6.61</v>
      </c>
      <c r="C55" s="45">
        <v>2.57</v>
      </c>
      <c r="D55" s="45">
        <v>0.79</v>
      </c>
    </row>
    <row r="56" spans="1:4" x14ac:dyDescent="0.25">
      <c r="A56" s="44">
        <v>84</v>
      </c>
      <c r="B56" s="45">
        <v>6.11</v>
      </c>
      <c r="C56" s="45">
        <v>2.2599999999999998</v>
      </c>
      <c r="D56" s="45">
        <v>0.67</v>
      </c>
    </row>
    <row r="57" spans="1:4" x14ac:dyDescent="0.25">
      <c r="A57" s="44">
        <v>85</v>
      </c>
      <c r="B57" s="45">
        <v>5.63</v>
      </c>
      <c r="C57" s="45">
        <v>1.94</v>
      </c>
      <c r="D57" s="45">
        <v>0.56999999999999995</v>
      </c>
    </row>
  </sheetData>
  <sheetProtection algorithmName="SHA-512" hashValue="zdQDsP/u1v47afXUPU5nxzepobBpyRHsC+UEyz1r1KeqQ4W7Z6fvH7UGhFcinMQ5cvXXkqn8mt0Rsw5cRuOWNg==" saltValue="I/Ms2oLpGAhmywiWWUEbLw==" spinCount="100000" sheet="1" objects="1" scenarios="1"/>
  <conditionalFormatting sqref="A26:A57">
    <cfRule type="expression" dxfId="628" priority="1" stopIfTrue="1">
      <formula>MOD(ROW(),2)=0</formula>
    </cfRule>
    <cfRule type="expression" dxfId="627" priority="2" stopIfTrue="1">
      <formula>MOD(ROW(),2)&lt;&gt;0</formula>
    </cfRule>
  </conditionalFormatting>
  <conditionalFormatting sqref="B26:D57">
    <cfRule type="expression" dxfId="626" priority="3" stopIfTrue="1">
      <formula>MOD(ROW(),2)=0</formula>
    </cfRule>
    <cfRule type="expression" dxfId="625" priority="4" stopIfTrue="1">
      <formula>MOD(ROW(),2)&lt;&gt;0</formula>
    </cfRule>
  </conditionalFormatting>
  <conditionalFormatting sqref="A6:A21">
    <cfRule type="expression" dxfId="624" priority="5" stopIfTrue="1">
      <formula>MOD(ROW(),2)=0</formula>
    </cfRule>
    <cfRule type="expression" dxfId="623" priority="6" stopIfTrue="1">
      <formula>MOD(ROW(),2)&lt;&gt;0</formula>
    </cfRule>
  </conditionalFormatting>
  <conditionalFormatting sqref="B6:D21">
    <cfRule type="expression" dxfId="622" priority="7" stopIfTrue="1">
      <formula>MOD(ROW(),2)=0</formula>
    </cfRule>
    <cfRule type="expression" dxfId="621" priority="8" stopIfTrue="1">
      <formula>MOD(ROW(),2)&lt;&gt;0</formula>
    </cfRule>
  </conditionalFormatting>
  <pageMargins left="0.7" right="0.7" top="0.75" bottom="0.75" header="0.3" footer="0.3"/>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E6468-00B0-4050-881D-BA51DE24434C}">
  <sheetPr codeName="Sheet34"/>
  <dimension ref="A1:D57"/>
  <sheetViews>
    <sheetView showGridLines="0" workbookViewId="0">
      <selection activeCell="A6" sqref="A6"/>
    </sheetView>
  </sheetViews>
  <sheetFormatPr defaultColWidth="8.7265625" defaultRowHeight="12.5" x14ac:dyDescent="0.25"/>
  <cols>
    <col min="1" max="1" width="31.54296875" style="42" customWidth="1"/>
    <col min="2" max="4" width="22.54296875" style="42" customWidth="1"/>
    <col min="5" max="16384" width="8.7265625" style="42"/>
  </cols>
  <sheetData>
    <row r="1" spans="1:4" s="1" customFormat="1" ht="20" x14ac:dyDescent="0.4">
      <c r="A1" s="2" t="s">
        <v>0</v>
      </c>
    </row>
    <row r="2" spans="1:4" s="1" customFormat="1" ht="15.5" x14ac:dyDescent="0.35">
      <c r="A2" s="30" t="s">
        <v>1</v>
      </c>
      <c r="B2" s="3" t="str">
        <f>wb_title</f>
        <v>Fire_NI - Consolidated Factor Spreadsheet</v>
      </c>
    </row>
    <row r="3" spans="1:4" s="1" customFormat="1" ht="15.5" x14ac:dyDescent="0.35">
      <c r="A3" s="30" t="s">
        <v>2</v>
      </c>
      <c r="B3" s="3" t="str">
        <f>TABLE_FACTOR_TYPE_1 &amp; " - x-" &amp; TABLE_SERIES_NUMBER_1</f>
        <v>Pensioner Cash Equivalent - x-310</v>
      </c>
    </row>
    <row r="4" spans="1:4" customFormat="1" x14ac:dyDescent="0.25"/>
    <row r="5" spans="1:4" customFormat="1" x14ac:dyDescent="0.25"/>
    <row r="6" spans="1:4" customFormat="1" x14ac:dyDescent="0.25">
      <c r="A6" s="46" t="s">
        <v>379</v>
      </c>
      <c r="B6" s="52" t="s">
        <v>380</v>
      </c>
      <c r="C6" s="52"/>
      <c r="D6" s="52"/>
    </row>
    <row r="7" spans="1:4" customFormat="1" x14ac:dyDescent="0.25">
      <c r="A7" s="46" t="s">
        <v>381</v>
      </c>
      <c r="B7" s="52" t="s">
        <v>31</v>
      </c>
      <c r="C7" s="52"/>
      <c r="D7" s="52"/>
    </row>
    <row r="8" spans="1:4" customFormat="1" x14ac:dyDescent="0.25">
      <c r="A8" s="46" t="s">
        <v>123</v>
      </c>
      <c r="B8" s="52">
        <v>2015</v>
      </c>
      <c r="C8" s="52"/>
      <c r="D8" s="52"/>
    </row>
    <row r="9" spans="1:4" customFormat="1" x14ac:dyDescent="0.25">
      <c r="A9" s="46" t="s">
        <v>124</v>
      </c>
      <c r="B9" s="52" t="s">
        <v>183</v>
      </c>
      <c r="C9" s="52"/>
      <c r="D9" s="52"/>
    </row>
    <row r="10" spans="1:4" customFormat="1" ht="25" x14ac:dyDescent="0.25">
      <c r="A10" s="46" t="s">
        <v>6</v>
      </c>
      <c r="B10" s="52" t="s">
        <v>184</v>
      </c>
      <c r="C10" s="52"/>
      <c r="D10" s="52"/>
    </row>
    <row r="11" spans="1:4" customFormat="1" x14ac:dyDescent="0.25">
      <c r="A11" s="46" t="s">
        <v>125</v>
      </c>
      <c r="B11" s="52" t="s">
        <v>144</v>
      </c>
      <c r="C11" s="52"/>
      <c r="D11" s="52"/>
    </row>
    <row r="12" spans="1:4" customFormat="1" x14ac:dyDescent="0.25">
      <c r="A12" s="46" t="s">
        <v>126</v>
      </c>
      <c r="B12" s="52" t="s">
        <v>140</v>
      </c>
      <c r="C12" s="52"/>
      <c r="D12" s="52"/>
    </row>
    <row r="13" spans="1:4" customFormat="1" x14ac:dyDescent="0.25">
      <c r="A13" s="46" t="s">
        <v>382</v>
      </c>
      <c r="B13" s="52">
        <v>0</v>
      </c>
      <c r="C13" s="52"/>
      <c r="D13" s="52"/>
    </row>
    <row r="14" spans="1:4" customFormat="1" x14ac:dyDescent="0.25">
      <c r="A14" s="46" t="s">
        <v>128</v>
      </c>
      <c r="B14" s="52">
        <v>310</v>
      </c>
      <c r="C14" s="52"/>
      <c r="D14" s="52"/>
    </row>
    <row r="15" spans="1:4" customFormat="1" x14ac:dyDescent="0.25">
      <c r="A15" s="46" t="s">
        <v>383</v>
      </c>
      <c r="B15" s="52" t="s">
        <v>199</v>
      </c>
      <c r="C15" s="52"/>
      <c r="D15" s="52"/>
    </row>
    <row r="16" spans="1:4" customFormat="1" x14ac:dyDescent="0.25">
      <c r="A16" s="46" t="s">
        <v>130</v>
      </c>
      <c r="B16" s="52" t="s">
        <v>146</v>
      </c>
      <c r="C16" s="52"/>
      <c r="D16" s="52"/>
    </row>
    <row r="17" spans="1:4" customFormat="1" x14ac:dyDescent="0.25">
      <c r="A17" s="47" t="s">
        <v>384</v>
      </c>
      <c r="B17" s="52"/>
      <c r="C17" s="52"/>
      <c r="D17" s="52"/>
    </row>
    <row r="18" spans="1:4" customFormat="1" x14ac:dyDescent="0.25">
      <c r="A18" s="46" t="s">
        <v>132</v>
      </c>
      <c r="B18" s="53">
        <v>46163</v>
      </c>
      <c r="C18" s="53"/>
      <c r="D18" s="53"/>
    </row>
    <row r="19" spans="1:4" customFormat="1" x14ac:dyDescent="0.25">
      <c r="A19" s="46" t="s">
        <v>133</v>
      </c>
      <c r="B19" s="53">
        <v>46161</v>
      </c>
      <c r="C19" s="52"/>
      <c r="D19" s="52"/>
    </row>
    <row r="20" spans="1:4" customFormat="1" x14ac:dyDescent="0.25">
      <c r="A20" s="46" t="s">
        <v>134</v>
      </c>
      <c r="B20" s="52" t="s">
        <v>143</v>
      </c>
      <c r="C20" s="52"/>
      <c r="D20" s="52"/>
    </row>
    <row r="21" spans="1:4" customFormat="1" x14ac:dyDescent="0.25">
      <c r="A21" s="46" t="s">
        <v>385</v>
      </c>
      <c r="B21" s="52" t="s">
        <v>62</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1" customFormat="1" ht="39" x14ac:dyDescent="0.25">
      <c r="A26" s="60" t="s">
        <v>386</v>
      </c>
      <c r="B26" s="60" t="s">
        <v>392</v>
      </c>
      <c r="C26" s="60" t="s">
        <v>397</v>
      </c>
      <c r="D26" s="60" t="s">
        <v>394</v>
      </c>
    </row>
    <row r="27" spans="1:4" x14ac:dyDescent="0.25">
      <c r="A27" s="44">
        <v>55</v>
      </c>
      <c r="B27" s="45">
        <v>22.36</v>
      </c>
      <c r="C27" s="45">
        <v>3.75</v>
      </c>
      <c r="D27" s="45"/>
    </row>
    <row r="28" spans="1:4" x14ac:dyDescent="0.25">
      <c r="A28" s="44">
        <v>56</v>
      </c>
      <c r="B28" s="45">
        <v>21.84</v>
      </c>
      <c r="C28" s="45">
        <v>3.78</v>
      </c>
      <c r="D28" s="45"/>
    </row>
    <row r="29" spans="1:4" x14ac:dyDescent="0.25">
      <c r="A29" s="44">
        <v>57</v>
      </c>
      <c r="B29" s="45">
        <v>21.31</v>
      </c>
      <c r="C29" s="45">
        <v>3.81</v>
      </c>
      <c r="D29" s="45"/>
    </row>
    <row r="30" spans="1:4" x14ac:dyDescent="0.25">
      <c r="A30" s="44">
        <v>58</v>
      </c>
      <c r="B30" s="45">
        <v>20.77</v>
      </c>
      <c r="C30" s="45">
        <v>3.84</v>
      </c>
      <c r="D30" s="45"/>
    </row>
    <row r="31" spans="1:4" x14ac:dyDescent="0.25">
      <c r="A31" s="44">
        <v>59</v>
      </c>
      <c r="B31" s="45">
        <v>20.23</v>
      </c>
      <c r="C31" s="45">
        <v>3.87</v>
      </c>
      <c r="D31" s="45"/>
    </row>
    <row r="32" spans="1:4" x14ac:dyDescent="0.25">
      <c r="A32" s="44">
        <v>60</v>
      </c>
      <c r="B32" s="45">
        <v>19.670000000000002</v>
      </c>
      <c r="C32" s="45">
        <v>3.89</v>
      </c>
      <c r="D32" s="45"/>
    </row>
    <row r="33" spans="1:4" x14ac:dyDescent="0.25">
      <c r="A33" s="44">
        <v>61</v>
      </c>
      <c r="B33" s="45">
        <v>19.100000000000001</v>
      </c>
      <c r="C33" s="45">
        <v>3.92</v>
      </c>
      <c r="D33" s="45"/>
    </row>
    <row r="34" spans="1:4" x14ac:dyDescent="0.25">
      <c r="A34" s="44">
        <v>62</v>
      </c>
      <c r="B34" s="45">
        <v>18.52</v>
      </c>
      <c r="C34" s="45">
        <v>3.94</v>
      </c>
      <c r="D34" s="45"/>
    </row>
    <row r="35" spans="1:4" x14ac:dyDescent="0.25">
      <c r="A35" s="44">
        <v>63</v>
      </c>
      <c r="B35" s="45">
        <v>17.95</v>
      </c>
      <c r="C35" s="45">
        <v>3.95</v>
      </c>
      <c r="D35" s="45"/>
    </row>
    <row r="36" spans="1:4" x14ac:dyDescent="0.25">
      <c r="A36" s="44">
        <v>64</v>
      </c>
      <c r="B36" s="45">
        <v>17.37</v>
      </c>
      <c r="C36" s="45">
        <v>3.97</v>
      </c>
      <c r="D36" s="45"/>
    </row>
    <row r="37" spans="1:4" x14ac:dyDescent="0.25">
      <c r="A37" s="44">
        <v>65</v>
      </c>
      <c r="B37" s="45">
        <v>16.8</v>
      </c>
      <c r="C37" s="45">
        <v>3.98</v>
      </c>
      <c r="D37" s="45"/>
    </row>
    <row r="38" spans="1:4" x14ac:dyDescent="0.25">
      <c r="A38" s="44">
        <v>66</v>
      </c>
      <c r="B38" s="45">
        <v>16.22</v>
      </c>
      <c r="C38" s="45">
        <v>3.98</v>
      </c>
      <c r="D38" s="45"/>
    </row>
    <row r="39" spans="1:4" x14ac:dyDescent="0.25">
      <c r="A39" s="44">
        <v>67</v>
      </c>
      <c r="B39" s="45">
        <v>15.64</v>
      </c>
      <c r="C39" s="45">
        <v>3.98</v>
      </c>
      <c r="D39" s="45"/>
    </row>
    <row r="40" spans="1:4" x14ac:dyDescent="0.25">
      <c r="A40" s="44">
        <v>68</v>
      </c>
      <c r="B40" s="45">
        <v>15.05</v>
      </c>
      <c r="C40" s="45">
        <v>3.98</v>
      </c>
      <c r="D40" s="45"/>
    </row>
    <row r="41" spans="1:4" x14ac:dyDescent="0.25">
      <c r="A41" s="44">
        <v>69</v>
      </c>
      <c r="B41" s="45">
        <v>14.46</v>
      </c>
      <c r="C41" s="45">
        <v>3.93</v>
      </c>
      <c r="D41" s="45"/>
    </row>
    <row r="42" spans="1:4" x14ac:dyDescent="0.25">
      <c r="A42" s="44">
        <v>70</v>
      </c>
      <c r="B42" s="45">
        <v>13.86</v>
      </c>
      <c r="C42" s="45">
        <v>3.87</v>
      </c>
      <c r="D42" s="45"/>
    </row>
    <row r="43" spans="1:4" x14ac:dyDescent="0.25">
      <c r="A43" s="44">
        <v>71</v>
      </c>
      <c r="B43" s="45">
        <v>13.26</v>
      </c>
      <c r="C43" s="45">
        <v>3.86</v>
      </c>
      <c r="D43" s="45"/>
    </row>
    <row r="44" spans="1:4" x14ac:dyDescent="0.25">
      <c r="A44" s="44">
        <v>72</v>
      </c>
      <c r="B44" s="45">
        <v>12.66</v>
      </c>
      <c r="C44" s="45">
        <v>3.84</v>
      </c>
      <c r="D44" s="45"/>
    </row>
    <row r="45" spans="1:4" x14ac:dyDescent="0.25">
      <c r="A45" s="44">
        <v>73</v>
      </c>
      <c r="B45" s="45">
        <v>12.07</v>
      </c>
      <c r="C45" s="45">
        <v>3.82</v>
      </c>
      <c r="D45" s="45">
        <v>1.71</v>
      </c>
    </row>
    <row r="46" spans="1:4" x14ac:dyDescent="0.25">
      <c r="A46" s="44">
        <v>74</v>
      </c>
      <c r="B46" s="45">
        <v>11.48</v>
      </c>
      <c r="C46" s="45">
        <v>3.67</v>
      </c>
      <c r="D46" s="45">
        <v>1.56</v>
      </c>
    </row>
    <row r="47" spans="1:4" x14ac:dyDescent="0.25">
      <c r="A47" s="44">
        <v>75</v>
      </c>
      <c r="B47" s="45">
        <v>10.9</v>
      </c>
      <c r="C47" s="45">
        <v>3.5</v>
      </c>
      <c r="D47" s="45">
        <v>1.42</v>
      </c>
    </row>
    <row r="48" spans="1:4" x14ac:dyDescent="0.25">
      <c r="A48" s="44">
        <v>76</v>
      </c>
      <c r="B48" s="45">
        <v>10.34</v>
      </c>
      <c r="C48" s="45">
        <v>3.45</v>
      </c>
      <c r="D48" s="45">
        <v>1.29</v>
      </c>
    </row>
    <row r="49" spans="1:4" x14ac:dyDescent="0.25">
      <c r="A49" s="44">
        <v>77</v>
      </c>
      <c r="B49" s="45">
        <v>9.7899999999999991</v>
      </c>
      <c r="C49" s="45">
        <v>3.39</v>
      </c>
      <c r="D49" s="45">
        <v>1.17</v>
      </c>
    </row>
    <row r="50" spans="1:4" x14ac:dyDescent="0.25">
      <c r="A50" s="44">
        <v>78</v>
      </c>
      <c r="B50" s="45">
        <v>9.25</v>
      </c>
      <c r="C50" s="45">
        <v>3.32</v>
      </c>
      <c r="D50" s="45">
        <v>1.05</v>
      </c>
    </row>
    <row r="51" spans="1:4" x14ac:dyDescent="0.25">
      <c r="A51" s="44">
        <v>79</v>
      </c>
      <c r="B51" s="45">
        <v>8.7200000000000006</v>
      </c>
      <c r="C51" s="45">
        <v>3.05</v>
      </c>
      <c r="D51" s="45">
        <v>0.95</v>
      </c>
    </row>
    <row r="52" spans="1:4" x14ac:dyDescent="0.25">
      <c r="A52" s="44">
        <v>80</v>
      </c>
      <c r="B52" s="45">
        <v>8.19</v>
      </c>
      <c r="C52" s="45">
        <v>2.78</v>
      </c>
      <c r="D52" s="45">
        <v>0.84</v>
      </c>
    </row>
    <row r="53" spans="1:4" x14ac:dyDescent="0.25">
      <c r="A53" s="44">
        <v>81</v>
      </c>
      <c r="B53" s="45">
        <v>7.66</v>
      </c>
      <c r="C53" s="45">
        <v>2.72</v>
      </c>
      <c r="D53" s="45">
        <v>0.75</v>
      </c>
    </row>
    <row r="54" spans="1:4" x14ac:dyDescent="0.25">
      <c r="A54" s="44">
        <v>82</v>
      </c>
      <c r="B54" s="45">
        <v>7.13</v>
      </c>
      <c r="C54" s="45">
        <v>2.65</v>
      </c>
      <c r="D54" s="45">
        <v>0.66</v>
      </c>
    </row>
    <row r="55" spans="1:4" x14ac:dyDescent="0.25">
      <c r="A55" s="44">
        <v>83</v>
      </c>
      <c r="B55" s="45">
        <v>6.61</v>
      </c>
      <c r="C55" s="45">
        <v>2.57</v>
      </c>
      <c r="D55" s="45">
        <v>0.56999999999999995</v>
      </c>
    </row>
    <row r="56" spans="1:4" x14ac:dyDescent="0.25">
      <c r="A56" s="44">
        <v>84</v>
      </c>
      <c r="B56" s="45">
        <v>6.11</v>
      </c>
      <c r="C56" s="45">
        <v>2.2599999999999998</v>
      </c>
      <c r="D56" s="45">
        <v>0.5</v>
      </c>
    </row>
    <row r="57" spans="1:4" x14ac:dyDescent="0.25">
      <c r="A57" s="44">
        <v>85</v>
      </c>
      <c r="B57" s="45">
        <v>5.63</v>
      </c>
      <c r="C57" s="45">
        <v>1.94</v>
      </c>
      <c r="D57" s="45">
        <v>0.43</v>
      </c>
    </row>
  </sheetData>
  <sheetProtection algorithmName="SHA-512" hashValue="ty4Elh27pTeubD7vkod3VICCr5/Y+lfQtnZKTaYEYL46JDy89ncIj+3eri2CMglvakujr+YYHd098o9Z2+v/8g==" saltValue="ndLfer1Y2ihy+oL+8pBYHg==" spinCount="100000" sheet="1" objects="1" scenarios="1"/>
  <conditionalFormatting sqref="A26:A57">
    <cfRule type="expression" dxfId="618" priority="1" stopIfTrue="1">
      <formula>MOD(ROW(),2)=0</formula>
    </cfRule>
    <cfRule type="expression" dxfId="617" priority="2" stopIfTrue="1">
      <formula>MOD(ROW(),2)&lt;&gt;0</formula>
    </cfRule>
  </conditionalFormatting>
  <conditionalFormatting sqref="B26:D57">
    <cfRule type="expression" dxfId="616" priority="3" stopIfTrue="1">
      <formula>MOD(ROW(),2)=0</formula>
    </cfRule>
    <cfRule type="expression" dxfId="615" priority="4" stopIfTrue="1">
      <formula>MOD(ROW(),2)&lt;&gt;0</formula>
    </cfRule>
  </conditionalFormatting>
  <conditionalFormatting sqref="A6:A21">
    <cfRule type="expression" dxfId="614" priority="5" stopIfTrue="1">
      <formula>MOD(ROW(),2)=0</formula>
    </cfRule>
    <cfRule type="expression" dxfId="613" priority="6" stopIfTrue="1">
      <formula>MOD(ROW(),2)&lt;&gt;0</formula>
    </cfRule>
  </conditionalFormatting>
  <conditionalFormatting sqref="B6:D21">
    <cfRule type="expression" dxfId="612" priority="7" stopIfTrue="1">
      <formula>MOD(ROW(),2)=0</formula>
    </cfRule>
    <cfRule type="expression" dxfId="611" priority="8" stopIfTrue="1">
      <formula>MOD(ROW(),2)&lt;&gt;0</formula>
    </cfRule>
  </conditionalFormatting>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DE0DF-843F-4FCF-97FE-3F574FD71D26}">
  <sheetPr codeName="Sheet35"/>
  <dimension ref="A1:D92"/>
  <sheetViews>
    <sheetView showGridLines="0" workbookViewId="0">
      <selection activeCell="A6" sqref="A6"/>
    </sheetView>
  </sheetViews>
  <sheetFormatPr defaultColWidth="8.7265625" defaultRowHeight="12.5" x14ac:dyDescent="0.25"/>
  <cols>
    <col min="1" max="1" width="31.54296875" style="42" customWidth="1"/>
    <col min="2" max="4" width="22.54296875" style="42" customWidth="1"/>
    <col min="5" max="16384" width="8.7265625" style="42"/>
  </cols>
  <sheetData>
    <row r="1" spans="1:4" s="1" customFormat="1" ht="20" x14ac:dyDescent="0.4">
      <c r="A1" s="2" t="s">
        <v>0</v>
      </c>
    </row>
    <row r="2" spans="1:4" s="1" customFormat="1" ht="15.5" x14ac:dyDescent="0.35">
      <c r="A2" s="30" t="s">
        <v>1</v>
      </c>
      <c r="B2" s="3" t="str">
        <f>wb_title</f>
        <v>Fire_NI - Consolidated Factor Spreadsheet</v>
      </c>
    </row>
    <row r="3" spans="1:4" s="1" customFormat="1" ht="15.5" x14ac:dyDescent="0.35">
      <c r="A3" s="30" t="s">
        <v>2</v>
      </c>
      <c r="B3" s="3" t="str">
        <f>TABLE_FACTOR_TYPE_1 &amp; " - x-" &amp; TABLE_SERIES_NUMBER_1</f>
        <v>Pensioner Cash Equivalent - x-311</v>
      </c>
    </row>
    <row r="4" spans="1:4" customFormat="1" x14ac:dyDescent="0.25"/>
    <row r="5" spans="1:4" customFormat="1" x14ac:dyDescent="0.25"/>
    <row r="6" spans="1:4" customFormat="1" x14ac:dyDescent="0.25">
      <c r="A6" s="46" t="s">
        <v>379</v>
      </c>
      <c r="B6" s="52" t="s">
        <v>380</v>
      </c>
      <c r="C6" s="52"/>
      <c r="D6" s="52"/>
    </row>
    <row r="7" spans="1:4" customFormat="1" x14ac:dyDescent="0.25">
      <c r="A7" s="46" t="s">
        <v>381</v>
      </c>
      <c r="B7" s="52" t="s">
        <v>31</v>
      </c>
      <c r="C7" s="52"/>
      <c r="D7" s="52"/>
    </row>
    <row r="8" spans="1:4" customFormat="1" x14ac:dyDescent="0.25">
      <c r="A8" s="46" t="s">
        <v>123</v>
      </c>
      <c r="B8" s="52">
        <v>2015</v>
      </c>
      <c r="C8" s="52"/>
      <c r="D8" s="52"/>
    </row>
    <row r="9" spans="1:4" customFormat="1" x14ac:dyDescent="0.25">
      <c r="A9" s="46" t="s">
        <v>124</v>
      </c>
      <c r="B9" s="52" t="s">
        <v>183</v>
      </c>
      <c r="C9" s="52"/>
      <c r="D9" s="52"/>
    </row>
    <row r="10" spans="1:4" customFormat="1" ht="25" x14ac:dyDescent="0.25">
      <c r="A10" s="46" t="s">
        <v>6</v>
      </c>
      <c r="B10" s="52" t="s">
        <v>189</v>
      </c>
      <c r="C10" s="52"/>
      <c r="D10" s="52"/>
    </row>
    <row r="11" spans="1:4" customFormat="1" x14ac:dyDescent="0.25">
      <c r="A11" s="46" t="s">
        <v>125</v>
      </c>
      <c r="B11" s="52" t="s">
        <v>139</v>
      </c>
      <c r="C11" s="52"/>
      <c r="D11" s="52"/>
    </row>
    <row r="12" spans="1:4" customFormat="1" x14ac:dyDescent="0.25">
      <c r="A12" s="46" t="s">
        <v>126</v>
      </c>
      <c r="B12" s="52" t="s">
        <v>140</v>
      </c>
      <c r="C12" s="52"/>
      <c r="D12" s="52"/>
    </row>
    <row r="13" spans="1:4" customFormat="1" x14ac:dyDescent="0.25">
      <c r="A13" s="46" t="s">
        <v>382</v>
      </c>
      <c r="B13" s="52">
        <v>0</v>
      </c>
      <c r="C13" s="52"/>
      <c r="D13" s="52"/>
    </row>
    <row r="14" spans="1:4" customFormat="1" x14ac:dyDescent="0.25">
      <c r="A14" s="46" t="s">
        <v>128</v>
      </c>
      <c r="B14" s="52">
        <v>311</v>
      </c>
      <c r="C14" s="52"/>
      <c r="D14" s="52"/>
    </row>
    <row r="15" spans="1:4" customFormat="1" x14ac:dyDescent="0.25">
      <c r="A15" s="46" t="s">
        <v>383</v>
      </c>
      <c r="B15" s="52" t="s">
        <v>200</v>
      </c>
      <c r="C15" s="52"/>
      <c r="D15" s="52"/>
    </row>
    <row r="16" spans="1:4" customFormat="1" x14ac:dyDescent="0.25">
      <c r="A16" s="46" t="s">
        <v>130</v>
      </c>
      <c r="B16" s="52" t="s">
        <v>155</v>
      </c>
      <c r="C16" s="52"/>
      <c r="D16" s="52"/>
    </row>
    <row r="17" spans="1:4" customFormat="1" x14ac:dyDescent="0.25">
      <c r="A17" s="47" t="s">
        <v>384</v>
      </c>
      <c r="B17" s="52"/>
      <c r="C17" s="52"/>
      <c r="D17" s="52"/>
    </row>
    <row r="18" spans="1:4" customFormat="1" x14ac:dyDescent="0.25">
      <c r="A18" s="46" t="s">
        <v>132</v>
      </c>
      <c r="B18" s="53">
        <v>46163</v>
      </c>
      <c r="C18" s="53"/>
      <c r="D18" s="53"/>
    </row>
    <row r="19" spans="1:4" customFormat="1" x14ac:dyDescent="0.25">
      <c r="A19" s="46" t="s">
        <v>133</v>
      </c>
      <c r="B19" s="53">
        <v>46161</v>
      </c>
      <c r="C19" s="52"/>
      <c r="D19" s="52"/>
    </row>
    <row r="20" spans="1:4" customFormat="1" x14ac:dyDescent="0.25">
      <c r="A20" s="46" t="s">
        <v>134</v>
      </c>
      <c r="B20" s="52" t="s">
        <v>143</v>
      </c>
      <c r="C20" s="52"/>
      <c r="D20" s="52"/>
    </row>
    <row r="21" spans="1:4" customFormat="1" x14ac:dyDescent="0.25">
      <c r="A21" s="46" t="s">
        <v>385</v>
      </c>
      <c r="B21" s="52" t="s">
        <v>62</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1" customFormat="1" ht="39" x14ac:dyDescent="0.25">
      <c r="A26" s="60" t="s">
        <v>386</v>
      </c>
      <c r="B26" s="60" t="s">
        <v>392</v>
      </c>
      <c r="C26" s="60" t="s">
        <v>397</v>
      </c>
      <c r="D26" s="60" t="s">
        <v>394</v>
      </c>
    </row>
    <row r="27" spans="1:4" x14ac:dyDescent="0.25">
      <c r="A27" s="44">
        <v>20</v>
      </c>
      <c r="B27" s="45">
        <v>36.54</v>
      </c>
      <c r="C27" s="45">
        <v>2.1800000000000002</v>
      </c>
      <c r="D27" s="45"/>
    </row>
    <row r="28" spans="1:4" x14ac:dyDescent="0.25">
      <c r="A28" s="44">
        <v>21</v>
      </c>
      <c r="B28" s="45">
        <v>36.25</v>
      </c>
      <c r="C28" s="45">
        <v>2.2200000000000002</v>
      </c>
      <c r="D28" s="45"/>
    </row>
    <row r="29" spans="1:4" x14ac:dyDescent="0.25">
      <c r="A29" s="44">
        <v>22</v>
      </c>
      <c r="B29" s="45">
        <v>35.96</v>
      </c>
      <c r="C29" s="45">
        <v>2.2599999999999998</v>
      </c>
      <c r="D29" s="45"/>
    </row>
    <row r="30" spans="1:4" x14ac:dyDescent="0.25">
      <c r="A30" s="44">
        <v>23</v>
      </c>
      <c r="B30" s="45">
        <v>35.659999999999997</v>
      </c>
      <c r="C30" s="45">
        <v>2.29</v>
      </c>
      <c r="D30" s="45"/>
    </row>
    <row r="31" spans="1:4" x14ac:dyDescent="0.25">
      <c r="A31" s="44">
        <v>24</v>
      </c>
      <c r="B31" s="45">
        <v>35.35</v>
      </c>
      <c r="C31" s="45">
        <v>2.33</v>
      </c>
      <c r="D31" s="45"/>
    </row>
    <row r="32" spans="1:4" x14ac:dyDescent="0.25">
      <c r="A32" s="44">
        <v>25</v>
      </c>
      <c r="B32" s="45">
        <v>35.04</v>
      </c>
      <c r="C32" s="45">
        <v>2.37</v>
      </c>
      <c r="D32" s="45"/>
    </row>
    <row r="33" spans="1:4" x14ac:dyDescent="0.25">
      <c r="A33" s="44">
        <v>26</v>
      </c>
      <c r="B33" s="45">
        <v>34.72</v>
      </c>
      <c r="C33" s="45">
        <v>2.42</v>
      </c>
      <c r="D33" s="45"/>
    </row>
    <row r="34" spans="1:4" x14ac:dyDescent="0.25">
      <c r="A34" s="44">
        <v>27</v>
      </c>
      <c r="B34" s="45">
        <v>34.39</v>
      </c>
      <c r="C34" s="45">
        <v>2.46</v>
      </c>
      <c r="D34" s="45"/>
    </row>
    <row r="35" spans="1:4" x14ac:dyDescent="0.25">
      <c r="A35" s="44">
        <v>28</v>
      </c>
      <c r="B35" s="45">
        <v>34.06</v>
      </c>
      <c r="C35" s="45">
        <v>2.5</v>
      </c>
      <c r="D35" s="45"/>
    </row>
    <row r="36" spans="1:4" x14ac:dyDescent="0.25">
      <c r="A36" s="44">
        <v>29</v>
      </c>
      <c r="B36" s="45">
        <v>33.72</v>
      </c>
      <c r="C36" s="45">
        <v>2.54</v>
      </c>
      <c r="D36" s="45"/>
    </row>
    <row r="37" spans="1:4" x14ac:dyDescent="0.25">
      <c r="A37" s="44">
        <v>30</v>
      </c>
      <c r="B37" s="45">
        <v>33.380000000000003</v>
      </c>
      <c r="C37" s="45">
        <v>2.59</v>
      </c>
      <c r="D37" s="45"/>
    </row>
    <row r="38" spans="1:4" x14ac:dyDescent="0.25">
      <c r="A38" s="44">
        <v>31</v>
      </c>
      <c r="B38" s="45">
        <v>33.020000000000003</v>
      </c>
      <c r="C38" s="45">
        <v>2.63</v>
      </c>
      <c r="D38" s="45"/>
    </row>
    <row r="39" spans="1:4" x14ac:dyDescent="0.25">
      <c r="A39" s="44">
        <v>32</v>
      </c>
      <c r="B39" s="45">
        <v>32.659999999999997</v>
      </c>
      <c r="C39" s="45">
        <v>2.68</v>
      </c>
      <c r="D39" s="45"/>
    </row>
    <row r="40" spans="1:4" x14ac:dyDescent="0.25">
      <c r="A40" s="44">
        <v>33</v>
      </c>
      <c r="B40" s="45">
        <v>32.29</v>
      </c>
      <c r="C40" s="45">
        <v>2.72</v>
      </c>
      <c r="D40" s="45"/>
    </row>
    <row r="41" spans="1:4" x14ac:dyDescent="0.25">
      <c r="A41" s="44">
        <v>34</v>
      </c>
      <c r="B41" s="45">
        <v>31.91</v>
      </c>
      <c r="C41" s="45">
        <v>2.77</v>
      </c>
      <c r="D41" s="45"/>
    </row>
    <row r="42" spans="1:4" x14ac:dyDescent="0.25">
      <c r="A42" s="44">
        <v>35</v>
      </c>
      <c r="B42" s="45">
        <v>31.53</v>
      </c>
      <c r="C42" s="45">
        <v>2.82</v>
      </c>
      <c r="D42" s="45"/>
    </row>
    <row r="43" spans="1:4" x14ac:dyDescent="0.25">
      <c r="A43" s="44">
        <v>36</v>
      </c>
      <c r="B43" s="45">
        <v>31.14</v>
      </c>
      <c r="C43" s="45">
        <v>2.86</v>
      </c>
      <c r="D43" s="45"/>
    </row>
    <row r="44" spans="1:4" x14ac:dyDescent="0.25">
      <c r="A44" s="44">
        <v>37</v>
      </c>
      <c r="B44" s="45">
        <v>30.74</v>
      </c>
      <c r="C44" s="45">
        <v>2.91</v>
      </c>
      <c r="D44" s="45"/>
    </row>
    <row r="45" spans="1:4" x14ac:dyDescent="0.25">
      <c r="A45" s="44">
        <v>38</v>
      </c>
      <c r="B45" s="45">
        <v>30.33</v>
      </c>
      <c r="C45" s="45">
        <v>2.96</v>
      </c>
      <c r="D45" s="45"/>
    </row>
    <row r="46" spans="1:4" x14ac:dyDescent="0.25">
      <c r="A46" s="44">
        <v>39</v>
      </c>
      <c r="B46" s="45">
        <v>29.92</v>
      </c>
      <c r="C46" s="45">
        <v>3.01</v>
      </c>
      <c r="D46" s="45"/>
    </row>
    <row r="47" spans="1:4" x14ac:dyDescent="0.25">
      <c r="A47" s="44">
        <v>40</v>
      </c>
      <c r="B47" s="45">
        <v>29.5</v>
      </c>
      <c r="C47" s="45">
        <v>3.06</v>
      </c>
      <c r="D47" s="45"/>
    </row>
    <row r="48" spans="1:4" x14ac:dyDescent="0.25">
      <c r="A48" s="44">
        <v>41</v>
      </c>
      <c r="B48" s="45">
        <v>29.07</v>
      </c>
      <c r="C48" s="45">
        <v>3.11</v>
      </c>
      <c r="D48" s="45"/>
    </row>
    <row r="49" spans="1:4" x14ac:dyDescent="0.25">
      <c r="A49" s="44">
        <v>42</v>
      </c>
      <c r="B49" s="45">
        <v>28.63</v>
      </c>
      <c r="C49" s="45">
        <v>3.16</v>
      </c>
      <c r="D49" s="45"/>
    </row>
    <row r="50" spans="1:4" x14ac:dyDescent="0.25">
      <c r="A50" s="44">
        <v>43</v>
      </c>
      <c r="B50" s="45">
        <v>28.19</v>
      </c>
      <c r="C50" s="45">
        <v>3.21</v>
      </c>
      <c r="D50" s="45"/>
    </row>
    <row r="51" spans="1:4" x14ac:dyDescent="0.25">
      <c r="A51" s="44">
        <v>44</v>
      </c>
      <c r="B51" s="45">
        <v>27.74</v>
      </c>
      <c r="C51" s="45">
        <v>3.25</v>
      </c>
      <c r="D51" s="45"/>
    </row>
    <row r="52" spans="1:4" x14ac:dyDescent="0.25">
      <c r="A52" s="44">
        <v>45</v>
      </c>
      <c r="B52" s="45">
        <v>27.28</v>
      </c>
      <c r="C52" s="45">
        <v>3.3</v>
      </c>
      <c r="D52" s="45"/>
    </row>
    <row r="53" spans="1:4" x14ac:dyDescent="0.25">
      <c r="A53" s="44">
        <v>46</v>
      </c>
      <c r="B53" s="45">
        <v>26.81</v>
      </c>
      <c r="C53" s="45">
        <v>3.35</v>
      </c>
      <c r="D53" s="45"/>
    </row>
    <row r="54" spans="1:4" x14ac:dyDescent="0.25">
      <c r="A54" s="44">
        <v>47</v>
      </c>
      <c r="B54" s="45">
        <v>26.34</v>
      </c>
      <c r="C54" s="45">
        <v>3.4</v>
      </c>
      <c r="D54" s="45"/>
    </row>
    <row r="55" spans="1:4" x14ac:dyDescent="0.25">
      <c r="A55" s="44">
        <v>48</v>
      </c>
      <c r="B55" s="45">
        <v>25.86</v>
      </c>
      <c r="C55" s="45">
        <v>3.44</v>
      </c>
      <c r="D55" s="45"/>
    </row>
    <row r="56" spans="1:4" x14ac:dyDescent="0.25">
      <c r="A56" s="44">
        <v>49</v>
      </c>
      <c r="B56" s="45">
        <v>25.37</v>
      </c>
      <c r="C56" s="45">
        <v>3.49</v>
      </c>
      <c r="D56" s="45"/>
    </row>
    <row r="57" spans="1:4" x14ac:dyDescent="0.25">
      <c r="A57" s="44">
        <v>50</v>
      </c>
      <c r="B57" s="45">
        <v>24.88</v>
      </c>
      <c r="C57" s="45">
        <v>3.54</v>
      </c>
      <c r="D57" s="45"/>
    </row>
    <row r="58" spans="1:4" x14ac:dyDescent="0.25">
      <c r="A58" s="44">
        <v>51</v>
      </c>
      <c r="B58" s="45">
        <v>24.38</v>
      </c>
      <c r="C58" s="45">
        <v>3.58</v>
      </c>
      <c r="D58" s="45"/>
    </row>
    <row r="59" spans="1:4" x14ac:dyDescent="0.25">
      <c r="A59" s="44">
        <v>52</v>
      </c>
      <c r="B59" s="45">
        <v>23.87</v>
      </c>
      <c r="C59" s="45">
        <v>3.63</v>
      </c>
      <c r="D59" s="45"/>
    </row>
    <row r="60" spans="1:4" x14ac:dyDescent="0.25">
      <c r="A60" s="44">
        <v>53</v>
      </c>
      <c r="B60" s="45">
        <v>23.35</v>
      </c>
      <c r="C60" s="45">
        <v>3.67</v>
      </c>
      <c r="D60" s="45"/>
    </row>
    <row r="61" spans="1:4" x14ac:dyDescent="0.25">
      <c r="A61" s="44">
        <v>54</v>
      </c>
      <c r="B61" s="45">
        <v>22.83</v>
      </c>
      <c r="C61" s="45">
        <v>3.71</v>
      </c>
      <c r="D61" s="45"/>
    </row>
    <row r="62" spans="1:4" x14ac:dyDescent="0.25">
      <c r="A62" s="44">
        <v>55</v>
      </c>
      <c r="B62" s="45">
        <v>22.31</v>
      </c>
      <c r="C62" s="45">
        <v>3.75</v>
      </c>
      <c r="D62" s="45"/>
    </row>
    <row r="63" spans="1:4" x14ac:dyDescent="0.25">
      <c r="A63" s="44">
        <v>56</v>
      </c>
      <c r="B63" s="45">
        <v>21.79</v>
      </c>
      <c r="C63" s="45">
        <v>3.78</v>
      </c>
      <c r="D63" s="45"/>
    </row>
    <row r="64" spans="1:4" x14ac:dyDescent="0.25">
      <c r="A64" s="44">
        <v>57</v>
      </c>
      <c r="B64" s="45">
        <v>21.25</v>
      </c>
      <c r="C64" s="45">
        <v>3.81</v>
      </c>
      <c r="D64" s="45"/>
    </row>
    <row r="65" spans="1:4" x14ac:dyDescent="0.25">
      <c r="A65" s="44">
        <v>58</v>
      </c>
      <c r="B65" s="45">
        <v>20.72</v>
      </c>
      <c r="C65" s="45">
        <v>3.84</v>
      </c>
      <c r="D65" s="45"/>
    </row>
    <row r="66" spans="1:4" x14ac:dyDescent="0.25">
      <c r="A66" s="44">
        <v>59</v>
      </c>
      <c r="B66" s="45">
        <v>20.170000000000002</v>
      </c>
      <c r="C66" s="45">
        <v>3.87</v>
      </c>
      <c r="D66" s="45"/>
    </row>
    <row r="67" spans="1:4" x14ac:dyDescent="0.25">
      <c r="A67" s="44">
        <v>60</v>
      </c>
      <c r="B67" s="45">
        <v>19.62</v>
      </c>
      <c r="C67" s="45">
        <v>3.89</v>
      </c>
      <c r="D67" s="45"/>
    </row>
    <row r="68" spans="1:4" x14ac:dyDescent="0.25">
      <c r="A68" s="44">
        <v>61</v>
      </c>
      <c r="B68" s="45">
        <v>19.059999999999999</v>
      </c>
      <c r="C68" s="45">
        <v>3.92</v>
      </c>
      <c r="D68" s="45"/>
    </row>
    <row r="69" spans="1:4" x14ac:dyDescent="0.25">
      <c r="A69" s="44">
        <v>62</v>
      </c>
      <c r="B69" s="45">
        <v>18.5</v>
      </c>
      <c r="C69" s="45">
        <v>3.94</v>
      </c>
      <c r="D69" s="45"/>
    </row>
    <row r="70" spans="1:4" x14ac:dyDescent="0.25">
      <c r="A70" s="44">
        <v>63</v>
      </c>
      <c r="B70" s="45">
        <v>17.940000000000001</v>
      </c>
      <c r="C70" s="45">
        <v>3.95</v>
      </c>
      <c r="D70" s="45"/>
    </row>
    <row r="71" spans="1:4" x14ac:dyDescent="0.25">
      <c r="A71" s="44">
        <v>64</v>
      </c>
      <c r="B71" s="45">
        <v>17.37</v>
      </c>
      <c r="C71" s="45">
        <v>3.97</v>
      </c>
      <c r="D71" s="45"/>
    </row>
    <row r="72" spans="1:4" x14ac:dyDescent="0.25">
      <c r="A72" s="44">
        <v>65</v>
      </c>
      <c r="B72" s="45">
        <v>16.8</v>
      </c>
      <c r="C72" s="45">
        <v>3.98</v>
      </c>
      <c r="D72" s="45"/>
    </row>
    <row r="73" spans="1:4" x14ac:dyDescent="0.25">
      <c r="A73" s="44">
        <v>66</v>
      </c>
      <c r="B73" s="45">
        <v>16.22</v>
      </c>
      <c r="C73" s="45">
        <v>3.98</v>
      </c>
      <c r="D73" s="45"/>
    </row>
    <row r="74" spans="1:4" x14ac:dyDescent="0.25">
      <c r="A74" s="44">
        <v>67</v>
      </c>
      <c r="B74" s="45">
        <v>15.64</v>
      </c>
      <c r="C74" s="45">
        <v>3.98</v>
      </c>
      <c r="D74" s="45"/>
    </row>
    <row r="75" spans="1:4" x14ac:dyDescent="0.25">
      <c r="A75" s="44">
        <v>68</v>
      </c>
      <c r="B75" s="45">
        <v>15.05</v>
      </c>
      <c r="C75" s="45">
        <v>3.98</v>
      </c>
      <c r="D75" s="45"/>
    </row>
    <row r="76" spans="1:4" x14ac:dyDescent="0.25">
      <c r="A76" s="44">
        <v>69</v>
      </c>
      <c r="B76" s="45">
        <v>14.46</v>
      </c>
      <c r="C76" s="45">
        <v>3.93</v>
      </c>
      <c r="D76" s="45"/>
    </row>
    <row r="77" spans="1:4" x14ac:dyDescent="0.25">
      <c r="A77" s="44">
        <v>70</v>
      </c>
      <c r="B77" s="45">
        <v>13.86</v>
      </c>
      <c r="C77" s="45">
        <v>3.87</v>
      </c>
      <c r="D77" s="45"/>
    </row>
    <row r="78" spans="1:4" x14ac:dyDescent="0.25">
      <c r="A78" s="44">
        <v>71</v>
      </c>
      <c r="B78" s="45">
        <v>13.26</v>
      </c>
      <c r="C78" s="45">
        <v>3.86</v>
      </c>
      <c r="D78" s="45"/>
    </row>
    <row r="79" spans="1:4" x14ac:dyDescent="0.25">
      <c r="A79" s="44">
        <v>72</v>
      </c>
      <c r="B79" s="45">
        <v>12.66</v>
      </c>
      <c r="C79" s="45">
        <v>3.84</v>
      </c>
      <c r="D79" s="45"/>
    </row>
    <row r="80" spans="1:4" x14ac:dyDescent="0.25">
      <c r="A80" s="44">
        <v>73</v>
      </c>
      <c r="B80" s="45">
        <v>12.07</v>
      </c>
      <c r="C80" s="45">
        <v>3.82</v>
      </c>
      <c r="D80" s="45">
        <v>2.2000000000000002</v>
      </c>
    </row>
    <row r="81" spans="1:4" x14ac:dyDescent="0.25">
      <c r="A81" s="44">
        <v>74</v>
      </c>
      <c r="B81" s="45">
        <v>11.48</v>
      </c>
      <c r="C81" s="45">
        <v>3.67</v>
      </c>
      <c r="D81" s="45">
        <v>2.02</v>
      </c>
    </row>
    <row r="82" spans="1:4" x14ac:dyDescent="0.25">
      <c r="A82" s="44">
        <v>75</v>
      </c>
      <c r="B82" s="45">
        <v>10.9</v>
      </c>
      <c r="C82" s="45">
        <v>3.5</v>
      </c>
      <c r="D82" s="45">
        <v>1.84</v>
      </c>
    </row>
    <row r="83" spans="1:4" x14ac:dyDescent="0.25">
      <c r="A83" s="44">
        <v>76</v>
      </c>
      <c r="B83" s="45">
        <v>10.34</v>
      </c>
      <c r="C83" s="45">
        <v>3.45</v>
      </c>
      <c r="D83" s="45">
        <v>1.69</v>
      </c>
    </row>
    <row r="84" spans="1:4" x14ac:dyDescent="0.25">
      <c r="A84" s="44">
        <v>77</v>
      </c>
      <c r="B84" s="45">
        <v>9.7899999999999991</v>
      </c>
      <c r="C84" s="45">
        <v>3.39</v>
      </c>
      <c r="D84" s="45">
        <v>1.54</v>
      </c>
    </row>
    <row r="85" spans="1:4" x14ac:dyDescent="0.25">
      <c r="A85" s="44">
        <v>78</v>
      </c>
      <c r="B85" s="45">
        <v>9.25</v>
      </c>
      <c r="C85" s="45">
        <v>3.32</v>
      </c>
      <c r="D85" s="45">
        <v>1.4</v>
      </c>
    </row>
    <row r="86" spans="1:4" x14ac:dyDescent="0.25">
      <c r="A86" s="44">
        <v>79</v>
      </c>
      <c r="B86" s="45">
        <v>8.7200000000000006</v>
      </c>
      <c r="C86" s="45">
        <v>3.05</v>
      </c>
      <c r="D86" s="45">
        <v>1.26</v>
      </c>
    </row>
    <row r="87" spans="1:4" x14ac:dyDescent="0.25">
      <c r="A87" s="44">
        <v>80</v>
      </c>
      <c r="B87" s="45">
        <v>8.19</v>
      </c>
      <c r="C87" s="45">
        <v>2.78</v>
      </c>
      <c r="D87" s="45">
        <v>1.1200000000000001</v>
      </c>
    </row>
    <row r="88" spans="1:4" x14ac:dyDescent="0.25">
      <c r="A88" s="44">
        <v>81</v>
      </c>
      <c r="B88" s="45">
        <v>7.66</v>
      </c>
      <c r="C88" s="45">
        <v>2.72</v>
      </c>
      <c r="D88" s="45">
        <v>1</v>
      </c>
    </row>
    <row r="89" spans="1:4" x14ac:dyDescent="0.25">
      <c r="A89" s="44">
        <v>82</v>
      </c>
      <c r="B89" s="45">
        <v>7.13</v>
      </c>
      <c r="C89" s="45">
        <v>2.65</v>
      </c>
      <c r="D89" s="45">
        <v>0.89</v>
      </c>
    </row>
    <row r="90" spans="1:4" x14ac:dyDescent="0.25">
      <c r="A90" s="44">
        <v>83</v>
      </c>
      <c r="B90" s="45">
        <v>6.61</v>
      </c>
      <c r="C90" s="45">
        <v>2.57</v>
      </c>
      <c r="D90" s="45">
        <v>0.79</v>
      </c>
    </row>
    <row r="91" spans="1:4" x14ac:dyDescent="0.25">
      <c r="A91" s="44">
        <v>84</v>
      </c>
      <c r="B91" s="45">
        <v>6.11</v>
      </c>
      <c r="C91" s="45">
        <v>2.2599999999999998</v>
      </c>
      <c r="D91" s="45">
        <v>0.67</v>
      </c>
    </row>
    <row r="92" spans="1:4" x14ac:dyDescent="0.25">
      <c r="A92" s="44">
        <v>85</v>
      </c>
      <c r="B92" s="45">
        <v>5.63</v>
      </c>
      <c r="C92" s="45">
        <v>1.94</v>
      </c>
      <c r="D92" s="45">
        <v>0.56999999999999995</v>
      </c>
    </row>
  </sheetData>
  <sheetProtection algorithmName="SHA-512" hashValue="4oQ9yrJnqvB2wqn3avtnzwj53X1hUx3l+H22RRFVIWyuVFQZWCdEQx1mZzmpFnGnuizh456JsnaXILL9jDlRcA==" saltValue="eLo5ZwTfxZpJUFRGGoLaUw==" spinCount="100000" sheet="1" objects="1" scenarios="1"/>
  <conditionalFormatting sqref="A26:A92">
    <cfRule type="expression" dxfId="608" priority="1" stopIfTrue="1">
      <formula>MOD(ROW(),2)=0</formula>
    </cfRule>
    <cfRule type="expression" dxfId="607" priority="2" stopIfTrue="1">
      <formula>MOD(ROW(),2)&lt;&gt;0</formula>
    </cfRule>
  </conditionalFormatting>
  <conditionalFormatting sqref="B26:D92">
    <cfRule type="expression" dxfId="606" priority="3" stopIfTrue="1">
      <formula>MOD(ROW(),2)=0</formula>
    </cfRule>
    <cfRule type="expression" dxfId="605" priority="4" stopIfTrue="1">
      <formula>MOD(ROW(),2)&lt;&gt;0</formula>
    </cfRule>
  </conditionalFormatting>
  <conditionalFormatting sqref="A6:A21">
    <cfRule type="expression" dxfId="604" priority="5" stopIfTrue="1">
      <formula>MOD(ROW(),2)=0</formula>
    </cfRule>
    <cfRule type="expression" dxfId="603" priority="6" stopIfTrue="1">
      <formula>MOD(ROW(),2)&lt;&gt;0</formula>
    </cfRule>
  </conditionalFormatting>
  <conditionalFormatting sqref="B6:D21">
    <cfRule type="expression" dxfId="602" priority="7" stopIfTrue="1">
      <formula>MOD(ROW(),2)=0</formula>
    </cfRule>
    <cfRule type="expression" dxfId="601" priority="8" stopIfTrue="1">
      <formula>MOD(ROW(),2)&lt;&gt;0</formula>
    </cfRule>
  </conditionalFormatting>
  <pageMargins left="0.7" right="0.7" top="0.75" bottom="0.75" header="0.3" footer="0.3"/>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35825-BC62-46F3-B0DE-11892DCCADCC}">
  <sheetPr codeName="Sheet36"/>
  <dimension ref="A1:D92"/>
  <sheetViews>
    <sheetView showGridLines="0" workbookViewId="0">
      <selection activeCell="A6" sqref="A6"/>
    </sheetView>
  </sheetViews>
  <sheetFormatPr defaultColWidth="8.7265625" defaultRowHeight="12.5" x14ac:dyDescent="0.25"/>
  <cols>
    <col min="1" max="1" width="31.54296875" style="42" customWidth="1"/>
    <col min="2" max="4" width="22.54296875" style="42" customWidth="1"/>
    <col min="5" max="16384" width="8.7265625" style="42"/>
  </cols>
  <sheetData>
    <row r="1" spans="1:4" s="1" customFormat="1" ht="20" x14ac:dyDescent="0.4">
      <c r="A1" s="2" t="s">
        <v>0</v>
      </c>
    </row>
    <row r="2" spans="1:4" s="1" customFormat="1" ht="15.5" x14ac:dyDescent="0.35">
      <c r="A2" s="30" t="s">
        <v>1</v>
      </c>
      <c r="B2" s="3" t="str">
        <f>wb_title</f>
        <v>Fire_NI - Consolidated Factor Spreadsheet</v>
      </c>
    </row>
    <row r="3" spans="1:4" s="1" customFormat="1" ht="15.5" x14ac:dyDescent="0.35">
      <c r="A3" s="30" t="s">
        <v>2</v>
      </c>
      <c r="B3" s="3" t="str">
        <f>TABLE_FACTOR_TYPE_1 &amp; " - x-" &amp; TABLE_SERIES_NUMBER_1</f>
        <v>Pensioner Cash Equivalent - x-312</v>
      </c>
    </row>
    <row r="4" spans="1:4" customFormat="1" x14ac:dyDescent="0.25"/>
    <row r="5" spans="1:4" customFormat="1" x14ac:dyDescent="0.25"/>
    <row r="6" spans="1:4" customFormat="1" x14ac:dyDescent="0.25">
      <c r="A6" s="46" t="s">
        <v>379</v>
      </c>
      <c r="B6" s="52" t="s">
        <v>380</v>
      </c>
      <c r="C6" s="52"/>
      <c r="D6" s="52"/>
    </row>
    <row r="7" spans="1:4" customFormat="1" x14ac:dyDescent="0.25">
      <c r="A7" s="46" t="s">
        <v>381</v>
      </c>
      <c r="B7" s="52" t="s">
        <v>31</v>
      </c>
      <c r="C7" s="52"/>
      <c r="D7" s="52"/>
    </row>
    <row r="8" spans="1:4" customFormat="1" x14ac:dyDescent="0.25">
      <c r="A8" s="46" t="s">
        <v>123</v>
      </c>
      <c r="B8" s="52">
        <v>2015</v>
      </c>
      <c r="C8" s="52"/>
      <c r="D8" s="52"/>
    </row>
    <row r="9" spans="1:4" customFormat="1" x14ac:dyDescent="0.25">
      <c r="A9" s="46" t="s">
        <v>124</v>
      </c>
      <c r="B9" s="52" t="s">
        <v>183</v>
      </c>
      <c r="C9" s="52"/>
      <c r="D9" s="52"/>
    </row>
    <row r="10" spans="1:4" customFormat="1" ht="25" x14ac:dyDescent="0.25">
      <c r="A10" s="46" t="s">
        <v>6</v>
      </c>
      <c r="B10" s="52" t="s">
        <v>189</v>
      </c>
      <c r="C10" s="52"/>
      <c r="D10" s="52"/>
    </row>
    <row r="11" spans="1:4" customFormat="1" x14ac:dyDescent="0.25">
      <c r="A11" s="46" t="s">
        <v>125</v>
      </c>
      <c r="B11" s="52" t="s">
        <v>144</v>
      </c>
      <c r="C11" s="52"/>
      <c r="D11" s="52"/>
    </row>
    <row r="12" spans="1:4" customFormat="1" x14ac:dyDescent="0.25">
      <c r="A12" s="46" t="s">
        <v>126</v>
      </c>
      <c r="B12" s="52" t="s">
        <v>140</v>
      </c>
      <c r="C12" s="52"/>
      <c r="D12" s="52"/>
    </row>
    <row r="13" spans="1:4" customFormat="1" x14ac:dyDescent="0.25">
      <c r="A13" s="46" t="s">
        <v>382</v>
      </c>
      <c r="B13" s="52">
        <v>0</v>
      </c>
      <c r="C13" s="52"/>
      <c r="D13" s="52"/>
    </row>
    <row r="14" spans="1:4" customFormat="1" x14ac:dyDescent="0.25">
      <c r="A14" s="46" t="s">
        <v>128</v>
      </c>
      <c r="B14" s="52">
        <v>312</v>
      </c>
      <c r="C14" s="52"/>
      <c r="D14" s="52"/>
    </row>
    <row r="15" spans="1:4" customFormat="1" x14ac:dyDescent="0.25">
      <c r="A15" s="46" t="s">
        <v>383</v>
      </c>
      <c r="B15" s="52" t="s">
        <v>201</v>
      </c>
      <c r="C15" s="52"/>
      <c r="D15" s="52"/>
    </row>
    <row r="16" spans="1:4" customFormat="1" x14ac:dyDescent="0.25">
      <c r="A16" s="46" t="s">
        <v>130</v>
      </c>
      <c r="B16" s="52" t="s">
        <v>157</v>
      </c>
      <c r="C16" s="52"/>
      <c r="D16" s="52"/>
    </row>
    <row r="17" spans="1:4" customFormat="1" x14ac:dyDescent="0.25">
      <c r="A17" s="47" t="s">
        <v>384</v>
      </c>
      <c r="B17" s="52"/>
      <c r="C17" s="52"/>
      <c r="D17" s="52"/>
    </row>
    <row r="18" spans="1:4" customFormat="1" x14ac:dyDescent="0.25">
      <c r="A18" s="46" t="s">
        <v>132</v>
      </c>
      <c r="B18" s="53">
        <v>46163</v>
      </c>
      <c r="C18" s="53"/>
      <c r="D18" s="53"/>
    </row>
    <row r="19" spans="1:4" customFormat="1" x14ac:dyDescent="0.25">
      <c r="A19" s="46" t="s">
        <v>133</v>
      </c>
      <c r="B19" s="53">
        <v>46161</v>
      </c>
      <c r="C19" s="52"/>
      <c r="D19" s="52"/>
    </row>
    <row r="20" spans="1:4" customFormat="1" x14ac:dyDescent="0.25">
      <c r="A20" s="46" t="s">
        <v>134</v>
      </c>
      <c r="B20" s="52" t="s">
        <v>143</v>
      </c>
      <c r="C20" s="52"/>
      <c r="D20" s="52"/>
    </row>
    <row r="21" spans="1:4" customFormat="1" x14ac:dyDescent="0.25">
      <c r="A21" s="46" t="s">
        <v>385</v>
      </c>
      <c r="B21" s="52" t="s">
        <v>62</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1" customFormat="1" ht="39" x14ac:dyDescent="0.25">
      <c r="A26" s="60" t="s">
        <v>386</v>
      </c>
      <c r="B26" s="60" t="s">
        <v>392</v>
      </c>
      <c r="C26" s="60" t="s">
        <v>397</v>
      </c>
      <c r="D26" s="60" t="s">
        <v>394</v>
      </c>
    </row>
    <row r="27" spans="1:4" x14ac:dyDescent="0.25">
      <c r="A27" s="44">
        <v>20</v>
      </c>
      <c r="B27" s="45">
        <v>36.54</v>
      </c>
      <c r="C27" s="45">
        <v>2.1800000000000002</v>
      </c>
      <c r="D27" s="45"/>
    </row>
    <row r="28" spans="1:4" x14ac:dyDescent="0.25">
      <c r="A28" s="44">
        <v>21</v>
      </c>
      <c r="B28" s="45">
        <v>36.25</v>
      </c>
      <c r="C28" s="45">
        <v>2.2200000000000002</v>
      </c>
      <c r="D28" s="45"/>
    </row>
    <row r="29" spans="1:4" x14ac:dyDescent="0.25">
      <c r="A29" s="44">
        <v>22</v>
      </c>
      <c r="B29" s="45">
        <v>35.96</v>
      </c>
      <c r="C29" s="45">
        <v>2.2599999999999998</v>
      </c>
      <c r="D29" s="45"/>
    </row>
    <row r="30" spans="1:4" x14ac:dyDescent="0.25">
      <c r="A30" s="44">
        <v>23</v>
      </c>
      <c r="B30" s="45">
        <v>35.659999999999997</v>
      </c>
      <c r="C30" s="45">
        <v>2.29</v>
      </c>
      <c r="D30" s="45"/>
    </row>
    <row r="31" spans="1:4" x14ac:dyDescent="0.25">
      <c r="A31" s="44">
        <v>24</v>
      </c>
      <c r="B31" s="45">
        <v>35.35</v>
      </c>
      <c r="C31" s="45">
        <v>2.33</v>
      </c>
      <c r="D31" s="45"/>
    </row>
    <row r="32" spans="1:4" x14ac:dyDescent="0.25">
      <c r="A32" s="44">
        <v>25</v>
      </c>
      <c r="B32" s="45">
        <v>35.04</v>
      </c>
      <c r="C32" s="45">
        <v>2.37</v>
      </c>
      <c r="D32" s="45"/>
    </row>
    <row r="33" spans="1:4" x14ac:dyDescent="0.25">
      <c r="A33" s="44">
        <v>26</v>
      </c>
      <c r="B33" s="45">
        <v>34.72</v>
      </c>
      <c r="C33" s="45">
        <v>2.42</v>
      </c>
      <c r="D33" s="45"/>
    </row>
    <row r="34" spans="1:4" x14ac:dyDescent="0.25">
      <c r="A34" s="44">
        <v>27</v>
      </c>
      <c r="B34" s="45">
        <v>34.39</v>
      </c>
      <c r="C34" s="45">
        <v>2.46</v>
      </c>
      <c r="D34" s="45"/>
    </row>
    <row r="35" spans="1:4" x14ac:dyDescent="0.25">
      <c r="A35" s="44">
        <v>28</v>
      </c>
      <c r="B35" s="45">
        <v>34.06</v>
      </c>
      <c r="C35" s="45">
        <v>2.5</v>
      </c>
      <c r="D35" s="45"/>
    </row>
    <row r="36" spans="1:4" x14ac:dyDescent="0.25">
      <c r="A36" s="44">
        <v>29</v>
      </c>
      <c r="B36" s="45">
        <v>33.72</v>
      </c>
      <c r="C36" s="45">
        <v>2.54</v>
      </c>
      <c r="D36" s="45"/>
    </row>
    <row r="37" spans="1:4" x14ac:dyDescent="0.25">
      <c r="A37" s="44">
        <v>30</v>
      </c>
      <c r="B37" s="45">
        <v>33.380000000000003</v>
      </c>
      <c r="C37" s="45">
        <v>2.59</v>
      </c>
      <c r="D37" s="45"/>
    </row>
    <row r="38" spans="1:4" x14ac:dyDescent="0.25">
      <c r="A38" s="44">
        <v>31</v>
      </c>
      <c r="B38" s="45">
        <v>33.020000000000003</v>
      </c>
      <c r="C38" s="45">
        <v>2.63</v>
      </c>
      <c r="D38" s="45"/>
    </row>
    <row r="39" spans="1:4" x14ac:dyDescent="0.25">
      <c r="A39" s="44">
        <v>32</v>
      </c>
      <c r="B39" s="45">
        <v>32.659999999999997</v>
      </c>
      <c r="C39" s="45">
        <v>2.68</v>
      </c>
      <c r="D39" s="45"/>
    </row>
    <row r="40" spans="1:4" x14ac:dyDescent="0.25">
      <c r="A40" s="44">
        <v>33</v>
      </c>
      <c r="B40" s="45">
        <v>32.29</v>
      </c>
      <c r="C40" s="45">
        <v>2.72</v>
      </c>
      <c r="D40" s="45"/>
    </row>
    <row r="41" spans="1:4" x14ac:dyDescent="0.25">
      <c r="A41" s="44">
        <v>34</v>
      </c>
      <c r="B41" s="45">
        <v>31.91</v>
      </c>
      <c r="C41" s="45">
        <v>2.77</v>
      </c>
      <c r="D41" s="45"/>
    </row>
    <row r="42" spans="1:4" x14ac:dyDescent="0.25">
      <c r="A42" s="44">
        <v>35</v>
      </c>
      <c r="B42" s="45">
        <v>31.53</v>
      </c>
      <c r="C42" s="45">
        <v>2.82</v>
      </c>
      <c r="D42" s="45"/>
    </row>
    <row r="43" spans="1:4" x14ac:dyDescent="0.25">
      <c r="A43" s="44">
        <v>36</v>
      </c>
      <c r="B43" s="45">
        <v>31.14</v>
      </c>
      <c r="C43" s="45">
        <v>2.86</v>
      </c>
      <c r="D43" s="45"/>
    </row>
    <row r="44" spans="1:4" x14ac:dyDescent="0.25">
      <c r="A44" s="44">
        <v>37</v>
      </c>
      <c r="B44" s="45">
        <v>30.74</v>
      </c>
      <c r="C44" s="45">
        <v>2.91</v>
      </c>
      <c r="D44" s="45"/>
    </row>
    <row r="45" spans="1:4" x14ac:dyDescent="0.25">
      <c r="A45" s="44">
        <v>38</v>
      </c>
      <c r="B45" s="45">
        <v>30.33</v>
      </c>
      <c r="C45" s="45">
        <v>2.96</v>
      </c>
      <c r="D45" s="45"/>
    </row>
    <row r="46" spans="1:4" x14ac:dyDescent="0.25">
      <c r="A46" s="44">
        <v>39</v>
      </c>
      <c r="B46" s="45">
        <v>29.92</v>
      </c>
      <c r="C46" s="45">
        <v>3.01</v>
      </c>
      <c r="D46" s="45"/>
    </row>
    <row r="47" spans="1:4" x14ac:dyDescent="0.25">
      <c r="A47" s="44">
        <v>40</v>
      </c>
      <c r="B47" s="45">
        <v>29.5</v>
      </c>
      <c r="C47" s="45">
        <v>3.06</v>
      </c>
      <c r="D47" s="45"/>
    </row>
    <row r="48" spans="1:4" x14ac:dyDescent="0.25">
      <c r="A48" s="44">
        <v>41</v>
      </c>
      <c r="B48" s="45">
        <v>29.07</v>
      </c>
      <c r="C48" s="45">
        <v>3.11</v>
      </c>
      <c r="D48" s="45"/>
    </row>
    <row r="49" spans="1:4" x14ac:dyDescent="0.25">
      <c r="A49" s="44">
        <v>42</v>
      </c>
      <c r="B49" s="45">
        <v>28.63</v>
      </c>
      <c r="C49" s="45">
        <v>3.16</v>
      </c>
      <c r="D49" s="45"/>
    </row>
    <row r="50" spans="1:4" x14ac:dyDescent="0.25">
      <c r="A50" s="44">
        <v>43</v>
      </c>
      <c r="B50" s="45">
        <v>28.19</v>
      </c>
      <c r="C50" s="45">
        <v>3.21</v>
      </c>
      <c r="D50" s="45"/>
    </row>
    <row r="51" spans="1:4" x14ac:dyDescent="0.25">
      <c r="A51" s="44">
        <v>44</v>
      </c>
      <c r="B51" s="45">
        <v>27.74</v>
      </c>
      <c r="C51" s="45">
        <v>3.25</v>
      </c>
      <c r="D51" s="45"/>
    </row>
    <row r="52" spans="1:4" x14ac:dyDescent="0.25">
      <c r="A52" s="44">
        <v>45</v>
      </c>
      <c r="B52" s="45">
        <v>27.28</v>
      </c>
      <c r="C52" s="45">
        <v>3.3</v>
      </c>
      <c r="D52" s="45"/>
    </row>
    <row r="53" spans="1:4" x14ac:dyDescent="0.25">
      <c r="A53" s="44">
        <v>46</v>
      </c>
      <c r="B53" s="45">
        <v>26.81</v>
      </c>
      <c r="C53" s="45">
        <v>3.35</v>
      </c>
      <c r="D53" s="45"/>
    </row>
    <row r="54" spans="1:4" x14ac:dyDescent="0.25">
      <c r="A54" s="44">
        <v>47</v>
      </c>
      <c r="B54" s="45">
        <v>26.34</v>
      </c>
      <c r="C54" s="45">
        <v>3.4</v>
      </c>
      <c r="D54" s="45"/>
    </row>
    <row r="55" spans="1:4" x14ac:dyDescent="0.25">
      <c r="A55" s="44">
        <v>48</v>
      </c>
      <c r="B55" s="45">
        <v>25.86</v>
      </c>
      <c r="C55" s="45">
        <v>3.44</v>
      </c>
      <c r="D55" s="45"/>
    </row>
    <row r="56" spans="1:4" x14ac:dyDescent="0.25">
      <c r="A56" s="44">
        <v>49</v>
      </c>
      <c r="B56" s="45">
        <v>25.37</v>
      </c>
      <c r="C56" s="45">
        <v>3.49</v>
      </c>
      <c r="D56" s="45"/>
    </row>
    <row r="57" spans="1:4" x14ac:dyDescent="0.25">
      <c r="A57" s="44">
        <v>50</v>
      </c>
      <c r="B57" s="45">
        <v>24.88</v>
      </c>
      <c r="C57" s="45">
        <v>3.54</v>
      </c>
      <c r="D57" s="45"/>
    </row>
    <row r="58" spans="1:4" x14ac:dyDescent="0.25">
      <c r="A58" s="44">
        <v>51</v>
      </c>
      <c r="B58" s="45">
        <v>24.38</v>
      </c>
      <c r="C58" s="45">
        <v>3.58</v>
      </c>
      <c r="D58" s="45"/>
    </row>
    <row r="59" spans="1:4" x14ac:dyDescent="0.25">
      <c r="A59" s="44">
        <v>52</v>
      </c>
      <c r="B59" s="45">
        <v>23.87</v>
      </c>
      <c r="C59" s="45">
        <v>3.63</v>
      </c>
      <c r="D59" s="45"/>
    </row>
    <row r="60" spans="1:4" x14ac:dyDescent="0.25">
      <c r="A60" s="44">
        <v>53</v>
      </c>
      <c r="B60" s="45">
        <v>23.35</v>
      </c>
      <c r="C60" s="45">
        <v>3.67</v>
      </c>
      <c r="D60" s="45"/>
    </row>
    <row r="61" spans="1:4" x14ac:dyDescent="0.25">
      <c r="A61" s="44">
        <v>54</v>
      </c>
      <c r="B61" s="45">
        <v>22.83</v>
      </c>
      <c r="C61" s="45">
        <v>3.71</v>
      </c>
      <c r="D61" s="45"/>
    </row>
    <row r="62" spans="1:4" x14ac:dyDescent="0.25">
      <c r="A62" s="44">
        <v>55</v>
      </c>
      <c r="B62" s="45">
        <v>22.31</v>
      </c>
      <c r="C62" s="45">
        <v>3.75</v>
      </c>
      <c r="D62" s="45"/>
    </row>
    <row r="63" spans="1:4" x14ac:dyDescent="0.25">
      <c r="A63" s="44">
        <v>56</v>
      </c>
      <c r="B63" s="45">
        <v>21.79</v>
      </c>
      <c r="C63" s="45">
        <v>3.78</v>
      </c>
      <c r="D63" s="45"/>
    </row>
    <row r="64" spans="1:4" x14ac:dyDescent="0.25">
      <c r="A64" s="44">
        <v>57</v>
      </c>
      <c r="B64" s="45">
        <v>21.25</v>
      </c>
      <c r="C64" s="45">
        <v>3.81</v>
      </c>
      <c r="D64" s="45"/>
    </row>
    <row r="65" spans="1:4" x14ac:dyDescent="0.25">
      <c r="A65" s="44">
        <v>58</v>
      </c>
      <c r="B65" s="45">
        <v>20.72</v>
      </c>
      <c r="C65" s="45">
        <v>3.84</v>
      </c>
      <c r="D65" s="45"/>
    </row>
    <row r="66" spans="1:4" x14ac:dyDescent="0.25">
      <c r="A66" s="44">
        <v>59</v>
      </c>
      <c r="B66" s="45">
        <v>20.170000000000002</v>
      </c>
      <c r="C66" s="45">
        <v>3.87</v>
      </c>
      <c r="D66" s="45"/>
    </row>
    <row r="67" spans="1:4" x14ac:dyDescent="0.25">
      <c r="A67" s="44">
        <v>60</v>
      </c>
      <c r="B67" s="45">
        <v>19.62</v>
      </c>
      <c r="C67" s="45">
        <v>3.89</v>
      </c>
      <c r="D67" s="45"/>
    </row>
    <row r="68" spans="1:4" x14ac:dyDescent="0.25">
      <c r="A68" s="44">
        <v>61</v>
      </c>
      <c r="B68" s="45">
        <v>19.059999999999999</v>
      </c>
      <c r="C68" s="45">
        <v>3.92</v>
      </c>
      <c r="D68" s="45"/>
    </row>
    <row r="69" spans="1:4" x14ac:dyDescent="0.25">
      <c r="A69" s="44">
        <v>62</v>
      </c>
      <c r="B69" s="45">
        <v>18.5</v>
      </c>
      <c r="C69" s="45">
        <v>3.94</v>
      </c>
      <c r="D69" s="45"/>
    </row>
    <row r="70" spans="1:4" x14ac:dyDescent="0.25">
      <c r="A70" s="44">
        <v>63</v>
      </c>
      <c r="B70" s="45">
        <v>17.940000000000001</v>
      </c>
      <c r="C70" s="45">
        <v>3.95</v>
      </c>
      <c r="D70" s="45"/>
    </row>
    <row r="71" spans="1:4" x14ac:dyDescent="0.25">
      <c r="A71" s="44">
        <v>64</v>
      </c>
      <c r="B71" s="45">
        <v>17.37</v>
      </c>
      <c r="C71" s="45">
        <v>3.97</v>
      </c>
      <c r="D71" s="45"/>
    </row>
    <row r="72" spans="1:4" x14ac:dyDescent="0.25">
      <c r="A72" s="44">
        <v>65</v>
      </c>
      <c r="B72" s="45">
        <v>16.8</v>
      </c>
      <c r="C72" s="45">
        <v>3.98</v>
      </c>
      <c r="D72" s="45"/>
    </row>
    <row r="73" spans="1:4" x14ac:dyDescent="0.25">
      <c r="A73" s="44">
        <v>66</v>
      </c>
      <c r="B73" s="45">
        <v>16.22</v>
      </c>
      <c r="C73" s="45">
        <v>3.98</v>
      </c>
      <c r="D73" s="45"/>
    </row>
    <row r="74" spans="1:4" x14ac:dyDescent="0.25">
      <c r="A74" s="44">
        <v>67</v>
      </c>
      <c r="B74" s="45">
        <v>15.64</v>
      </c>
      <c r="C74" s="45">
        <v>3.98</v>
      </c>
      <c r="D74" s="45"/>
    </row>
    <row r="75" spans="1:4" x14ac:dyDescent="0.25">
      <c r="A75" s="44">
        <v>68</v>
      </c>
      <c r="B75" s="45">
        <v>15.05</v>
      </c>
      <c r="C75" s="45">
        <v>3.98</v>
      </c>
      <c r="D75" s="45"/>
    </row>
    <row r="76" spans="1:4" x14ac:dyDescent="0.25">
      <c r="A76" s="44">
        <v>69</v>
      </c>
      <c r="B76" s="45">
        <v>14.46</v>
      </c>
      <c r="C76" s="45">
        <v>3.93</v>
      </c>
      <c r="D76" s="45"/>
    </row>
    <row r="77" spans="1:4" x14ac:dyDescent="0.25">
      <c r="A77" s="44">
        <v>70</v>
      </c>
      <c r="B77" s="45">
        <v>13.86</v>
      </c>
      <c r="C77" s="45">
        <v>3.87</v>
      </c>
      <c r="D77" s="45"/>
    </row>
    <row r="78" spans="1:4" x14ac:dyDescent="0.25">
      <c r="A78" s="44">
        <v>71</v>
      </c>
      <c r="B78" s="45">
        <v>13.26</v>
      </c>
      <c r="C78" s="45">
        <v>3.86</v>
      </c>
      <c r="D78" s="45"/>
    </row>
    <row r="79" spans="1:4" x14ac:dyDescent="0.25">
      <c r="A79" s="44">
        <v>72</v>
      </c>
      <c r="B79" s="45">
        <v>12.66</v>
      </c>
      <c r="C79" s="45">
        <v>3.84</v>
      </c>
      <c r="D79" s="45"/>
    </row>
    <row r="80" spans="1:4" x14ac:dyDescent="0.25">
      <c r="A80" s="44">
        <v>73</v>
      </c>
      <c r="B80" s="45">
        <v>12.07</v>
      </c>
      <c r="C80" s="45">
        <v>3.82</v>
      </c>
      <c r="D80" s="45">
        <v>1.71</v>
      </c>
    </row>
    <row r="81" spans="1:4" x14ac:dyDescent="0.25">
      <c r="A81" s="44">
        <v>74</v>
      </c>
      <c r="B81" s="45">
        <v>11.48</v>
      </c>
      <c r="C81" s="45">
        <v>3.67</v>
      </c>
      <c r="D81" s="45">
        <v>1.56</v>
      </c>
    </row>
    <row r="82" spans="1:4" x14ac:dyDescent="0.25">
      <c r="A82" s="44">
        <v>75</v>
      </c>
      <c r="B82" s="45">
        <v>10.9</v>
      </c>
      <c r="C82" s="45">
        <v>3.5</v>
      </c>
      <c r="D82" s="45">
        <v>1.42</v>
      </c>
    </row>
    <row r="83" spans="1:4" x14ac:dyDescent="0.25">
      <c r="A83" s="44">
        <v>76</v>
      </c>
      <c r="B83" s="45">
        <v>10.34</v>
      </c>
      <c r="C83" s="45">
        <v>3.45</v>
      </c>
      <c r="D83" s="45">
        <v>1.29</v>
      </c>
    </row>
    <row r="84" spans="1:4" x14ac:dyDescent="0.25">
      <c r="A84" s="44">
        <v>77</v>
      </c>
      <c r="B84" s="45">
        <v>9.7899999999999991</v>
      </c>
      <c r="C84" s="45">
        <v>3.39</v>
      </c>
      <c r="D84" s="45">
        <v>1.17</v>
      </c>
    </row>
    <row r="85" spans="1:4" x14ac:dyDescent="0.25">
      <c r="A85" s="44">
        <v>78</v>
      </c>
      <c r="B85" s="45">
        <v>9.25</v>
      </c>
      <c r="C85" s="45">
        <v>3.32</v>
      </c>
      <c r="D85" s="45">
        <v>1.05</v>
      </c>
    </row>
    <row r="86" spans="1:4" x14ac:dyDescent="0.25">
      <c r="A86" s="44">
        <v>79</v>
      </c>
      <c r="B86" s="45">
        <v>8.7200000000000006</v>
      </c>
      <c r="C86" s="45">
        <v>3.05</v>
      </c>
      <c r="D86" s="45">
        <v>0.95</v>
      </c>
    </row>
    <row r="87" spans="1:4" x14ac:dyDescent="0.25">
      <c r="A87" s="44">
        <v>80</v>
      </c>
      <c r="B87" s="45">
        <v>8.19</v>
      </c>
      <c r="C87" s="45">
        <v>2.78</v>
      </c>
      <c r="D87" s="45">
        <v>0.84</v>
      </c>
    </row>
    <row r="88" spans="1:4" x14ac:dyDescent="0.25">
      <c r="A88" s="44">
        <v>81</v>
      </c>
      <c r="B88" s="45">
        <v>7.66</v>
      </c>
      <c r="C88" s="45">
        <v>2.72</v>
      </c>
      <c r="D88" s="45">
        <v>0.75</v>
      </c>
    </row>
    <row r="89" spans="1:4" x14ac:dyDescent="0.25">
      <c r="A89" s="44">
        <v>82</v>
      </c>
      <c r="B89" s="45">
        <v>7.13</v>
      </c>
      <c r="C89" s="45">
        <v>2.65</v>
      </c>
      <c r="D89" s="45">
        <v>0.66</v>
      </c>
    </row>
    <row r="90" spans="1:4" x14ac:dyDescent="0.25">
      <c r="A90" s="44">
        <v>83</v>
      </c>
      <c r="B90" s="45">
        <v>6.61</v>
      </c>
      <c r="C90" s="45">
        <v>2.57</v>
      </c>
      <c r="D90" s="45">
        <v>0.56999999999999995</v>
      </c>
    </row>
    <row r="91" spans="1:4" x14ac:dyDescent="0.25">
      <c r="A91" s="44">
        <v>84</v>
      </c>
      <c r="B91" s="45">
        <v>6.11</v>
      </c>
      <c r="C91" s="45">
        <v>2.2599999999999998</v>
      </c>
      <c r="D91" s="45">
        <v>0.5</v>
      </c>
    </row>
    <row r="92" spans="1:4" x14ac:dyDescent="0.25">
      <c r="A92" s="44">
        <v>85</v>
      </c>
      <c r="B92" s="45">
        <v>5.63</v>
      </c>
      <c r="C92" s="45">
        <v>1.94</v>
      </c>
      <c r="D92" s="45">
        <v>0.43</v>
      </c>
    </row>
  </sheetData>
  <sheetProtection algorithmName="SHA-512" hashValue="Fp7QtYbkmY86aup1+uJlNgVAqsGFgVZsQyOsVtAmaozYtEHTtFTBP6dYPjOaqx2UuD5m8dkxstVqUR6jnJbKBw==" saltValue="uV1u/v7kLfTJPoo4Kwpw6A==" spinCount="100000" sheet="1" objects="1" scenarios="1"/>
  <conditionalFormatting sqref="A26:A92">
    <cfRule type="expression" dxfId="598" priority="1" stopIfTrue="1">
      <formula>MOD(ROW(),2)=0</formula>
    </cfRule>
    <cfRule type="expression" dxfId="597" priority="2" stopIfTrue="1">
      <formula>MOD(ROW(),2)&lt;&gt;0</formula>
    </cfRule>
  </conditionalFormatting>
  <conditionalFormatting sqref="B26:D92">
    <cfRule type="expression" dxfId="596" priority="3" stopIfTrue="1">
      <formula>MOD(ROW(),2)=0</formula>
    </cfRule>
    <cfRule type="expression" dxfId="595" priority="4" stopIfTrue="1">
      <formula>MOD(ROW(),2)&lt;&gt;0</formula>
    </cfRule>
  </conditionalFormatting>
  <conditionalFormatting sqref="A6:A21">
    <cfRule type="expression" dxfId="594" priority="5" stopIfTrue="1">
      <formula>MOD(ROW(),2)=0</formula>
    </cfRule>
    <cfRule type="expression" dxfId="593" priority="6" stopIfTrue="1">
      <formula>MOD(ROW(),2)&lt;&gt;0</formula>
    </cfRule>
  </conditionalFormatting>
  <conditionalFormatting sqref="B6:D21">
    <cfRule type="expression" dxfId="592" priority="7" stopIfTrue="1">
      <formula>MOD(ROW(),2)=0</formula>
    </cfRule>
    <cfRule type="expression" dxfId="591" priority="8" stopIfTrue="1">
      <formula>MOD(ROW(),2)&lt;&gt;0</formula>
    </cfRule>
  </conditionalFormatting>
  <pageMargins left="0.7" right="0.7" top="0.75" bottom="0.75" header="0.3" footer="0.3"/>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570F6-186B-427A-AFA3-F7EA14B1BD76}">
  <sheetPr codeName="Sheet37"/>
  <dimension ref="A1:C96"/>
  <sheetViews>
    <sheetView showGridLines="0" workbookViewId="0">
      <selection activeCell="A6" sqref="A6"/>
    </sheetView>
  </sheetViews>
  <sheetFormatPr defaultColWidth="8.7265625" defaultRowHeight="12.5" x14ac:dyDescent="0.25"/>
  <cols>
    <col min="1" max="1" width="31.54296875" style="42" customWidth="1"/>
    <col min="2" max="3" width="22.54296875" style="42" customWidth="1"/>
    <col min="4" max="16384" width="8.7265625" style="42"/>
  </cols>
  <sheetData>
    <row r="1" spans="1:3" s="1" customFormat="1" ht="20" x14ac:dyDescent="0.4">
      <c r="A1" s="2" t="s">
        <v>0</v>
      </c>
    </row>
    <row r="2" spans="1:3" s="1" customFormat="1" ht="15.5" x14ac:dyDescent="0.35">
      <c r="A2" s="30" t="s">
        <v>1</v>
      </c>
      <c r="B2" s="3" t="str">
        <f>wb_title</f>
        <v>Fire_NI - Consolidated Factor Spreadsheet</v>
      </c>
    </row>
    <row r="3" spans="1:3" s="1" customFormat="1" ht="15.5" x14ac:dyDescent="0.35">
      <c r="A3" s="30" t="s">
        <v>2</v>
      </c>
      <c r="B3" s="3" t="str">
        <f>TABLE_FACTOR_TYPE_1 &amp; " - x-" &amp; TABLE_SERIES_NUMBER_1</f>
        <v>Pension Credit - x-313</v>
      </c>
    </row>
    <row r="4" spans="1:3" customFormat="1" x14ac:dyDescent="0.25"/>
    <row r="5" spans="1:3" customFormat="1" x14ac:dyDescent="0.25"/>
    <row r="6" spans="1:3" customFormat="1" x14ac:dyDescent="0.25">
      <c r="A6" s="46" t="s">
        <v>379</v>
      </c>
      <c r="B6" s="52" t="s">
        <v>380</v>
      </c>
      <c r="C6" s="52"/>
    </row>
    <row r="7" spans="1:3" customFormat="1" x14ac:dyDescent="0.25">
      <c r="A7" s="46" t="s">
        <v>381</v>
      </c>
      <c r="B7" s="52" t="s">
        <v>31</v>
      </c>
      <c r="C7" s="52"/>
    </row>
    <row r="8" spans="1:3" customFormat="1" x14ac:dyDescent="0.25">
      <c r="A8" s="46" t="s">
        <v>123</v>
      </c>
      <c r="B8" s="52" t="s">
        <v>136</v>
      </c>
      <c r="C8" s="52"/>
    </row>
    <row r="9" spans="1:3" customFormat="1" x14ac:dyDescent="0.25">
      <c r="A9" s="46" t="s">
        <v>124</v>
      </c>
      <c r="B9" s="52" t="s">
        <v>202</v>
      </c>
      <c r="C9" s="52"/>
    </row>
    <row r="10" spans="1:3" customFormat="1" ht="25" x14ac:dyDescent="0.25">
      <c r="A10" s="46" t="s">
        <v>6</v>
      </c>
      <c r="B10" s="52" t="s">
        <v>203</v>
      </c>
      <c r="C10" s="52"/>
    </row>
    <row r="11" spans="1:3" customFormat="1" x14ac:dyDescent="0.25">
      <c r="A11" s="46" t="s">
        <v>125</v>
      </c>
      <c r="B11" s="52" t="s">
        <v>204</v>
      </c>
      <c r="C11" s="52"/>
    </row>
    <row r="12" spans="1:3" customFormat="1" x14ac:dyDescent="0.25">
      <c r="A12" s="46" t="s">
        <v>126</v>
      </c>
      <c r="B12" s="52" t="s">
        <v>140</v>
      </c>
      <c r="C12" s="52"/>
    </row>
    <row r="13" spans="1:3" customFormat="1" x14ac:dyDescent="0.25">
      <c r="A13" s="46" t="s">
        <v>382</v>
      </c>
      <c r="B13" s="52">
        <v>2</v>
      </c>
      <c r="C13" s="52"/>
    </row>
    <row r="14" spans="1:3" customFormat="1" x14ac:dyDescent="0.25">
      <c r="A14" s="46" t="s">
        <v>128</v>
      </c>
      <c r="B14" s="52">
        <v>313</v>
      </c>
      <c r="C14" s="52"/>
    </row>
    <row r="15" spans="1:3" customFormat="1" x14ac:dyDescent="0.25">
      <c r="A15" s="46" t="s">
        <v>383</v>
      </c>
      <c r="B15" s="52" t="s">
        <v>205</v>
      </c>
      <c r="C15" s="52"/>
    </row>
    <row r="16" spans="1:3" customFormat="1" x14ac:dyDescent="0.25">
      <c r="A16" s="46" t="s">
        <v>130</v>
      </c>
      <c r="B16" s="52" t="s">
        <v>206</v>
      </c>
      <c r="C16" s="52"/>
    </row>
    <row r="17" spans="1:3" customFormat="1" x14ac:dyDescent="0.25">
      <c r="A17" s="47" t="s">
        <v>384</v>
      </c>
      <c r="B17" s="52"/>
      <c r="C17" s="52"/>
    </row>
    <row r="18" spans="1:3" customFormat="1" x14ac:dyDescent="0.25">
      <c r="A18" s="46" t="s">
        <v>132</v>
      </c>
      <c r="B18" s="53">
        <v>46163</v>
      </c>
      <c r="C18" s="53"/>
    </row>
    <row r="19" spans="1:3" customFormat="1" x14ac:dyDescent="0.25">
      <c r="A19" s="46" t="s">
        <v>133</v>
      </c>
      <c r="B19" s="53">
        <v>46161</v>
      </c>
      <c r="C19" s="52"/>
    </row>
    <row r="20" spans="1:3" customFormat="1" x14ac:dyDescent="0.25">
      <c r="A20" s="46" t="s">
        <v>134</v>
      </c>
      <c r="B20" s="52" t="s">
        <v>143</v>
      </c>
      <c r="C20" s="52"/>
    </row>
    <row r="21" spans="1:3" customFormat="1" x14ac:dyDescent="0.25">
      <c r="A21" s="46" t="s">
        <v>385</v>
      </c>
      <c r="B21" s="52" t="s">
        <v>62</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26" x14ac:dyDescent="0.25">
      <c r="A26" s="60" t="s">
        <v>386</v>
      </c>
      <c r="B26" s="60" t="s">
        <v>398</v>
      </c>
      <c r="C26" s="60" t="s">
        <v>399</v>
      </c>
    </row>
    <row r="27" spans="1:3" x14ac:dyDescent="0.25">
      <c r="A27" s="44">
        <v>16</v>
      </c>
      <c r="B27" s="45">
        <v>9.56</v>
      </c>
      <c r="C27" s="45">
        <v>9.56</v>
      </c>
    </row>
    <row r="28" spans="1:3" x14ac:dyDescent="0.25">
      <c r="A28" s="44">
        <v>17</v>
      </c>
      <c r="B28" s="45">
        <v>9.74</v>
      </c>
      <c r="C28" s="45">
        <v>9.74</v>
      </c>
    </row>
    <row r="29" spans="1:3" x14ac:dyDescent="0.25">
      <c r="A29" s="44">
        <v>18</v>
      </c>
      <c r="B29" s="45">
        <v>9.92</v>
      </c>
      <c r="C29" s="45">
        <v>9.92</v>
      </c>
    </row>
    <row r="30" spans="1:3" x14ac:dyDescent="0.25">
      <c r="A30" s="44">
        <v>19</v>
      </c>
      <c r="B30" s="45">
        <v>10.1</v>
      </c>
      <c r="C30" s="45">
        <v>10.1</v>
      </c>
    </row>
    <row r="31" spans="1:3" x14ac:dyDescent="0.25">
      <c r="A31" s="44">
        <v>20</v>
      </c>
      <c r="B31" s="45">
        <v>10.28</v>
      </c>
      <c r="C31" s="45">
        <v>10.28</v>
      </c>
    </row>
    <row r="32" spans="1:3" x14ac:dyDescent="0.25">
      <c r="A32" s="44">
        <v>21</v>
      </c>
      <c r="B32" s="45">
        <v>10.47</v>
      </c>
      <c r="C32" s="45">
        <v>10.47</v>
      </c>
    </row>
    <row r="33" spans="1:3" x14ac:dyDescent="0.25">
      <c r="A33" s="44">
        <v>22</v>
      </c>
      <c r="B33" s="45">
        <v>10.66</v>
      </c>
      <c r="C33" s="45">
        <v>10.66</v>
      </c>
    </row>
    <row r="34" spans="1:3" x14ac:dyDescent="0.25">
      <c r="A34" s="44">
        <v>23</v>
      </c>
      <c r="B34" s="45">
        <v>10.86</v>
      </c>
      <c r="C34" s="45">
        <v>10.86</v>
      </c>
    </row>
    <row r="35" spans="1:3" x14ac:dyDescent="0.25">
      <c r="A35" s="44">
        <v>24</v>
      </c>
      <c r="B35" s="45">
        <v>11.05</v>
      </c>
      <c r="C35" s="45">
        <v>11.05</v>
      </c>
    </row>
    <row r="36" spans="1:3" x14ac:dyDescent="0.25">
      <c r="A36" s="44">
        <v>25</v>
      </c>
      <c r="B36" s="45">
        <v>11.26</v>
      </c>
      <c r="C36" s="45">
        <v>11.26</v>
      </c>
    </row>
    <row r="37" spans="1:3" x14ac:dyDescent="0.25">
      <c r="A37" s="44">
        <v>26</v>
      </c>
      <c r="B37" s="45">
        <v>11.46</v>
      </c>
      <c r="C37" s="45">
        <v>11.46</v>
      </c>
    </row>
    <row r="38" spans="1:3" x14ac:dyDescent="0.25">
      <c r="A38" s="44">
        <v>27</v>
      </c>
      <c r="B38" s="45">
        <v>11.67</v>
      </c>
      <c r="C38" s="45">
        <v>11.67</v>
      </c>
    </row>
    <row r="39" spans="1:3" x14ac:dyDescent="0.25">
      <c r="A39" s="44">
        <v>28</v>
      </c>
      <c r="B39" s="45">
        <v>11.88</v>
      </c>
      <c r="C39" s="45">
        <v>11.88</v>
      </c>
    </row>
    <row r="40" spans="1:3" x14ac:dyDescent="0.25">
      <c r="A40" s="44">
        <v>29</v>
      </c>
      <c r="B40" s="45">
        <v>12.1</v>
      </c>
      <c r="C40" s="45">
        <v>12.1</v>
      </c>
    </row>
    <row r="41" spans="1:3" x14ac:dyDescent="0.25">
      <c r="A41" s="44">
        <v>30</v>
      </c>
      <c r="B41" s="45">
        <v>12.32</v>
      </c>
      <c r="C41" s="45">
        <v>12.32</v>
      </c>
    </row>
    <row r="42" spans="1:3" x14ac:dyDescent="0.25">
      <c r="A42" s="44">
        <v>31</v>
      </c>
      <c r="B42" s="45">
        <v>12.55</v>
      </c>
      <c r="C42" s="45">
        <v>12.55</v>
      </c>
    </row>
    <row r="43" spans="1:3" x14ac:dyDescent="0.25">
      <c r="A43" s="44">
        <v>32</v>
      </c>
      <c r="B43" s="45">
        <v>12.78</v>
      </c>
      <c r="C43" s="45">
        <v>12.78</v>
      </c>
    </row>
    <row r="44" spans="1:3" x14ac:dyDescent="0.25">
      <c r="A44" s="44">
        <v>33</v>
      </c>
      <c r="B44" s="45">
        <v>13.01</v>
      </c>
      <c r="C44" s="45">
        <v>13.01</v>
      </c>
    </row>
    <row r="45" spans="1:3" x14ac:dyDescent="0.25">
      <c r="A45" s="44">
        <v>34</v>
      </c>
      <c r="B45" s="45">
        <v>13.25</v>
      </c>
      <c r="C45" s="45">
        <v>13.25</v>
      </c>
    </row>
    <row r="46" spans="1:3" x14ac:dyDescent="0.25">
      <c r="A46" s="44">
        <v>35</v>
      </c>
      <c r="B46" s="45">
        <v>13.49</v>
      </c>
      <c r="C46" s="45">
        <v>13.49</v>
      </c>
    </row>
    <row r="47" spans="1:3" x14ac:dyDescent="0.25">
      <c r="A47" s="44">
        <v>36</v>
      </c>
      <c r="B47" s="45">
        <v>13.73</v>
      </c>
      <c r="C47" s="45">
        <v>13.73</v>
      </c>
    </row>
    <row r="48" spans="1:3" x14ac:dyDescent="0.25">
      <c r="A48" s="44">
        <v>37</v>
      </c>
      <c r="B48" s="45">
        <v>13.99</v>
      </c>
      <c r="C48" s="45">
        <v>13.99</v>
      </c>
    </row>
    <row r="49" spans="1:3" x14ac:dyDescent="0.25">
      <c r="A49" s="44">
        <v>38</v>
      </c>
      <c r="B49" s="45">
        <v>14.24</v>
      </c>
      <c r="C49" s="45">
        <v>14.24</v>
      </c>
    </row>
    <row r="50" spans="1:3" x14ac:dyDescent="0.25">
      <c r="A50" s="44">
        <v>39</v>
      </c>
      <c r="B50" s="45">
        <v>14.5</v>
      </c>
      <c r="C50" s="45">
        <v>14.5</v>
      </c>
    </row>
    <row r="51" spans="1:3" x14ac:dyDescent="0.25">
      <c r="A51" s="44">
        <v>40</v>
      </c>
      <c r="B51" s="45">
        <v>14.77</v>
      </c>
      <c r="C51" s="45">
        <v>14.77</v>
      </c>
    </row>
    <row r="52" spans="1:3" x14ac:dyDescent="0.25">
      <c r="A52" s="44">
        <v>41</v>
      </c>
      <c r="B52" s="45">
        <v>15.04</v>
      </c>
      <c r="C52" s="45">
        <v>15.04</v>
      </c>
    </row>
    <row r="53" spans="1:3" x14ac:dyDescent="0.25">
      <c r="A53" s="44">
        <v>42</v>
      </c>
      <c r="B53" s="45">
        <v>15.32</v>
      </c>
      <c r="C53" s="45">
        <v>15.32</v>
      </c>
    </row>
    <row r="54" spans="1:3" x14ac:dyDescent="0.25">
      <c r="A54" s="44">
        <v>43</v>
      </c>
      <c r="B54" s="45">
        <v>15.6</v>
      </c>
      <c r="C54" s="45">
        <v>15.6</v>
      </c>
    </row>
    <row r="55" spans="1:3" x14ac:dyDescent="0.25">
      <c r="A55" s="44">
        <v>44</v>
      </c>
      <c r="B55" s="45">
        <v>15.89</v>
      </c>
      <c r="C55" s="45">
        <v>15.89</v>
      </c>
    </row>
    <row r="56" spans="1:3" x14ac:dyDescent="0.25">
      <c r="A56" s="44">
        <v>45</v>
      </c>
      <c r="B56" s="45">
        <v>16.18</v>
      </c>
      <c r="C56" s="45">
        <v>16.18</v>
      </c>
    </row>
    <row r="57" spans="1:3" x14ac:dyDescent="0.25">
      <c r="A57" s="44">
        <v>46</v>
      </c>
      <c r="B57" s="45">
        <v>16.48</v>
      </c>
      <c r="C57" s="45">
        <v>16.48</v>
      </c>
    </row>
    <row r="58" spans="1:3" x14ac:dyDescent="0.25">
      <c r="A58" s="44">
        <v>47</v>
      </c>
      <c r="B58" s="45">
        <v>16.79</v>
      </c>
      <c r="C58" s="45">
        <v>16.79</v>
      </c>
    </row>
    <row r="59" spans="1:3" x14ac:dyDescent="0.25">
      <c r="A59" s="44">
        <v>48</v>
      </c>
      <c r="B59" s="45">
        <v>17.11</v>
      </c>
      <c r="C59" s="45">
        <v>17.11</v>
      </c>
    </row>
    <row r="60" spans="1:3" x14ac:dyDescent="0.25">
      <c r="A60" s="44">
        <v>49</v>
      </c>
      <c r="B60" s="45">
        <v>17.43</v>
      </c>
      <c r="C60" s="45">
        <v>17.43</v>
      </c>
    </row>
    <row r="61" spans="1:3" x14ac:dyDescent="0.25">
      <c r="A61" s="44">
        <v>50</v>
      </c>
      <c r="B61" s="45">
        <v>17.760000000000002</v>
      </c>
      <c r="C61" s="45">
        <v>17.760000000000002</v>
      </c>
    </row>
    <row r="62" spans="1:3" x14ac:dyDescent="0.25">
      <c r="A62" s="44">
        <v>51</v>
      </c>
      <c r="B62" s="45">
        <v>18.100000000000001</v>
      </c>
      <c r="C62" s="45">
        <v>18.100000000000001</v>
      </c>
    </row>
    <row r="63" spans="1:3" x14ac:dyDescent="0.25">
      <c r="A63" s="44">
        <v>52</v>
      </c>
      <c r="B63" s="45">
        <v>18.45</v>
      </c>
      <c r="C63" s="45">
        <v>18.45</v>
      </c>
    </row>
    <row r="64" spans="1:3" x14ac:dyDescent="0.25">
      <c r="A64" s="44">
        <v>53</v>
      </c>
      <c r="B64" s="45">
        <v>18.809999999999999</v>
      </c>
      <c r="C64" s="45">
        <v>18.809999999999999</v>
      </c>
    </row>
    <row r="65" spans="1:3" x14ac:dyDescent="0.25">
      <c r="A65" s="44">
        <v>54</v>
      </c>
      <c r="B65" s="45">
        <v>19.170000000000002</v>
      </c>
      <c r="C65" s="45">
        <v>19.170000000000002</v>
      </c>
    </row>
    <row r="66" spans="1:3" x14ac:dyDescent="0.25">
      <c r="A66" s="44">
        <v>55</v>
      </c>
      <c r="B66" s="45">
        <v>19.55</v>
      </c>
      <c r="C66" s="45">
        <v>19.55</v>
      </c>
    </row>
    <row r="67" spans="1:3" x14ac:dyDescent="0.25">
      <c r="A67" s="44">
        <v>56</v>
      </c>
      <c r="B67" s="45">
        <v>19.940000000000001</v>
      </c>
      <c r="C67" s="45">
        <v>19.940000000000001</v>
      </c>
    </row>
    <row r="68" spans="1:3" x14ac:dyDescent="0.25">
      <c r="A68" s="44">
        <v>57</v>
      </c>
      <c r="B68" s="45">
        <v>20.34</v>
      </c>
      <c r="C68" s="45">
        <v>20.34</v>
      </c>
    </row>
    <row r="69" spans="1:3" x14ac:dyDescent="0.25">
      <c r="A69" s="44">
        <v>58</v>
      </c>
      <c r="B69" s="45">
        <v>20.76</v>
      </c>
      <c r="C69" s="45">
        <v>20.76</v>
      </c>
    </row>
    <row r="70" spans="1:3" x14ac:dyDescent="0.25">
      <c r="A70" s="44">
        <v>59</v>
      </c>
      <c r="B70" s="45">
        <v>21.18</v>
      </c>
      <c r="C70" s="45">
        <v>21.18</v>
      </c>
    </row>
    <row r="71" spans="1:3" x14ac:dyDescent="0.25">
      <c r="A71" s="44">
        <v>60</v>
      </c>
      <c r="B71" s="45">
        <v>21.12</v>
      </c>
      <c r="C71" s="45">
        <v>21.12</v>
      </c>
    </row>
    <row r="72" spans="1:3" x14ac:dyDescent="0.25">
      <c r="A72" s="44">
        <v>61</v>
      </c>
      <c r="B72" s="45">
        <v>20.56</v>
      </c>
      <c r="C72" s="45">
        <v>20.56</v>
      </c>
    </row>
    <row r="73" spans="1:3" x14ac:dyDescent="0.25">
      <c r="A73" s="44">
        <v>62</v>
      </c>
      <c r="B73" s="45">
        <v>20</v>
      </c>
      <c r="C73" s="45">
        <v>20</v>
      </c>
    </row>
    <row r="74" spans="1:3" x14ac:dyDescent="0.25">
      <c r="A74" s="44">
        <v>63</v>
      </c>
      <c r="B74" s="45">
        <v>19.43</v>
      </c>
      <c r="C74" s="45">
        <v>19.43</v>
      </c>
    </row>
    <row r="75" spans="1:3" x14ac:dyDescent="0.25">
      <c r="A75" s="44">
        <v>64</v>
      </c>
      <c r="B75" s="45">
        <v>18.850000000000001</v>
      </c>
      <c r="C75" s="45">
        <v>18.850000000000001</v>
      </c>
    </row>
    <row r="76" spans="1:3" x14ac:dyDescent="0.25">
      <c r="A76" s="44">
        <v>65</v>
      </c>
      <c r="B76" s="45">
        <v>18.27</v>
      </c>
      <c r="C76" s="45">
        <v>18.27</v>
      </c>
    </row>
    <row r="77" spans="1:3" x14ac:dyDescent="0.25">
      <c r="A77" s="44">
        <v>66</v>
      </c>
      <c r="B77" s="45">
        <v>17.690000000000001</v>
      </c>
      <c r="C77" s="45">
        <v>17.690000000000001</v>
      </c>
    </row>
    <row r="78" spans="1:3" x14ac:dyDescent="0.25">
      <c r="A78" s="44">
        <v>67</v>
      </c>
      <c r="B78" s="45">
        <v>17.100000000000001</v>
      </c>
      <c r="C78" s="45">
        <v>17.100000000000001</v>
      </c>
    </row>
    <row r="79" spans="1:3" x14ac:dyDescent="0.25">
      <c r="A79" s="44">
        <v>68</v>
      </c>
      <c r="B79" s="45">
        <v>16.5</v>
      </c>
      <c r="C79" s="45">
        <v>16.5</v>
      </c>
    </row>
    <row r="80" spans="1:3" x14ac:dyDescent="0.25">
      <c r="A80" s="44">
        <v>69</v>
      </c>
      <c r="B80" s="45">
        <v>15.89</v>
      </c>
      <c r="C80" s="45">
        <v>15.89</v>
      </c>
    </row>
    <row r="81" spans="1:3" x14ac:dyDescent="0.25">
      <c r="A81" s="44">
        <v>70</v>
      </c>
      <c r="B81" s="45">
        <v>15.29</v>
      </c>
      <c r="C81" s="45">
        <v>15.29</v>
      </c>
    </row>
    <row r="82" spans="1:3" x14ac:dyDescent="0.25">
      <c r="A82" s="44">
        <v>71</v>
      </c>
      <c r="B82" s="45">
        <v>14.68</v>
      </c>
      <c r="C82" s="45">
        <v>14.68</v>
      </c>
    </row>
    <row r="83" spans="1:3" x14ac:dyDescent="0.25">
      <c r="A83" s="44">
        <v>72</v>
      </c>
      <c r="B83" s="45">
        <v>14.07</v>
      </c>
      <c r="C83" s="45">
        <v>14.07</v>
      </c>
    </row>
    <row r="84" spans="1:3" x14ac:dyDescent="0.25">
      <c r="A84" s="44">
        <v>73</v>
      </c>
      <c r="B84" s="45">
        <v>13.45</v>
      </c>
      <c r="C84" s="45">
        <v>13.45</v>
      </c>
    </row>
    <row r="85" spans="1:3" x14ac:dyDescent="0.25">
      <c r="A85" s="44">
        <v>74</v>
      </c>
      <c r="B85" s="45">
        <v>12.84</v>
      </c>
      <c r="C85" s="45">
        <v>12.84</v>
      </c>
    </row>
    <row r="86" spans="1:3" x14ac:dyDescent="0.25">
      <c r="A86" s="44">
        <v>75</v>
      </c>
      <c r="B86" s="45">
        <v>12.23</v>
      </c>
      <c r="C86" s="45">
        <v>12.23</v>
      </c>
    </row>
    <row r="87" spans="1:3" x14ac:dyDescent="0.25">
      <c r="A87" s="44">
        <v>76</v>
      </c>
      <c r="B87" s="45">
        <v>11.63</v>
      </c>
      <c r="C87" s="45">
        <v>11.63</v>
      </c>
    </row>
    <row r="88" spans="1:3" x14ac:dyDescent="0.25">
      <c r="A88" s="44">
        <v>77</v>
      </c>
      <c r="B88" s="45">
        <v>11.03</v>
      </c>
      <c r="C88" s="45">
        <v>11.03</v>
      </c>
    </row>
    <row r="89" spans="1:3" x14ac:dyDescent="0.25">
      <c r="A89" s="44">
        <v>78</v>
      </c>
      <c r="B89" s="45">
        <v>10.43</v>
      </c>
      <c r="C89" s="45">
        <v>10.43</v>
      </c>
    </row>
    <row r="90" spans="1:3" x14ac:dyDescent="0.25">
      <c r="A90" s="44">
        <v>79</v>
      </c>
      <c r="B90" s="45">
        <v>9.84</v>
      </c>
      <c r="C90" s="45">
        <v>9.84</v>
      </c>
    </row>
    <row r="91" spans="1:3" x14ac:dyDescent="0.25">
      <c r="A91" s="44">
        <v>80</v>
      </c>
      <c r="B91" s="45">
        <v>9.24</v>
      </c>
      <c r="C91" s="45">
        <v>9.24</v>
      </c>
    </row>
    <row r="92" spans="1:3" x14ac:dyDescent="0.25">
      <c r="A92" s="44">
        <v>81</v>
      </c>
      <c r="B92" s="45">
        <v>8.65</v>
      </c>
      <c r="C92" s="45">
        <v>8.65</v>
      </c>
    </row>
    <row r="93" spans="1:3" x14ac:dyDescent="0.25">
      <c r="A93" s="44">
        <v>82</v>
      </c>
      <c r="B93" s="45">
        <v>8.07</v>
      </c>
      <c r="C93" s="45">
        <v>8.07</v>
      </c>
    </row>
    <row r="94" spans="1:3" x14ac:dyDescent="0.25">
      <c r="A94" s="44">
        <v>83</v>
      </c>
      <c r="B94" s="45">
        <v>7.5</v>
      </c>
      <c r="C94" s="45">
        <v>7.5</v>
      </c>
    </row>
    <row r="95" spans="1:3" x14ac:dyDescent="0.25">
      <c r="A95" s="44">
        <v>84</v>
      </c>
      <c r="B95" s="45">
        <v>6.95</v>
      </c>
      <c r="C95" s="45">
        <v>6.95</v>
      </c>
    </row>
    <row r="96" spans="1:3" x14ac:dyDescent="0.25">
      <c r="A96" s="44">
        <v>85</v>
      </c>
      <c r="B96" s="45">
        <v>6.41</v>
      </c>
      <c r="C96" s="45">
        <v>6.41</v>
      </c>
    </row>
  </sheetData>
  <sheetProtection algorithmName="SHA-512" hashValue="LwH17QghVXKqIAnAgoPpiKGw0C/txwch4YA9jIT1UvpR+kPq+WE5C2+x5kbM+04Qs5fB3litENewZ7r+7gMY+A==" saltValue="X37d49ciZVZ/6WICH0s96w==" spinCount="100000" sheet="1" objects="1" scenarios="1"/>
  <conditionalFormatting sqref="A26:A96">
    <cfRule type="expression" dxfId="588" priority="1" stopIfTrue="1">
      <formula>MOD(ROW(),2)=0</formula>
    </cfRule>
    <cfRule type="expression" dxfId="587" priority="2" stopIfTrue="1">
      <formula>MOD(ROW(),2)&lt;&gt;0</formula>
    </cfRule>
  </conditionalFormatting>
  <conditionalFormatting sqref="B26:C96">
    <cfRule type="expression" dxfId="586" priority="3" stopIfTrue="1">
      <formula>MOD(ROW(),2)=0</formula>
    </cfRule>
    <cfRule type="expression" dxfId="585" priority="4" stopIfTrue="1">
      <formula>MOD(ROW(),2)&lt;&gt;0</formula>
    </cfRule>
  </conditionalFormatting>
  <conditionalFormatting sqref="A6:A21">
    <cfRule type="expression" dxfId="584" priority="5" stopIfTrue="1">
      <formula>MOD(ROW(),2)=0</formula>
    </cfRule>
    <cfRule type="expression" dxfId="583" priority="6" stopIfTrue="1">
      <formula>MOD(ROW(),2)&lt;&gt;0</formula>
    </cfRule>
  </conditionalFormatting>
  <conditionalFormatting sqref="B6:C21">
    <cfRule type="expression" dxfId="582" priority="7" stopIfTrue="1">
      <formula>MOD(ROW(),2)=0</formula>
    </cfRule>
    <cfRule type="expression" dxfId="581" priority="8" stopIfTrue="1">
      <formula>MOD(ROW(),2)&lt;&gt;0</formula>
    </cfRule>
  </conditionalFormatting>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14694-C840-4AE4-B358-7D972B0CBE46}">
  <sheetPr codeName="Sheet38"/>
  <dimension ref="A1:C96"/>
  <sheetViews>
    <sheetView showGridLines="0" workbookViewId="0">
      <selection activeCell="A6" sqref="A6"/>
    </sheetView>
  </sheetViews>
  <sheetFormatPr defaultColWidth="8.7265625" defaultRowHeight="12.5" x14ac:dyDescent="0.25"/>
  <cols>
    <col min="1" max="1" width="31.54296875" style="42" customWidth="1"/>
    <col min="2" max="3" width="22.54296875" style="42" customWidth="1"/>
    <col min="4" max="16384" width="8.7265625" style="42"/>
  </cols>
  <sheetData>
    <row r="1" spans="1:3" s="1" customFormat="1" ht="20" x14ac:dyDescent="0.4">
      <c r="A1" s="2" t="s">
        <v>0</v>
      </c>
    </row>
    <row r="2" spans="1:3" s="1" customFormat="1" ht="15.5" x14ac:dyDescent="0.35">
      <c r="A2" s="30" t="s">
        <v>1</v>
      </c>
      <c r="B2" s="3" t="str">
        <f>wb_title</f>
        <v>Fire_NI - Consolidated Factor Spreadsheet</v>
      </c>
    </row>
    <row r="3" spans="1:3" s="1" customFormat="1" ht="15.5" x14ac:dyDescent="0.35">
      <c r="A3" s="30" t="s">
        <v>2</v>
      </c>
      <c r="B3" s="3" t="str">
        <f>TABLE_FACTOR_TYPE_1 &amp; " - x-" &amp; TABLE_SERIES_NUMBER_1</f>
        <v>Pension Credit - x-314</v>
      </c>
    </row>
    <row r="4" spans="1:3" customFormat="1" x14ac:dyDescent="0.25"/>
    <row r="5" spans="1:3" customFormat="1" x14ac:dyDescent="0.25"/>
    <row r="6" spans="1:3" customFormat="1" x14ac:dyDescent="0.25">
      <c r="A6" s="46" t="s">
        <v>379</v>
      </c>
      <c r="B6" s="52" t="s">
        <v>380</v>
      </c>
      <c r="C6" s="52"/>
    </row>
    <row r="7" spans="1:3" customFormat="1" x14ac:dyDescent="0.25">
      <c r="A7" s="46" t="s">
        <v>381</v>
      </c>
      <c r="B7" s="52" t="s">
        <v>31</v>
      </c>
      <c r="C7" s="52"/>
    </row>
    <row r="8" spans="1:3" customFormat="1" x14ac:dyDescent="0.25">
      <c r="A8" s="46" t="s">
        <v>123</v>
      </c>
      <c r="B8" s="52" t="s">
        <v>147</v>
      </c>
      <c r="C8" s="52"/>
    </row>
    <row r="9" spans="1:3" customFormat="1" x14ac:dyDescent="0.25">
      <c r="A9" s="46" t="s">
        <v>124</v>
      </c>
      <c r="B9" s="52" t="s">
        <v>202</v>
      </c>
      <c r="C9" s="52"/>
    </row>
    <row r="10" spans="1:3" customFormat="1" ht="25" x14ac:dyDescent="0.25">
      <c r="A10" s="46" t="s">
        <v>6</v>
      </c>
      <c r="B10" s="52" t="s">
        <v>203</v>
      </c>
      <c r="C10" s="52"/>
    </row>
    <row r="11" spans="1:3" customFormat="1" x14ac:dyDescent="0.25">
      <c r="A11" s="46" t="s">
        <v>125</v>
      </c>
      <c r="B11" s="52" t="s">
        <v>204</v>
      </c>
      <c r="C11" s="52"/>
    </row>
    <row r="12" spans="1:3" customFormat="1" x14ac:dyDescent="0.25">
      <c r="A12" s="46" t="s">
        <v>126</v>
      </c>
      <c r="B12" s="52" t="s">
        <v>140</v>
      </c>
      <c r="C12" s="52"/>
    </row>
    <row r="13" spans="1:3" customFormat="1" x14ac:dyDescent="0.25">
      <c r="A13" s="46" t="s">
        <v>382</v>
      </c>
      <c r="B13" s="52">
        <v>1</v>
      </c>
      <c r="C13" s="52"/>
    </row>
    <row r="14" spans="1:3" customFormat="1" x14ac:dyDescent="0.25">
      <c r="A14" s="46" t="s">
        <v>128</v>
      </c>
      <c r="B14" s="52">
        <v>314</v>
      </c>
      <c r="C14" s="52"/>
    </row>
    <row r="15" spans="1:3" customFormat="1" x14ac:dyDescent="0.25">
      <c r="A15" s="46" t="s">
        <v>383</v>
      </c>
      <c r="B15" s="52" t="s">
        <v>207</v>
      </c>
      <c r="C15" s="52"/>
    </row>
    <row r="16" spans="1:3" customFormat="1" x14ac:dyDescent="0.25">
      <c r="A16" s="46" t="s">
        <v>130</v>
      </c>
      <c r="B16" s="52" t="s">
        <v>206</v>
      </c>
      <c r="C16" s="52"/>
    </row>
    <row r="17" spans="1:3" customFormat="1" x14ac:dyDescent="0.25">
      <c r="A17" s="47" t="s">
        <v>384</v>
      </c>
      <c r="B17" s="52"/>
      <c r="C17" s="52"/>
    </row>
    <row r="18" spans="1:3" customFormat="1" x14ac:dyDescent="0.25">
      <c r="A18" s="46" t="s">
        <v>132</v>
      </c>
      <c r="B18" s="53">
        <v>46163</v>
      </c>
      <c r="C18" s="53"/>
    </row>
    <row r="19" spans="1:3" customFormat="1" x14ac:dyDescent="0.25">
      <c r="A19" s="46" t="s">
        <v>133</v>
      </c>
      <c r="B19" s="53">
        <v>46161</v>
      </c>
      <c r="C19" s="52"/>
    </row>
    <row r="20" spans="1:3" customFormat="1" x14ac:dyDescent="0.25">
      <c r="A20" s="46" t="s">
        <v>134</v>
      </c>
      <c r="B20" s="52" t="s">
        <v>143</v>
      </c>
      <c r="C20" s="52"/>
    </row>
    <row r="21" spans="1:3" customFormat="1" x14ac:dyDescent="0.25">
      <c r="A21" s="46" t="s">
        <v>385</v>
      </c>
      <c r="B21" s="52" t="s">
        <v>62</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26" x14ac:dyDescent="0.25">
      <c r="A26" s="60" t="s">
        <v>386</v>
      </c>
      <c r="B26" s="60" t="s">
        <v>398</v>
      </c>
      <c r="C26" s="60" t="s">
        <v>399</v>
      </c>
    </row>
    <row r="27" spans="1:3" x14ac:dyDescent="0.25">
      <c r="A27" s="44">
        <v>16</v>
      </c>
      <c r="B27" s="45">
        <v>7.62</v>
      </c>
      <c r="C27" s="45">
        <v>7.62</v>
      </c>
    </row>
    <row r="28" spans="1:3" x14ac:dyDescent="0.25">
      <c r="A28" s="44">
        <v>17</v>
      </c>
      <c r="B28" s="45">
        <v>7.76</v>
      </c>
      <c r="C28" s="45">
        <v>7.76</v>
      </c>
    </row>
    <row r="29" spans="1:3" x14ac:dyDescent="0.25">
      <c r="A29" s="44">
        <v>18</v>
      </c>
      <c r="B29" s="45">
        <v>7.9</v>
      </c>
      <c r="C29" s="45">
        <v>7.9</v>
      </c>
    </row>
    <row r="30" spans="1:3" x14ac:dyDescent="0.25">
      <c r="A30" s="44">
        <v>19</v>
      </c>
      <c r="B30" s="45">
        <v>8.0399999999999991</v>
      </c>
      <c r="C30" s="45">
        <v>8.0399999999999991</v>
      </c>
    </row>
    <row r="31" spans="1:3" x14ac:dyDescent="0.25">
      <c r="A31" s="44">
        <v>20</v>
      </c>
      <c r="B31" s="45">
        <v>8.18</v>
      </c>
      <c r="C31" s="45">
        <v>8.18</v>
      </c>
    </row>
    <row r="32" spans="1:3" x14ac:dyDescent="0.25">
      <c r="A32" s="44">
        <v>21</v>
      </c>
      <c r="B32" s="45">
        <v>8.33</v>
      </c>
      <c r="C32" s="45">
        <v>8.33</v>
      </c>
    </row>
    <row r="33" spans="1:3" x14ac:dyDescent="0.25">
      <c r="A33" s="44">
        <v>22</v>
      </c>
      <c r="B33" s="45">
        <v>8.48</v>
      </c>
      <c r="C33" s="45">
        <v>8.48</v>
      </c>
    </row>
    <row r="34" spans="1:3" x14ac:dyDescent="0.25">
      <c r="A34" s="44">
        <v>23</v>
      </c>
      <c r="B34" s="45">
        <v>8.6300000000000008</v>
      </c>
      <c r="C34" s="45">
        <v>8.6300000000000008</v>
      </c>
    </row>
    <row r="35" spans="1:3" x14ac:dyDescent="0.25">
      <c r="A35" s="44">
        <v>24</v>
      </c>
      <c r="B35" s="45">
        <v>8.7899999999999991</v>
      </c>
      <c r="C35" s="45">
        <v>8.7899999999999991</v>
      </c>
    </row>
    <row r="36" spans="1:3" x14ac:dyDescent="0.25">
      <c r="A36" s="44">
        <v>25</v>
      </c>
      <c r="B36" s="45">
        <v>8.94</v>
      </c>
      <c r="C36" s="45">
        <v>8.94</v>
      </c>
    </row>
    <row r="37" spans="1:3" x14ac:dyDescent="0.25">
      <c r="A37" s="44">
        <v>26</v>
      </c>
      <c r="B37" s="45">
        <v>9.1</v>
      </c>
      <c r="C37" s="45">
        <v>9.1</v>
      </c>
    </row>
    <row r="38" spans="1:3" x14ac:dyDescent="0.25">
      <c r="A38" s="44">
        <v>27</v>
      </c>
      <c r="B38" s="45">
        <v>9.26</v>
      </c>
      <c r="C38" s="45">
        <v>9.26</v>
      </c>
    </row>
    <row r="39" spans="1:3" x14ac:dyDescent="0.25">
      <c r="A39" s="44">
        <v>28</v>
      </c>
      <c r="B39" s="45">
        <v>9.43</v>
      </c>
      <c r="C39" s="45">
        <v>9.43</v>
      </c>
    </row>
    <row r="40" spans="1:3" x14ac:dyDescent="0.25">
      <c r="A40" s="44">
        <v>29</v>
      </c>
      <c r="B40" s="45">
        <v>9.6</v>
      </c>
      <c r="C40" s="45">
        <v>9.6</v>
      </c>
    </row>
    <row r="41" spans="1:3" x14ac:dyDescent="0.25">
      <c r="A41" s="44">
        <v>30</v>
      </c>
      <c r="B41" s="45">
        <v>9.77</v>
      </c>
      <c r="C41" s="45">
        <v>9.77</v>
      </c>
    </row>
    <row r="42" spans="1:3" x14ac:dyDescent="0.25">
      <c r="A42" s="44">
        <v>31</v>
      </c>
      <c r="B42" s="45">
        <v>9.94</v>
      </c>
      <c r="C42" s="45">
        <v>9.94</v>
      </c>
    </row>
    <row r="43" spans="1:3" x14ac:dyDescent="0.25">
      <c r="A43" s="44">
        <v>32</v>
      </c>
      <c r="B43" s="45">
        <v>10.119999999999999</v>
      </c>
      <c r="C43" s="45">
        <v>10.119999999999999</v>
      </c>
    </row>
    <row r="44" spans="1:3" x14ac:dyDescent="0.25">
      <c r="A44" s="44">
        <v>33</v>
      </c>
      <c r="B44" s="45">
        <v>10.3</v>
      </c>
      <c r="C44" s="45">
        <v>10.3</v>
      </c>
    </row>
    <row r="45" spans="1:3" x14ac:dyDescent="0.25">
      <c r="A45" s="44">
        <v>34</v>
      </c>
      <c r="B45" s="45">
        <v>10.48</v>
      </c>
      <c r="C45" s="45">
        <v>10.48</v>
      </c>
    </row>
    <row r="46" spans="1:3" x14ac:dyDescent="0.25">
      <c r="A46" s="44">
        <v>35</v>
      </c>
      <c r="B46" s="45">
        <v>10.67</v>
      </c>
      <c r="C46" s="45">
        <v>10.67</v>
      </c>
    </row>
    <row r="47" spans="1:3" x14ac:dyDescent="0.25">
      <c r="A47" s="44">
        <v>36</v>
      </c>
      <c r="B47" s="45">
        <v>10.86</v>
      </c>
      <c r="C47" s="45">
        <v>10.86</v>
      </c>
    </row>
    <row r="48" spans="1:3" x14ac:dyDescent="0.25">
      <c r="A48" s="44">
        <v>37</v>
      </c>
      <c r="B48" s="45">
        <v>11.06</v>
      </c>
      <c r="C48" s="45">
        <v>11.06</v>
      </c>
    </row>
    <row r="49" spans="1:3" x14ac:dyDescent="0.25">
      <c r="A49" s="44">
        <v>38</v>
      </c>
      <c r="B49" s="45">
        <v>11.25</v>
      </c>
      <c r="C49" s="45">
        <v>11.25</v>
      </c>
    </row>
    <row r="50" spans="1:3" x14ac:dyDescent="0.25">
      <c r="A50" s="44">
        <v>39</v>
      </c>
      <c r="B50" s="45">
        <v>11.45</v>
      </c>
      <c r="C50" s="45">
        <v>11.45</v>
      </c>
    </row>
    <row r="51" spans="1:3" x14ac:dyDescent="0.25">
      <c r="A51" s="44">
        <v>40</v>
      </c>
      <c r="B51" s="45">
        <v>11.66</v>
      </c>
      <c r="C51" s="45">
        <v>11.66</v>
      </c>
    </row>
    <row r="52" spans="1:3" x14ac:dyDescent="0.25">
      <c r="A52" s="44">
        <v>41</v>
      </c>
      <c r="B52" s="45">
        <v>11.87</v>
      </c>
      <c r="C52" s="45">
        <v>11.87</v>
      </c>
    </row>
    <row r="53" spans="1:3" x14ac:dyDescent="0.25">
      <c r="A53" s="44">
        <v>42</v>
      </c>
      <c r="B53" s="45">
        <v>12.08</v>
      </c>
      <c r="C53" s="45">
        <v>12.08</v>
      </c>
    </row>
    <row r="54" spans="1:3" x14ac:dyDescent="0.25">
      <c r="A54" s="44">
        <v>43</v>
      </c>
      <c r="B54" s="45">
        <v>12.3</v>
      </c>
      <c r="C54" s="45">
        <v>12.3</v>
      </c>
    </row>
    <row r="55" spans="1:3" x14ac:dyDescent="0.25">
      <c r="A55" s="44">
        <v>44</v>
      </c>
      <c r="B55" s="45">
        <v>12.52</v>
      </c>
      <c r="C55" s="45">
        <v>12.52</v>
      </c>
    </row>
    <row r="56" spans="1:3" x14ac:dyDescent="0.25">
      <c r="A56" s="44">
        <v>45</v>
      </c>
      <c r="B56" s="45">
        <v>12.75</v>
      </c>
      <c r="C56" s="45">
        <v>12.75</v>
      </c>
    </row>
    <row r="57" spans="1:3" x14ac:dyDescent="0.25">
      <c r="A57" s="44">
        <v>46</v>
      </c>
      <c r="B57" s="45">
        <v>12.98</v>
      </c>
      <c r="C57" s="45">
        <v>12.98</v>
      </c>
    </row>
    <row r="58" spans="1:3" x14ac:dyDescent="0.25">
      <c r="A58" s="44">
        <v>47</v>
      </c>
      <c r="B58" s="45">
        <v>13.22</v>
      </c>
      <c r="C58" s="45">
        <v>13.22</v>
      </c>
    </row>
    <row r="59" spans="1:3" x14ac:dyDescent="0.25">
      <c r="A59" s="44">
        <v>48</v>
      </c>
      <c r="B59" s="45">
        <v>13.46</v>
      </c>
      <c r="C59" s="45">
        <v>13.46</v>
      </c>
    </row>
    <row r="60" spans="1:3" x14ac:dyDescent="0.25">
      <c r="A60" s="44">
        <v>49</v>
      </c>
      <c r="B60" s="45">
        <v>13.71</v>
      </c>
      <c r="C60" s="45">
        <v>13.71</v>
      </c>
    </row>
    <row r="61" spans="1:3" x14ac:dyDescent="0.25">
      <c r="A61" s="44">
        <v>50</v>
      </c>
      <c r="B61" s="45">
        <v>13.96</v>
      </c>
      <c r="C61" s="45">
        <v>13.96</v>
      </c>
    </row>
    <row r="62" spans="1:3" x14ac:dyDescent="0.25">
      <c r="A62" s="44">
        <v>51</v>
      </c>
      <c r="B62" s="45">
        <v>14.22</v>
      </c>
      <c r="C62" s="45">
        <v>14.22</v>
      </c>
    </row>
    <row r="63" spans="1:3" x14ac:dyDescent="0.25">
      <c r="A63" s="44">
        <v>52</v>
      </c>
      <c r="B63" s="45">
        <v>14.49</v>
      </c>
      <c r="C63" s="45">
        <v>14.49</v>
      </c>
    </row>
    <row r="64" spans="1:3" x14ac:dyDescent="0.25">
      <c r="A64" s="44">
        <v>53</v>
      </c>
      <c r="B64" s="45">
        <v>14.76</v>
      </c>
      <c r="C64" s="45">
        <v>14.76</v>
      </c>
    </row>
    <row r="65" spans="1:3" x14ac:dyDescent="0.25">
      <c r="A65" s="44">
        <v>54</v>
      </c>
      <c r="B65" s="45">
        <v>15.04</v>
      </c>
      <c r="C65" s="45">
        <v>15.04</v>
      </c>
    </row>
    <row r="66" spans="1:3" x14ac:dyDescent="0.25">
      <c r="A66" s="44">
        <v>55</v>
      </c>
      <c r="B66" s="45">
        <v>15.33</v>
      </c>
      <c r="C66" s="45">
        <v>15.33</v>
      </c>
    </row>
    <row r="67" spans="1:3" x14ac:dyDescent="0.25">
      <c r="A67" s="44">
        <v>56</v>
      </c>
      <c r="B67" s="45">
        <v>15.63</v>
      </c>
      <c r="C67" s="45">
        <v>15.63</v>
      </c>
    </row>
    <row r="68" spans="1:3" x14ac:dyDescent="0.25">
      <c r="A68" s="44">
        <v>57</v>
      </c>
      <c r="B68" s="45">
        <v>15.93</v>
      </c>
      <c r="C68" s="45">
        <v>15.93</v>
      </c>
    </row>
    <row r="69" spans="1:3" x14ac:dyDescent="0.25">
      <c r="A69" s="44">
        <v>58</v>
      </c>
      <c r="B69" s="45">
        <v>16.25</v>
      </c>
      <c r="C69" s="45">
        <v>16.25</v>
      </c>
    </row>
    <row r="70" spans="1:3" x14ac:dyDescent="0.25">
      <c r="A70" s="44">
        <v>59</v>
      </c>
      <c r="B70" s="45">
        <v>16.579999999999998</v>
      </c>
      <c r="C70" s="45">
        <v>16.579999999999998</v>
      </c>
    </row>
    <row r="71" spans="1:3" x14ac:dyDescent="0.25">
      <c r="A71" s="44">
        <v>60</v>
      </c>
      <c r="B71" s="45">
        <v>16.920000000000002</v>
      </c>
      <c r="C71" s="45">
        <v>16.920000000000002</v>
      </c>
    </row>
    <row r="72" spans="1:3" x14ac:dyDescent="0.25">
      <c r="A72" s="44">
        <v>61</v>
      </c>
      <c r="B72" s="45">
        <v>17.27</v>
      </c>
      <c r="C72" s="45">
        <v>17.27</v>
      </c>
    </row>
    <row r="73" spans="1:3" x14ac:dyDescent="0.25">
      <c r="A73" s="44">
        <v>62</v>
      </c>
      <c r="B73" s="45">
        <v>17.64</v>
      </c>
      <c r="C73" s="45">
        <v>17.64</v>
      </c>
    </row>
    <row r="74" spans="1:3" x14ac:dyDescent="0.25">
      <c r="A74" s="44">
        <v>63</v>
      </c>
      <c r="B74" s="45">
        <v>18.03</v>
      </c>
      <c r="C74" s="45">
        <v>18.03</v>
      </c>
    </row>
    <row r="75" spans="1:3" x14ac:dyDescent="0.25">
      <c r="A75" s="44">
        <v>64</v>
      </c>
      <c r="B75" s="45">
        <v>18.43</v>
      </c>
      <c r="C75" s="45">
        <v>18.43</v>
      </c>
    </row>
    <row r="76" spans="1:3" x14ac:dyDescent="0.25">
      <c r="A76" s="44">
        <v>65</v>
      </c>
      <c r="B76" s="45">
        <v>18.329999999999998</v>
      </c>
      <c r="C76" s="45">
        <v>18.329999999999998</v>
      </c>
    </row>
    <row r="77" spans="1:3" x14ac:dyDescent="0.25">
      <c r="A77" s="44">
        <v>66</v>
      </c>
      <c r="B77" s="45">
        <v>17.73</v>
      </c>
      <c r="C77" s="45">
        <v>17.73</v>
      </c>
    </row>
    <row r="78" spans="1:3" x14ac:dyDescent="0.25">
      <c r="A78" s="44">
        <v>67</v>
      </c>
      <c r="B78" s="45">
        <v>17.12</v>
      </c>
      <c r="C78" s="45">
        <v>17.12</v>
      </c>
    </row>
    <row r="79" spans="1:3" x14ac:dyDescent="0.25">
      <c r="A79" s="44">
        <v>68</v>
      </c>
      <c r="B79" s="45">
        <v>16.510000000000002</v>
      </c>
      <c r="C79" s="45">
        <v>16.510000000000002</v>
      </c>
    </row>
    <row r="80" spans="1:3" x14ac:dyDescent="0.25">
      <c r="A80" s="44">
        <v>69</v>
      </c>
      <c r="B80" s="45">
        <v>15.9</v>
      </c>
      <c r="C80" s="45">
        <v>15.9</v>
      </c>
    </row>
    <row r="81" spans="1:3" x14ac:dyDescent="0.25">
      <c r="A81" s="44">
        <v>70</v>
      </c>
      <c r="B81" s="45">
        <v>15.29</v>
      </c>
      <c r="C81" s="45">
        <v>15.29</v>
      </c>
    </row>
    <row r="82" spans="1:3" x14ac:dyDescent="0.25">
      <c r="A82" s="44">
        <v>71</v>
      </c>
      <c r="B82" s="45">
        <v>14.68</v>
      </c>
      <c r="C82" s="45">
        <v>14.68</v>
      </c>
    </row>
    <row r="83" spans="1:3" x14ac:dyDescent="0.25">
      <c r="A83" s="44">
        <v>72</v>
      </c>
      <c r="B83" s="45">
        <v>14.07</v>
      </c>
      <c r="C83" s="45">
        <v>14.07</v>
      </c>
    </row>
    <row r="84" spans="1:3" x14ac:dyDescent="0.25">
      <c r="A84" s="44">
        <v>73</v>
      </c>
      <c r="B84" s="45">
        <v>13.45</v>
      </c>
      <c r="C84" s="45">
        <v>13.45</v>
      </c>
    </row>
    <row r="85" spans="1:3" x14ac:dyDescent="0.25">
      <c r="A85" s="44">
        <v>74</v>
      </c>
      <c r="B85" s="45">
        <v>12.84</v>
      </c>
      <c r="C85" s="45">
        <v>12.84</v>
      </c>
    </row>
    <row r="86" spans="1:3" x14ac:dyDescent="0.25">
      <c r="A86" s="44">
        <v>75</v>
      </c>
      <c r="B86" s="45">
        <v>12.23</v>
      </c>
      <c r="C86" s="45">
        <v>12.23</v>
      </c>
    </row>
    <row r="87" spans="1:3" x14ac:dyDescent="0.25">
      <c r="A87" s="44">
        <v>76</v>
      </c>
      <c r="B87" s="45">
        <v>11.63</v>
      </c>
      <c r="C87" s="45">
        <v>11.63</v>
      </c>
    </row>
    <row r="88" spans="1:3" x14ac:dyDescent="0.25">
      <c r="A88" s="44">
        <v>77</v>
      </c>
      <c r="B88" s="45">
        <v>11.03</v>
      </c>
      <c r="C88" s="45">
        <v>11.03</v>
      </c>
    </row>
    <row r="89" spans="1:3" x14ac:dyDescent="0.25">
      <c r="A89" s="44">
        <v>78</v>
      </c>
      <c r="B89" s="45">
        <v>10.43</v>
      </c>
      <c r="C89" s="45">
        <v>10.43</v>
      </c>
    </row>
    <row r="90" spans="1:3" x14ac:dyDescent="0.25">
      <c r="A90" s="44">
        <v>79</v>
      </c>
      <c r="B90" s="45">
        <v>9.84</v>
      </c>
      <c r="C90" s="45">
        <v>9.84</v>
      </c>
    </row>
    <row r="91" spans="1:3" x14ac:dyDescent="0.25">
      <c r="A91" s="44">
        <v>80</v>
      </c>
      <c r="B91" s="45">
        <v>9.24</v>
      </c>
      <c r="C91" s="45">
        <v>9.24</v>
      </c>
    </row>
    <row r="92" spans="1:3" x14ac:dyDescent="0.25">
      <c r="A92" s="44">
        <v>81</v>
      </c>
      <c r="B92" s="45">
        <v>8.65</v>
      </c>
      <c r="C92" s="45">
        <v>8.65</v>
      </c>
    </row>
    <row r="93" spans="1:3" x14ac:dyDescent="0.25">
      <c r="A93" s="44">
        <v>82</v>
      </c>
      <c r="B93" s="45">
        <v>8.07</v>
      </c>
      <c r="C93" s="45">
        <v>8.07</v>
      </c>
    </row>
    <row r="94" spans="1:3" x14ac:dyDescent="0.25">
      <c r="A94" s="44">
        <v>83</v>
      </c>
      <c r="B94" s="45">
        <v>7.5</v>
      </c>
      <c r="C94" s="45">
        <v>7.5</v>
      </c>
    </row>
    <row r="95" spans="1:3" x14ac:dyDescent="0.25">
      <c r="A95" s="44">
        <v>84</v>
      </c>
      <c r="B95" s="45">
        <v>6.95</v>
      </c>
      <c r="C95" s="45">
        <v>6.95</v>
      </c>
    </row>
    <row r="96" spans="1:3" x14ac:dyDescent="0.25">
      <c r="A96" s="44">
        <v>85</v>
      </c>
      <c r="B96" s="45">
        <v>6.41</v>
      </c>
      <c r="C96" s="45">
        <v>6.41</v>
      </c>
    </row>
  </sheetData>
  <sheetProtection algorithmName="SHA-512" hashValue="HsA1oZ4N/xp/eOzAA1EspA5O2VAqp1L3JHIS7PVhLNW3rzqNje6SNFiDQehFImqG4ReauuqDVognkmMeB8U67g==" saltValue="zRDQE1TgcBb9bYwU/3D/qw==" spinCount="100000" sheet="1" objects="1" scenarios="1"/>
  <conditionalFormatting sqref="A26:A96">
    <cfRule type="expression" dxfId="578" priority="1" stopIfTrue="1">
      <formula>MOD(ROW(),2)=0</formula>
    </cfRule>
    <cfRule type="expression" dxfId="577" priority="2" stopIfTrue="1">
      <formula>MOD(ROW(),2)&lt;&gt;0</formula>
    </cfRule>
  </conditionalFormatting>
  <conditionalFormatting sqref="B26:C96">
    <cfRule type="expression" dxfId="576" priority="3" stopIfTrue="1">
      <formula>MOD(ROW(),2)=0</formula>
    </cfRule>
    <cfRule type="expression" dxfId="575" priority="4" stopIfTrue="1">
      <formula>MOD(ROW(),2)&lt;&gt;0</formula>
    </cfRule>
  </conditionalFormatting>
  <conditionalFormatting sqref="A6:A21">
    <cfRule type="expression" dxfId="574" priority="5" stopIfTrue="1">
      <formula>MOD(ROW(),2)=0</formula>
    </cfRule>
    <cfRule type="expression" dxfId="573" priority="6" stopIfTrue="1">
      <formula>MOD(ROW(),2)&lt;&gt;0</formula>
    </cfRule>
  </conditionalFormatting>
  <conditionalFormatting sqref="B6:C21">
    <cfRule type="expression" dxfId="572" priority="7" stopIfTrue="1">
      <formula>MOD(ROW(),2)=0</formula>
    </cfRule>
    <cfRule type="expression" dxfId="571" priority="8" stopIfTrue="1">
      <formula>MOD(ROW(),2)&lt;&gt;0</formula>
    </cfRule>
  </conditionalFormatting>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A820A-0932-4EB2-A7E0-5959955A670E}">
  <sheetPr codeName="Sheet39"/>
  <dimension ref="A1:C96"/>
  <sheetViews>
    <sheetView showGridLines="0" workbookViewId="0">
      <selection activeCell="A6" sqref="A6"/>
    </sheetView>
  </sheetViews>
  <sheetFormatPr defaultColWidth="8.7265625" defaultRowHeight="12.5" x14ac:dyDescent="0.25"/>
  <cols>
    <col min="1" max="1" width="31.54296875" style="42" customWidth="1"/>
    <col min="2" max="3" width="22.54296875" style="42" customWidth="1"/>
    <col min="4" max="16384" width="8.7265625" style="42"/>
  </cols>
  <sheetData>
    <row r="1" spans="1:3" s="1" customFormat="1" ht="20" x14ac:dyDescent="0.4">
      <c r="A1" s="2" t="s">
        <v>0</v>
      </c>
    </row>
    <row r="2" spans="1:3" s="1" customFormat="1" ht="15.5" x14ac:dyDescent="0.35">
      <c r="A2" s="30" t="s">
        <v>1</v>
      </c>
      <c r="B2" s="3" t="str">
        <f>wb_title</f>
        <v>Fire_NI - Consolidated Factor Spreadsheet</v>
      </c>
    </row>
    <row r="3" spans="1:3" s="1" customFormat="1" ht="15.5" x14ac:dyDescent="0.35">
      <c r="A3" s="30" t="s">
        <v>2</v>
      </c>
      <c r="B3" s="3" t="str">
        <f>TABLE_FACTOR_TYPE_1 &amp; " - x-" &amp; TABLE_SERIES_NUMBER_1</f>
        <v>Pension Credit - x-315</v>
      </c>
    </row>
    <row r="4" spans="1:3" customFormat="1" x14ac:dyDescent="0.25"/>
    <row r="5" spans="1:3" customFormat="1" x14ac:dyDescent="0.25"/>
    <row r="6" spans="1:3" customFormat="1" x14ac:dyDescent="0.25">
      <c r="A6" s="46" t="s">
        <v>379</v>
      </c>
      <c r="B6" s="52" t="s">
        <v>380</v>
      </c>
      <c r="C6" s="52"/>
    </row>
    <row r="7" spans="1:3" customFormat="1" x14ac:dyDescent="0.25">
      <c r="A7" s="46" t="s">
        <v>381</v>
      </c>
      <c r="B7" s="52" t="s">
        <v>31</v>
      </c>
      <c r="C7" s="52"/>
    </row>
    <row r="8" spans="1:3" customFormat="1" x14ac:dyDescent="0.25">
      <c r="A8" s="46" t="s">
        <v>123</v>
      </c>
      <c r="B8" s="52" t="s">
        <v>147</v>
      </c>
      <c r="C8" s="52"/>
    </row>
    <row r="9" spans="1:3" customFormat="1" x14ac:dyDescent="0.25">
      <c r="A9" s="46" t="s">
        <v>124</v>
      </c>
      <c r="B9" s="52" t="s">
        <v>202</v>
      </c>
      <c r="C9" s="52"/>
    </row>
    <row r="10" spans="1:3" customFormat="1" ht="25" x14ac:dyDescent="0.25">
      <c r="A10" s="46" t="s">
        <v>6</v>
      </c>
      <c r="B10" s="52" t="s">
        <v>208</v>
      </c>
      <c r="C10" s="52"/>
    </row>
    <row r="11" spans="1:3" customFormat="1" x14ac:dyDescent="0.25">
      <c r="A11" s="46" t="s">
        <v>125</v>
      </c>
      <c r="B11" s="52" t="s">
        <v>204</v>
      </c>
      <c r="C11" s="52"/>
    </row>
    <row r="12" spans="1:3" customFormat="1" x14ac:dyDescent="0.25">
      <c r="A12" s="46" t="s">
        <v>126</v>
      </c>
      <c r="B12" s="52" t="s">
        <v>140</v>
      </c>
      <c r="C12" s="52"/>
    </row>
    <row r="13" spans="1:3" customFormat="1" x14ac:dyDescent="0.25">
      <c r="A13" s="46" t="s">
        <v>382</v>
      </c>
      <c r="B13" s="52">
        <v>1</v>
      </c>
      <c r="C13" s="52"/>
    </row>
    <row r="14" spans="1:3" customFormat="1" x14ac:dyDescent="0.25">
      <c r="A14" s="46" t="s">
        <v>128</v>
      </c>
      <c r="B14" s="52">
        <v>315</v>
      </c>
      <c r="C14" s="52"/>
    </row>
    <row r="15" spans="1:3" customFormat="1" x14ac:dyDescent="0.25">
      <c r="A15" s="46" t="s">
        <v>383</v>
      </c>
      <c r="B15" s="52" t="s">
        <v>209</v>
      </c>
      <c r="C15" s="52"/>
    </row>
    <row r="16" spans="1:3" customFormat="1" x14ac:dyDescent="0.25">
      <c r="A16" s="46" t="s">
        <v>130</v>
      </c>
      <c r="B16" s="52" t="s">
        <v>210</v>
      </c>
      <c r="C16" s="52"/>
    </row>
    <row r="17" spans="1:3" customFormat="1" x14ac:dyDescent="0.25">
      <c r="A17" s="47" t="s">
        <v>384</v>
      </c>
      <c r="B17" s="52"/>
      <c r="C17" s="52"/>
    </row>
    <row r="18" spans="1:3" customFormat="1" x14ac:dyDescent="0.25">
      <c r="A18" s="46" t="s">
        <v>132</v>
      </c>
      <c r="B18" s="53">
        <v>46163</v>
      </c>
      <c r="C18" s="53"/>
    </row>
    <row r="19" spans="1:3" customFormat="1" x14ac:dyDescent="0.25">
      <c r="A19" s="46" t="s">
        <v>133</v>
      </c>
      <c r="B19" s="53">
        <v>46161</v>
      </c>
      <c r="C19" s="52"/>
    </row>
    <row r="20" spans="1:3" customFormat="1" x14ac:dyDescent="0.25">
      <c r="A20" s="46" t="s">
        <v>134</v>
      </c>
      <c r="B20" s="52" t="s">
        <v>143</v>
      </c>
      <c r="C20" s="52"/>
    </row>
    <row r="21" spans="1:3" customFormat="1" x14ac:dyDescent="0.25">
      <c r="A21" s="46" t="s">
        <v>385</v>
      </c>
      <c r="B21" s="52" t="s">
        <v>62</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26" x14ac:dyDescent="0.25">
      <c r="A26" s="60" t="s">
        <v>386</v>
      </c>
      <c r="B26" s="60" t="s">
        <v>398</v>
      </c>
      <c r="C26" s="60" t="s">
        <v>399</v>
      </c>
    </row>
    <row r="27" spans="1:3" x14ac:dyDescent="0.25">
      <c r="A27" s="44">
        <v>16</v>
      </c>
      <c r="B27" s="45">
        <v>9.57</v>
      </c>
      <c r="C27" s="45">
        <v>9.57</v>
      </c>
    </row>
    <row r="28" spans="1:3" x14ac:dyDescent="0.25">
      <c r="A28" s="44">
        <v>17</v>
      </c>
      <c r="B28" s="45">
        <v>9.75</v>
      </c>
      <c r="C28" s="45">
        <v>9.75</v>
      </c>
    </row>
    <row r="29" spans="1:3" x14ac:dyDescent="0.25">
      <c r="A29" s="44">
        <v>18</v>
      </c>
      <c r="B29" s="45">
        <v>9.93</v>
      </c>
      <c r="C29" s="45">
        <v>9.93</v>
      </c>
    </row>
    <row r="30" spans="1:3" x14ac:dyDescent="0.25">
      <c r="A30" s="44">
        <v>19</v>
      </c>
      <c r="B30" s="45">
        <v>10.11</v>
      </c>
      <c r="C30" s="45">
        <v>10.11</v>
      </c>
    </row>
    <row r="31" spans="1:3" x14ac:dyDescent="0.25">
      <c r="A31" s="44">
        <v>20</v>
      </c>
      <c r="B31" s="45">
        <v>10.29</v>
      </c>
      <c r="C31" s="45">
        <v>10.29</v>
      </c>
    </row>
    <row r="32" spans="1:3" x14ac:dyDescent="0.25">
      <c r="A32" s="44">
        <v>21</v>
      </c>
      <c r="B32" s="45">
        <v>10.48</v>
      </c>
      <c r="C32" s="45">
        <v>10.48</v>
      </c>
    </row>
    <row r="33" spans="1:3" x14ac:dyDescent="0.25">
      <c r="A33" s="44">
        <v>22</v>
      </c>
      <c r="B33" s="45">
        <v>10.67</v>
      </c>
      <c r="C33" s="45">
        <v>10.67</v>
      </c>
    </row>
    <row r="34" spans="1:3" x14ac:dyDescent="0.25">
      <c r="A34" s="44">
        <v>23</v>
      </c>
      <c r="B34" s="45">
        <v>10.87</v>
      </c>
      <c r="C34" s="45">
        <v>10.87</v>
      </c>
    </row>
    <row r="35" spans="1:3" x14ac:dyDescent="0.25">
      <c r="A35" s="44">
        <v>24</v>
      </c>
      <c r="B35" s="45">
        <v>11.07</v>
      </c>
      <c r="C35" s="45">
        <v>11.07</v>
      </c>
    </row>
    <row r="36" spans="1:3" x14ac:dyDescent="0.25">
      <c r="A36" s="44">
        <v>25</v>
      </c>
      <c r="B36" s="45">
        <v>11.27</v>
      </c>
      <c r="C36" s="45">
        <v>11.27</v>
      </c>
    </row>
    <row r="37" spans="1:3" x14ac:dyDescent="0.25">
      <c r="A37" s="44">
        <v>26</v>
      </c>
      <c r="B37" s="45">
        <v>11.48</v>
      </c>
      <c r="C37" s="45">
        <v>11.48</v>
      </c>
    </row>
    <row r="38" spans="1:3" x14ac:dyDescent="0.25">
      <c r="A38" s="44">
        <v>27</v>
      </c>
      <c r="B38" s="45">
        <v>11.69</v>
      </c>
      <c r="C38" s="45">
        <v>11.69</v>
      </c>
    </row>
    <row r="39" spans="1:3" x14ac:dyDescent="0.25">
      <c r="A39" s="44">
        <v>28</v>
      </c>
      <c r="B39" s="45">
        <v>11.9</v>
      </c>
      <c r="C39" s="45">
        <v>11.9</v>
      </c>
    </row>
    <row r="40" spans="1:3" x14ac:dyDescent="0.25">
      <c r="A40" s="44">
        <v>29</v>
      </c>
      <c r="B40" s="45">
        <v>12.12</v>
      </c>
      <c r="C40" s="45">
        <v>12.12</v>
      </c>
    </row>
    <row r="41" spans="1:3" x14ac:dyDescent="0.25">
      <c r="A41" s="44">
        <v>30</v>
      </c>
      <c r="B41" s="45">
        <v>12.34</v>
      </c>
      <c r="C41" s="45">
        <v>12.34</v>
      </c>
    </row>
    <row r="42" spans="1:3" x14ac:dyDescent="0.25">
      <c r="A42" s="44">
        <v>31</v>
      </c>
      <c r="B42" s="45">
        <v>12.56</v>
      </c>
      <c r="C42" s="45">
        <v>12.56</v>
      </c>
    </row>
    <row r="43" spans="1:3" x14ac:dyDescent="0.25">
      <c r="A43" s="44">
        <v>32</v>
      </c>
      <c r="B43" s="45">
        <v>12.79</v>
      </c>
      <c r="C43" s="45">
        <v>12.79</v>
      </c>
    </row>
    <row r="44" spans="1:3" x14ac:dyDescent="0.25">
      <c r="A44" s="44">
        <v>33</v>
      </c>
      <c r="B44" s="45">
        <v>13.03</v>
      </c>
      <c r="C44" s="45">
        <v>13.03</v>
      </c>
    </row>
    <row r="45" spans="1:3" x14ac:dyDescent="0.25">
      <c r="A45" s="44">
        <v>34</v>
      </c>
      <c r="B45" s="45">
        <v>13.26</v>
      </c>
      <c r="C45" s="45">
        <v>13.26</v>
      </c>
    </row>
    <row r="46" spans="1:3" x14ac:dyDescent="0.25">
      <c r="A46" s="44">
        <v>35</v>
      </c>
      <c r="B46" s="45">
        <v>13.51</v>
      </c>
      <c r="C46" s="45">
        <v>13.51</v>
      </c>
    </row>
    <row r="47" spans="1:3" x14ac:dyDescent="0.25">
      <c r="A47" s="44">
        <v>36</v>
      </c>
      <c r="B47" s="45">
        <v>13.75</v>
      </c>
      <c r="C47" s="45">
        <v>13.75</v>
      </c>
    </row>
    <row r="48" spans="1:3" x14ac:dyDescent="0.25">
      <c r="A48" s="44">
        <v>37</v>
      </c>
      <c r="B48" s="45">
        <v>14.01</v>
      </c>
      <c r="C48" s="45">
        <v>14.01</v>
      </c>
    </row>
    <row r="49" spans="1:3" x14ac:dyDescent="0.25">
      <c r="A49" s="44">
        <v>38</v>
      </c>
      <c r="B49" s="45">
        <v>14.26</v>
      </c>
      <c r="C49" s="45">
        <v>14.26</v>
      </c>
    </row>
    <row r="50" spans="1:3" x14ac:dyDescent="0.25">
      <c r="A50" s="44">
        <v>39</v>
      </c>
      <c r="B50" s="45">
        <v>14.52</v>
      </c>
      <c r="C50" s="45">
        <v>14.52</v>
      </c>
    </row>
    <row r="51" spans="1:3" x14ac:dyDescent="0.25">
      <c r="A51" s="44">
        <v>40</v>
      </c>
      <c r="B51" s="45">
        <v>14.79</v>
      </c>
      <c r="C51" s="45">
        <v>14.79</v>
      </c>
    </row>
    <row r="52" spans="1:3" x14ac:dyDescent="0.25">
      <c r="A52" s="44">
        <v>41</v>
      </c>
      <c r="B52" s="45">
        <v>15.06</v>
      </c>
      <c r="C52" s="45">
        <v>15.06</v>
      </c>
    </row>
    <row r="53" spans="1:3" x14ac:dyDescent="0.25">
      <c r="A53" s="44">
        <v>42</v>
      </c>
      <c r="B53" s="45">
        <v>15.34</v>
      </c>
      <c r="C53" s="45">
        <v>15.34</v>
      </c>
    </row>
    <row r="54" spans="1:3" x14ac:dyDescent="0.25">
      <c r="A54" s="44">
        <v>43</v>
      </c>
      <c r="B54" s="45">
        <v>15.62</v>
      </c>
      <c r="C54" s="45">
        <v>15.62</v>
      </c>
    </row>
    <row r="55" spans="1:3" x14ac:dyDescent="0.25">
      <c r="A55" s="44">
        <v>44</v>
      </c>
      <c r="B55" s="45">
        <v>15.91</v>
      </c>
      <c r="C55" s="45">
        <v>15.91</v>
      </c>
    </row>
    <row r="56" spans="1:3" x14ac:dyDescent="0.25">
      <c r="A56" s="44">
        <v>45</v>
      </c>
      <c r="B56" s="45">
        <v>16.21</v>
      </c>
      <c r="C56" s="45">
        <v>16.21</v>
      </c>
    </row>
    <row r="57" spans="1:3" x14ac:dyDescent="0.25">
      <c r="A57" s="44">
        <v>46</v>
      </c>
      <c r="B57" s="45">
        <v>16.510000000000002</v>
      </c>
      <c r="C57" s="45">
        <v>16.510000000000002</v>
      </c>
    </row>
    <row r="58" spans="1:3" x14ac:dyDescent="0.25">
      <c r="A58" s="44">
        <v>47</v>
      </c>
      <c r="B58" s="45">
        <v>16.82</v>
      </c>
      <c r="C58" s="45">
        <v>16.82</v>
      </c>
    </row>
    <row r="59" spans="1:3" x14ac:dyDescent="0.25">
      <c r="A59" s="44">
        <v>48</v>
      </c>
      <c r="B59" s="45">
        <v>17.14</v>
      </c>
      <c r="C59" s="45">
        <v>17.14</v>
      </c>
    </row>
    <row r="60" spans="1:3" x14ac:dyDescent="0.25">
      <c r="A60" s="44">
        <v>49</v>
      </c>
      <c r="B60" s="45">
        <v>17.46</v>
      </c>
      <c r="C60" s="45">
        <v>17.46</v>
      </c>
    </row>
    <row r="61" spans="1:3" x14ac:dyDescent="0.25">
      <c r="A61" s="44">
        <v>50</v>
      </c>
      <c r="B61" s="45">
        <v>17.79</v>
      </c>
      <c r="C61" s="45">
        <v>17.79</v>
      </c>
    </row>
    <row r="62" spans="1:3" x14ac:dyDescent="0.25">
      <c r="A62" s="44">
        <v>51</v>
      </c>
      <c r="B62" s="45">
        <v>18.13</v>
      </c>
      <c r="C62" s="45">
        <v>18.13</v>
      </c>
    </row>
    <row r="63" spans="1:3" x14ac:dyDescent="0.25">
      <c r="A63" s="44">
        <v>52</v>
      </c>
      <c r="B63" s="45">
        <v>18.48</v>
      </c>
      <c r="C63" s="45">
        <v>18.48</v>
      </c>
    </row>
    <row r="64" spans="1:3" x14ac:dyDescent="0.25">
      <c r="A64" s="44">
        <v>53</v>
      </c>
      <c r="B64" s="45">
        <v>18.84</v>
      </c>
      <c r="C64" s="45">
        <v>18.84</v>
      </c>
    </row>
    <row r="65" spans="1:3" x14ac:dyDescent="0.25">
      <c r="A65" s="44">
        <v>54</v>
      </c>
      <c r="B65" s="45">
        <v>19.21</v>
      </c>
      <c r="C65" s="45">
        <v>19.21</v>
      </c>
    </row>
    <row r="66" spans="1:3" x14ac:dyDescent="0.25">
      <c r="A66" s="44">
        <v>55</v>
      </c>
      <c r="B66" s="45">
        <v>19.59</v>
      </c>
      <c r="C66" s="45">
        <v>19.59</v>
      </c>
    </row>
    <row r="67" spans="1:3" x14ac:dyDescent="0.25">
      <c r="A67" s="44">
        <v>56</v>
      </c>
      <c r="B67" s="45">
        <v>19.98</v>
      </c>
      <c r="C67" s="45">
        <v>19.98</v>
      </c>
    </row>
    <row r="68" spans="1:3" x14ac:dyDescent="0.25">
      <c r="A68" s="44">
        <v>57</v>
      </c>
      <c r="B68" s="45">
        <v>20.38</v>
      </c>
      <c r="C68" s="45">
        <v>20.38</v>
      </c>
    </row>
    <row r="69" spans="1:3" x14ac:dyDescent="0.25">
      <c r="A69" s="44">
        <v>58</v>
      </c>
      <c r="B69" s="45">
        <v>20.79</v>
      </c>
      <c r="C69" s="45">
        <v>20.79</v>
      </c>
    </row>
    <row r="70" spans="1:3" x14ac:dyDescent="0.25">
      <c r="A70" s="44">
        <v>59</v>
      </c>
      <c r="B70" s="45">
        <v>21.22</v>
      </c>
      <c r="C70" s="45">
        <v>21.22</v>
      </c>
    </row>
    <row r="71" spans="1:3" x14ac:dyDescent="0.25">
      <c r="A71" s="44">
        <v>60</v>
      </c>
      <c r="B71" s="45">
        <v>21.16</v>
      </c>
      <c r="C71" s="45">
        <v>21.16</v>
      </c>
    </row>
    <row r="72" spans="1:3" x14ac:dyDescent="0.25">
      <c r="A72" s="44">
        <v>61</v>
      </c>
      <c r="B72" s="45">
        <v>20.59</v>
      </c>
      <c r="C72" s="45">
        <v>20.59</v>
      </c>
    </row>
    <row r="73" spans="1:3" x14ac:dyDescent="0.25">
      <c r="A73" s="44">
        <v>62</v>
      </c>
      <c r="B73" s="45">
        <v>20.010000000000002</v>
      </c>
      <c r="C73" s="45">
        <v>20.010000000000002</v>
      </c>
    </row>
    <row r="74" spans="1:3" x14ac:dyDescent="0.25">
      <c r="A74" s="44">
        <v>63</v>
      </c>
      <c r="B74" s="45">
        <v>19.43</v>
      </c>
      <c r="C74" s="45">
        <v>19.43</v>
      </c>
    </row>
    <row r="75" spans="1:3" x14ac:dyDescent="0.25">
      <c r="A75" s="44">
        <v>64</v>
      </c>
      <c r="B75" s="45">
        <v>18.86</v>
      </c>
      <c r="C75" s="45">
        <v>18.86</v>
      </c>
    </row>
    <row r="76" spans="1:3" x14ac:dyDescent="0.25">
      <c r="A76" s="44">
        <v>65</v>
      </c>
      <c r="B76" s="45">
        <v>18.27</v>
      </c>
      <c r="C76" s="45">
        <v>18.27</v>
      </c>
    </row>
    <row r="77" spans="1:3" x14ac:dyDescent="0.25">
      <c r="A77" s="44">
        <v>66</v>
      </c>
      <c r="B77" s="45">
        <v>17.690000000000001</v>
      </c>
      <c r="C77" s="45">
        <v>17.690000000000001</v>
      </c>
    </row>
    <row r="78" spans="1:3" x14ac:dyDescent="0.25">
      <c r="A78" s="44">
        <v>67</v>
      </c>
      <c r="B78" s="45">
        <v>17.100000000000001</v>
      </c>
      <c r="C78" s="45">
        <v>17.100000000000001</v>
      </c>
    </row>
    <row r="79" spans="1:3" x14ac:dyDescent="0.25">
      <c r="A79" s="44">
        <v>68</v>
      </c>
      <c r="B79" s="45">
        <v>16.5</v>
      </c>
      <c r="C79" s="45">
        <v>16.5</v>
      </c>
    </row>
    <row r="80" spans="1:3" x14ac:dyDescent="0.25">
      <c r="A80" s="44">
        <v>69</v>
      </c>
      <c r="B80" s="45">
        <v>15.89</v>
      </c>
      <c r="C80" s="45">
        <v>15.89</v>
      </c>
    </row>
    <row r="81" spans="1:3" x14ac:dyDescent="0.25">
      <c r="A81" s="44">
        <v>70</v>
      </c>
      <c r="B81" s="45">
        <v>15.29</v>
      </c>
      <c r="C81" s="45">
        <v>15.29</v>
      </c>
    </row>
    <row r="82" spans="1:3" x14ac:dyDescent="0.25">
      <c r="A82" s="44">
        <v>71</v>
      </c>
      <c r="B82" s="45">
        <v>14.68</v>
      </c>
      <c r="C82" s="45">
        <v>14.68</v>
      </c>
    </row>
    <row r="83" spans="1:3" x14ac:dyDescent="0.25">
      <c r="A83" s="44">
        <v>72</v>
      </c>
      <c r="B83" s="45">
        <v>14.07</v>
      </c>
      <c r="C83" s="45">
        <v>14.07</v>
      </c>
    </row>
    <row r="84" spans="1:3" x14ac:dyDescent="0.25">
      <c r="A84" s="44">
        <v>73</v>
      </c>
      <c r="B84" s="45">
        <v>13.45</v>
      </c>
      <c r="C84" s="45">
        <v>13.45</v>
      </c>
    </row>
    <row r="85" spans="1:3" x14ac:dyDescent="0.25">
      <c r="A85" s="44">
        <v>74</v>
      </c>
      <c r="B85" s="45">
        <v>12.84</v>
      </c>
      <c r="C85" s="45">
        <v>12.84</v>
      </c>
    </row>
    <row r="86" spans="1:3" x14ac:dyDescent="0.25">
      <c r="A86" s="44">
        <v>75</v>
      </c>
      <c r="B86" s="45">
        <v>12.23</v>
      </c>
      <c r="C86" s="45">
        <v>12.23</v>
      </c>
    </row>
    <row r="87" spans="1:3" x14ac:dyDescent="0.25">
      <c r="A87" s="44">
        <v>76</v>
      </c>
      <c r="B87" s="45">
        <v>11.63</v>
      </c>
      <c r="C87" s="45">
        <v>11.63</v>
      </c>
    </row>
    <row r="88" spans="1:3" x14ac:dyDescent="0.25">
      <c r="A88" s="44">
        <v>77</v>
      </c>
      <c r="B88" s="45">
        <v>11.03</v>
      </c>
      <c r="C88" s="45">
        <v>11.03</v>
      </c>
    </row>
    <row r="89" spans="1:3" x14ac:dyDescent="0.25">
      <c r="A89" s="44">
        <v>78</v>
      </c>
      <c r="B89" s="45">
        <v>10.43</v>
      </c>
      <c r="C89" s="45">
        <v>10.43</v>
      </c>
    </row>
    <row r="90" spans="1:3" x14ac:dyDescent="0.25">
      <c r="A90" s="44">
        <v>79</v>
      </c>
      <c r="B90" s="45">
        <v>9.84</v>
      </c>
      <c r="C90" s="45">
        <v>9.84</v>
      </c>
    </row>
    <row r="91" spans="1:3" x14ac:dyDescent="0.25">
      <c r="A91" s="44">
        <v>80</v>
      </c>
      <c r="B91" s="45">
        <v>9.24</v>
      </c>
      <c r="C91" s="45">
        <v>9.24</v>
      </c>
    </row>
    <row r="92" spans="1:3" x14ac:dyDescent="0.25">
      <c r="A92" s="44">
        <v>81</v>
      </c>
      <c r="B92" s="45">
        <v>8.65</v>
      </c>
      <c r="C92" s="45">
        <v>8.65</v>
      </c>
    </row>
    <row r="93" spans="1:3" x14ac:dyDescent="0.25">
      <c r="A93" s="44">
        <v>82</v>
      </c>
      <c r="B93" s="45">
        <v>8.07</v>
      </c>
      <c r="C93" s="45">
        <v>8.07</v>
      </c>
    </row>
    <row r="94" spans="1:3" x14ac:dyDescent="0.25">
      <c r="A94" s="44">
        <v>83</v>
      </c>
      <c r="B94" s="45">
        <v>7.5</v>
      </c>
      <c r="C94" s="45">
        <v>7.5</v>
      </c>
    </row>
    <row r="95" spans="1:3" x14ac:dyDescent="0.25">
      <c r="A95" s="44">
        <v>84</v>
      </c>
      <c r="B95" s="45">
        <v>6.95</v>
      </c>
      <c r="C95" s="45">
        <v>6.95</v>
      </c>
    </row>
    <row r="96" spans="1:3" x14ac:dyDescent="0.25">
      <c r="A96" s="44">
        <v>85</v>
      </c>
      <c r="B96" s="45">
        <v>6.41</v>
      </c>
      <c r="C96" s="45">
        <v>6.41</v>
      </c>
    </row>
  </sheetData>
  <sheetProtection algorithmName="SHA-512" hashValue="KGh09tNv3mNyJWJ10yH8sdvHOSOVUpnTevGcj6b7Q0O2wCX9Yt8mVGEKBPvMXU/G+zVPJKDJXb1Ic0Ivsl4bVw==" saltValue="dC3EwIT6SXcBKSScSvPWKQ==" spinCount="100000" sheet="1" objects="1" scenarios="1"/>
  <conditionalFormatting sqref="A26:A96">
    <cfRule type="expression" dxfId="568" priority="1" stopIfTrue="1">
      <formula>MOD(ROW(),2)=0</formula>
    </cfRule>
    <cfRule type="expression" dxfId="567" priority="2" stopIfTrue="1">
      <formula>MOD(ROW(),2)&lt;&gt;0</formula>
    </cfRule>
  </conditionalFormatting>
  <conditionalFormatting sqref="B26:C96">
    <cfRule type="expression" dxfId="566" priority="3" stopIfTrue="1">
      <formula>MOD(ROW(),2)=0</formula>
    </cfRule>
    <cfRule type="expression" dxfId="565" priority="4" stopIfTrue="1">
      <formula>MOD(ROW(),2)&lt;&gt;0</formula>
    </cfRule>
  </conditionalFormatting>
  <conditionalFormatting sqref="A6:A21">
    <cfRule type="expression" dxfId="564" priority="5" stopIfTrue="1">
      <formula>MOD(ROW(),2)=0</formula>
    </cfRule>
    <cfRule type="expression" dxfId="563" priority="6" stopIfTrue="1">
      <formula>MOD(ROW(),2)&lt;&gt;0</formula>
    </cfRule>
  </conditionalFormatting>
  <conditionalFormatting sqref="B6:C21">
    <cfRule type="expression" dxfId="562" priority="7" stopIfTrue="1">
      <formula>MOD(ROW(),2)=0</formula>
    </cfRule>
    <cfRule type="expression" dxfId="561" priority="8" stopIfTrue="1">
      <formula>MOD(ROW(),2)&lt;&gt;0</formula>
    </cfRule>
  </conditionalFormatting>
  <pageMargins left="0.7" right="0.7" top="0.75" bottom="0.75" header="0.3" footer="0.3"/>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C9507-1AD8-40A1-AF3D-C672306C582F}">
  <sheetPr codeName="Sheet40"/>
  <dimension ref="A1:E94"/>
  <sheetViews>
    <sheetView showGridLines="0" workbookViewId="0">
      <selection activeCell="A6" sqref="A6"/>
    </sheetView>
  </sheetViews>
  <sheetFormatPr defaultColWidth="8.7265625" defaultRowHeight="12.5" x14ac:dyDescent="0.25"/>
  <cols>
    <col min="1" max="1" width="31.54296875" style="42" customWidth="1"/>
    <col min="2" max="5" width="22.54296875" style="42" customWidth="1"/>
    <col min="6" max="16384" width="8.7265625" style="42"/>
  </cols>
  <sheetData>
    <row r="1" spans="1:5" s="1" customFormat="1" ht="20" x14ac:dyDescent="0.4">
      <c r="A1" s="2" t="s">
        <v>0</v>
      </c>
    </row>
    <row r="2" spans="1:5" s="1" customFormat="1" ht="15.5" x14ac:dyDescent="0.35">
      <c r="A2" s="30" t="s">
        <v>1</v>
      </c>
      <c r="B2" s="3" t="str">
        <f>wb_title</f>
        <v>Fire_NI - Consolidated Factor Spreadsheet</v>
      </c>
    </row>
    <row r="3" spans="1:5" s="1" customFormat="1" ht="15.5" x14ac:dyDescent="0.35">
      <c r="A3" s="30" t="s">
        <v>2</v>
      </c>
      <c r="B3" s="3" t="str">
        <f>TABLE_FACTOR_TYPE_1 &amp; " - x-" &amp; TABLE_SERIES_NUMBER_1</f>
        <v>Pension Credit - x-316</v>
      </c>
    </row>
    <row r="4" spans="1:5" customFormat="1" x14ac:dyDescent="0.25"/>
    <row r="5" spans="1:5" customFormat="1" x14ac:dyDescent="0.25"/>
    <row r="6" spans="1:5" customFormat="1" x14ac:dyDescent="0.25">
      <c r="A6" s="46" t="s">
        <v>379</v>
      </c>
      <c r="B6" s="52" t="s">
        <v>380</v>
      </c>
      <c r="C6" s="52"/>
      <c r="D6" s="52"/>
      <c r="E6" s="52"/>
    </row>
    <row r="7" spans="1:5" customFormat="1" x14ac:dyDescent="0.25">
      <c r="A7" s="46" t="s">
        <v>381</v>
      </c>
      <c r="B7" s="52" t="s">
        <v>31</v>
      </c>
      <c r="C7" s="52"/>
      <c r="D7" s="52"/>
      <c r="E7" s="52"/>
    </row>
    <row r="8" spans="1:5" customFormat="1" x14ac:dyDescent="0.25">
      <c r="A8" s="46" t="s">
        <v>123</v>
      </c>
      <c r="B8" s="52">
        <v>2015</v>
      </c>
      <c r="C8" s="52"/>
      <c r="D8" s="52"/>
      <c r="E8" s="52"/>
    </row>
    <row r="9" spans="1:5" customFormat="1" x14ac:dyDescent="0.25">
      <c r="A9" s="46" t="s">
        <v>124</v>
      </c>
      <c r="B9" s="52" t="s">
        <v>202</v>
      </c>
      <c r="C9" s="52"/>
      <c r="D9" s="52"/>
      <c r="E9" s="52"/>
    </row>
    <row r="10" spans="1:5" customFormat="1" x14ac:dyDescent="0.25">
      <c r="A10" s="46" t="s">
        <v>6</v>
      </c>
      <c r="B10" s="52" t="s">
        <v>211</v>
      </c>
      <c r="C10" s="52"/>
      <c r="D10" s="52"/>
      <c r="E10" s="52"/>
    </row>
    <row r="11" spans="1:5" customFormat="1" x14ac:dyDescent="0.25">
      <c r="A11" s="46" t="s">
        <v>125</v>
      </c>
      <c r="B11" s="52" t="s">
        <v>144</v>
      </c>
      <c r="C11" s="52"/>
      <c r="D11" s="52"/>
      <c r="E11" s="52"/>
    </row>
    <row r="12" spans="1:5" customFormat="1" x14ac:dyDescent="0.25">
      <c r="A12" s="46" t="s">
        <v>126</v>
      </c>
      <c r="B12" s="52" t="s">
        <v>140</v>
      </c>
      <c r="C12" s="52"/>
      <c r="D12" s="52"/>
      <c r="E12" s="52"/>
    </row>
    <row r="13" spans="1:5" customFormat="1" x14ac:dyDescent="0.25">
      <c r="A13" s="46" t="s">
        <v>382</v>
      </c>
      <c r="B13" s="52">
        <v>0</v>
      </c>
      <c r="C13" s="52"/>
      <c r="D13" s="52"/>
      <c r="E13" s="52"/>
    </row>
    <row r="14" spans="1:5" customFormat="1" x14ac:dyDescent="0.25">
      <c r="A14" s="46" t="s">
        <v>128</v>
      </c>
      <c r="B14" s="52">
        <v>316</v>
      </c>
      <c r="C14" s="52"/>
      <c r="D14" s="52"/>
      <c r="E14" s="52"/>
    </row>
    <row r="15" spans="1:5" customFormat="1" x14ac:dyDescent="0.25">
      <c r="A15" s="46" t="s">
        <v>383</v>
      </c>
      <c r="B15" s="52" t="s">
        <v>212</v>
      </c>
      <c r="C15" s="52"/>
      <c r="D15" s="52"/>
      <c r="E15" s="52"/>
    </row>
    <row r="16" spans="1:5" customFormat="1" x14ac:dyDescent="0.25">
      <c r="A16" s="46" t="s">
        <v>130</v>
      </c>
      <c r="B16" s="52" t="s">
        <v>213</v>
      </c>
      <c r="C16" s="52"/>
      <c r="D16" s="52"/>
      <c r="E16" s="52"/>
    </row>
    <row r="17" spans="1:5" customFormat="1" x14ac:dyDescent="0.25">
      <c r="A17" s="47" t="s">
        <v>384</v>
      </c>
      <c r="B17" s="52"/>
      <c r="C17" s="52"/>
      <c r="D17" s="52"/>
      <c r="E17" s="52"/>
    </row>
    <row r="18" spans="1:5" customFormat="1" x14ac:dyDescent="0.25">
      <c r="A18" s="46" t="s">
        <v>132</v>
      </c>
      <c r="B18" s="53">
        <v>46163</v>
      </c>
      <c r="C18" s="53"/>
      <c r="D18" s="53"/>
      <c r="E18" s="53"/>
    </row>
    <row r="19" spans="1:5" customFormat="1" x14ac:dyDescent="0.25">
      <c r="A19" s="46" t="s">
        <v>133</v>
      </c>
      <c r="B19" s="53">
        <v>46161</v>
      </c>
      <c r="C19" s="52"/>
      <c r="D19" s="52"/>
      <c r="E19" s="52"/>
    </row>
    <row r="20" spans="1:5" customFormat="1" x14ac:dyDescent="0.25">
      <c r="A20" s="46" t="s">
        <v>134</v>
      </c>
      <c r="B20" s="52" t="s">
        <v>143</v>
      </c>
      <c r="C20" s="52"/>
      <c r="D20" s="52"/>
      <c r="E20" s="52"/>
    </row>
    <row r="21" spans="1:5" customFormat="1" x14ac:dyDescent="0.25">
      <c r="A21" s="46" t="s">
        <v>385</v>
      </c>
      <c r="B21" s="52" t="s">
        <v>62</v>
      </c>
      <c r="C21" s="52"/>
      <c r="D21" s="52"/>
      <c r="E21" s="52"/>
    </row>
    <row r="22" spans="1:5" customFormat="1" x14ac:dyDescent="0.25"/>
    <row r="23" spans="1:5" customFormat="1" x14ac:dyDescent="0.25">
      <c r="A23" s="23" t="str">
        <f>HYPERLINK("#'Factor List'!A1", "Back to Factor List")</f>
        <v>Back to Factor List</v>
      </c>
      <c r="B23" s="23" t="str">
        <f>HYPERLINK("#'Assumptions'!A1", "Assumptions")</f>
        <v>Assumptions</v>
      </c>
    </row>
    <row r="26" spans="1:5" s="61" customFormat="1" ht="13" x14ac:dyDescent="0.25">
      <c r="A26" s="60" t="s">
        <v>386</v>
      </c>
      <c r="B26" s="60" t="s">
        <v>400</v>
      </c>
      <c r="C26" s="60" t="s">
        <v>401</v>
      </c>
      <c r="D26" s="60" t="s">
        <v>402</v>
      </c>
      <c r="E26" s="60" t="s">
        <v>403</v>
      </c>
    </row>
    <row r="27" spans="1:5" x14ac:dyDescent="0.25">
      <c r="A27" s="44">
        <v>18</v>
      </c>
      <c r="B27" s="45">
        <v>7.9</v>
      </c>
      <c r="C27" s="45">
        <v>7.52</v>
      </c>
      <c r="D27" s="45">
        <v>7.15</v>
      </c>
      <c r="E27" s="45">
        <v>6.79</v>
      </c>
    </row>
    <row r="28" spans="1:5" x14ac:dyDescent="0.25">
      <c r="A28" s="44">
        <v>19</v>
      </c>
      <c r="B28" s="45">
        <v>8.0399999999999991</v>
      </c>
      <c r="C28" s="45">
        <v>7.65</v>
      </c>
      <c r="D28" s="45">
        <v>7.28</v>
      </c>
      <c r="E28" s="45">
        <v>6.91</v>
      </c>
    </row>
    <row r="29" spans="1:5" x14ac:dyDescent="0.25">
      <c r="A29" s="44">
        <v>20</v>
      </c>
      <c r="B29" s="45">
        <v>8.18</v>
      </c>
      <c r="C29" s="45">
        <v>7.79</v>
      </c>
      <c r="D29" s="45">
        <v>7.41</v>
      </c>
      <c r="E29" s="45">
        <v>7.03</v>
      </c>
    </row>
    <row r="30" spans="1:5" x14ac:dyDescent="0.25">
      <c r="A30" s="44">
        <v>21</v>
      </c>
      <c r="B30" s="45">
        <v>8.33</v>
      </c>
      <c r="C30" s="45">
        <v>7.93</v>
      </c>
      <c r="D30" s="45">
        <v>7.54</v>
      </c>
      <c r="E30" s="45">
        <v>7.15</v>
      </c>
    </row>
    <row r="31" spans="1:5" x14ac:dyDescent="0.25">
      <c r="A31" s="44">
        <v>22</v>
      </c>
      <c r="B31" s="45">
        <v>8.48</v>
      </c>
      <c r="C31" s="45">
        <v>8.07</v>
      </c>
      <c r="D31" s="45">
        <v>7.67</v>
      </c>
      <c r="E31" s="45">
        <v>7.28</v>
      </c>
    </row>
    <row r="32" spans="1:5" x14ac:dyDescent="0.25">
      <c r="A32" s="44">
        <v>23</v>
      </c>
      <c r="B32" s="45">
        <v>8.6300000000000008</v>
      </c>
      <c r="C32" s="45">
        <v>8.2100000000000009</v>
      </c>
      <c r="D32" s="45">
        <v>7.81</v>
      </c>
      <c r="E32" s="45">
        <v>7.41</v>
      </c>
    </row>
    <row r="33" spans="1:5" x14ac:dyDescent="0.25">
      <c r="A33" s="44">
        <v>24</v>
      </c>
      <c r="B33" s="45">
        <v>8.7899999999999991</v>
      </c>
      <c r="C33" s="45">
        <v>8.36</v>
      </c>
      <c r="D33" s="45">
        <v>7.94</v>
      </c>
      <c r="E33" s="45">
        <v>7.54</v>
      </c>
    </row>
    <row r="34" spans="1:5" x14ac:dyDescent="0.25">
      <c r="A34" s="44">
        <v>25</v>
      </c>
      <c r="B34" s="45">
        <v>8.94</v>
      </c>
      <c r="C34" s="45">
        <v>8.51</v>
      </c>
      <c r="D34" s="45">
        <v>8.08</v>
      </c>
      <c r="E34" s="45">
        <v>7.67</v>
      </c>
    </row>
    <row r="35" spans="1:5" x14ac:dyDescent="0.25">
      <c r="A35" s="44">
        <v>26</v>
      </c>
      <c r="B35" s="45">
        <v>9.1</v>
      </c>
      <c r="C35" s="45">
        <v>8.66</v>
      </c>
      <c r="D35" s="45">
        <v>8.23</v>
      </c>
      <c r="E35" s="45">
        <v>7.8</v>
      </c>
    </row>
    <row r="36" spans="1:5" x14ac:dyDescent="0.25">
      <c r="A36" s="44">
        <v>27</v>
      </c>
      <c r="B36" s="45">
        <v>9.26</v>
      </c>
      <c r="C36" s="45">
        <v>8.81</v>
      </c>
      <c r="D36" s="45">
        <v>8.3699999999999992</v>
      </c>
      <c r="E36" s="45">
        <v>7.94</v>
      </c>
    </row>
    <row r="37" spans="1:5" x14ac:dyDescent="0.25">
      <c r="A37" s="44">
        <v>28</v>
      </c>
      <c r="B37" s="45">
        <v>9.43</v>
      </c>
      <c r="C37" s="45">
        <v>8.9700000000000006</v>
      </c>
      <c r="D37" s="45">
        <v>8.52</v>
      </c>
      <c r="E37" s="45">
        <v>8.08</v>
      </c>
    </row>
    <row r="38" spans="1:5" x14ac:dyDescent="0.25">
      <c r="A38" s="44">
        <v>29</v>
      </c>
      <c r="B38" s="45">
        <v>9.6</v>
      </c>
      <c r="C38" s="45">
        <v>9.1300000000000008</v>
      </c>
      <c r="D38" s="45">
        <v>8.67</v>
      </c>
      <c r="E38" s="45">
        <v>8.2200000000000006</v>
      </c>
    </row>
    <row r="39" spans="1:5" x14ac:dyDescent="0.25">
      <c r="A39" s="44">
        <v>30</v>
      </c>
      <c r="B39" s="45">
        <v>9.77</v>
      </c>
      <c r="C39" s="45">
        <v>9.2899999999999991</v>
      </c>
      <c r="D39" s="45">
        <v>8.82</v>
      </c>
      <c r="E39" s="45">
        <v>8.3699999999999992</v>
      </c>
    </row>
    <row r="40" spans="1:5" x14ac:dyDescent="0.25">
      <c r="A40" s="44">
        <v>31</v>
      </c>
      <c r="B40" s="45">
        <v>9.94</v>
      </c>
      <c r="C40" s="45">
        <v>9.4499999999999993</v>
      </c>
      <c r="D40" s="45">
        <v>8.98</v>
      </c>
      <c r="E40" s="45">
        <v>8.51</v>
      </c>
    </row>
    <row r="41" spans="1:5" x14ac:dyDescent="0.25">
      <c r="A41" s="44">
        <v>32</v>
      </c>
      <c r="B41" s="45">
        <v>10.119999999999999</v>
      </c>
      <c r="C41" s="45">
        <v>9.6199999999999992</v>
      </c>
      <c r="D41" s="45">
        <v>9.14</v>
      </c>
      <c r="E41" s="45">
        <v>8.66</v>
      </c>
    </row>
    <row r="42" spans="1:5" x14ac:dyDescent="0.25">
      <c r="A42" s="44">
        <v>33</v>
      </c>
      <c r="B42" s="45">
        <v>10.3</v>
      </c>
      <c r="C42" s="45">
        <v>9.7899999999999991</v>
      </c>
      <c r="D42" s="45">
        <v>9.3000000000000007</v>
      </c>
      <c r="E42" s="45">
        <v>8.81</v>
      </c>
    </row>
    <row r="43" spans="1:5" x14ac:dyDescent="0.25">
      <c r="A43" s="44">
        <v>34</v>
      </c>
      <c r="B43" s="45">
        <v>10.48</v>
      </c>
      <c r="C43" s="45">
        <v>9.9700000000000006</v>
      </c>
      <c r="D43" s="45">
        <v>9.4600000000000009</v>
      </c>
      <c r="E43" s="45">
        <v>8.9700000000000006</v>
      </c>
    </row>
    <row r="44" spans="1:5" x14ac:dyDescent="0.25">
      <c r="A44" s="44">
        <v>35</v>
      </c>
      <c r="B44" s="45">
        <v>10.67</v>
      </c>
      <c r="C44" s="45">
        <v>10.14</v>
      </c>
      <c r="D44" s="45">
        <v>9.6300000000000008</v>
      </c>
      <c r="E44" s="45">
        <v>9.1199999999999992</v>
      </c>
    </row>
    <row r="45" spans="1:5" x14ac:dyDescent="0.25">
      <c r="A45" s="44">
        <v>36</v>
      </c>
      <c r="B45" s="45">
        <v>10.86</v>
      </c>
      <c r="C45" s="45">
        <v>10.32</v>
      </c>
      <c r="D45" s="45">
        <v>9.8000000000000007</v>
      </c>
      <c r="E45" s="45">
        <v>9.2799999999999994</v>
      </c>
    </row>
    <row r="46" spans="1:5" x14ac:dyDescent="0.25">
      <c r="A46" s="44">
        <v>37</v>
      </c>
      <c r="B46" s="45">
        <v>11.06</v>
      </c>
      <c r="C46" s="45">
        <v>10.51</v>
      </c>
      <c r="D46" s="45">
        <v>9.9700000000000006</v>
      </c>
      <c r="E46" s="45">
        <v>9.4499999999999993</v>
      </c>
    </row>
    <row r="47" spans="1:5" x14ac:dyDescent="0.25">
      <c r="A47" s="44">
        <v>38</v>
      </c>
      <c r="B47" s="45">
        <v>11.25</v>
      </c>
      <c r="C47" s="45">
        <v>10.69</v>
      </c>
      <c r="D47" s="45">
        <v>10.14</v>
      </c>
      <c r="E47" s="45">
        <v>9.61</v>
      </c>
    </row>
    <row r="48" spans="1:5" x14ac:dyDescent="0.25">
      <c r="A48" s="44">
        <v>39</v>
      </c>
      <c r="B48" s="45">
        <v>11.45</v>
      </c>
      <c r="C48" s="45">
        <v>10.88</v>
      </c>
      <c r="D48" s="45">
        <v>10.32</v>
      </c>
      <c r="E48" s="45">
        <v>9.7799999999999994</v>
      </c>
    </row>
    <row r="49" spans="1:5" x14ac:dyDescent="0.25">
      <c r="A49" s="44">
        <v>40</v>
      </c>
      <c r="B49" s="45">
        <v>11.66</v>
      </c>
      <c r="C49" s="45">
        <v>11.08</v>
      </c>
      <c r="D49" s="45">
        <v>10.51</v>
      </c>
      <c r="E49" s="45">
        <v>9.9499999999999993</v>
      </c>
    </row>
    <row r="50" spans="1:5" x14ac:dyDescent="0.25">
      <c r="A50" s="44">
        <v>41</v>
      </c>
      <c r="B50" s="45">
        <v>11.87</v>
      </c>
      <c r="C50" s="45">
        <v>11.27</v>
      </c>
      <c r="D50" s="45">
        <v>10.69</v>
      </c>
      <c r="E50" s="45">
        <v>10.130000000000001</v>
      </c>
    </row>
    <row r="51" spans="1:5" x14ac:dyDescent="0.25">
      <c r="A51" s="44">
        <v>42</v>
      </c>
      <c r="B51" s="45">
        <v>12.08</v>
      </c>
      <c r="C51" s="45">
        <v>11.47</v>
      </c>
      <c r="D51" s="45">
        <v>10.88</v>
      </c>
      <c r="E51" s="45">
        <v>10.3</v>
      </c>
    </row>
    <row r="52" spans="1:5" x14ac:dyDescent="0.25">
      <c r="A52" s="44">
        <v>43</v>
      </c>
      <c r="B52" s="45">
        <v>12.3</v>
      </c>
      <c r="C52" s="45">
        <v>11.68</v>
      </c>
      <c r="D52" s="45">
        <v>11.07</v>
      </c>
      <c r="E52" s="45">
        <v>10.49</v>
      </c>
    </row>
    <row r="53" spans="1:5" x14ac:dyDescent="0.25">
      <c r="A53" s="44">
        <v>44</v>
      </c>
      <c r="B53" s="45">
        <v>12.52</v>
      </c>
      <c r="C53" s="45">
        <v>11.89</v>
      </c>
      <c r="D53" s="45">
        <v>11.27</v>
      </c>
      <c r="E53" s="45">
        <v>10.67</v>
      </c>
    </row>
    <row r="54" spans="1:5" x14ac:dyDescent="0.25">
      <c r="A54" s="44">
        <v>45</v>
      </c>
      <c r="B54" s="45">
        <v>12.75</v>
      </c>
      <c r="C54" s="45">
        <v>12.1</v>
      </c>
      <c r="D54" s="45">
        <v>11.47</v>
      </c>
      <c r="E54" s="45">
        <v>10.86</v>
      </c>
    </row>
    <row r="55" spans="1:5" x14ac:dyDescent="0.25">
      <c r="A55" s="44">
        <v>46</v>
      </c>
      <c r="B55" s="45">
        <v>12.98</v>
      </c>
      <c r="C55" s="45">
        <v>12.32</v>
      </c>
      <c r="D55" s="45">
        <v>11.68</v>
      </c>
      <c r="E55" s="45">
        <v>11.05</v>
      </c>
    </row>
    <row r="56" spans="1:5" x14ac:dyDescent="0.25">
      <c r="A56" s="44">
        <v>47</v>
      </c>
      <c r="B56" s="45">
        <v>13.22</v>
      </c>
      <c r="C56" s="45">
        <v>12.54</v>
      </c>
      <c r="D56" s="45">
        <v>11.89</v>
      </c>
      <c r="E56" s="45">
        <v>11.25</v>
      </c>
    </row>
    <row r="57" spans="1:5" x14ac:dyDescent="0.25">
      <c r="A57" s="44">
        <v>48</v>
      </c>
      <c r="B57" s="45">
        <v>13.46</v>
      </c>
      <c r="C57" s="45">
        <v>12.77</v>
      </c>
      <c r="D57" s="45">
        <v>12.11</v>
      </c>
      <c r="E57" s="45">
        <v>11.45</v>
      </c>
    </row>
    <row r="58" spans="1:5" x14ac:dyDescent="0.25">
      <c r="A58" s="44">
        <v>49</v>
      </c>
      <c r="B58" s="45">
        <v>13.71</v>
      </c>
      <c r="C58" s="45">
        <v>13.01</v>
      </c>
      <c r="D58" s="45">
        <v>12.33</v>
      </c>
      <c r="E58" s="45">
        <v>11.66</v>
      </c>
    </row>
    <row r="59" spans="1:5" x14ac:dyDescent="0.25">
      <c r="A59" s="44">
        <v>50</v>
      </c>
      <c r="B59" s="45">
        <v>13.96</v>
      </c>
      <c r="C59" s="45">
        <v>13.25</v>
      </c>
      <c r="D59" s="45">
        <v>12.55</v>
      </c>
      <c r="E59" s="45">
        <v>11.87</v>
      </c>
    </row>
    <row r="60" spans="1:5" x14ac:dyDescent="0.25">
      <c r="A60" s="44">
        <v>51</v>
      </c>
      <c r="B60" s="45">
        <v>14.22</v>
      </c>
      <c r="C60" s="45">
        <v>13.49</v>
      </c>
      <c r="D60" s="45">
        <v>12.78</v>
      </c>
      <c r="E60" s="45">
        <v>12.09</v>
      </c>
    </row>
    <row r="61" spans="1:5" x14ac:dyDescent="0.25">
      <c r="A61" s="44">
        <v>52</v>
      </c>
      <c r="B61" s="45">
        <v>14.49</v>
      </c>
      <c r="C61" s="45">
        <v>13.74</v>
      </c>
      <c r="D61" s="45">
        <v>13.02</v>
      </c>
      <c r="E61" s="45">
        <v>12.31</v>
      </c>
    </row>
    <row r="62" spans="1:5" x14ac:dyDescent="0.25">
      <c r="A62" s="44">
        <v>53</v>
      </c>
      <c r="B62" s="45">
        <v>14.76</v>
      </c>
      <c r="C62" s="45">
        <v>14</v>
      </c>
      <c r="D62" s="45">
        <v>13.26</v>
      </c>
      <c r="E62" s="45">
        <v>12.54</v>
      </c>
    </row>
    <row r="63" spans="1:5" x14ac:dyDescent="0.25">
      <c r="A63" s="44">
        <v>54</v>
      </c>
      <c r="B63" s="45">
        <v>15.04</v>
      </c>
      <c r="C63" s="45">
        <v>14.26</v>
      </c>
      <c r="D63" s="45">
        <v>13.51</v>
      </c>
      <c r="E63" s="45">
        <v>12.77</v>
      </c>
    </row>
    <row r="64" spans="1:5" x14ac:dyDescent="0.25">
      <c r="A64" s="44">
        <v>55</v>
      </c>
      <c r="B64" s="45">
        <v>15.33</v>
      </c>
      <c r="C64" s="45">
        <v>14.54</v>
      </c>
      <c r="D64" s="45">
        <v>13.76</v>
      </c>
      <c r="E64" s="45">
        <v>13.01</v>
      </c>
    </row>
    <row r="65" spans="1:5" x14ac:dyDescent="0.25">
      <c r="A65" s="44">
        <v>56</v>
      </c>
      <c r="B65" s="45">
        <v>15.63</v>
      </c>
      <c r="C65" s="45">
        <v>14.82</v>
      </c>
      <c r="D65" s="45">
        <v>14.03</v>
      </c>
      <c r="E65" s="45">
        <v>13.26</v>
      </c>
    </row>
    <row r="66" spans="1:5" x14ac:dyDescent="0.25">
      <c r="A66" s="44">
        <v>57</v>
      </c>
      <c r="B66" s="45">
        <v>15.93</v>
      </c>
      <c r="C66" s="45">
        <v>15.11</v>
      </c>
      <c r="D66" s="45">
        <v>14.3</v>
      </c>
      <c r="E66" s="45">
        <v>13.51</v>
      </c>
    </row>
    <row r="67" spans="1:5" x14ac:dyDescent="0.25">
      <c r="A67" s="44">
        <v>58</v>
      </c>
      <c r="B67" s="45">
        <v>16.25</v>
      </c>
      <c r="C67" s="45">
        <v>15.4</v>
      </c>
      <c r="D67" s="45">
        <v>14.58</v>
      </c>
      <c r="E67" s="45">
        <v>13.78</v>
      </c>
    </row>
    <row r="68" spans="1:5" x14ac:dyDescent="0.25">
      <c r="A68" s="44">
        <v>59</v>
      </c>
      <c r="B68" s="45">
        <v>16.579999999999998</v>
      </c>
      <c r="C68" s="45">
        <v>15.71</v>
      </c>
      <c r="D68" s="45">
        <v>14.87</v>
      </c>
      <c r="E68" s="45">
        <v>14.05</v>
      </c>
    </row>
    <row r="69" spans="1:5" x14ac:dyDescent="0.25">
      <c r="A69" s="44">
        <v>60</v>
      </c>
      <c r="B69" s="45">
        <v>16.920000000000002</v>
      </c>
      <c r="C69" s="45">
        <v>16.03</v>
      </c>
      <c r="D69" s="45">
        <v>15.17</v>
      </c>
      <c r="E69" s="45">
        <v>14.33</v>
      </c>
    </row>
    <row r="70" spans="1:5" x14ac:dyDescent="0.25">
      <c r="A70" s="44">
        <v>61</v>
      </c>
      <c r="B70" s="45">
        <v>17.27</v>
      </c>
      <c r="C70" s="45">
        <v>16.37</v>
      </c>
      <c r="D70" s="45">
        <v>15.48</v>
      </c>
      <c r="E70" s="45">
        <v>14.63</v>
      </c>
    </row>
    <row r="71" spans="1:5" x14ac:dyDescent="0.25">
      <c r="A71" s="44">
        <v>62</v>
      </c>
      <c r="B71" s="45">
        <v>17.64</v>
      </c>
      <c r="C71" s="45">
        <v>16.71</v>
      </c>
      <c r="D71" s="45">
        <v>15.81</v>
      </c>
      <c r="E71" s="45">
        <v>14.93</v>
      </c>
    </row>
    <row r="72" spans="1:5" x14ac:dyDescent="0.25">
      <c r="A72" s="44">
        <v>63</v>
      </c>
      <c r="B72" s="45">
        <v>18.03</v>
      </c>
      <c r="C72" s="45">
        <v>17.079999999999998</v>
      </c>
      <c r="D72" s="45">
        <v>16.149999999999999</v>
      </c>
      <c r="E72" s="45">
        <v>15.25</v>
      </c>
    </row>
    <row r="73" spans="1:5" x14ac:dyDescent="0.25">
      <c r="A73" s="44">
        <v>64</v>
      </c>
      <c r="B73" s="45">
        <v>18.43</v>
      </c>
      <c r="C73" s="45">
        <v>17.46</v>
      </c>
      <c r="D73" s="45">
        <v>16.510000000000002</v>
      </c>
      <c r="E73" s="45">
        <v>15.59</v>
      </c>
    </row>
    <row r="74" spans="1:5" x14ac:dyDescent="0.25">
      <c r="A74" s="44">
        <v>65</v>
      </c>
      <c r="B74" s="45">
        <v>18.329999999999998</v>
      </c>
      <c r="C74" s="45">
        <v>17.86</v>
      </c>
      <c r="D74" s="45">
        <v>16.89</v>
      </c>
      <c r="E74" s="45">
        <v>15.94</v>
      </c>
    </row>
    <row r="75" spans="1:5" x14ac:dyDescent="0.25">
      <c r="A75" s="44">
        <v>66</v>
      </c>
      <c r="B75" s="45">
        <v>17.73</v>
      </c>
      <c r="C75" s="45">
        <v>17.75</v>
      </c>
      <c r="D75" s="45">
        <v>17.28</v>
      </c>
      <c r="E75" s="45">
        <v>16.309999999999999</v>
      </c>
    </row>
    <row r="76" spans="1:5" x14ac:dyDescent="0.25">
      <c r="A76" s="44">
        <v>67</v>
      </c>
      <c r="B76" s="45">
        <v>17.12</v>
      </c>
      <c r="C76" s="45">
        <v>17.14</v>
      </c>
      <c r="D76" s="45">
        <v>17.170000000000002</v>
      </c>
      <c r="E76" s="45">
        <v>16.7</v>
      </c>
    </row>
    <row r="77" spans="1:5" x14ac:dyDescent="0.25">
      <c r="A77" s="44">
        <v>68</v>
      </c>
      <c r="B77" s="45">
        <v>16.510000000000002</v>
      </c>
      <c r="C77" s="45">
        <v>16.52</v>
      </c>
      <c r="D77" s="45">
        <v>16.55</v>
      </c>
      <c r="E77" s="45">
        <v>16.579999999999998</v>
      </c>
    </row>
    <row r="78" spans="1:5" x14ac:dyDescent="0.25">
      <c r="A78" s="44">
        <v>69</v>
      </c>
      <c r="B78" s="45">
        <v>15.9</v>
      </c>
      <c r="C78" s="45">
        <v>15.91</v>
      </c>
      <c r="D78" s="45">
        <v>15.92</v>
      </c>
      <c r="E78" s="45">
        <v>15.95</v>
      </c>
    </row>
    <row r="79" spans="1:5" x14ac:dyDescent="0.25">
      <c r="A79" s="44">
        <v>70</v>
      </c>
      <c r="B79" s="45">
        <v>15.29</v>
      </c>
      <c r="C79" s="45">
        <v>15.29</v>
      </c>
      <c r="D79" s="45">
        <v>15.3</v>
      </c>
      <c r="E79" s="45">
        <v>15.32</v>
      </c>
    </row>
    <row r="80" spans="1:5" x14ac:dyDescent="0.25">
      <c r="A80" s="44">
        <v>71</v>
      </c>
      <c r="B80" s="45">
        <v>14.68</v>
      </c>
      <c r="C80" s="45">
        <v>14.68</v>
      </c>
      <c r="D80" s="45">
        <v>14.68</v>
      </c>
      <c r="E80" s="45">
        <v>14.69</v>
      </c>
    </row>
    <row r="81" spans="1:5" x14ac:dyDescent="0.25">
      <c r="A81" s="44">
        <v>72</v>
      </c>
      <c r="B81" s="45">
        <v>14.07</v>
      </c>
      <c r="C81" s="45">
        <v>14.07</v>
      </c>
      <c r="D81" s="45">
        <v>14.07</v>
      </c>
      <c r="E81" s="45">
        <v>14.07</v>
      </c>
    </row>
    <row r="82" spans="1:5" x14ac:dyDescent="0.25">
      <c r="A82" s="44">
        <v>73</v>
      </c>
      <c r="B82" s="45">
        <v>13.45</v>
      </c>
      <c r="C82" s="45">
        <v>13.45</v>
      </c>
      <c r="D82" s="45">
        <v>13.45</v>
      </c>
      <c r="E82" s="45">
        <v>13.45</v>
      </c>
    </row>
    <row r="83" spans="1:5" x14ac:dyDescent="0.25">
      <c r="A83" s="44">
        <v>74</v>
      </c>
      <c r="B83" s="45">
        <v>12.84</v>
      </c>
      <c r="C83" s="45">
        <v>12.84</v>
      </c>
      <c r="D83" s="45">
        <v>12.84</v>
      </c>
      <c r="E83" s="45">
        <v>12.84</v>
      </c>
    </row>
    <row r="84" spans="1:5" x14ac:dyDescent="0.25">
      <c r="A84" s="44">
        <v>75</v>
      </c>
      <c r="B84" s="45">
        <v>12.23</v>
      </c>
      <c r="C84" s="45">
        <v>12.23</v>
      </c>
      <c r="D84" s="45">
        <v>12.23</v>
      </c>
      <c r="E84" s="45">
        <v>12.23</v>
      </c>
    </row>
    <row r="85" spans="1:5" x14ac:dyDescent="0.25">
      <c r="A85" s="44">
        <v>76</v>
      </c>
      <c r="B85" s="45">
        <v>11.63</v>
      </c>
      <c r="C85" s="45">
        <v>11.63</v>
      </c>
      <c r="D85" s="45">
        <v>11.63</v>
      </c>
      <c r="E85" s="45">
        <v>11.63</v>
      </c>
    </row>
    <row r="86" spans="1:5" x14ac:dyDescent="0.25">
      <c r="A86" s="44">
        <v>77</v>
      </c>
      <c r="B86" s="45">
        <v>11.03</v>
      </c>
      <c r="C86" s="45">
        <v>11.03</v>
      </c>
      <c r="D86" s="45">
        <v>11.03</v>
      </c>
      <c r="E86" s="45">
        <v>11.03</v>
      </c>
    </row>
    <row r="87" spans="1:5" x14ac:dyDescent="0.25">
      <c r="A87" s="44">
        <v>78</v>
      </c>
      <c r="B87" s="45">
        <v>10.43</v>
      </c>
      <c r="C87" s="45">
        <v>10.43</v>
      </c>
      <c r="D87" s="45">
        <v>10.43</v>
      </c>
      <c r="E87" s="45">
        <v>10.43</v>
      </c>
    </row>
    <row r="88" spans="1:5" x14ac:dyDescent="0.25">
      <c r="A88" s="44">
        <v>79</v>
      </c>
      <c r="B88" s="45">
        <v>9.84</v>
      </c>
      <c r="C88" s="45">
        <v>9.84</v>
      </c>
      <c r="D88" s="45">
        <v>9.84</v>
      </c>
      <c r="E88" s="45">
        <v>9.84</v>
      </c>
    </row>
    <row r="89" spans="1:5" x14ac:dyDescent="0.25">
      <c r="A89" s="44">
        <v>80</v>
      </c>
      <c r="B89" s="45">
        <v>9.24</v>
      </c>
      <c r="C89" s="45">
        <v>9.24</v>
      </c>
      <c r="D89" s="45">
        <v>9.24</v>
      </c>
      <c r="E89" s="45">
        <v>9.24</v>
      </c>
    </row>
    <row r="90" spans="1:5" x14ac:dyDescent="0.25">
      <c r="A90" s="44">
        <v>81</v>
      </c>
      <c r="B90" s="45">
        <v>8.65</v>
      </c>
      <c r="C90" s="45">
        <v>8.65</v>
      </c>
      <c r="D90" s="45">
        <v>8.65</v>
      </c>
      <c r="E90" s="45">
        <v>8.65</v>
      </c>
    </row>
    <row r="91" spans="1:5" x14ac:dyDescent="0.25">
      <c r="A91" s="44">
        <v>82</v>
      </c>
      <c r="B91" s="45">
        <v>8.07</v>
      </c>
      <c r="C91" s="45">
        <v>8.07</v>
      </c>
      <c r="D91" s="45">
        <v>8.07</v>
      </c>
      <c r="E91" s="45">
        <v>8.07</v>
      </c>
    </row>
    <row r="92" spans="1:5" x14ac:dyDescent="0.25">
      <c r="A92" s="44">
        <v>83</v>
      </c>
      <c r="B92" s="45">
        <v>7.5</v>
      </c>
      <c r="C92" s="45">
        <v>7.5</v>
      </c>
      <c r="D92" s="45">
        <v>7.5</v>
      </c>
      <c r="E92" s="45">
        <v>7.5</v>
      </c>
    </row>
    <row r="93" spans="1:5" x14ac:dyDescent="0.25">
      <c r="A93" s="44">
        <v>84</v>
      </c>
      <c r="B93" s="45">
        <v>6.95</v>
      </c>
      <c r="C93" s="45">
        <v>6.95</v>
      </c>
      <c r="D93" s="45">
        <v>6.95</v>
      </c>
      <c r="E93" s="45">
        <v>6.95</v>
      </c>
    </row>
    <row r="94" spans="1:5" x14ac:dyDescent="0.25">
      <c r="A94" s="44">
        <v>85</v>
      </c>
      <c r="B94" s="45">
        <v>6.41</v>
      </c>
      <c r="C94" s="45">
        <v>6.41</v>
      </c>
      <c r="D94" s="45">
        <v>6.41</v>
      </c>
      <c r="E94" s="45">
        <v>6.41</v>
      </c>
    </row>
  </sheetData>
  <sheetProtection algorithmName="SHA-512" hashValue="l4qCkMJ9jzqs1h8OlYk9KgIwzz7udFX326GyzMerk0k30QXHUsZtc2H9Ef3ql6Cx+BVZ6L/LlAwsB4SXx3EqfQ==" saltValue="sV+/eP/3vlStHoQSEgGX7A==" spinCount="100000" sheet="1" objects="1" scenarios="1"/>
  <conditionalFormatting sqref="A26:A94">
    <cfRule type="expression" dxfId="558" priority="1" stopIfTrue="1">
      <formula>MOD(ROW(),2)=0</formula>
    </cfRule>
    <cfRule type="expression" dxfId="557" priority="2" stopIfTrue="1">
      <formula>MOD(ROW(),2)&lt;&gt;0</formula>
    </cfRule>
  </conditionalFormatting>
  <conditionalFormatting sqref="B26:E94">
    <cfRule type="expression" dxfId="556" priority="3" stopIfTrue="1">
      <formula>MOD(ROW(),2)=0</formula>
    </cfRule>
    <cfRule type="expression" dxfId="555" priority="4" stopIfTrue="1">
      <formula>MOD(ROW(),2)&lt;&gt;0</formula>
    </cfRule>
  </conditionalFormatting>
  <conditionalFormatting sqref="A6:A21">
    <cfRule type="expression" dxfId="554" priority="5" stopIfTrue="1">
      <formula>MOD(ROW(),2)=0</formula>
    </cfRule>
    <cfRule type="expression" dxfId="553" priority="6" stopIfTrue="1">
      <formula>MOD(ROW(),2)&lt;&gt;0</formula>
    </cfRule>
  </conditionalFormatting>
  <conditionalFormatting sqref="B6:E21">
    <cfRule type="expression" dxfId="552" priority="7" stopIfTrue="1">
      <formula>MOD(ROW(),2)=0</formula>
    </cfRule>
    <cfRule type="expression" dxfId="551" priority="8" stopIfTrue="1">
      <formula>MOD(ROW(),2)&lt;&gt;0</formula>
    </cfRule>
  </conditionalFormatting>
  <pageMargins left="0.7" right="0.7" top="0.75" bottom="0.75" header="0.3" footer="0.3"/>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B941A-D58E-4603-86D4-C7EBD35A55BC}">
  <sheetPr codeName="Sheet41"/>
  <dimension ref="A1:E94"/>
  <sheetViews>
    <sheetView showGridLines="0" workbookViewId="0">
      <selection activeCell="A6" sqref="A6"/>
    </sheetView>
  </sheetViews>
  <sheetFormatPr defaultColWidth="8.7265625" defaultRowHeight="12.5" x14ac:dyDescent="0.25"/>
  <cols>
    <col min="1" max="1" width="31.54296875" style="42" customWidth="1"/>
    <col min="2" max="5" width="22.54296875" style="42" customWidth="1"/>
    <col min="6" max="16384" width="8.7265625" style="42"/>
  </cols>
  <sheetData>
    <row r="1" spans="1:5" s="1" customFormat="1" ht="20" x14ac:dyDescent="0.4">
      <c r="A1" s="2" t="s">
        <v>0</v>
      </c>
    </row>
    <row r="2" spans="1:5" s="1" customFormat="1" ht="15.5" x14ac:dyDescent="0.35">
      <c r="A2" s="30" t="s">
        <v>1</v>
      </c>
      <c r="B2" s="3" t="str">
        <f>wb_title</f>
        <v>Fire_NI - Consolidated Factor Spreadsheet</v>
      </c>
    </row>
    <row r="3" spans="1:5" s="1" customFormat="1" ht="15.5" x14ac:dyDescent="0.35">
      <c r="A3" s="30" t="s">
        <v>2</v>
      </c>
      <c r="B3" s="3" t="str">
        <f>TABLE_FACTOR_TYPE_1 &amp; " - x-" &amp; TABLE_SERIES_NUMBER_1</f>
        <v>Pension Credit - x-317</v>
      </c>
    </row>
    <row r="4" spans="1:5" customFormat="1" x14ac:dyDescent="0.25"/>
    <row r="5" spans="1:5" customFormat="1" x14ac:dyDescent="0.25"/>
    <row r="6" spans="1:5" customFormat="1" x14ac:dyDescent="0.25">
      <c r="A6" s="46" t="s">
        <v>379</v>
      </c>
      <c r="B6" s="52" t="s">
        <v>380</v>
      </c>
      <c r="C6" s="52"/>
      <c r="D6" s="52"/>
      <c r="E6" s="52"/>
    </row>
    <row r="7" spans="1:5" customFormat="1" x14ac:dyDescent="0.25">
      <c r="A7" s="46" t="s">
        <v>381</v>
      </c>
      <c r="B7" s="52" t="s">
        <v>31</v>
      </c>
      <c r="C7" s="52"/>
      <c r="D7" s="52"/>
      <c r="E7" s="52"/>
    </row>
    <row r="8" spans="1:5" customFormat="1" x14ac:dyDescent="0.25">
      <c r="A8" s="46" t="s">
        <v>123</v>
      </c>
      <c r="B8" s="52">
        <v>2015</v>
      </c>
      <c r="C8" s="52"/>
      <c r="D8" s="52"/>
      <c r="E8" s="52"/>
    </row>
    <row r="9" spans="1:5" customFormat="1" x14ac:dyDescent="0.25">
      <c r="A9" s="46" t="s">
        <v>124</v>
      </c>
      <c r="B9" s="52" t="s">
        <v>202</v>
      </c>
      <c r="C9" s="52"/>
      <c r="D9" s="52"/>
      <c r="E9" s="52"/>
    </row>
    <row r="10" spans="1:5" customFormat="1" x14ac:dyDescent="0.25">
      <c r="A10" s="46" t="s">
        <v>6</v>
      </c>
      <c r="B10" s="52" t="s">
        <v>214</v>
      </c>
      <c r="C10" s="52"/>
      <c r="D10" s="52"/>
      <c r="E10" s="52"/>
    </row>
    <row r="11" spans="1:5" customFormat="1" x14ac:dyDescent="0.25">
      <c r="A11" s="46" t="s">
        <v>125</v>
      </c>
      <c r="B11" s="52" t="s">
        <v>139</v>
      </c>
      <c r="C11" s="52"/>
      <c r="D11" s="52"/>
      <c r="E11" s="52"/>
    </row>
    <row r="12" spans="1:5" customFormat="1" x14ac:dyDescent="0.25">
      <c r="A12" s="46" t="s">
        <v>126</v>
      </c>
      <c r="B12" s="52" t="s">
        <v>140</v>
      </c>
      <c r="C12" s="52"/>
      <c r="D12" s="52"/>
      <c r="E12" s="52"/>
    </row>
    <row r="13" spans="1:5" customFormat="1" x14ac:dyDescent="0.25">
      <c r="A13" s="46" t="s">
        <v>382</v>
      </c>
      <c r="B13" s="52">
        <v>0</v>
      </c>
      <c r="C13" s="52"/>
      <c r="D13" s="52"/>
      <c r="E13" s="52"/>
    </row>
    <row r="14" spans="1:5" customFormat="1" x14ac:dyDescent="0.25">
      <c r="A14" s="46" t="s">
        <v>128</v>
      </c>
      <c r="B14" s="52">
        <v>317</v>
      </c>
      <c r="C14" s="52"/>
      <c r="D14" s="52"/>
      <c r="E14" s="52"/>
    </row>
    <row r="15" spans="1:5" customFormat="1" x14ac:dyDescent="0.25">
      <c r="A15" s="46" t="s">
        <v>383</v>
      </c>
      <c r="B15" s="52" t="s">
        <v>215</v>
      </c>
      <c r="C15" s="52"/>
      <c r="D15" s="52"/>
      <c r="E15" s="52"/>
    </row>
    <row r="16" spans="1:5" customFormat="1" x14ac:dyDescent="0.25">
      <c r="A16" s="46" t="s">
        <v>130</v>
      </c>
      <c r="B16" s="52" t="s">
        <v>216</v>
      </c>
      <c r="C16" s="52"/>
      <c r="D16" s="52"/>
      <c r="E16" s="52"/>
    </row>
    <row r="17" spans="1:5" customFormat="1" x14ac:dyDescent="0.25">
      <c r="A17" s="47" t="s">
        <v>384</v>
      </c>
      <c r="B17" s="52"/>
      <c r="C17" s="52"/>
      <c r="D17" s="52"/>
      <c r="E17" s="52"/>
    </row>
    <row r="18" spans="1:5" customFormat="1" x14ac:dyDescent="0.25">
      <c r="A18" s="46" t="s">
        <v>132</v>
      </c>
      <c r="B18" s="53">
        <v>46163</v>
      </c>
      <c r="C18" s="53"/>
      <c r="D18" s="53"/>
      <c r="E18" s="53"/>
    </row>
    <row r="19" spans="1:5" customFormat="1" x14ac:dyDescent="0.25">
      <c r="A19" s="46" t="s">
        <v>133</v>
      </c>
      <c r="B19" s="53">
        <v>46161</v>
      </c>
      <c r="C19" s="52"/>
      <c r="D19" s="52"/>
      <c r="E19" s="52"/>
    </row>
    <row r="20" spans="1:5" customFormat="1" x14ac:dyDescent="0.25">
      <c r="A20" s="46" t="s">
        <v>134</v>
      </c>
      <c r="B20" s="52" t="s">
        <v>143</v>
      </c>
      <c r="C20" s="52"/>
      <c r="D20" s="52"/>
      <c r="E20" s="52"/>
    </row>
    <row r="21" spans="1:5" customFormat="1" x14ac:dyDescent="0.25">
      <c r="A21" s="46" t="s">
        <v>385</v>
      </c>
      <c r="B21" s="52" t="s">
        <v>62</v>
      </c>
      <c r="C21" s="52"/>
      <c r="D21" s="52"/>
      <c r="E21" s="52"/>
    </row>
    <row r="22" spans="1:5" customFormat="1" x14ac:dyDescent="0.25"/>
    <row r="23" spans="1:5" customFormat="1" x14ac:dyDescent="0.25">
      <c r="A23" s="23" t="str">
        <f>HYPERLINK("#'Factor List'!A1", "Back to Factor List")</f>
        <v>Back to Factor List</v>
      </c>
      <c r="B23" s="23" t="str">
        <f>HYPERLINK("#'Assumptions'!A1", "Assumptions")</f>
        <v>Assumptions</v>
      </c>
    </row>
    <row r="26" spans="1:5" s="61" customFormat="1" ht="13" x14ac:dyDescent="0.25">
      <c r="A26" s="60" t="s">
        <v>386</v>
      </c>
      <c r="B26" s="60" t="s">
        <v>400</v>
      </c>
      <c r="C26" s="60" t="s">
        <v>401</v>
      </c>
      <c r="D26" s="60" t="s">
        <v>402</v>
      </c>
      <c r="E26" s="60" t="s">
        <v>403</v>
      </c>
    </row>
    <row r="27" spans="1:5" x14ac:dyDescent="0.25">
      <c r="A27" s="44">
        <v>18</v>
      </c>
      <c r="B27" s="45">
        <v>7.9</v>
      </c>
      <c r="C27" s="45">
        <v>7.52</v>
      </c>
      <c r="D27" s="45">
        <v>7.15</v>
      </c>
      <c r="E27" s="45">
        <v>6.79</v>
      </c>
    </row>
    <row r="28" spans="1:5" x14ac:dyDescent="0.25">
      <c r="A28" s="44">
        <v>19</v>
      </c>
      <c r="B28" s="45">
        <v>8.0399999999999991</v>
      </c>
      <c r="C28" s="45">
        <v>7.65</v>
      </c>
      <c r="D28" s="45">
        <v>7.28</v>
      </c>
      <c r="E28" s="45">
        <v>6.91</v>
      </c>
    </row>
    <row r="29" spans="1:5" x14ac:dyDescent="0.25">
      <c r="A29" s="44">
        <v>20</v>
      </c>
      <c r="B29" s="45">
        <v>8.18</v>
      </c>
      <c r="C29" s="45">
        <v>7.79</v>
      </c>
      <c r="D29" s="45">
        <v>7.41</v>
      </c>
      <c r="E29" s="45">
        <v>7.03</v>
      </c>
    </row>
    <row r="30" spans="1:5" x14ac:dyDescent="0.25">
      <c r="A30" s="44">
        <v>21</v>
      </c>
      <c r="B30" s="45">
        <v>8.33</v>
      </c>
      <c r="C30" s="45">
        <v>7.93</v>
      </c>
      <c r="D30" s="45">
        <v>7.54</v>
      </c>
      <c r="E30" s="45">
        <v>7.15</v>
      </c>
    </row>
    <row r="31" spans="1:5" x14ac:dyDescent="0.25">
      <c r="A31" s="44">
        <v>22</v>
      </c>
      <c r="B31" s="45">
        <v>8.48</v>
      </c>
      <c r="C31" s="45">
        <v>8.07</v>
      </c>
      <c r="D31" s="45">
        <v>7.67</v>
      </c>
      <c r="E31" s="45">
        <v>7.28</v>
      </c>
    </row>
    <row r="32" spans="1:5" x14ac:dyDescent="0.25">
      <c r="A32" s="44">
        <v>23</v>
      </c>
      <c r="B32" s="45">
        <v>8.6300000000000008</v>
      </c>
      <c r="C32" s="45">
        <v>8.2100000000000009</v>
      </c>
      <c r="D32" s="45">
        <v>7.81</v>
      </c>
      <c r="E32" s="45">
        <v>7.41</v>
      </c>
    </row>
    <row r="33" spans="1:5" x14ac:dyDescent="0.25">
      <c r="A33" s="44">
        <v>24</v>
      </c>
      <c r="B33" s="45">
        <v>8.7899999999999991</v>
      </c>
      <c r="C33" s="45">
        <v>8.36</v>
      </c>
      <c r="D33" s="45">
        <v>7.94</v>
      </c>
      <c r="E33" s="45">
        <v>7.54</v>
      </c>
    </row>
    <row r="34" spans="1:5" x14ac:dyDescent="0.25">
      <c r="A34" s="44">
        <v>25</v>
      </c>
      <c r="B34" s="45">
        <v>8.94</v>
      </c>
      <c r="C34" s="45">
        <v>8.51</v>
      </c>
      <c r="D34" s="45">
        <v>8.08</v>
      </c>
      <c r="E34" s="45">
        <v>7.67</v>
      </c>
    </row>
    <row r="35" spans="1:5" x14ac:dyDescent="0.25">
      <c r="A35" s="44">
        <v>26</v>
      </c>
      <c r="B35" s="45">
        <v>9.1</v>
      </c>
      <c r="C35" s="45">
        <v>8.66</v>
      </c>
      <c r="D35" s="45">
        <v>8.23</v>
      </c>
      <c r="E35" s="45">
        <v>7.8</v>
      </c>
    </row>
    <row r="36" spans="1:5" x14ac:dyDescent="0.25">
      <c r="A36" s="44">
        <v>27</v>
      </c>
      <c r="B36" s="45">
        <v>9.26</v>
      </c>
      <c r="C36" s="45">
        <v>8.81</v>
      </c>
      <c r="D36" s="45">
        <v>8.3699999999999992</v>
      </c>
      <c r="E36" s="45">
        <v>7.94</v>
      </c>
    </row>
    <row r="37" spans="1:5" x14ac:dyDescent="0.25">
      <c r="A37" s="44">
        <v>28</v>
      </c>
      <c r="B37" s="45">
        <v>9.43</v>
      </c>
      <c r="C37" s="45">
        <v>8.9700000000000006</v>
      </c>
      <c r="D37" s="45">
        <v>8.52</v>
      </c>
      <c r="E37" s="45">
        <v>8.08</v>
      </c>
    </row>
    <row r="38" spans="1:5" x14ac:dyDescent="0.25">
      <c r="A38" s="44">
        <v>29</v>
      </c>
      <c r="B38" s="45">
        <v>9.6</v>
      </c>
      <c r="C38" s="45">
        <v>9.1300000000000008</v>
      </c>
      <c r="D38" s="45">
        <v>8.67</v>
      </c>
      <c r="E38" s="45">
        <v>8.2200000000000006</v>
      </c>
    </row>
    <row r="39" spans="1:5" x14ac:dyDescent="0.25">
      <c r="A39" s="44">
        <v>30</v>
      </c>
      <c r="B39" s="45">
        <v>9.77</v>
      </c>
      <c r="C39" s="45">
        <v>9.2899999999999991</v>
      </c>
      <c r="D39" s="45">
        <v>8.82</v>
      </c>
      <c r="E39" s="45">
        <v>8.3699999999999992</v>
      </c>
    </row>
    <row r="40" spans="1:5" x14ac:dyDescent="0.25">
      <c r="A40" s="44">
        <v>31</v>
      </c>
      <c r="B40" s="45">
        <v>9.94</v>
      </c>
      <c r="C40" s="45">
        <v>9.4499999999999993</v>
      </c>
      <c r="D40" s="45">
        <v>8.98</v>
      </c>
      <c r="E40" s="45">
        <v>8.51</v>
      </c>
    </row>
    <row r="41" spans="1:5" x14ac:dyDescent="0.25">
      <c r="A41" s="44">
        <v>32</v>
      </c>
      <c r="B41" s="45">
        <v>10.119999999999999</v>
      </c>
      <c r="C41" s="45">
        <v>9.6199999999999992</v>
      </c>
      <c r="D41" s="45">
        <v>9.14</v>
      </c>
      <c r="E41" s="45">
        <v>8.66</v>
      </c>
    </row>
    <row r="42" spans="1:5" x14ac:dyDescent="0.25">
      <c r="A42" s="44">
        <v>33</v>
      </c>
      <c r="B42" s="45">
        <v>10.3</v>
      </c>
      <c r="C42" s="45">
        <v>9.7899999999999991</v>
      </c>
      <c r="D42" s="45">
        <v>9.3000000000000007</v>
      </c>
      <c r="E42" s="45">
        <v>8.81</v>
      </c>
    </row>
    <row r="43" spans="1:5" x14ac:dyDescent="0.25">
      <c r="A43" s="44">
        <v>34</v>
      </c>
      <c r="B43" s="45">
        <v>10.48</v>
      </c>
      <c r="C43" s="45">
        <v>9.9700000000000006</v>
      </c>
      <c r="D43" s="45">
        <v>9.4600000000000009</v>
      </c>
      <c r="E43" s="45">
        <v>8.9700000000000006</v>
      </c>
    </row>
    <row r="44" spans="1:5" x14ac:dyDescent="0.25">
      <c r="A44" s="44">
        <v>35</v>
      </c>
      <c r="B44" s="45">
        <v>10.67</v>
      </c>
      <c r="C44" s="45">
        <v>10.14</v>
      </c>
      <c r="D44" s="45">
        <v>9.6300000000000008</v>
      </c>
      <c r="E44" s="45">
        <v>9.1199999999999992</v>
      </c>
    </row>
    <row r="45" spans="1:5" x14ac:dyDescent="0.25">
      <c r="A45" s="44">
        <v>36</v>
      </c>
      <c r="B45" s="45">
        <v>10.86</v>
      </c>
      <c r="C45" s="45">
        <v>10.32</v>
      </c>
      <c r="D45" s="45">
        <v>9.8000000000000007</v>
      </c>
      <c r="E45" s="45">
        <v>9.2799999999999994</v>
      </c>
    </row>
    <row r="46" spans="1:5" x14ac:dyDescent="0.25">
      <c r="A46" s="44">
        <v>37</v>
      </c>
      <c r="B46" s="45">
        <v>11.06</v>
      </c>
      <c r="C46" s="45">
        <v>10.51</v>
      </c>
      <c r="D46" s="45">
        <v>9.9700000000000006</v>
      </c>
      <c r="E46" s="45">
        <v>9.4499999999999993</v>
      </c>
    </row>
    <row r="47" spans="1:5" x14ac:dyDescent="0.25">
      <c r="A47" s="44">
        <v>38</v>
      </c>
      <c r="B47" s="45">
        <v>11.25</v>
      </c>
      <c r="C47" s="45">
        <v>10.69</v>
      </c>
      <c r="D47" s="45">
        <v>10.14</v>
      </c>
      <c r="E47" s="45">
        <v>9.61</v>
      </c>
    </row>
    <row r="48" spans="1:5" x14ac:dyDescent="0.25">
      <c r="A48" s="44">
        <v>39</v>
      </c>
      <c r="B48" s="45">
        <v>11.45</v>
      </c>
      <c r="C48" s="45">
        <v>10.88</v>
      </c>
      <c r="D48" s="45">
        <v>10.32</v>
      </c>
      <c r="E48" s="45">
        <v>9.7799999999999994</v>
      </c>
    </row>
    <row r="49" spans="1:5" x14ac:dyDescent="0.25">
      <c r="A49" s="44">
        <v>40</v>
      </c>
      <c r="B49" s="45">
        <v>11.66</v>
      </c>
      <c r="C49" s="45">
        <v>11.08</v>
      </c>
      <c r="D49" s="45">
        <v>10.51</v>
      </c>
      <c r="E49" s="45">
        <v>9.9499999999999993</v>
      </c>
    </row>
    <row r="50" spans="1:5" x14ac:dyDescent="0.25">
      <c r="A50" s="44">
        <v>41</v>
      </c>
      <c r="B50" s="45">
        <v>11.87</v>
      </c>
      <c r="C50" s="45">
        <v>11.27</v>
      </c>
      <c r="D50" s="45">
        <v>10.69</v>
      </c>
      <c r="E50" s="45">
        <v>10.130000000000001</v>
      </c>
    </row>
    <row r="51" spans="1:5" x14ac:dyDescent="0.25">
      <c r="A51" s="44">
        <v>42</v>
      </c>
      <c r="B51" s="45">
        <v>12.08</v>
      </c>
      <c r="C51" s="45">
        <v>11.47</v>
      </c>
      <c r="D51" s="45">
        <v>10.88</v>
      </c>
      <c r="E51" s="45">
        <v>10.3</v>
      </c>
    </row>
    <row r="52" spans="1:5" x14ac:dyDescent="0.25">
      <c r="A52" s="44">
        <v>43</v>
      </c>
      <c r="B52" s="45">
        <v>12.3</v>
      </c>
      <c r="C52" s="45">
        <v>11.68</v>
      </c>
      <c r="D52" s="45">
        <v>11.07</v>
      </c>
      <c r="E52" s="45">
        <v>10.49</v>
      </c>
    </row>
    <row r="53" spans="1:5" x14ac:dyDescent="0.25">
      <c r="A53" s="44">
        <v>44</v>
      </c>
      <c r="B53" s="45">
        <v>12.52</v>
      </c>
      <c r="C53" s="45">
        <v>11.89</v>
      </c>
      <c r="D53" s="45">
        <v>11.27</v>
      </c>
      <c r="E53" s="45">
        <v>10.67</v>
      </c>
    </row>
    <row r="54" spans="1:5" x14ac:dyDescent="0.25">
      <c r="A54" s="44">
        <v>45</v>
      </c>
      <c r="B54" s="45">
        <v>12.75</v>
      </c>
      <c r="C54" s="45">
        <v>12.1</v>
      </c>
      <c r="D54" s="45">
        <v>11.47</v>
      </c>
      <c r="E54" s="45">
        <v>10.86</v>
      </c>
    </row>
    <row r="55" spans="1:5" x14ac:dyDescent="0.25">
      <c r="A55" s="44">
        <v>46</v>
      </c>
      <c r="B55" s="45">
        <v>12.98</v>
      </c>
      <c r="C55" s="45">
        <v>12.32</v>
      </c>
      <c r="D55" s="45">
        <v>11.68</v>
      </c>
      <c r="E55" s="45">
        <v>11.05</v>
      </c>
    </row>
    <row r="56" spans="1:5" x14ac:dyDescent="0.25">
      <c r="A56" s="44">
        <v>47</v>
      </c>
      <c r="B56" s="45">
        <v>13.22</v>
      </c>
      <c r="C56" s="45">
        <v>12.54</v>
      </c>
      <c r="D56" s="45">
        <v>11.89</v>
      </c>
      <c r="E56" s="45">
        <v>11.25</v>
      </c>
    </row>
    <row r="57" spans="1:5" x14ac:dyDescent="0.25">
      <c r="A57" s="44">
        <v>48</v>
      </c>
      <c r="B57" s="45">
        <v>13.46</v>
      </c>
      <c r="C57" s="45">
        <v>12.77</v>
      </c>
      <c r="D57" s="45">
        <v>12.11</v>
      </c>
      <c r="E57" s="45">
        <v>11.45</v>
      </c>
    </row>
    <row r="58" spans="1:5" x14ac:dyDescent="0.25">
      <c r="A58" s="44">
        <v>49</v>
      </c>
      <c r="B58" s="45">
        <v>13.71</v>
      </c>
      <c r="C58" s="45">
        <v>13.01</v>
      </c>
      <c r="D58" s="45">
        <v>12.33</v>
      </c>
      <c r="E58" s="45">
        <v>11.66</v>
      </c>
    </row>
    <row r="59" spans="1:5" x14ac:dyDescent="0.25">
      <c r="A59" s="44">
        <v>50</v>
      </c>
      <c r="B59" s="45">
        <v>13.96</v>
      </c>
      <c r="C59" s="45">
        <v>13.25</v>
      </c>
      <c r="D59" s="45">
        <v>12.55</v>
      </c>
      <c r="E59" s="45">
        <v>11.87</v>
      </c>
    </row>
    <row r="60" spans="1:5" x14ac:dyDescent="0.25">
      <c r="A60" s="44">
        <v>51</v>
      </c>
      <c r="B60" s="45">
        <v>14.22</v>
      </c>
      <c r="C60" s="45">
        <v>13.49</v>
      </c>
      <c r="D60" s="45">
        <v>12.78</v>
      </c>
      <c r="E60" s="45">
        <v>12.09</v>
      </c>
    </row>
    <row r="61" spans="1:5" x14ac:dyDescent="0.25">
      <c r="A61" s="44">
        <v>52</v>
      </c>
      <c r="B61" s="45">
        <v>14.49</v>
      </c>
      <c r="C61" s="45">
        <v>13.74</v>
      </c>
      <c r="D61" s="45">
        <v>13.02</v>
      </c>
      <c r="E61" s="45">
        <v>12.31</v>
      </c>
    </row>
    <row r="62" spans="1:5" x14ac:dyDescent="0.25">
      <c r="A62" s="44">
        <v>53</v>
      </c>
      <c r="B62" s="45">
        <v>14.76</v>
      </c>
      <c r="C62" s="45">
        <v>14</v>
      </c>
      <c r="D62" s="45">
        <v>13.26</v>
      </c>
      <c r="E62" s="45">
        <v>12.54</v>
      </c>
    </row>
    <row r="63" spans="1:5" x14ac:dyDescent="0.25">
      <c r="A63" s="44">
        <v>54</v>
      </c>
      <c r="B63" s="45">
        <v>15.04</v>
      </c>
      <c r="C63" s="45">
        <v>14.26</v>
      </c>
      <c r="D63" s="45">
        <v>13.51</v>
      </c>
      <c r="E63" s="45">
        <v>12.77</v>
      </c>
    </row>
    <row r="64" spans="1:5" x14ac:dyDescent="0.25">
      <c r="A64" s="44">
        <v>55</v>
      </c>
      <c r="B64" s="45">
        <v>15.33</v>
      </c>
      <c r="C64" s="45">
        <v>14.54</v>
      </c>
      <c r="D64" s="45">
        <v>13.76</v>
      </c>
      <c r="E64" s="45">
        <v>13.01</v>
      </c>
    </row>
    <row r="65" spans="1:5" x14ac:dyDescent="0.25">
      <c r="A65" s="44">
        <v>56</v>
      </c>
      <c r="B65" s="45">
        <v>15.63</v>
      </c>
      <c r="C65" s="45">
        <v>14.82</v>
      </c>
      <c r="D65" s="45">
        <v>14.03</v>
      </c>
      <c r="E65" s="45">
        <v>13.26</v>
      </c>
    </row>
    <row r="66" spans="1:5" x14ac:dyDescent="0.25">
      <c r="A66" s="44">
        <v>57</v>
      </c>
      <c r="B66" s="45">
        <v>15.93</v>
      </c>
      <c r="C66" s="45">
        <v>15.11</v>
      </c>
      <c r="D66" s="45">
        <v>14.3</v>
      </c>
      <c r="E66" s="45">
        <v>13.51</v>
      </c>
    </row>
    <row r="67" spans="1:5" x14ac:dyDescent="0.25">
      <c r="A67" s="44">
        <v>58</v>
      </c>
      <c r="B67" s="45">
        <v>16.25</v>
      </c>
      <c r="C67" s="45">
        <v>15.4</v>
      </c>
      <c r="D67" s="45">
        <v>14.58</v>
      </c>
      <c r="E67" s="45">
        <v>13.78</v>
      </c>
    </row>
    <row r="68" spans="1:5" x14ac:dyDescent="0.25">
      <c r="A68" s="44">
        <v>59</v>
      </c>
      <c r="B68" s="45">
        <v>16.579999999999998</v>
      </c>
      <c r="C68" s="45">
        <v>15.71</v>
      </c>
      <c r="D68" s="45">
        <v>14.87</v>
      </c>
      <c r="E68" s="45">
        <v>14.05</v>
      </c>
    </row>
    <row r="69" spans="1:5" x14ac:dyDescent="0.25">
      <c r="A69" s="44">
        <v>60</v>
      </c>
      <c r="B69" s="45">
        <v>16.920000000000002</v>
      </c>
      <c r="C69" s="45">
        <v>16.03</v>
      </c>
      <c r="D69" s="45">
        <v>15.17</v>
      </c>
      <c r="E69" s="45">
        <v>14.33</v>
      </c>
    </row>
    <row r="70" spans="1:5" x14ac:dyDescent="0.25">
      <c r="A70" s="44">
        <v>61</v>
      </c>
      <c r="B70" s="45">
        <v>17.27</v>
      </c>
      <c r="C70" s="45">
        <v>16.37</v>
      </c>
      <c r="D70" s="45">
        <v>15.48</v>
      </c>
      <c r="E70" s="45">
        <v>14.63</v>
      </c>
    </row>
    <row r="71" spans="1:5" x14ac:dyDescent="0.25">
      <c r="A71" s="44">
        <v>62</v>
      </c>
      <c r="B71" s="45">
        <v>17.64</v>
      </c>
      <c r="C71" s="45">
        <v>16.71</v>
      </c>
      <c r="D71" s="45">
        <v>15.81</v>
      </c>
      <c r="E71" s="45">
        <v>14.93</v>
      </c>
    </row>
    <row r="72" spans="1:5" x14ac:dyDescent="0.25">
      <c r="A72" s="44">
        <v>63</v>
      </c>
      <c r="B72" s="45">
        <v>18.03</v>
      </c>
      <c r="C72" s="45">
        <v>17.079999999999998</v>
      </c>
      <c r="D72" s="45">
        <v>16.149999999999999</v>
      </c>
      <c r="E72" s="45">
        <v>15.25</v>
      </c>
    </row>
    <row r="73" spans="1:5" x14ac:dyDescent="0.25">
      <c r="A73" s="44">
        <v>64</v>
      </c>
      <c r="B73" s="45">
        <v>18.43</v>
      </c>
      <c r="C73" s="45">
        <v>17.46</v>
      </c>
      <c r="D73" s="45">
        <v>16.510000000000002</v>
      </c>
      <c r="E73" s="45">
        <v>15.59</v>
      </c>
    </row>
    <row r="74" spans="1:5" x14ac:dyDescent="0.25">
      <c r="A74" s="44">
        <v>65</v>
      </c>
      <c r="B74" s="45">
        <v>18.329999999999998</v>
      </c>
      <c r="C74" s="45">
        <v>17.86</v>
      </c>
      <c r="D74" s="45">
        <v>16.89</v>
      </c>
      <c r="E74" s="45">
        <v>15.94</v>
      </c>
    </row>
    <row r="75" spans="1:5" x14ac:dyDescent="0.25">
      <c r="A75" s="44">
        <v>66</v>
      </c>
      <c r="B75" s="45">
        <v>17.73</v>
      </c>
      <c r="C75" s="45">
        <v>17.75</v>
      </c>
      <c r="D75" s="45">
        <v>17.28</v>
      </c>
      <c r="E75" s="45">
        <v>16.309999999999999</v>
      </c>
    </row>
    <row r="76" spans="1:5" x14ac:dyDescent="0.25">
      <c r="A76" s="44">
        <v>67</v>
      </c>
      <c r="B76" s="45">
        <v>17.12</v>
      </c>
      <c r="C76" s="45">
        <v>17.14</v>
      </c>
      <c r="D76" s="45">
        <v>17.170000000000002</v>
      </c>
      <c r="E76" s="45">
        <v>16.7</v>
      </c>
    </row>
    <row r="77" spans="1:5" x14ac:dyDescent="0.25">
      <c r="A77" s="44">
        <v>68</v>
      </c>
      <c r="B77" s="45">
        <v>16.510000000000002</v>
      </c>
      <c r="C77" s="45">
        <v>16.52</v>
      </c>
      <c r="D77" s="45">
        <v>16.55</v>
      </c>
      <c r="E77" s="45">
        <v>16.579999999999998</v>
      </c>
    </row>
    <row r="78" spans="1:5" x14ac:dyDescent="0.25">
      <c r="A78" s="44">
        <v>69</v>
      </c>
      <c r="B78" s="45">
        <v>15.9</v>
      </c>
      <c r="C78" s="45">
        <v>15.91</v>
      </c>
      <c r="D78" s="45">
        <v>15.92</v>
      </c>
      <c r="E78" s="45">
        <v>15.95</v>
      </c>
    </row>
    <row r="79" spans="1:5" x14ac:dyDescent="0.25">
      <c r="A79" s="44">
        <v>70</v>
      </c>
      <c r="B79" s="45">
        <v>15.29</v>
      </c>
      <c r="C79" s="45">
        <v>15.29</v>
      </c>
      <c r="D79" s="45">
        <v>15.3</v>
      </c>
      <c r="E79" s="45">
        <v>15.32</v>
      </c>
    </row>
    <row r="80" spans="1:5" x14ac:dyDescent="0.25">
      <c r="A80" s="44">
        <v>71</v>
      </c>
      <c r="B80" s="45">
        <v>14.68</v>
      </c>
      <c r="C80" s="45">
        <v>14.68</v>
      </c>
      <c r="D80" s="45">
        <v>14.68</v>
      </c>
      <c r="E80" s="45">
        <v>14.69</v>
      </c>
    </row>
    <row r="81" spans="1:5" x14ac:dyDescent="0.25">
      <c r="A81" s="44">
        <v>72</v>
      </c>
      <c r="B81" s="45">
        <v>14.07</v>
      </c>
      <c r="C81" s="45">
        <v>14.07</v>
      </c>
      <c r="D81" s="45">
        <v>14.07</v>
      </c>
      <c r="E81" s="45">
        <v>14.07</v>
      </c>
    </row>
    <row r="82" spans="1:5" x14ac:dyDescent="0.25">
      <c r="A82" s="44">
        <v>73</v>
      </c>
      <c r="B82" s="45">
        <v>13.45</v>
      </c>
      <c r="C82" s="45">
        <v>13.45</v>
      </c>
      <c r="D82" s="45">
        <v>13.45</v>
      </c>
      <c r="E82" s="45">
        <v>13.45</v>
      </c>
    </row>
    <row r="83" spans="1:5" x14ac:dyDescent="0.25">
      <c r="A83" s="44">
        <v>74</v>
      </c>
      <c r="B83" s="45">
        <v>12.84</v>
      </c>
      <c r="C83" s="45">
        <v>12.84</v>
      </c>
      <c r="D83" s="45">
        <v>12.84</v>
      </c>
      <c r="E83" s="45">
        <v>12.84</v>
      </c>
    </row>
    <row r="84" spans="1:5" x14ac:dyDescent="0.25">
      <c r="A84" s="44">
        <v>75</v>
      </c>
      <c r="B84" s="45">
        <v>12.23</v>
      </c>
      <c r="C84" s="45">
        <v>12.23</v>
      </c>
      <c r="D84" s="45">
        <v>12.23</v>
      </c>
      <c r="E84" s="45">
        <v>12.23</v>
      </c>
    </row>
    <row r="85" spans="1:5" x14ac:dyDescent="0.25">
      <c r="A85" s="44">
        <v>76</v>
      </c>
      <c r="B85" s="45">
        <v>11.63</v>
      </c>
      <c r="C85" s="45">
        <v>11.63</v>
      </c>
      <c r="D85" s="45">
        <v>11.63</v>
      </c>
      <c r="E85" s="45">
        <v>11.63</v>
      </c>
    </row>
    <row r="86" spans="1:5" x14ac:dyDescent="0.25">
      <c r="A86" s="44">
        <v>77</v>
      </c>
      <c r="B86" s="45">
        <v>11.03</v>
      </c>
      <c r="C86" s="45">
        <v>11.03</v>
      </c>
      <c r="D86" s="45">
        <v>11.03</v>
      </c>
      <c r="E86" s="45">
        <v>11.03</v>
      </c>
    </row>
    <row r="87" spans="1:5" x14ac:dyDescent="0.25">
      <c r="A87" s="44">
        <v>78</v>
      </c>
      <c r="B87" s="45">
        <v>10.43</v>
      </c>
      <c r="C87" s="45">
        <v>10.43</v>
      </c>
      <c r="D87" s="45">
        <v>10.43</v>
      </c>
      <c r="E87" s="45">
        <v>10.43</v>
      </c>
    </row>
    <row r="88" spans="1:5" x14ac:dyDescent="0.25">
      <c r="A88" s="44">
        <v>79</v>
      </c>
      <c r="B88" s="45">
        <v>9.84</v>
      </c>
      <c r="C88" s="45">
        <v>9.84</v>
      </c>
      <c r="D88" s="45">
        <v>9.84</v>
      </c>
      <c r="E88" s="45">
        <v>9.84</v>
      </c>
    </row>
    <row r="89" spans="1:5" x14ac:dyDescent="0.25">
      <c r="A89" s="44">
        <v>80</v>
      </c>
      <c r="B89" s="45">
        <v>9.24</v>
      </c>
      <c r="C89" s="45">
        <v>9.24</v>
      </c>
      <c r="D89" s="45">
        <v>9.24</v>
      </c>
      <c r="E89" s="45">
        <v>9.24</v>
      </c>
    </row>
    <row r="90" spans="1:5" x14ac:dyDescent="0.25">
      <c r="A90" s="44">
        <v>81</v>
      </c>
      <c r="B90" s="45">
        <v>8.65</v>
      </c>
      <c r="C90" s="45">
        <v>8.65</v>
      </c>
      <c r="D90" s="45">
        <v>8.65</v>
      </c>
      <c r="E90" s="45">
        <v>8.65</v>
      </c>
    </row>
    <row r="91" spans="1:5" x14ac:dyDescent="0.25">
      <c r="A91" s="44">
        <v>82</v>
      </c>
      <c r="B91" s="45">
        <v>8.07</v>
      </c>
      <c r="C91" s="45">
        <v>8.07</v>
      </c>
      <c r="D91" s="45">
        <v>8.07</v>
      </c>
      <c r="E91" s="45">
        <v>8.07</v>
      </c>
    </row>
    <row r="92" spans="1:5" x14ac:dyDescent="0.25">
      <c r="A92" s="44">
        <v>83</v>
      </c>
      <c r="B92" s="45">
        <v>7.5</v>
      </c>
      <c r="C92" s="45">
        <v>7.5</v>
      </c>
      <c r="D92" s="45">
        <v>7.5</v>
      </c>
      <c r="E92" s="45">
        <v>7.5</v>
      </c>
    </row>
    <row r="93" spans="1:5" x14ac:dyDescent="0.25">
      <c r="A93" s="44">
        <v>84</v>
      </c>
      <c r="B93" s="45">
        <v>6.95</v>
      </c>
      <c r="C93" s="45">
        <v>6.95</v>
      </c>
      <c r="D93" s="45">
        <v>6.95</v>
      </c>
      <c r="E93" s="45">
        <v>6.95</v>
      </c>
    </row>
    <row r="94" spans="1:5" x14ac:dyDescent="0.25">
      <c r="A94" s="44">
        <v>85</v>
      </c>
      <c r="B94" s="45">
        <v>6.41</v>
      </c>
      <c r="C94" s="45">
        <v>6.41</v>
      </c>
      <c r="D94" s="45">
        <v>6.41</v>
      </c>
      <c r="E94" s="45">
        <v>6.41</v>
      </c>
    </row>
  </sheetData>
  <sheetProtection algorithmName="SHA-512" hashValue="CzEFg/oN3kSzfRJM3s72pWDcmaV7KzthvYWZbQF28yuR42kLcvSdQy0eQabvzOU2RgT5jvyDXCaakZcAoyy1KA==" saltValue="RyFlqLYp715HHr6MRnlO0g==" spinCount="100000" sheet="1" objects="1" scenarios="1"/>
  <conditionalFormatting sqref="A26:A94">
    <cfRule type="expression" dxfId="548" priority="1" stopIfTrue="1">
      <formula>MOD(ROW(),2)=0</formula>
    </cfRule>
    <cfRule type="expression" dxfId="547" priority="2" stopIfTrue="1">
      <formula>MOD(ROW(),2)&lt;&gt;0</formula>
    </cfRule>
  </conditionalFormatting>
  <conditionalFormatting sqref="B26:E94">
    <cfRule type="expression" dxfId="546" priority="3" stopIfTrue="1">
      <formula>MOD(ROW(),2)=0</formula>
    </cfRule>
    <cfRule type="expression" dxfId="545" priority="4" stopIfTrue="1">
      <formula>MOD(ROW(),2)&lt;&gt;0</formula>
    </cfRule>
  </conditionalFormatting>
  <conditionalFormatting sqref="A6:A21">
    <cfRule type="expression" dxfId="544" priority="5" stopIfTrue="1">
      <formula>MOD(ROW(),2)=0</formula>
    </cfRule>
    <cfRule type="expression" dxfId="543" priority="6" stopIfTrue="1">
      <formula>MOD(ROW(),2)&lt;&gt;0</formula>
    </cfRule>
  </conditionalFormatting>
  <conditionalFormatting sqref="B6:E21">
    <cfRule type="expression" dxfId="542" priority="7" stopIfTrue="1">
      <formula>MOD(ROW(),2)=0</formula>
    </cfRule>
    <cfRule type="expression" dxfId="541" priority="8" stopIfTrue="1">
      <formula>MOD(ROW(),2)&lt;&gt;0</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E9A3E-2118-411F-A800-49823767BCDF}">
  <sheetPr codeName="Sheet2">
    <tabColor theme="8" tint="0.59999389629810485"/>
  </sheetPr>
  <dimension ref="A1:C36"/>
  <sheetViews>
    <sheetView showGridLines="0" zoomScaleNormal="100" workbookViewId="0">
      <selection activeCell="C15" sqref="C15"/>
    </sheetView>
  </sheetViews>
  <sheetFormatPr defaultColWidth="9.26953125" defaultRowHeight="15.5" x14ac:dyDescent="0.35"/>
  <cols>
    <col min="1" max="1" width="48.54296875" style="4" customWidth="1"/>
    <col min="2" max="3" width="36.54296875" style="4" customWidth="1"/>
    <col min="4" max="16384" width="9.26953125" style="1"/>
  </cols>
  <sheetData>
    <row r="1" spans="1:3" s="21" customFormat="1" ht="20" x14ac:dyDescent="0.4">
      <c r="A1" s="20" t="s">
        <v>0</v>
      </c>
    </row>
    <row r="2" spans="1:3" s="21" customFormat="1" x14ac:dyDescent="0.35">
      <c r="A2" s="25" t="s">
        <v>1</v>
      </c>
      <c r="B2" s="3" t="str">
        <f>wb_title</f>
        <v>Fire_NI - Consolidated Factor Spreadsheet</v>
      </c>
    </row>
    <row r="3" spans="1:3" s="21" customFormat="1" x14ac:dyDescent="0.35">
      <c r="A3" s="25" t="s">
        <v>2</v>
      </c>
      <c r="B3" s="22" t="s">
        <v>11</v>
      </c>
    </row>
    <row r="4" spans="1:3" s="33" customFormat="1" ht="12.5" x14ac:dyDescent="0.25">
      <c r="A4" s="36"/>
      <c r="B4" s="36"/>
      <c r="C4" s="36"/>
    </row>
    <row r="5" spans="1:3" s="33" customFormat="1" ht="12.5" x14ac:dyDescent="0.25">
      <c r="A5" s="36"/>
      <c r="B5" s="36"/>
      <c r="C5" s="36"/>
    </row>
    <row r="6" spans="1:3" s="33" customFormat="1" ht="13" x14ac:dyDescent="0.3">
      <c r="A6" s="38" t="s">
        <v>61</v>
      </c>
      <c r="B6" s="38" t="s">
        <v>62</v>
      </c>
      <c r="C6" s="38" t="s">
        <v>63</v>
      </c>
    </row>
    <row r="7" spans="1:3" s="33" customFormat="1" ht="12.5" x14ac:dyDescent="0.25">
      <c r="A7" s="36" t="s">
        <v>64</v>
      </c>
      <c r="B7" s="36" t="s">
        <v>65</v>
      </c>
      <c r="C7" s="36" t="s">
        <v>66</v>
      </c>
    </row>
    <row r="8" spans="1:3" s="33" customFormat="1" ht="12.5" x14ac:dyDescent="0.25">
      <c r="A8" s="36" t="s">
        <v>67</v>
      </c>
      <c r="B8" s="36" t="s">
        <v>68</v>
      </c>
      <c r="C8" s="36" t="s">
        <v>69</v>
      </c>
    </row>
    <row r="9" spans="1:3" s="33" customFormat="1" ht="12.5" x14ac:dyDescent="0.25">
      <c r="A9" s="36" t="s">
        <v>70</v>
      </c>
      <c r="B9" s="36" t="s">
        <v>71</v>
      </c>
      <c r="C9" s="36" t="s">
        <v>72</v>
      </c>
    </row>
    <row r="10" spans="1:3" s="33" customFormat="1" ht="12.5" x14ac:dyDescent="0.25">
      <c r="A10" s="36" t="s">
        <v>73</v>
      </c>
      <c r="B10" s="36" t="s">
        <v>65</v>
      </c>
      <c r="C10" s="36" t="s">
        <v>65</v>
      </c>
    </row>
    <row r="11" spans="1:3" s="33" customFormat="1" ht="12.5" x14ac:dyDescent="0.25">
      <c r="A11" s="36" t="s">
        <v>74</v>
      </c>
      <c r="B11" s="36" t="s">
        <v>75</v>
      </c>
      <c r="C11" s="36" t="s">
        <v>76</v>
      </c>
    </row>
    <row r="12" spans="1:3" s="33" customFormat="1" ht="25" x14ac:dyDescent="0.25">
      <c r="A12" s="36" t="s">
        <v>77</v>
      </c>
      <c r="B12" s="36" t="s">
        <v>78</v>
      </c>
      <c r="C12" s="36" t="s">
        <v>79</v>
      </c>
    </row>
    <row r="13" spans="1:3" s="33" customFormat="1" ht="12.5" x14ac:dyDescent="0.25">
      <c r="A13" s="36" t="s">
        <v>80</v>
      </c>
      <c r="B13" s="36" t="s">
        <v>81</v>
      </c>
      <c r="C13" s="36" t="s">
        <v>81</v>
      </c>
    </row>
    <row r="14" spans="1:3" s="33" customFormat="1" ht="12.5" x14ac:dyDescent="0.25">
      <c r="A14" s="36" t="s">
        <v>82</v>
      </c>
      <c r="B14" s="36" t="s">
        <v>83</v>
      </c>
      <c r="C14" s="36" t="s">
        <v>83</v>
      </c>
    </row>
    <row r="15" spans="1:3" s="33" customFormat="1" ht="12.5" x14ac:dyDescent="0.25">
      <c r="A15" s="36" t="s">
        <v>84</v>
      </c>
      <c r="B15" s="36" t="s">
        <v>85</v>
      </c>
      <c r="C15" s="36" t="s">
        <v>85</v>
      </c>
    </row>
    <row r="16" spans="1:3" s="33" customFormat="1" ht="12.5" x14ac:dyDescent="0.25">
      <c r="A16" s="36" t="s">
        <v>86</v>
      </c>
      <c r="B16" s="36" t="s">
        <v>83</v>
      </c>
      <c r="C16" s="36" t="s">
        <v>83</v>
      </c>
    </row>
    <row r="17" spans="1:3" s="33" customFormat="1" ht="12.5" x14ac:dyDescent="0.25">
      <c r="A17" s="36" t="s">
        <v>87</v>
      </c>
      <c r="B17" s="36" t="s">
        <v>88</v>
      </c>
      <c r="C17" s="36" t="s">
        <v>88</v>
      </c>
    </row>
    <row r="18" spans="1:3" s="33" customFormat="1" ht="12.5" x14ac:dyDescent="0.25">
      <c r="A18" s="36" t="s">
        <v>89</v>
      </c>
      <c r="B18" s="36" t="s">
        <v>90</v>
      </c>
      <c r="C18" s="36" t="s">
        <v>90</v>
      </c>
    </row>
    <row r="19" spans="1:3" s="33" customFormat="1" ht="12.5" x14ac:dyDescent="0.25">
      <c r="A19" s="36" t="s">
        <v>91</v>
      </c>
      <c r="B19" s="36" t="s">
        <v>92</v>
      </c>
      <c r="C19" s="36" t="s">
        <v>92</v>
      </c>
    </row>
    <row r="20" spans="1:3" s="33" customFormat="1" ht="12.5" x14ac:dyDescent="0.25">
      <c r="A20" s="36" t="s">
        <v>93</v>
      </c>
      <c r="B20" s="36" t="s">
        <v>92</v>
      </c>
      <c r="C20" s="36" t="s">
        <v>92</v>
      </c>
    </row>
    <row r="21" spans="1:3" s="33" customFormat="1" ht="12.5" x14ac:dyDescent="0.25">
      <c r="A21" s="36" t="s">
        <v>94</v>
      </c>
      <c r="B21" s="36" t="s">
        <v>88</v>
      </c>
      <c r="C21" s="36" t="s">
        <v>88</v>
      </c>
    </row>
    <row r="22" spans="1:3" s="33" customFormat="1" ht="12.5" x14ac:dyDescent="0.25">
      <c r="A22" s="36" t="s">
        <v>95</v>
      </c>
      <c r="B22" s="36" t="s">
        <v>96</v>
      </c>
      <c r="C22" s="36" t="s">
        <v>96</v>
      </c>
    </row>
    <row r="23" spans="1:3" s="33" customFormat="1" ht="25" x14ac:dyDescent="0.25">
      <c r="A23" s="36" t="s">
        <v>97</v>
      </c>
      <c r="B23" s="36" t="s">
        <v>98</v>
      </c>
      <c r="C23" s="36" t="s">
        <v>99</v>
      </c>
    </row>
    <row r="24" spans="1:3" s="33" customFormat="1" ht="12.5" x14ac:dyDescent="0.25">
      <c r="A24" s="36" t="s">
        <v>100</v>
      </c>
      <c r="B24" s="36">
        <v>2028</v>
      </c>
      <c r="C24" s="36">
        <v>2024</v>
      </c>
    </row>
    <row r="25" spans="1:3" s="33" customFormat="1" ht="25" x14ac:dyDescent="0.25">
      <c r="A25" s="36" t="s">
        <v>101</v>
      </c>
      <c r="B25" s="36" t="s">
        <v>102</v>
      </c>
      <c r="C25" s="36" t="s">
        <v>102</v>
      </c>
    </row>
    <row r="26" spans="1:3" s="33" customFormat="1" ht="12.5" x14ac:dyDescent="0.25">
      <c r="A26" s="36" t="s">
        <v>103</v>
      </c>
      <c r="B26" s="36" t="s">
        <v>85</v>
      </c>
      <c r="C26" s="36" t="s">
        <v>85</v>
      </c>
    </row>
    <row r="27" spans="1:3" s="33" customFormat="1" ht="12.5" x14ac:dyDescent="0.25">
      <c r="A27" s="36" t="s">
        <v>104</v>
      </c>
      <c r="B27" s="36" t="s">
        <v>85</v>
      </c>
      <c r="C27" s="36" t="s">
        <v>85</v>
      </c>
    </row>
    <row r="28" spans="1:3" s="33" customFormat="1" ht="12.5" x14ac:dyDescent="0.25">
      <c r="A28" s="36" t="s">
        <v>105</v>
      </c>
      <c r="B28" s="36" t="s">
        <v>106</v>
      </c>
      <c r="C28" s="36" t="s">
        <v>106</v>
      </c>
    </row>
    <row r="29" spans="1:3" s="33" customFormat="1" ht="75" x14ac:dyDescent="0.25">
      <c r="A29" s="36" t="s">
        <v>107</v>
      </c>
      <c r="B29" s="36" t="s">
        <v>108</v>
      </c>
      <c r="C29" s="36" t="s">
        <v>108</v>
      </c>
    </row>
    <row r="30" spans="1:3" s="33" customFormat="1" ht="25" x14ac:dyDescent="0.25">
      <c r="A30" s="36" t="s">
        <v>109</v>
      </c>
      <c r="B30" s="36" t="s">
        <v>110</v>
      </c>
      <c r="C30" s="36" t="s">
        <v>110</v>
      </c>
    </row>
    <row r="31" spans="1:3" s="33" customFormat="1" ht="12.5" x14ac:dyDescent="0.25">
      <c r="A31" s="36" t="s">
        <v>111</v>
      </c>
      <c r="B31" s="36" t="s">
        <v>112</v>
      </c>
      <c r="C31" s="36" t="s">
        <v>112</v>
      </c>
    </row>
    <row r="32" spans="1:3" s="33" customFormat="1" ht="12.5" x14ac:dyDescent="0.25">
      <c r="A32" s="36" t="s">
        <v>113</v>
      </c>
      <c r="B32" s="36" t="s">
        <v>112</v>
      </c>
      <c r="C32" s="36" t="s">
        <v>112</v>
      </c>
    </row>
    <row r="33" spans="1:3" s="33" customFormat="1" ht="12.5" x14ac:dyDescent="0.25">
      <c r="A33" s="36" t="s">
        <v>114</v>
      </c>
      <c r="B33" s="36" t="s">
        <v>85</v>
      </c>
      <c r="C33" s="36" t="s">
        <v>85</v>
      </c>
    </row>
    <row r="34" spans="1:3" s="33" customFormat="1" ht="50" x14ac:dyDescent="0.25">
      <c r="A34" s="36" t="s">
        <v>115</v>
      </c>
      <c r="B34" s="36" t="s">
        <v>116</v>
      </c>
      <c r="C34" s="36" t="s">
        <v>116</v>
      </c>
    </row>
    <row r="35" spans="1:3" s="33" customFormat="1" ht="12.5" x14ac:dyDescent="0.25">
      <c r="A35" s="36" t="s">
        <v>117</v>
      </c>
      <c r="B35" s="36" t="s">
        <v>118</v>
      </c>
      <c r="C35" s="36" t="s">
        <v>118</v>
      </c>
    </row>
    <row r="36" spans="1:3" s="33" customFormat="1" ht="12.5" x14ac:dyDescent="0.25">
      <c r="A36" s="36" t="s">
        <v>119</v>
      </c>
      <c r="B36" s="36" t="s">
        <v>85</v>
      </c>
      <c r="C36" s="36" t="s">
        <v>85</v>
      </c>
    </row>
  </sheetData>
  <sheetProtection algorithmName="SHA-512" hashValue="b216CcNt6uJVOb1kwZ3Hjp6zYskhIpnSI92Gc2mTs4yHuz70fgdnsV3oWc5eglbCPBHUC60ZPI9G5utnDU32JA==" saltValue="sL695rlyYNqd27n84bHbaw==" spinCount="100000" sheet="1" objects="1" scenarios="1"/>
  <pageMargins left="0.7" right="0.7" top="0.75" bottom="0.75" header="0.3" footer="0.3"/>
  <pageSetup paperSize="9" orientation="portrait" r:id="rId1"/>
  <headerFooter>
    <oddHeader>&amp;L&amp;Z&amp;F  [&amp;A]</oddHeader>
    <oddFooter>&amp;LPage &amp;P of &amp;N&amp;R&amp;T &amp;D</oddFooter>
  </headerFooter>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B251C-F31D-450A-83C4-85EEDF947B51}">
  <sheetPr codeName="Sheet42"/>
  <dimension ref="A1:K38"/>
  <sheetViews>
    <sheetView showGridLines="0" workbookViewId="0">
      <selection activeCell="A6" sqref="A6"/>
    </sheetView>
  </sheetViews>
  <sheetFormatPr defaultColWidth="8.7265625" defaultRowHeight="12.5" x14ac:dyDescent="0.25"/>
  <cols>
    <col min="1" max="1" width="31.54296875" style="42" customWidth="1"/>
    <col min="2" max="11" width="22.54296875" style="42" customWidth="1"/>
    <col min="12" max="16384" width="8.7265625" style="42"/>
  </cols>
  <sheetData>
    <row r="1" spans="1:11" s="1" customFormat="1" ht="20" x14ac:dyDescent="0.4">
      <c r="A1" s="2" t="s">
        <v>0</v>
      </c>
    </row>
    <row r="2" spans="1:11" s="1" customFormat="1" ht="15.5" x14ac:dyDescent="0.35">
      <c r="A2" s="30" t="s">
        <v>1</v>
      </c>
      <c r="B2" s="3" t="str">
        <f>wb_title</f>
        <v>Fire_NI - Consolidated Factor Spreadsheet</v>
      </c>
    </row>
    <row r="3" spans="1:11" s="1" customFormat="1" ht="15.5" x14ac:dyDescent="0.35">
      <c r="A3" s="30" t="s">
        <v>2</v>
      </c>
      <c r="B3" s="3" t="str">
        <f>TABLE_FACTOR_TYPE_1 &amp; " - x-" &amp; TABLE_SERIES_NUMBER_1</f>
        <v>Pension Debit - x-318</v>
      </c>
    </row>
    <row r="4" spans="1:11" customFormat="1" x14ac:dyDescent="0.25"/>
    <row r="5" spans="1:11" customFormat="1" x14ac:dyDescent="0.25"/>
    <row r="6" spans="1:11" customFormat="1" x14ac:dyDescent="0.25">
      <c r="A6" s="46" t="s">
        <v>379</v>
      </c>
      <c r="B6" s="52" t="s">
        <v>380</v>
      </c>
      <c r="C6" s="52"/>
      <c r="D6" s="52"/>
      <c r="E6" s="52"/>
      <c r="F6" s="52"/>
      <c r="G6" s="52"/>
      <c r="H6" s="52"/>
      <c r="I6" s="52"/>
      <c r="J6" s="52"/>
      <c r="K6" s="52"/>
    </row>
    <row r="7" spans="1:11" customFormat="1" x14ac:dyDescent="0.25">
      <c r="A7" s="46" t="s">
        <v>381</v>
      </c>
      <c r="B7" s="52" t="s">
        <v>31</v>
      </c>
      <c r="C7" s="52"/>
      <c r="D7" s="52"/>
      <c r="E7" s="52"/>
      <c r="F7" s="52"/>
      <c r="G7" s="52"/>
      <c r="H7" s="52"/>
      <c r="I7" s="52"/>
      <c r="J7" s="52"/>
      <c r="K7" s="52"/>
    </row>
    <row r="8" spans="1:11" customFormat="1" x14ac:dyDescent="0.25">
      <c r="A8" s="46" t="s">
        <v>123</v>
      </c>
      <c r="B8" s="52" t="s">
        <v>136</v>
      </c>
      <c r="C8" s="52"/>
      <c r="D8" s="52"/>
      <c r="E8" s="52"/>
      <c r="F8" s="52"/>
      <c r="G8" s="52"/>
      <c r="H8" s="52"/>
      <c r="I8" s="52"/>
      <c r="J8" s="52"/>
      <c r="K8" s="52"/>
    </row>
    <row r="9" spans="1:11" customFormat="1" x14ac:dyDescent="0.25">
      <c r="A9" s="46" t="s">
        <v>124</v>
      </c>
      <c r="B9" s="52" t="s">
        <v>217</v>
      </c>
      <c r="C9" s="52"/>
      <c r="D9" s="52"/>
      <c r="E9" s="52"/>
      <c r="F9" s="52"/>
      <c r="G9" s="52"/>
      <c r="H9" s="52"/>
      <c r="I9" s="52"/>
      <c r="J9" s="52"/>
      <c r="K9" s="52"/>
    </row>
    <row r="10" spans="1:11" customFormat="1" x14ac:dyDescent="0.25">
      <c r="A10" s="46" t="s">
        <v>6</v>
      </c>
      <c r="B10" s="52" t="s">
        <v>218</v>
      </c>
      <c r="C10" s="52"/>
      <c r="D10" s="52"/>
      <c r="E10" s="52"/>
      <c r="F10" s="52"/>
      <c r="G10" s="52"/>
      <c r="H10" s="52"/>
      <c r="I10" s="52"/>
      <c r="J10" s="52"/>
      <c r="K10" s="52"/>
    </row>
    <row r="11" spans="1:11" customFormat="1" x14ac:dyDescent="0.25">
      <c r="A11" s="46" t="s">
        <v>125</v>
      </c>
      <c r="B11" s="52" t="s">
        <v>219</v>
      </c>
      <c r="C11" s="52"/>
      <c r="D11" s="52"/>
      <c r="E11" s="52"/>
      <c r="F11" s="52"/>
      <c r="G11" s="52"/>
      <c r="H11" s="52"/>
      <c r="I11" s="52"/>
      <c r="J11" s="52"/>
      <c r="K11" s="52"/>
    </row>
    <row r="12" spans="1:11" customFormat="1" x14ac:dyDescent="0.25">
      <c r="A12" s="46" t="s">
        <v>126</v>
      </c>
      <c r="B12" s="52" t="s">
        <v>220</v>
      </c>
      <c r="C12" s="52"/>
      <c r="D12" s="52"/>
      <c r="E12" s="52"/>
      <c r="F12" s="52"/>
      <c r="G12" s="52"/>
      <c r="H12" s="52"/>
      <c r="I12" s="52"/>
      <c r="J12" s="52"/>
      <c r="K12" s="52"/>
    </row>
    <row r="13" spans="1:11" customFormat="1" x14ac:dyDescent="0.25">
      <c r="A13" s="46" t="s">
        <v>382</v>
      </c>
      <c r="B13" s="52">
        <v>2</v>
      </c>
      <c r="C13" s="52"/>
      <c r="D13" s="52"/>
      <c r="E13" s="52"/>
      <c r="F13" s="52"/>
      <c r="G13" s="52"/>
      <c r="H13" s="52"/>
      <c r="I13" s="52"/>
      <c r="J13" s="52"/>
      <c r="K13" s="52"/>
    </row>
    <row r="14" spans="1:11" customFormat="1" x14ac:dyDescent="0.25">
      <c r="A14" s="46" t="s">
        <v>128</v>
      </c>
      <c r="B14" s="52">
        <v>318</v>
      </c>
      <c r="C14" s="52"/>
      <c r="D14" s="52"/>
      <c r="E14" s="52"/>
      <c r="F14" s="52"/>
      <c r="G14" s="52"/>
      <c r="H14" s="52"/>
      <c r="I14" s="52"/>
      <c r="J14" s="52"/>
      <c r="K14" s="52"/>
    </row>
    <row r="15" spans="1:11" customFormat="1" x14ac:dyDescent="0.25">
      <c r="A15" s="46" t="s">
        <v>383</v>
      </c>
      <c r="B15" s="52" t="s">
        <v>221</v>
      </c>
      <c r="C15" s="52"/>
      <c r="D15" s="52"/>
      <c r="E15" s="52"/>
      <c r="F15" s="52"/>
      <c r="G15" s="52"/>
      <c r="H15" s="52"/>
      <c r="I15" s="52"/>
      <c r="J15" s="52"/>
      <c r="K15" s="52"/>
    </row>
    <row r="16" spans="1:11" customFormat="1" x14ac:dyDescent="0.25">
      <c r="A16" s="46" t="s">
        <v>130</v>
      </c>
      <c r="B16" s="52" t="s">
        <v>222</v>
      </c>
      <c r="C16" s="52"/>
      <c r="D16" s="52"/>
      <c r="E16" s="52"/>
      <c r="F16" s="52"/>
      <c r="G16" s="52"/>
      <c r="H16" s="52"/>
      <c r="I16" s="52"/>
      <c r="J16" s="52"/>
      <c r="K16" s="52"/>
    </row>
    <row r="17" spans="1:11" customFormat="1" x14ac:dyDescent="0.25">
      <c r="A17" s="47" t="s">
        <v>384</v>
      </c>
      <c r="B17" s="52"/>
      <c r="C17" s="52"/>
      <c r="D17" s="52"/>
      <c r="E17" s="52"/>
      <c r="F17" s="52"/>
      <c r="G17" s="52"/>
      <c r="H17" s="52"/>
      <c r="I17" s="52"/>
      <c r="J17" s="52"/>
      <c r="K17" s="52"/>
    </row>
    <row r="18" spans="1:11" customFormat="1" x14ac:dyDescent="0.25">
      <c r="A18" s="46" t="s">
        <v>132</v>
      </c>
      <c r="B18" s="53">
        <v>46163</v>
      </c>
      <c r="C18" s="53"/>
      <c r="D18" s="53"/>
      <c r="E18" s="53"/>
      <c r="F18" s="53"/>
      <c r="G18" s="53"/>
      <c r="H18" s="53"/>
      <c r="I18" s="53"/>
      <c r="J18" s="53"/>
      <c r="K18" s="53"/>
    </row>
    <row r="19" spans="1:11" customFormat="1" x14ac:dyDescent="0.25">
      <c r="A19" s="46" t="s">
        <v>133</v>
      </c>
      <c r="B19" s="53">
        <v>46161</v>
      </c>
      <c r="C19" s="52"/>
      <c r="D19" s="52"/>
      <c r="E19" s="52"/>
      <c r="F19" s="52"/>
      <c r="G19" s="52"/>
      <c r="H19" s="52"/>
      <c r="I19" s="52"/>
      <c r="J19" s="52"/>
      <c r="K19" s="52"/>
    </row>
    <row r="20" spans="1:11" customFormat="1" x14ac:dyDescent="0.25">
      <c r="A20" s="46" t="s">
        <v>134</v>
      </c>
      <c r="B20" s="52" t="s">
        <v>143</v>
      </c>
      <c r="C20" s="52"/>
      <c r="D20" s="52"/>
      <c r="E20" s="52"/>
      <c r="F20" s="52"/>
      <c r="G20" s="52"/>
      <c r="H20" s="52"/>
      <c r="I20" s="52"/>
      <c r="J20" s="52"/>
      <c r="K20" s="52"/>
    </row>
    <row r="21" spans="1:11" customFormat="1" x14ac:dyDescent="0.25">
      <c r="A21" s="46" t="s">
        <v>385</v>
      </c>
      <c r="B21" s="52" t="s">
        <v>62</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1" customFormat="1" ht="13" x14ac:dyDescent="0.25">
      <c r="A26" s="60" t="s">
        <v>404</v>
      </c>
      <c r="B26" s="60">
        <v>50</v>
      </c>
      <c r="C26" s="60">
        <v>51</v>
      </c>
      <c r="D26" s="60">
        <v>52</v>
      </c>
      <c r="E26" s="60">
        <v>53</v>
      </c>
      <c r="F26" s="60">
        <v>54</v>
      </c>
      <c r="G26" s="60">
        <v>55</v>
      </c>
      <c r="H26" s="60">
        <v>56</v>
      </c>
      <c r="I26" s="60">
        <v>57</v>
      </c>
      <c r="J26" s="60">
        <v>58</v>
      </c>
      <c r="K26" s="60">
        <v>59</v>
      </c>
    </row>
    <row r="27" spans="1:11" x14ac:dyDescent="0.25">
      <c r="A27" s="44">
        <v>0</v>
      </c>
      <c r="B27" s="50">
        <v>0.65100000000000002</v>
      </c>
      <c r="C27" s="50">
        <v>0.67500000000000004</v>
      </c>
      <c r="D27" s="50">
        <v>0.70099999999999996</v>
      </c>
      <c r="E27" s="50">
        <v>0.72899999999999998</v>
      </c>
      <c r="F27" s="50">
        <v>0.75900000000000001</v>
      </c>
      <c r="G27" s="50">
        <v>0.79200000000000004</v>
      </c>
      <c r="H27" s="50">
        <v>0.82799999999999996</v>
      </c>
      <c r="I27" s="50">
        <v>0.86599999999999999</v>
      </c>
      <c r="J27" s="50">
        <v>0.90700000000000003</v>
      </c>
      <c r="K27" s="50">
        <v>0.95199999999999996</v>
      </c>
    </row>
    <row r="28" spans="1:11" x14ac:dyDescent="0.25">
      <c r="A28" s="44">
        <v>1</v>
      </c>
      <c r="B28" s="50">
        <v>0.65300000000000002</v>
      </c>
      <c r="C28" s="50">
        <v>0.67700000000000005</v>
      </c>
      <c r="D28" s="50">
        <v>0.70299999999999996</v>
      </c>
      <c r="E28" s="50">
        <v>0.73099999999999998</v>
      </c>
      <c r="F28" s="50">
        <v>0.76200000000000001</v>
      </c>
      <c r="G28" s="50">
        <v>0.79500000000000004</v>
      </c>
      <c r="H28" s="50">
        <v>0.83099999999999996</v>
      </c>
      <c r="I28" s="50">
        <v>0.87</v>
      </c>
      <c r="J28" s="50">
        <v>0.91100000000000003</v>
      </c>
      <c r="K28" s="50">
        <v>0.95599999999999996</v>
      </c>
    </row>
    <row r="29" spans="1:11" x14ac:dyDescent="0.25">
      <c r="A29" s="44">
        <v>2</v>
      </c>
      <c r="B29" s="50">
        <v>0.65500000000000003</v>
      </c>
      <c r="C29" s="50">
        <v>0.67900000000000005</v>
      </c>
      <c r="D29" s="50">
        <v>0.70499999999999996</v>
      </c>
      <c r="E29" s="50">
        <v>0.73399999999999999</v>
      </c>
      <c r="F29" s="50">
        <v>0.76400000000000001</v>
      </c>
      <c r="G29" s="50">
        <v>0.79800000000000004</v>
      </c>
      <c r="H29" s="50">
        <v>0.83399999999999996</v>
      </c>
      <c r="I29" s="50">
        <v>0.873</v>
      </c>
      <c r="J29" s="50">
        <v>0.91500000000000004</v>
      </c>
      <c r="K29" s="50">
        <v>0.96</v>
      </c>
    </row>
    <row r="30" spans="1:11" x14ac:dyDescent="0.25">
      <c r="A30" s="44">
        <v>3</v>
      </c>
      <c r="B30" s="50">
        <v>0.65700000000000003</v>
      </c>
      <c r="C30" s="50">
        <v>0.68100000000000005</v>
      </c>
      <c r="D30" s="50">
        <v>0.70799999999999996</v>
      </c>
      <c r="E30" s="50">
        <v>0.73599999999999999</v>
      </c>
      <c r="F30" s="50">
        <v>0.76700000000000002</v>
      </c>
      <c r="G30" s="50">
        <v>0.80100000000000005</v>
      </c>
      <c r="H30" s="50">
        <v>0.83699999999999997</v>
      </c>
      <c r="I30" s="50">
        <v>0.877</v>
      </c>
      <c r="J30" s="50">
        <v>0.91900000000000004</v>
      </c>
      <c r="K30" s="50">
        <v>0.96399999999999997</v>
      </c>
    </row>
    <row r="31" spans="1:11" x14ac:dyDescent="0.25">
      <c r="A31" s="44">
        <v>4</v>
      </c>
      <c r="B31" s="50">
        <v>0.65900000000000003</v>
      </c>
      <c r="C31" s="50">
        <v>0.68300000000000005</v>
      </c>
      <c r="D31" s="50">
        <v>0.71</v>
      </c>
      <c r="E31" s="50">
        <v>0.73899999999999999</v>
      </c>
      <c r="F31" s="50">
        <v>0.77</v>
      </c>
      <c r="G31" s="50">
        <v>0.80400000000000005</v>
      </c>
      <c r="H31" s="50">
        <v>0.84099999999999997</v>
      </c>
      <c r="I31" s="50">
        <v>0.88</v>
      </c>
      <c r="J31" s="50">
        <v>0.92200000000000004</v>
      </c>
      <c r="K31" s="50">
        <v>0.96799999999999997</v>
      </c>
    </row>
    <row r="32" spans="1:11" x14ac:dyDescent="0.25">
      <c r="A32" s="44">
        <v>5</v>
      </c>
      <c r="B32" s="50">
        <v>0.66100000000000003</v>
      </c>
      <c r="C32" s="50">
        <v>0.68500000000000005</v>
      </c>
      <c r="D32" s="50">
        <v>0.71199999999999997</v>
      </c>
      <c r="E32" s="50">
        <v>0.74099999999999999</v>
      </c>
      <c r="F32" s="50">
        <v>0.77300000000000002</v>
      </c>
      <c r="G32" s="50">
        <v>0.80700000000000005</v>
      </c>
      <c r="H32" s="50">
        <v>0.84399999999999997</v>
      </c>
      <c r="I32" s="50">
        <v>0.88300000000000001</v>
      </c>
      <c r="J32" s="50">
        <v>0.92600000000000005</v>
      </c>
      <c r="K32" s="50">
        <v>0.97199999999999998</v>
      </c>
    </row>
    <row r="33" spans="1:11" x14ac:dyDescent="0.25">
      <c r="A33" s="44">
        <v>6</v>
      </c>
      <c r="B33" s="50">
        <v>0.66300000000000003</v>
      </c>
      <c r="C33" s="50">
        <v>0.68799999999999994</v>
      </c>
      <c r="D33" s="50">
        <v>0.71499999999999997</v>
      </c>
      <c r="E33" s="50">
        <v>0.74399999999999999</v>
      </c>
      <c r="F33" s="50">
        <v>0.77500000000000002</v>
      </c>
      <c r="G33" s="50">
        <v>0.81</v>
      </c>
      <c r="H33" s="50">
        <v>0.84699999999999998</v>
      </c>
      <c r="I33" s="50">
        <v>0.88700000000000001</v>
      </c>
      <c r="J33" s="50">
        <v>0.93</v>
      </c>
      <c r="K33" s="50">
        <v>0.97599999999999998</v>
      </c>
    </row>
    <row r="34" spans="1:11" x14ac:dyDescent="0.25">
      <c r="A34" s="44">
        <v>7</v>
      </c>
      <c r="B34" s="50">
        <v>0.66500000000000004</v>
      </c>
      <c r="C34" s="50">
        <v>0.69</v>
      </c>
      <c r="D34" s="50">
        <v>0.71699999999999997</v>
      </c>
      <c r="E34" s="50">
        <v>0.746</v>
      </c>
      <c r="F34" s="50">
        <v>0.77800000000000002</v>
      </c>
      <c r="G34" s="50">
        <v>0.81299999999999994</v>
      </c>
      <c r="H34" s="50">
        <v>0.85</v>
      </c>
      <c r="I34" s="50">
        <v>0.89</v>
      </c>
      <c r="J34" s="50">
        <v>0.93300000000000005</v>
      </c>
      <c r="K34" s="50">
        <v>0.98</v>
      </c>
    </row>
    <row r="35" spans="1:11" x14ac:dyDescent="0.25">
      <c r="A35" s="44">
        <v>8</v>
      </c>
      <c r="B35" s="50">
        <v>0.66700000000000004</v>
      </c>
      <c r="C35" s="50">
        <v>0.69199999999999995</v>
      </c>
      <c r="D35" s="50">
        <v>0.71899999999999997</v>
      </c>
      <c r="E35" s="50">
        <v>0.749</v>
      </c>
      <c r="F35" s="50">
        <v>0.78100000000000003</v>
      </c>
      <c r="G35" s="50">
        <v>0.81599999999999995</v>
      </c>
      <c r="H35" s="50">
        <v>0.85299999999999998</v>
      </c>
      <c r="I35" s="50">
        <v>0.89400000000000002</v>
      </c>
      <c r="J35" s="50">
        <v>0.93700000000000006</v>
      </c>
      <c r="K35" s="50">
        <v>0.98399999999999999</v>
      </c>
    </row>
    <row r="36" spans="1:11" x14ac:dyDescent="0.25">
      <c r="A36" s="44">
        <v>9</v>
      </c>
      <c r="B36" s="50">
        <v>0.66900000000000004</v>
      </c>
      <c r="C36" s="50">
        <v>0.69399999999999995</v>
      </c>
      <c r="D36" s="50">
        <v>0.72199999999999998</v>
      </c>
      <c r="E36" s="50">
        <v>0.751</v>
      </c>
      <c r="F36" s="50">
        <v>0.78400000000000003</v>
      </c>
      <c r="G36" s="50">
        <v>0.81899999999999995</v>
      </c>
      <c r="H36" s="50">
        <v>0.85699999999999998</v>
      </c>
      <c r="I36" s="50">
        <v>0.89700000000000002</v>
      </c>
      <c r="J36" s="50">
        <v>0.94099999999999995</v>
      </c>
      <c r="K36" s="50">
        <v>0.98799999999999999</v>
      </c>
    </row>
    <row r="37" spans="1:11" x14ac:dyDescent="0.25">
      <c r="A37" s="44">
        <v>10</v>
      </c>
      <c r="B37" s="50">
        <v>0.67100000000000004</v>
      </c>
      <c r="C37" s="50">
        <v>0.69599999999999995</v>
      </c>
      <c r="D37" s="50">
        <v>0.72399999999999998</v>
      </c>
      <c r="E37" s="50">
        <v>0.754</v>
      </c>
      <c r="F37" s="50">
        <v>0.78600000000000003</v>
      </c>
      <c r="G37" s="50">
        <v>0.82199999999999995</v>
      </c>
      <c r="H37" s="50">
        <v>0.86</v>
      </c>
      <c r="I37" s="50">
        <v>0.90100000000000002</v>
      </c>
      <c r="J37" s="50">
        <v>0.94499999999999995</v>
      </c>
      <c r="K37" s="50">
        <v>0.99199999999999999</v>
      </c>
    </row>
    <row r="38" spans="1:11" x14ac:dyDescent="0.25">
      <c r="A38" s="44">
        <v>11</v>
      </c>
      <c r="B38" s="50">
        <v>0.67300000000000004</v>
      </c>
      <c r="C38" s="50">
        <v>0.69799999999999995</v>
      </c>
      <c r="D38" s="50">
        <v>0.72599999999999998</v>
      </c>
      <c r="E38" s="50">
        <v>0.75600000000000001</v>
      </c>
      <c r="F38" s="50">
        <v>0.78900000000000003</v>
      </c>
      <c r="G38" s="50">
        <v>0.82499999999999996</v>
      </c>
      <c r="H38" s="50">
        <v>0.86299999999999999</v>
      </c>
      <c r="I38" s="50">
        <v>0.90400000000000003</v>
      </c>
      <c r="J38" s="50">
        <v>0.94799999999999995</v>
      </c>
      <c r="K38" s="50">
        <v>0.996</v>
      </c>
    </row>
  </sheetData>
  <sheetProtection algorithmName="SHA-512" hashValue="iBLN/s/Jj1mR4bx0OAbzZZVPvanLe6ylldKNDNYHWbqtrffeDxeIpwS+JMD68/WOtn+7qXbHKRNtaa/4zL25nw==" saltValue="zOg6K+rApQEhg8+v5/lgNQ==" spinCount="100000" sheet="1" objects="1" scenarios="1"/>
  <conditionalFormatting sqref="A26:A38">
    <cfRule type="expression" dxfId="538" priority="1" stopIfTrue="1">
      <formula>MOD(ROW(),2)=0</formula>
    </cfRule>
    <cfRule type="expression" dxfId="537" priority="2" stopIfTrue="1">
      <formula>MOD(ROW(),2)&lt;&gt;0</formula>
    </cfRule>
  </conditionalFormatting>
  <conditionalFormatting sqref="B26:K38">
    <cfRule type="expression" dxfId="536" priority="3" stopIfTrue="1">
      <formula>MOD(ROW(),2)=0</formula>
    </cfRule>
    <cfRule type="expression" dxfId="535" priority="4" stopIfTrue="1">
      <formula>MOD(ROW(),2)&lt;&gt;0</formula>
    </cfRule>
  </conditionalFormatting>
  <conditionalFormatting sqref="A6:A21">
    <cfRule type="expression" dxfId="534" priority="5" stopIfTrue="1">
      <formula>MOD(ROW(),2)=0</formula>
    </cfRule>
    <cfRule type="expression" dxfId="533" priority="6" stopIfTrue="1">
      <formula>MOD(ROW(),2)&lt;&gt;0</formula>
    </cfRule>
  </conditionalFormatting>
  <conditionalFormatting sqref="B6:K21">
    <cfRule type="expression" dxfId="532" priority="7" stopIfTrue="1">
      <formula>MOD(ROW(),2)=0</formula>
    </cfRule>
    <cfRule type="expression" dxfId="531" priority="8" stopIfTrue="1">
      <formula>MOD(ROW(),2)&lt;&gt;0</formula>
    </cfRule>
  </conditionalFormatting>
  <pageMargins left="0.7" right="0.7" top="0.75" bottom="0.75" header="0.3" footer="0.3"/>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51B9E-44D5-4815-A446-88B372338846}">
  <sheetPr codeName="Sheet43"/>
  <dimension ref="A1:G38"/>
  <sheetViews>
    <sheetView showGridLines="0" topLeftCell="A5" workbookViewId="0">
      <selection activeCell="A6" sqref="A6"/>
    </sheetView>
  </sheetViews>
  <sheetFormatPr defaultColWidth="8.7265625" defaultRowHeight="12.5" x14ac:dyDescent="0.25"/>
  <cols>
    <col min="1" max="1" width="31.54296875" style="42" customWidth="1"/>
    <col min="2" max="7" width="22.54296875" style="42" customWidth="1"/>
    <col min="8" max="16384" width="8.7265625" style="42"/>
  </cols>
  <sheetData>
    <row r="1" spans="1:7" s="1" customFormat="1" ht="20" x14ac:dyDescent="0.4">
      <c r="A1" s="2" t="s">
        <v>0</v>
      </c>
    </row>
    <row r="2" spans="1:7" s="1" customFormat="1" ht="15.5" x14ac:dyDescent="0.35">
      <c r="A2" s="30" t="s">
        <v>1</v>
      </c>
      <c r="B2" s="3" t="str">
        <f>wb_title</f>
        <v>Fire_NI - Consolidated Factor Spreadsheet</v>
      </c>
    </row>
    <row r="3" spans="1:7" s="1" customFormat="1" ht="15.5" x14ac:dyDescent="0.35">
      <c r="A3" s="30" t="s">
        <v>2</v>
      </c>
      <c r="B3" s="3" t="str">
        <f>TABLE_FACTOR_TYPE_1 &amp; " - x-" &amp; TABLE_SERIES_NUMBER_1</f>
        <v>Pension Debit - x-319</v>
      </c>
    </row>
    <row r="4" spans="1:7" customFormat="1" x14ac:dyDescent="0.25"/>
    <row r="5" spans="1:7" customFormat="1" x14ac:dyDescent="0.25"/>
    <row r="6" spans="1:7" customFormat="1" x14ac:dyDescent="0.25">
      <c r="A6" s="46" t="s">
        <v>379</v>
      </c>
      <c r="B6" s="52" t="s">
        <v>380</v>
      </c>
      <c r="C6" s="52"/>
      <c r="D6" s="52"/>
      <c r="E6" s="52"/>
      <c r="F6" s="52"/>
      <c r="G6" s="52"/>
    </row>
    <row r="7" spans="1:7" customFormat="1" x14ac:dyDescent="0.25">
      <c r="A7" s="46" t="s">
        <v>381</v>
      </c>
      <c r="B7" s="52" t="s">
        <v>31</v>
      </c>
      <c r="C7" s="52"/>
      <c r="D7" s="52"/>
      <c r="E7" s="52"/>
      <c r="F7" s="52"/>
      <c r="G7" s="52"/>
    </row>
    <row r="8" spans="1:7" customFormat="1" x14ac:dyDescent="0.25">
      <c r="A8" s="46" t="s">
        <v>123</v>
      </c>
      <c r="B8" s="52" t="s">
        <v>136</v>
      </c>
      <c r="C8" s="52"/>
      <c r="D8" s="52"/>
      <c r="E8" s="52"/>
      <c r="F8" s="52"/>
      <c r="G8" s="52"/>
    </row>
    <row r="9" spans="1:7" customFormat="1" x14ac:dyDescent="0.25">
      <c r="A9" s="46" t="s">
        <v>124</v>
      </c>
      <c r="B9" s="52" t="s">
        <v>217</v>
      </c>
      <c r="C9" s="52"/>
      <c r="D9" s="52"/>
      <c r="E9" s="52"/>
      <c r="F9" s="52"/>
      <c r="G9" s="52"/>
    </row>
    <row r="10" spans="1:7" customFormat="1" x14ac:dyDescent="0.25">
      <c r="A10" s="46" t="s">
        <v>6</v>
      </c>
      <c r="B10" s="52" t="s">
        <v>223</v>
      </c>
      <c r="C10" s="52"/>
      <c r="D10" s="52"/>
      <c r="E10" s="52"/>
      <c r="F10" s="52"/>
      <c r="G10" s="52"/>
    </row>
    <row r="11" spans="1:7" customFormat="1" x14ac:dyDescent="0.25">
      <c r="A11" s="46" t="s">
        <v>125</v>
      </c>
      <c r="B11" s="52" t="s">
        <v>219</v>
      </c>
      <c r="C11" s="52"/>
      <c r="D11" s="52"/>
      <c r="E11" s="52"/>
      <c r="F11" s="52"/>
      <c r="G11" s="52"/>
    </row>
    <row r="12" spans="1:7" customFormat="1" x14ac:dyDescent="0.25">
      <c r="A12" s="46" t="s">
        <v>126</v>
      </c>
      <c r="B12" s="52" t="s">
        <v>220</v>
      </c>
      <c r="C12" s="52"/>
      <c r="D12" s="52"/>
      <c r="E12" s="52"/>
      <c r="F12" s="52"/>
      <c r="G12" s="52"/>
    </row>
    <row r="13" spans="1:7" customFormat="1" x14ac:dyDescent="0.25">
      <c r="A13" s="46" t="s">
        <v>382</v>
      </c>
      <c r="B13" s="52">
        <v>2</v>
      </c>
      <c r="C13" s="52"/>
      <c r="D13" s="52"/>
      <c r="E13" s="52"/>
      <c r="F13" s="52"/>
      <c r="G13" s="52"/>
    </row>
    <row r="14" spans="1:7" customFormat="1" x14ac:dyDescent="0.25">
      <c r="A14" s="46" t="s">
        <v>128</v>
      </c>
      <c r="B14" s="52">
        <v>319</v>
      </c>
      <c r="C14" s="52"/>
      <c r="D14" s="52"/>
      <c r="E14" s="52"/>
      <c r="F14" s="52"/>
      <c r="G14" s="52"/>
    </row>
    <row r="15" spans="1:7" customFormat="1" x14ac:dyDescent="0.25">
      <c r="A15" s="46" t="s">
        <v>383</v>
      </c>
      <c r="B15" s="52" t="s">
        <v>224</v>
      </c>
      <c r="C15" s="52"/>
      <c r="D15" s="52"/>
      <c r="E15" s="52"/>
      <c r="F15" s="52"/>
      <c r="G15" s="52"/>
    </row>
    <row r="16" spans="1:7" customFormat="1" x14ac:dyDescent="0.25">
      <c r="A16" s="46" t="s">
        <v>130</v>
      </c>
      <c r="B16" s="52" t="s">
        <v>225</v>
      </c>
      <c r="C16" s="52"/>
      <c r="D16" s="52"/>
      <c r="E16" s="52"/>
      <c r="F16" s="52"/>
      <c r="G16" s="52"/>
    </row>
    <row r="17" spans="1:7" customFormat="1" x14ac:dyDescent="0.25">
      <c r="A17" s="47" t="s">
        <v>384</v>
      </c>
      <c r="B17" s="52"/>
      <c r="C17" s="52"/>
      <c r="D17" s="52"/>
      <c r="E17" s="52"/>
      <c r="F17" s="52"/>
      <c r="G17" s="52"/>
    </row>
    <row r="18" spans="1:7" customFormat="1" x14ac:dyDescent="0.25">
      <c r="A18" s="46" t="s">
        <v>132</v>
      </c>
      <c r="B18" s="53">
        <v>46163</v>
      </c>
      <c r="C18" s="53"/>
      <c r="D18" s="53"/>
      <c r="E18" s="53"/>
      <c r="F18" s="53"/>
      <c r="G18" s="53"/>
    </row>
    <row r="19" spans="1:7" customFormat="1" x14ac:dyDescent="0.25">
      <c r="A19" s="46" t="s">
        <v>133</v>
      </c>
      <c r="B19" s="53">
        <v>46161</v>
      </c>
      <c r="C19" s="52"/>
      <c r="D19" s="52"/>
      <c r="E19" s="52"/>
      <c r="F19" s="52"/>
      <c r="G19" s="52"/>
    </row>
    <row r="20" spans="1:7" customFormat="1" x14ac:dyDescent="0.25">
      <c r="A20" s="46" t="s">
        <v>134</v>
      </c>
      <c r="B20" s="52" t="s">
        <v>143</v>
      </c>
      <c r="C20" s="52"/>
      <c r="D20" s="52"/>
      <c r="E20" s="52"/>
      <c r="F20" s="52"/>
      <c r="G20" s="52"/>
    </row>
    <row r="21" spans="1:7" customFormat="1" x14ac:dyDescent="0.25">
      <c r="A21" s="46" t="s">
        <v>385</v>
      </c>
      <c r="B21" s="52" t="s">
        <v>62</v>
      </c>
      <c r="C21" s="52"/>
      <c r="D21" s="52"/>
      <c r="E21" s="52"/>
      <c r="F21" s="52"/>
      <c r="G21" s="52"/>
    </row>
    <row r="22" spans="1:7" customFormat="1" x14ac:dyDescent="0.25"/>
    <row r="23" spans="1:7" customFormat="1" x14ac:dyDescent="0.25">
      <c r="A23" s="23" t="str">
        <f>HYPERLINK("#'Factor List'!A1", "Back to Factor List")</f>
        <v>Back to Factor List</v>
      </c>
      <c r="B23" s="23" t="str">
        <f>HYPERLINK("#'Assumptions'!A1", "Assumptions")</f>
        <v>Assumptions</v>
      </c>
    </row>
    <row r="26" spans="1:7" s="61" customFormat="1" ht="13" x14ac:dyDescent="0.25">
      <c r="A26" s="60" t="s">
        <v>404</v>
      </c>
      <c r="B26" s="60">
        <v>60</v>
      </c>
      <c r="C26" s="60">
        <v>61</v>
      </c>
      <c r="D26" s="60">
        <v>62</v>
      </c>
      <c r="E26" s="60">
        <v>63</v>
      </c>
      <c r="F26" s="60">
        <v>64</v>
      </c>
      <c r="G26" s="60">
        <v>65</v>
      </c>
    </row>
    <row r="27" spans="1:7" x14ac:dyDescent="0.25">
      <c r="A27" s="44">
        <v>0</v>
      </c>
      <c r="B27" s="50">
        <v>1</v>
      </c>
      <c r="C27" s="50">
        <v>1.052</v>
      </c>
      <c r="D27" s="50">
        <v>1.1080000000000001</v>
      </c>
      <c r="E27" s="50">
        <v>1.169</v>
      </c>
      <c r="F27" s="50">
        <v>1.236</v>
      </c>
      <c r="G27" s="50">
        <v>1.3080000000000001</v>
      </c>
    </row>
    <row r="28" spans="1:7" x14ac:dyDescent="0.25">
      <c r="A28" s="44">
        <v>1</v>
      </c>
      <c r="B28" s="50">
        <v>1.004</v>
      </c>
      <c r="C28" s="50">
        <v>1.0569999999999999</v>
      </c>
      <c r="D28" s="50">
        <v>1.1140000000000001</v>
      </c>
      <c r="E28" s="50">
        <v>1.175</v>
      </c>
      <c r="F28" s="50">
        <v>1.242</v>
      </c>
      <c r="G28" s="50">
        <v>1.3140000000000001</v>
      </c>
    </row>
    <row r="29" spans="1:7" x14ac:dyDescent="0.25">
      <c r="A29" s="44">
        <v>2</v>
      </c>
      <c r="B29" s="50">
        <v>1.0089999999999999</v>
      </c>
      <c r="C29" s="50">
        <v>1.0609999999999999</v>
      </c>
      <c r="D29" s="50">
        <v>1.119</v>
      </c>
      <c r="E29" s="50">
        <v>1.181</v>
      </c>
      <c r="F29" s="50">
        <v>1.248</v>
      </c>
      <c r="G29" s="50">
        <v>1.321</v>
      </c>
    </row>
    <row r="30" spans="1:7" x14ac:dyDescent="0.25">
      <c r="A30" s="44">
        <v>3</v>
      </c>
      <c r="B30" s="50">
        <v>1.0129999999999999</v>
      </c>
      <c r="C30" s="50">
        <v>1.0660000000000001</v>
      </c>
      <c r="D30" s="50">
        <v>1.1240000000000001</v>
      </c>
      <c r="E30" s="50">
        <v>1.1859999999999999</v>
      </c>
      <c r="F30" s="50">
        <v>1.254</v>
      </c>
      <c r="G30" s="50">
        <v>1.327</v>
      </c>
    </row>
    <row r="31" spans="1:7" x14ac:dyDescent="0.25">
      <c r="A31" s="44">
        <v>4</v>
      </c>
      <c r="B31" s="50">
        <v>1.0169999999999999</v>
      </c>
      <c r="C31" s="50">
        <v>1.071</v>
      </c>
      <c r="D31" s="50">
        <v>1.129</v>
      </c>
      <c r="E31" s="50">
        <v>1.1919999999999999</v>
      </c>
      <c r="F31" s="50">
        <v>1.26</v>
      </c>
      <c r="G31" s="50">
        <v>1.3340000000000001</v>
      </c>
    </row>
    <row r="32" spans="1:7" x14ac:dyDescent="0.25">
      <c r="A32" s="44">
        <v>5</v>
      </c>
      <c r="B32" s="50">
        <v>1.022</v>
      </c>
      <c r="C32" s="50">
        <v>1.0760000000000001</v>
      </c>
      <c r="D32" s="50">
        <v>1.1339999999999999</v>
      </c>
      <c r="E32" s="50">
        <v>1.1970000000000001</v>
      </c>
      <c r="F32" s="50">
        <v>1.266</v>
      </c>
      <c r="G32" s="50">
        <v>1.34</v>
      </c>
    </row>
    <row r="33" spans="1:7" x14ac:dyDescent="0.25">
      <c r="A33" s="44">
        <v>6</v>
      </c>
      <c r="B33" s="50">
        <v>1.026</v>
      </c>
      <c r="C33" s="50">
        <v>1.08</v>
      </c>
      <c r="D33" s="50">
        <v>1.139</v>
      </c>
      <c r="E33" s="50">
        <v>1.2030000000000001</v>
      </c>
      <c r="F33" s="50">
        <v>1.272</v>
      </c>
      <c r="G33" s="50">
        <v>1.347</v>
      </c>
    </row>
    <row r="34" spans="1:7" x14ac:dyDescent="0.25">
      <c r="A34" s="44">
        <v>7</v>
      </c>
      <c r="B34" s="50">
        <v>1.03</v>
      </c>
      <c r="C34" s="50">
        <v>1.085</v>
      </c>
      <c r="D34" s="50">
        <v>1.1439999999999999</v>
      </c>
      <c r="E34" s="50">
        <v>1.208</v>
      </c>
      <c r="F34" s="50">
        <v>1.278</v>
      </c>
      <c r="G34" s="50">
        <v>1.353</v>
      </c>
    </row>
    <row r="35" spans="1:7" x14ac:dyDescent="0.25">
      <c r="A35" s="44">
        <v>8</v>
      </c>
      <c r="B35" s="50">
        <v>1.0349999999999999</v>
      </c>
      <c r="C35" s="50">
        <v>1.0900000000000001</v>
      </c>
      <c r="D35" s="50">
        <v>1.149</v>
      </c>
      <c r="E35" s="50">
        <v>1.214</v>
      </c>
      <c r="F35" s="50">
        <v>1.284</v>
      </c>
      <c r="G35" s="50">
        <v>1.36</v>
      </c>
    </row>
    <row r="36" spans="1:7" x14ac:dyDescent="0.25">
      <c r="A36" s="44">
        <v>9</v>
      </c>
      <c r="B36" s="50">
        <v>1.0389999999999999</v>
      </c>
      <c r="C36" s="50">
        <v>1.0940000000000001</v>
      </c>
      <c r="D36" s="50">
        <v>1.1539999999999999</v>
      </c>
      <c r="E36" s="50">
        <v>1.2190000000000001</v>
      </c>
      <c r="F36" s="50">
        <v>1.29</v>
      </c>
      <c r="G36" s="50">
        <v>1.3660000000000001</v>
      </c>
    </row>
    <row r="37" spans="1:7" x14ac:dyDescent="0.25">
      <c r="A37" s="44">
        <v>10</v>
      </c>
      <c r="B37" s="50">
        <v>1.0429999999999999</v>
      </c>
      <c r="C37" s="50">
        <v>1.099</v>
      </c>
      <c r="D37" s="50">
        <v>1.159</v>
      </c>
      <c r="E37" s="50">
        <v>1.2250000000000001</v>
      </c>
      <c r="F37" s="50">
        <v>1.296</v>
      </c>
      <c r="G37" s="50">
        <v>1.373</v>
      </c>
    </row>
    <row r="38" spans="1:7" x14ac:dyDescent="0.25">
      <c r="A38" s="44">
        <v>11</v>
      </c>
      <c r="B38" s="50">
        <v>1.048</v>
      </c>
      <c r="C38" s="50">
        <v>1.1040000000000001</v>
      </c>
      <c r="D38" s="50">
        <v>1.1639999999999999</v>
      </c>
      <c r="E38" s="50">
        <v>1.23</v>
      </c>
      <c r="F38" s="50">
        <v>1.302</v>
      </c>
      <c r="G38" s="50">
        <v>1.379</v>
      </c>
    </row>
  </sheetData>
  <sheetProtection algorithmName="SHA-512" hashValue="VNDV9tfKGB1jpsNG2wDHgtryVd+XahTc0YOB1SRsetRu8Fb5RtTg4q05r7UEBUhUBPD1US3bP9StjXoVibWkQQ==" saltValue="tETQWp545IWjsAvxCoenIw==" spinCount="100000" sheet="1" objects="1" scenarios="1"/>
  <conditionalFormatting sqref="A26:A38">
    <cfRule type="expression" dxfId="528" priority="1" stopIfTrue="1">
      <formula>MOD(ROW(),2)=0</formula>
    </cfRule>
    <cfRule type="expression" dxfId="527" priority="2" stopIfTrue="1">
      <formula>MOD(ROW(),2)&lt;&gt;0</formula>
    </cfRule>
  </conditionalFormatting>
  <conditionalFormatting sqref="B26:G38">
    <cfRule type="expression" dxfId="526" priority="3" stopIfTrue="1">
      <formula>MOD(ROW(),2)=0</formula>
    </cfRule>
    <cfRule type="expression" dxfId="525" priority="4" stopIfTrue="1">
      <formula>MOD(ROW(),2)&lt;&gt;0</formula>
    </cfRule>
  </conditionalFormatting>
  <conditionalFormatting sqref="A6:A21">
    <cfRule type="expression" dxfId="524" priority="5" stopIfTrue="1">
      <formula>MOD(ROW(),2)=0</formula>
    </cfRule>
    <cfRule type="expression" dxfId="523" priority="6" stopIfTrue="1">
      <formula>MOD(ROW(),2)&lt;&gt;0</formula>
    </cfRule>
  </conditionalFormatting>
  <conditionalFormatting sqref="B6:G21">
    <cfRule type="expression" dxfId="522" priority="7" stopIfTrue="1">
      <formula>MOD(ROW(),2)=0</formula>
    </cfRule>
    <cfRule type="expression" dxfId="521" priority="8" stopIfTrue="1">
      <formula>MOD(ROW(),2)&lt;&gt;0</formula>
    </cfRule>
  </conditionalFormatting>
  <pageMargins left="0.7" right="0.7" top="0.75" bottom="0.75" header="0.3" footer="0.3"/>
  <tableParts count="1">
    <tablePart r:id="rId1"/>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E16EA-35B6-4E62-9DF9-444019EBEE08}">
  <sheetPr codeName="Sheet44"/>
  <dimension ref="A1:AQ38"/>
  <sheetViews>
    <sheetView showGridLines="0" workbookViewId="0">
      <selection activeCell="A6" sqref="A6"/>
    </sheetView>
  </sheetViews>
  <sheetFormatPr defaultColWidth="8.7265625" defaultRowHeight="12.5" x14ac:dyDescent="0.25"/>
  <cols>
    <col min="1" max="1" width="31.54296875" style="42" customWidth="1"/>
    <col min="2" max="43" width="22.54296875" style="42" customWidth="1"/>
    <col min="44" max="16384" width="8.7265625" style="42"/>
  </cols>
  <sheetData>
    <row r="1" spans="1:43" s="1" customFormat="1" ht="20" x14ac:dyDescent="0.4">
      <c r="A1" s="2" t="s">
        <v>0</v>
      </c>
    </row>
    <row r="2" spans="1:43" s="1" customFormat="1" ht="15.5" x14ac:dyDescent="0.35">
      <c r="A2" s="30" t="s">
        <v>1</v>
      </c>
      <c r="B2" s="3" t="str">
        <f>wb_title</f>
        <v>Fire_NI - Consolidated Factor Spreadsheet</v>
      </c>
    </row>
    <row r="3" spans="1:43" s="1" customFormat="1" ht="15.5" x14ac:dyDescent="0.35">
      <c r="A3" s="30" t="s">
        <v>2</v>
      </c>
      <c r="B3" s="3" t="str">
        <f>TABLE_FACTOR_TYPE_1 &amp; " - x-" &amp; TABLE_SERIES_NUMBER_1</f>
        <v>Pension Debit - x-320</v>
      </c>
    </row>
    <row r="4" spans="1:43" customFormat="1" x14ac:dyDescent="0.25"/>
    <row r="5" spans="1:43" customFormat="1" x14ac:dyDescent="0.25"/>
    <row r="6" spans="1:43" customFormat="1" x14ac:dyDescent="0.25">
      <c r="A6" s="46" t="s">
        <v>379</v>
      </c>
      <c r="B6" s="52" t="s">
        <v>380</v>
      </c>
      <c r="C6" s="52"/>
      <c r="D6" s="52"/>
      <c r="E6" s="52"/>
      <c r="F6" s="52"/>
      <c r="G6" s="52"/>
      <c r="H6" s="52"/>
      <c r="I6" s="52"/>
      <c r="J6" s="52"/>
      <c r="K6" s="52"/>
      <c r="L6" s="52"/>
      <c r="M6" s="52"/>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row>
    <row r="7" spans="1:43" customFormat="1" x14ac:dyDescent="0.25">
      <c r="A7" s="46" t="s">
        <v>381</v>
      </c>
      <c r="B7" s="52" t="s">
        <v>31</v>
      </c>
      <c r="C7" s="52"/>
      <c r="D7" s="52"/>
      <c r="E7" s="52"/>
      <c r="F7" s="52"/>
      <c r="G7" s="52"/>
      <c r="H7" s="52"/>
      <c r="I7" s="52"/>
      <c r="J7" s="52"/>
      <c r="K7" s="52"/>
      <c r="L7" s="52"/>
      <c r="M7" s="52"/>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row>
    <row r="8" spans="1:43" customFormat="1" x14ac:dyDescent="0.25">
      <c r="A8" s="46" t="s">
        <v>123</v>
      </c>
      <c r="B8" s="52" t="s">
        <v>136</v>
      </c>
      <c r="C8" s="52"/>
      <c r="D8" s="52"/>
      <c r="E8" s="52"/>
      <c r="F8" s="52"/>
      <c r="G8" s="52"/>
      <c r="H8" s="52"/>
      <c r="I8" s="52"/>
      <c r="J8" s="52"/>
      <c r="K8" s="52"/>
      <c r="L8" s="52"/>
      <c r="M8" s="52"/>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row>
    <row r="9" spans="1:43" customFormat="1" x14ac:dyDescent="0.25">
      <c r="A9" s="46" t="s">
        <v>124</v>
      </c>
      <c r="B9" s="52" t="s">
        <v>217</v>
      </c>
      <c r="C9" s="52"/>
      <c r="D9" s="52"/>
      <c r="E9" s="52"/>
      <c r="F9" s="52"/>
      <c r="G9" s="52"/>
      <c r="H9" s="52"/>
      <c r="I9" s="52"/>
      <c r="J9" s="52"/>
      <c r="K9" s="52"/>
      <c r="L9" s="52"/>
      <c r="M9" s="52"/>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row>
    <row r="10" spans="1:43" customFormat="1" x14ac:dyDescent="0.25">
      <c r="A10" s="46" t="s">
        <v>6</v>
      </c>
      <c r="B10" s="52" t="s">
        <v>226</v>
      </c>
      <c r="C10" s="52"/>
      <c r="D10" s="52"/>
      <c r="E10" s="52"/>
      <c r="F10" s="52"/>
      <c r="G10" s="52"/>
      <c r="H10" s="52"/>
      <c r="I10" s="52"/>
      <c r="J10" s="52"/>
      <c r="K10" s="52"/>
      <c r="L10" s="52"/>
      <c r="M10" s="52"/>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row>
    <row r="11" spans="1:43" customFormat="1" x14ac:dyDescent="0.25">
      <c r="A11" s="46" t="s">
        <v>125</v>
      </c>
      <c r="B11" s="52" t="s">
        <v>219</v>
      </c>
      <c r="C11" s="52"/>
      <c r="D11" s="52"/>
      <c r="E11" s="52"/>
      <c r="F11" s="52"/>
      <c r="G11" s="52"/>
      <c r="H11" s="52"/>
      <c r="I11" s="52"/>
      <c r="J11" s="52"/>
      <c r="K11" s="52"/>
      <c r="L11" s="52"/>
      <c r="M11" s="52"/>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row>
    <row r="12" spans="1:43" customFormat="1" x14ac:dyDescent="0.25">
      <c r="A12" s="46" t="s">
        <v>126</v>
      </c>
      <c r="B12" s="52" t="s">
        <v>220</v>
      </c>
      <c r="C12" s="52"/>
      <c r="D12" s="52"/>
      <c r="E12" s="52"/>
      <c r="F12" s="52"/>
      <c r="G12" s="52"/>
      <c r="H12" s="52"/>
      <c r="I12" s="52"/>
      <c r="J12" s="52"/>
      <c r="K12" s="52"/>
      <c r="L12" s="52"/>
      <c r="M12" s="52"/>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row>
    <row r="13" spans="1:43" customFormat="1" x14ac:dyDescent="0.25">
      <c r="A13" s="46" t="s">
        <v>382</v>
      </c>
      <c r="B13" s="52">
        <v>2</v>
      </c>
      <c r="C13" s="52"/>
      <c r="D13" s="52"/>
      <c r="E13" s="52"/>
      <c r="F13" s="52"/>
      <c r="G13" s="52"/>
      <c r="H13" s="52"/>
      <c r="I13" s="52"/>
      <c r="J13" s="52"/>
      <c r="K13" s="52"/>
      <c r="L13" s="52"/>
      <c r="M13" s="52"/>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row>
    <row r="14" spans="1:43" customFormat="1" x14ac:dyDescent="0.25">
      <c r="A14" s="46" t="s">
        <v>128</v>
      </c>
      <c r="B14" s="52">
        <v>320</v>
      </c>
      <c r="C14" s="52"/>
      <c r="D14" s="52"/>
      <c r="E14" s="52"/>
      <c r="F14" s="52"/>
      <c r="G14" s="52"/>
      <c r="H14" s="52"/>
      <c r="I14" s="52"/>
      <c r="J14" s="52"/>
      <c r="K14" s="52"/>
      <c r="L14" s="52"/>
      <c r="M14" s="52"/>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row>
    <row r="15" spans="1:43" customFormat="1" x14ac:dyDescent="0.25">
      <c r="A15" s="46" t="s">
        <v>383</v>
      </c>
      <c r="B15" s="52" t="s">
        <v>227</v>
      </c>
      <c r="C15" s="52"/>
      <c r="D15" s="52"/>
      <c r="E15" s="52"/>
      <c r="F15" s="52"/>
      <c r="G15" s="52"/>
      <c r="H15" s="52"/>
      <c r="I15" s="52"/>
      <c r="J15" s="52"/>
      <c r="K15" s="52"/>
      <c r="L15" s="52"/>
      <c r="M15" s="52"/>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row>
    <row r="16" spans="1:43" customFormat="1" x14ac:dyDescent="0.25">
      <c r="A16" s="46" t="s">
        <v>130</v>
      </c>
      <c r="B16" s="52" t="s">
        <v>228</v>
      </c>
      <c r="C16" s="52"/>
      <c r="D16" s="52"/>
      <c r="E16" s="52"/>
      <c r="F16" s="52"/>
      <c r="G16" s="52"/>
      <c r="H16" s="52"/>
      <c r="I16" s="52"/>
      <c r="J16" s="52"/>
      <c r="K16" s="52"/>
      <c r="L16" s="52"/>
      <c r="M16" s="52"/>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row>
    <row r="17" spans="1:43" customFormat="1" x14ac:dyDescent="0.25">
      <c r="A17" s="47" t="s">
        <v>384</v>
      </c>
      <c r="B17" s="52"/>
      <c r="C17" s="52"/>
      <c r="D17" s="52"/>
      <c r="E17" s="52"/>
      <c r="F17" s="52"/>
      <c r="G17" s="52"/>
      <c r="H17" s="52"/>
      <c r="I17" s="52"/>
      <c r="J17" s="52"/>
      <c r="K17" s="52"/>
      <c r="L17" s="52"/>
      <c r="M17" s="52"/>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row>
    <row r="18" spans="1:43" customFormat="1" x14ac:dyDescent="0.25">
      <c r="A18" s="46" t="s">
        <v>132</v>
      </c>
      <c r="B18" s="53">
        <v>46163</v>
      </c>
      <c r="C18" s="53"/>
      <c r="D18" s="53"/>
      <c r="E18" s="53"/>
      <c r="F18" s="53"/>
      <c r="G18" s="53"/>
      <c r="H18" s="53"/>
      <c r="I18" s="53"/>
      <c r="J18" s="53"/>
      <c r="K18" s="53"/>
      <c r="L18" s="53"/>
      <c r="M18" s="53"/>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row>
    <row r="19" spans="1:43" customFormat="1" x14ac:dyDescent="0.25">
      <c r="A19" s="46" t="s">
        <v>133</v>
      </c>
      <c r="B19" s="53">
        <v>46161</v>
      </c>
      <c r="C19" s="52"/>
      <c r="D19" s="52"/>
      <c r="E19" s="52"/>
      <c r="F19" s="52"/>
      <c r="G19" s="52"/>
      <c r="H19" s="52"/>
      <c r="I19" s="52"/>
      <c r="J19" s="52"/>
      <c r="K19" s="52"/>
      <c r="L19" s="52"/>
      <c r="M19" s="52"/>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row>
    <row r="20" spans="1:43" customFormat="1" x14ac:dyDescent="0.25">
      <c r="A20" s="46" t="s">
        <v>134</v>
      </c>
      <c r="B20" s="52" t="s">
        <v>143</v>
      </c>
      <c r="C20" s="52"/>
      <c r="D20" s="52"/>
      <c r="E20" s="52"/>
      <c r="F20" s="52"/>
      <c r="G20" s="52"/>
      <c r="H20" s="52"/>
      <c r="I20" s="52"/>
      <c r="J20" s="52"/>
      <c r="K20" s="52"/>
      <c r="L20" s="52"/>
      <c r="M20" s="52"/>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row>
    <row r="21" spans="1:43" customFormat="1" x14ac:dyDescent="0.25">
      <c r="A21" s="46" t="s">
        <v>385</v>
      </c>
      <c r="B21" s="52" t="s">
        <v>62</v>
      </c>
      <c r="C21" s="52"/>
      <c r="D21" s="52"/>
      <c r="E21" s="52"/>
      <c r="F21" s="52"/>
      <c r="G21" s="52"/>
      <c r="H21" s="52"/>
      <c r="I21" s="52"/>
      <c r="J21" s="52"/>
      <c r="K21" s="52"/>
      <c r="L21" s="52"/>
      <c r="M21" s="52"/>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row>
    <row r="22" spans="1:43" customFormat="1" x14ac:dyDescent="0.25"/>
    <row r="23" spans="1:43" customFormat="1" x14ac:dyDescent="0.25">
      <c r="A23" s="23" t="str">
        <f>HYPERLINK("#'Factor List'!A1", "Back to Factor List")</f>
        <v>Back to Factor List</v>
      </c>
      <c r="B23" s="23" t="str">
        <f>HYPERLINK("#'Assumptions'!A1", "Assumptions")</f>
        <v>Assumptions</v>
      </c>
    </row>
    <row r="26" spans="1:43" s="61" customFormat="1" ht="13" x14ac:dyDescent="0.25">
      <c r="A26" s="60" t="s">
        <v>404</v>
      </c>
      <c r="B26" s="60">
        <v>18</v>
      </c>
      <c r="C26" s="60">
        <v>19</v>
      </c>
      <c r="D26" s="60">
        <v>20</v>
      </c>
      <c r="E26" s="60">
        <v>21</v>
      </c>
      <c r="F26" s="60">
        <v>22</v>
      </c>
      <c r="G26" s="60">
        <v>23</v>
      </c>
      <c r="H26" s="60">
        <v>24</v>
      </c>
      <c r="I26" s="60">
        <v>25</v>
      </c>
      <c r="J26" s="60">
        <v>26</v>
      </c>
      <c r="K26" s="60">
        <v>27</v>
      </c>
      <c r="L26" s="60">
        <v>28</v>
      </c>
      <c r="M26" s="60">
        <v>29</v>
      </c>
      <c r="N26" s="60">
        <v>30</v>
      </c>
      <c r="O26" s="60">
        <v>31</v>
      </c>
      <c r="P26" s="60">
        <v>32</v>
      </c>
      <c r="Q26" s="60">
        <v>33</v>
      </c>
      <c r="R26" s="60">
        <v>34</v>
      </c>
      <c r="S26" s="60">
        <v>35</v>
      </c>
      <c r="T26" s="60">
        <v>36</v>
      </c>
      <c r="U26" s="60">
        <v>37</v>
      </c>
      <c r="V26" s="60">
        <v>38</v>
      </c>
      <c r="W26" s="60">
        <v>39</v>
      </c>
      <c r="X26" s="60">
        <v>40</v>
      </c>
      <c r="Y26" s="60">
        <v>41</v>
      </c>
      <c r="Z26" s="60">
        <v>42</v>
      </c>
      <c r="AA26" s="60">
        <v>43</v>
      </c>
      <c r="AB26" s="60">
        <v>44</v>
      </c>
      <c r="AC26" s="60">
        <v>45</v>
      </c>
      <c r="AD26" s="60">
        <v>46</v>
      </c>
      <c r="AE26" s="60">
        <v>47</v>
      </c>
      <c r="AF26" s="60">
        <v>48</v>
      </c>
      <c r="AG26" s="60">
        <v>49</v>
      </c>
      <c r="AH26" s="60">
        <v>50</v>
      </c>
      <c r="AI26" s="60">
        <v>51</v>
      </c>
      <c r="AJ26" s="60">
        <v>52</v>
      </c>
      <c r="AK26" s="60">
        <v>53</v>
      </c>
      <c r="AL26" s="60">
        <v>54</v>
      </c>
      <c r="AM26" s="60">
        <v>55</v>
      </c>
      <c r="AN26" s="60">
        <v>56</v>
      </c>
      <c r="AO26" s="60">
        <v>57</v>
      </c>
      <c r="AP26" s="60">
        <v>58</v>
      </c>
      <c r="AQ26" s="60">
        <v>59</v>
      </c>
    </row>
    <row r="27" spans="1:43" x14ac:dyDescent="0.25">
      <c r="A27" s="44">
        <v>0</v>
      </c>
      <c r="B27" s="50">
        <v>0.24399999999999999</v>
      </c>
      <c r="C27" s="50">
        <v>0.25</v>
      </c>
      <c r="D27" s="50">
        <v>0.25700000000000001</v>
      </c>
      <c r="E27" s="50">
        <v>0.26400000000000001</v>
      </c>
      <c r="F27" s="50">
        <v>0.27</v>
      </c>
      <c r="G27" s="50">
        <v>0.27800000000000002</v>
      </c>
      <c r="H27" s="50">
        <v>0.28499999999999998</v>
      </c>
      <c r="I27" s="50">
        <v>0.29299999999999998</v>
      </c>
      <c r="J27" s="50">
        <v>0.30099999999999999</v>
      </c>
      <c r="K27" s="50">
        <v>0.309</v>
      </c>
      <c r="L27" s="50">
        <v>0.318</v>
      </c>
      <c r="M27" s="50">
        <v>0.32600000000000001</v>
      </c>
      <c r="N27" s="50">
        <v>0.33600000000000002</v>
      </c>
      <c r="O27" s="50">
        <v>0.34499999999999997</v>
      </c>
      <c r="P27" s="50">
        <v>0.35499999999999998</v>
      </c>
      <c r="Q27" s="50">
        <v>0.36599999999999999</v>
      </c>
      <c r="R27" s="50">
        <v>0.377</v>
      </c>
      <c r="S27" s="50">
        <v>0.38800000000000001</v>
      </c>
      <c r="T27" s="50">
        <v>0.4</v>
      </c>
      <c r="U27" s="50">
        <v>0.41299999999999998</v>
      </c>
      <c r="V27" s="50">
        <v>0.42599999999999999</v>
      </c>
      <c r="W27" s="50">
        <v>0.439</v>
      </c>
      <c r="X27" s="50">
        <v>0.45300000000000001</v>
      </c>
      <c r="Y27" s="50">
        <v>0.46800000000000003</v>
      </c>
      <c r="Z27" s="50">
        <v>0.48399999999999999</v>
      </c>
      <c r="AA27" s="50">
        <v>0.501</v>
      </c>
      <c r="AB27" s="50">
        <v>0.51800000000000002</v>
      </c>
      <c r="AC27" s="50">
        <v>0.53600000000000003</v>
      </c>
      <c r="AD27" s="50">
        <v>0.55600000000000005</v>
      </c>
      <c r="AE27" s="50">
        <v>0.57599999999999996</v>
      </c>
      <c r="AF27" s="50">
        <v>0.59799999999999998</v>
      </c>
      <c r="AG27" s="50">
        <v>0.621</v>
      </c>
      <c r="AH27" s="50">
        <v>0.64500000000000002</v>
      </c>
      <c r="AI27" s="50">
        <v>0.67100000000000004</v>
      </c>
      <c r="AJ27" s="50">
        <v>0.69799999999999995</v>
      </c>
      <c r="AK27" s="50">
        <v>0.72699999999999998</v>
      </c>
      <c r="AL27" s="50">
        <v>0.75900000000000001</v>
      </c>
      <c r="AM27" s="50">
        <v>0.79200000000000004</v>
      </c>
      <c r="AN27" s="50">
        <v>0.82799999999999996</v>
      </c>
      <c r="AO27" s="50">
        <v>0.86599999999999999</v>
      </c>
      <c r="AP27" s="50">
        <v>0.90700000000000003</v>
      </c>
      <c r="AQ27" s="50">
        <v>0.95199999999999996</v>
      </c>
    </row>
    <row r="28" spans="1:43" x14ac:dyDescent="0.25">
      <c r="A28" s="44">
        <v>1</v>
      </c>
      <c r="B28" s="50">
        <v>0.245</v>
      </c>
      <c r="C28" s="50">
        <v>0.251</v>
      </c>
      <c r="D28" s="50">
        <v>0.25700000000000001</v>
      </c>
      <c r="E28" s="50">
        <v>0.26400000000000001</v>
      </c>
      <c r="F28" s="50">
        <v>0.27100000000000002</v>
      </c>
      <c r="G28" s="50">
        <v>0.27800000000000002</v>
      </c>
      <c r="H28" s="50">
        <v>0.28599999999999998</v>
      </c>
      <c r="I28" s="50">
        <v>0.29299999999999998</v>
      </c>
      <c r="J28" s="50">
        <v>0.30099999999999999</v>
      </c>
      <c r="K28" s="50">
        <v>0.31</v>
      </c>
      <c r="L28" s="50">
        <v>0.318</v>
      </c>
      <c r="M28" s="50">
        <v>0.32700000000000001</v>
      </c>
      <c r="N28" s="50">
        <v>0.33700000000000002</v>
      </c>
      <c r="O28" s="50">
        <v>0.34599999999999997</v>
      </c>
      <c r="P28" s="50">
        <v>0.35599999999999998</v>
      </c>
      <c r="Q28" s="50">
        <v>0.36699999999999999</v>
      </c>
      <c r="R28" s="50">
        <v>0.378</v>
      </c>
      <c r="S28" s="50">
        <v>0.38900000000000001</v>
      </c>
      <c r="T28" s="50">
        <v>0.40100000000000002</v>
      </c>
      <c r="U28" s="50">
        <v>0.41399999999999998</v>
      </c>
      <c r="V28" s="50">
        <v>0.42699999999999999</v>
      </c>
      <c r="W28" s="50">
        <v>0.44</v>
      </c>
      <c r="X28" s="50">
        <v>0.45500000000000002</v>
      </c>
      <c r="Y28" s="50">
        <v>0.47</v>
      </c>
      <c r="Z28" s="50">
        <v>0.48599999999999999</v>
      </c>
      <c r="AA28" s="50">
        <v>0.502</v>
      </c>
      <c r="AB28" s="50">
        <v>0.52</v>
      </c>
      <c r="AC28" s="50">
        <v>0.53800000000000003</v>
      </c>
      <c r="AD28" s="50">
        <v>0.55800000000000005</v>
      </c>
      <c r="AE28" s="50">
        <v>0.57799999999999996</v>
      </c>
      <c r="AF28" s="50">
        <v>0.6</v>
      </c>
      <c r="AG28" s="50">
        <v>0.623</v>
      </c>
      <c r="AH28" s="50">
        <v>0.64700000000000002</v>
      </c>
      <c r="AI28" s="50">
        <v>0.67300000000000004</v>
      </c>
      <c r="AJ28" s="50">
        <v>0.70099999999999996</v>
      </c>
      <c r="AK28" s="50">
        <v>0.73</v>
      </c>
      <c r="AL28" s="50">
        <v>0.76100000000000001</v>
      </c>
      <c r="AM28" s="50">
        <v>0.79500000000000004</v>
      </c>
      <c r="AN28" s="50">
        <v>0.83099999999999996</v>
      </c>
      <c r="AO28" s="50">
        <v>0.87</v>
      </c>
      <c r="AP28" s="50">
        <v>0.91100000000000003</v>
      </c>
      <c r="AQ28" s="50">
        <v>0.95599999999999996</v>
      </c>
    </row>
    <row r="29" spans="1:43" x14ac:dyDescent="0.25">
      <c r="A29" s="44">
        <v>2</v>
      </c>
      <c r="B29" s="50">
        <v>0.245</v>
      </c>
      <c r="C29" s="50">
        <v>0.252</v>
      </c>
      <c r="D29" s="50">
        <v>0.25800000000000001</v>
      </c>
      <c r="E29" s="50">
        <v>0.26500000000000001</v>
      </c>
      <c r="F29" s="50">
        <v>0.27200000000000002</v>
      </c>
      <c r="G29" s="50">
        <v>0.27900000000000003</v>
      </c>
      <c r="H29" s="50">
        <v>0.28599999999999998</v>
      </c>
      <c r="I29" s="50">
        <v>0.29399999999999998</v>
      </c>
      <c r="J29" s="50">
        <v>0.30199999999999999</v>
      </c>
      <c r="K29" s="50">
        <v>0.31</v>
      </c>
      <c r="L29" s="50">
        <v>0.31900000000000001</v>
      </c>
      <c r="M29" s="50">
        <v>0.32800000000000001</v>
      </c>
      <c r="N29" s="50">
        <v>0.33700000000000002</v>
      </c>
      <c r="O29" s="50">
        <v>0.34699999999999998</v>
      </c>
      <c r="P29" s="50">
        <v>0.35699999999999998</v>
      </c>
      <c r="Q29" s="50">
        <v>0.36799999999999999</v>
      </c>
      <c r="R29" s="50">
        <v>0.379</v>
      </c>
      <c r="S29" s="50">
        <v>0.39</v>
      </c>
      <c r="T29" s="50">
        <v>0.40200000000000002</v>
      </c>
      <c r="U29" s="50">
        <v>0.41499999999999998</v>
      </c>
      <c r="V29" s="50">
        <v>0.42799999999999999</v>
      </c>
      <c r="W29" s="50">
        <v>0.442</v>
      </c>
      <c r="X29" s="50">
        <v>0.45600000000000002</v>
      </c>
      <c r="Y29" s="50">
        <v>0.47099999999999997</v>
      </c>
      <c r="Z29" s="50">
        <v>0.48699999999999999</v>
      </c>
      <c r="AA29" s="50">
        <v>0.504</v>
      </c>
      <c r="AB29" s="50">
        <v>0.52100000000000002</v>
      </c>
      <c r="AC29" s="50">
        <v>0.54</v>
      </c>
      <c r="AD29" s="50">
        <v>0.55900000000000005</v>
      </c>
      <c r="AE29" s="50">
        <v>0.57999999999999996</v>
      </c>
      <c r="AF29" s="50">
        <v>0.60199999999999998</v>
      </c>
      <c r="AG29" s="50">
        <v>0.625</v>
      </c>
      <c r="AH29" s="50">
        <v>0.64900000000000002</v>
      </c>
      <c r="AI29" s="50">
        <v>0.67500000000000004</v>
      </c>
      <c r="AJ29" s="50">
        <v>0.70299999999999996</v>
      </c>
      <c r="AK29" s="50">
        <v>0.73299999999999998</v>
      </c>
      <c r="AL29" s="50">
        <v>0.76400000000000001</v>
      </c>
      <c r="AM29" s="50">
        <v>0.79800000000000004</v>
      </c>
      <c r="AN29" s="50">
        <v>0.83399999999999996</v>
      </c>
      <c r="AO29" s="50">
        <v>0.873</v>
      </c>
      <c r="AP29" s="50">
        <v>0.91500000000000004</v>
      </c>
      <c r="AQ29" s="50">
        <v>0.96</v>
      </c>
    </row>
    <row r="30" spans="1:43" x14ac:dyDescent="0.25">
      <c r="A30" s="44">
        <v>3</v>
      </c>
      <c r="B30" s="50">
        <v>0.246</v>
      </c>
      <c r="C30" s="50">
        <v>0.252</v>
      </c>
      <c r="D30" s="50">
        <v>0.25900000000000001</v>
      </c>
      <c r="E30" s="50">
        <v>0.26500000000000001</v>
      </c>
      <c r="F30" s="50">
        <v>0.27200000000000002</v>
      </c>
      <c r="G30" s="50">
        <v>0.27900000000000003</v>
      </c>
      <c r="H30" s="50">
        <v>0.28699999999999998</v>
      </c>
      <c r="I30" s="50">
        <v>0.29499999999999998</v>
      </c>
      <c r="J30" s="50">
        <v>0.30299999999999999</v>
      </c>
      <c r="K30" s="50">
        <v>0.311</v>
      </c>
      <c r="L30" s="50">
        <v>0.32</v>
      </c>
      <c r="M30" s="50">
        <v>0.32900000000000001</v>
      </c>
      <c r="N30" s="50">
        <v>0.33800000000000002</v>
      </c>
      <c r="O30" s="50">
        <v>0.34799999999999998</v>
      </c>
      <c r="P30" s="50">
        <v>0.35799999999999998</v>
      </c>
      <c r="Q30" s="50">
        <v>0.36899999999999999</v>
      </c>
      <c r="R30" s="50">
        <v>0.38</v>
      </c>
      <c r="S30" s="50">
        <v>0.39100000000000001</v>
      </c>
      <c r="T30" s="50">
        <v>0.40300000000000002</v>
      </c>
      <c r="U30" s="50">
        <v>0.41599999999999998</v>
      </c>
      <c r="V30" s="50">
        <v>0.42899999999999999</v>
      </c>
      <c r="W30" s="50">
        <v>0.443</v>
      </c>
      <c r="X30" s="50">
        <v>0.45700000000000002</v>
      </c>
      <c r="Y30" s="50">
        <v>0.47199999999999998</v>
      </c>
      <c r="Z30" s="50">
        <v>0.48799999999999999</v>
      </c>
      <c r="AA30" s="50">
        <v>0.505</v>
      </c>
      <c r="AB30" s="50">
        <v>0.52300000000000002</v>
      </c>
      <c r="AC30" s="50">
        <v>0.54100000000000004</v>
      </c>
      <c r="AD30" s="50">
        <v>0.56100000000000005</v>
      </c>
      <c r="AE30" s="50">
        <v>0.58199999999999996</v>
      </c>
      <c r="AF30" s="50">
        <v>0.60399999999999998</v>
      </c>
      <c r="AG30" s="50">
        <v>0.627</v>
      </c>
      <c r="AH30" s="50">
        <v>0.65200000000000002</v>
      </c>
      <c r="AI30" s="50">
        <v>0.67800000000000005</v>
      </c>
      <c r="AJ30" s="50">
        <v>0.70599999999999996</v>
      </c>
      <c r="AK30" s="50">
        <v>0.73499999999999999</v>
      </c>
      <c r="AL30" s="50">
        <v>0.76700000000000002</v>
      </c>
      <c r="AM30" s="50">
        <v>0.80100000000000005</v>
      </c>
      <c r="AN30" s="50">
        <v>0.83699999999999997</v>
      </c>
      <c r="AO30" s="50">
        <v>0.877</v>
      </c>
      <c r="AP30" s="50">
        <v>0.91900000000000004</v>
      </c>
      <c r="AQ30" s="50">
        <v>0.96399999999999997</v>
      </c>
    </row>
    <row r="31" spans="1:43" x14ac:dyDescent="0.25">
      <c r="A31" s="44">
        <v>4</v>
      </c>
      <c r="B31" s="50">
        <v>0.246</v>
      </c>
      <c r="C31" s="50">
        <v>0.253</v>
      </c>
      <c r="D31" s="50">
        <v>0.25900000000000001</v>
      </c>
      <c r="E31" s="50">
        <v>0.26600000000000001</v>
      </c>
      <c r="F31" s="50">
        <v>0.27300000000000002</v>
      </c>
      <c r="G31" s="50">
        <v>0.28000000000000003</v>
      </c>
      <c r="H31" s="50">
        <v>0.28799999999999998</v>
      </c>
      <c r="I31" s="50">
        <v>0.29499999999999998</v>
      </c>
      <c r="J31" s="50">
        <v>0.30299999999999999</v>
      </c>
      <c r="K31" s="50">
        <v>0.312</v>
      </c>
      <c r="L31" s="50">
        <v>0.32100000000000001</v>
      </c>
      <c r="M31" s="50">
        <v>0.33</v>
      </c>
      <c r="N31" s="50">
        <v>0.33900000000000002</v>
      </c>
      <c r="O31" s="50">
        <v>0.34899999999999998</v>
      </c>
      <c r="P31" s="50">
        <v>0.35899999999999999</v>
      </c>
      <c r="Q31" s="50">
        <v>0.37</v>
      </c>
      <c r="R31" s="50">
        <v>0.38100000000000001</v>
      </c>
      <c r="S31" s="50">
        <v>0.39200000000000002</v>
      </c>
      <c r="T31" s="50">
        <v>0.40400000000000003</v>
      </c>
      <c r="U31" s="50">
        <v>0.41699999999999998</v>
      </c>
      <c r="V31" s="50">
        <v>0.43</v>
      </c>
      <c r="W31" s="50">
        <v>0.44400000000000001</v>
      </c>
      <c r="X31" s="50">
        <v>0.45800000000000002</v>
      </c>
      <c r="Y31" s="50">
        <v>0.47399999999999998</v>
      </c>
      <c r="Z31" s="50">
        <v>0.49</v>
      </c>
      <c r="AA31" s="50">
        <v>0.50700000000000001</v>
      </c>
      <c r="AB31" s="50">
        <v>0.52400000000000002</v>
      </c>
      <c r="AC31" s="50">
        <v>0.54300000000000004</v>
      </c>
      <c r="AD31" s="50">
        <v>0.56299999999999994</v>
      </c>
      <c r="AE31" s="50">
        <v>0.58299999999999996</v>
      </c>
      <c r="AF31" s="50">
        <v>0.60599999999999998</v>
      </c>
      <c r="AG31" s="50">
        <v>0.629</v>
      </c>
      <c r="AH31" s="50">
        <v>0.65400000000000003</v>
      </c>
      <c r="AI31" s="50">
        <v>0.68</v>
      </c>
      <c r="AJ31" s="50">
        <v>0.70799999999999996</v>
      </c>
      <c r="AK31" s="50">
        <v>0.73799999999999999</v>
      </c>
      <c r="AL31" s="50">
        <v>0.77</v>
      </c>
      <c r="AM31" s="50">
        <v>0.80400000000000005</v>
      </c>
      <c r="AN31" s="50">
        <v>0.84099999999999997</v>
      </c>
      <c r="AO31" s="50">
        <v>0.88</v>
      </c>
      <c r="AP31" s="50">
        <v>0.92200000000000004</v>
      </c>
      <c r="AQ31" s="50">
        <v>0.96799999999999997</v>
      </c>
    </row>
    <row r="32" spans="1:43" x14ac:dyDescent="0.25">
      <c r="A32" s="44">
        <v>5</v>
      </c>
      <c r="B32" s="50">
        <v>0.247</v>
      </c>
      <c r="C32" s="50">
        <v>0.253</v>
      </c>
      <c r="D32" s="50">
        <v>0.26</v>
      </c>
      <c r="E32" s="50">
        <v>0.26600000000000001</v>
      </c>
      <c r="F32" s="50">
        <v>0.27300000000000002</v>
      </c>
      <c r="G32" s="50">
        <v>0.28100000000000003</v>
      </c>
      <c r="H32" s="50">
        <v>0.28799999999999998</v>
      </c>
      <c r="I32" s="50">
        <v>0.29599999999999999</v>
      </c>
      <c r="J32" s="50">
        <v>0.30399999999999999</v>
      </c>
      <c r="K32" s="50">
        <v>0.313</v>
      </c>
      <c r="L32" s="50">
        <v>0.32100000000000001</v>
      </c>
      <c r="M32" s="50">
        <v>0.33</v>
      </c>
      <c r="N32" s="50">
        <v>0.34</v>
      </c>
      <c r="O32" s="50">
        <v>0.35</v>
      </c>
      <c r="P32" s="50">
        <v>0.36</v>
      </c>
      <c r="Q32" s="50">
        <v>0.37</v>
      </c>
      <c r="R32" s="50">
        <v>0.38200000000000001</v>
      </c>
      <c r="S32" s="50">
        <v>0.39300000000000002</v>
      </c>
      <c r="T32" s="50">
        <v>0.40500000000000003</v>
      </c>
      <c r="U32" s="50">
        <v>0.41799999999999998</v>
      </c>
      <c r="V32" s="50">
        <v>0.43099999999999999</v>
      </c>
      <c r="W32" s="50">
        <v>0.44500000000000001</v>
      </c>
      <c r="X32" s="50">
        <v>0.46</v>
      </c>
      <c r="Y32" s="50">
        <v>0.47499999999999998</v>
      </c>
      <c r="Z32" s="50">
        <v>0.49099999999999999</v>
      </c>
      <c r="AA32" s="50">
        <v>0.50800000000000001</v>
      </c>
      <c r="AB32" s="50">
        <v>0.52600000000000002</v>
      </c>
      <c r="AC32" s="50">
        <v>0.54500000000000004</v>
      </c>
      <c r="AD32" s="50">
        <v>0.56399999999999995</v>
      </c>
      <c r="AE32" s="50">
        <v>0.58499999999999996</v>
      </c>
      <c r="AF32" s="50">
        <v>0.60699999999999998</v>
      </c>
      <c r="AG32" s="50">
        <v>0.63100000000000001</v>
      </c>
      <c r="AH32" s="50">
        <v>0.65600000000000003</v>
      </c>
      <c r="AI32" s="50">
        <v>0.68200000000000005</v>
      </c>
      <c r="AJ32" s="50">
        <v>0.71</v>
      </c>
      <c r="AK32" s="50">
        <v>0.74</v>
      </c>
      <c r="AL32" s="50">
        <v>0.77300000000000002</v>
      </c>
      <c r="AM32" s="50">
        <v>0.80700000000000005</v>
      </c>
      <c r="AN32" s="50">
        <v>0.84399999999999997</v>
      </c>
      <c r="AO32" s="50">
        <v>0.88300000000000001</v>
      </c>
      <c r="AP32" s="50">
        <v>0.92600000000000005</v>
      </c>
      <c r="AQ32" s="50">
        <v>0.97199999999999998</v>
      </c>
    </row>
    <row r="33" spans="1:43" x14ac:dyDescent="0.25">
      <c r="A33" s="44">
        <v>6</v>
      </c>
      <c r="B33" s="50">
        <v>0.247</v>
      </c>
      <c r="C33" s="50">
        <v>0.254</v>
      </c>
      <c r="D33" s="50">
        <v>0.26</v>
      </c>
      <c r="E33" s="50">
        <v>0.26700000000000002</v>
      </c>
      <c r="F33" s="50">
        <v>0.27400000000000002</v>
      </c>
      <c r="G33" s="50">
        <v>0.28100000000000003</v>
      </c>
      <c r="H33" s="50">
        <v>0.28899999999999998</v>
      </c>
      <c r="I33" s="50">
        <v>0.29699999999999999</v>
      </c>
      <c r="J33" s="50">
        <v>0.30499999999999999</v>
      </c>
      <c r="K33" s="50">
        <v>0.313</v>
      </c>
      <c r="L33" s="50">
        <v>0.32200000000000001</v>
      </c>
      <c r="M33" s="50">
        <v>0.33100000000000002</v>
      </c>
      <c r="N33" s="50">
        <v>0.34100000000000003</v>
      </c>
      <c r="O33" s="50">
        <v>0.35</v>
      </c>
      <c r="P33" s="50">
        <v>0.36099999999999999</v>
      </c>
      <c r="Q33" s="50">
        <v>0.371</v>
      </c>
      <c r="R33" s="50">
        <v>0.38300000000000001</v>
      </c>
      <c r="S33" s="50">
        <v>0.39400000000000002</v>
      </c>
      <c r="T33" s="50">
        <v>0.40600000000000003</v>
      </c>
      <c r="U33" s="50">
        <v>0.41899999999999998</v>
      </c>
      <c r="V33" s="50">
        <v>0.432</v>
      </c>
      <c r="W33" s="50">
        <v>0.44600000000000001</v>
      </c>
      <c r="X33" s="50">
        <v>0.46100000000000002</v>
      </c>
      <c r="Y33" s="50">
        <v>0.47599999999999998</v>
      </c>
      <c r="Z33" s="50">
        <v>0.49199999999999999</v>
      </c>
      <c r="AA33" s="50">
        <v>0.50900000000000001</v>
      </c>
      <c r="AB33" s="50">
        <v>0.52700000000000002</v>
      </c>
      <c r="AC33" s="50">
        <v>0.54600000000000004</v>
      </c>
      <c r="AD33" s="50">
        <v>0.56599999999999995</v>
      </c>
      <c r="AE33" s="50">
        <v>0.58699999999999997</v>
      </c>
      <c r="AF33" s="50">
        <v>0.60899999999999999</v>
      </c>
      <c r="AG33" s="50">
        <v>0.63300000000000001</v>
      </c>
      <c r="AH33" s="50">
        <v>0.65800000000000003</v>
      </c>
      <c r="AI33" s="50">
        <v>0.68500000000000005</v>
      </c>
      <c r="AJ33" s="50">
        <v>0.71299999999999997</v>
      </c>
      <c r="AK33" s="50">
        <v>0.74299999999999999</v>
      </c>
      <c r="AL33" s="50">
        <v>0.77500000000000002</v>
      </c>
      <c r="AM33" s="50">
        <v>0.81</v>
      </c>
      <c r="AN33" s="50">
        <v>0.84699999999999998</v>
      </c>
      <c r="AO33" s="50">
        <v>0.88700000000000001</v>
      </c>
      <c r="AP33" s="50">
        <v>0.93</v>
      </c>
      <c r="AQ33" s="50">
        <v>0.97599999999999998</v>
      </c>
    </row>
    <row r="34" spans="1:43" x14ac:dyDescent="0.25">
      <c r="A34" s="44">
        <v>7</v>
      </c>
      <c r="B34" s="50">
        <v>0.248</v>
      </c>
      <c r="C34" s="50">
        <v>0.254</v>
      </c>
      <c r="D34" s="50">
        <v>0.26100000000000001</v>
      </c>
      <c r="E34" s="50">
        <v>0.26800000000000002</v>
      </c>
      <c r="F34" s="50">
        <v>0.27500000000000002</v>
      </c>
      <c r="G34" s="50">
        <v>0.28199999999999997</v>
      </c>
      <c r="H34" s="50">
        <v>0.28999999999999998</v>
      </c>
      <c r="I34" s="50">
        <v>0.29699999999999999</v>
      </c>
      <c r="J34" s="50">
        <v>0.30599999999999999</v>
      </c>
      <c r="K34" s="50">
        <v>0.314</v>
      </c>
      <c r="L34" s="50">
        <v>0.32300000000000001</v>
      </c>
      <c r="M34" s="50">
        <v>0.33200000000000002</v>
      </c>
      <c r="N34" s="50">
        <v>0.34100000000000003</v>
      </c>
      <c r="O34" s="50">
        <v>0.35099999999999998</v>
      </c>
      <c r="P34" s="50">
        <v>0.36199999999999999</v>
      </c>
      <c r="Q34" s="50">
        <v>0.372</v>
      </c>
      <c r="R34" s="50">
        <v>0.38300000000000001</v>
      </c>
      <c r="S34" s="50">
        <v>0.39500000000000002</v>
      </c>
      <c r="T34" s="50">
        <v>0.40699999999999997</v>
      </c>
      <c r="U34" s="50">
        <v>0.42</v>
      </c>
      <c r="V34" s="50">
        <v>0.434</v>
      </c>
      <c r="W34" s="50">
        <v>0.44800000000000001</v>
      </c>
      <c r="X34" s="50">
        <v>0.46200000000000002</v>
      </c>
      <c r="Y34" s="50">
        <v>0.47799999999999998</v>
      </c>
      <c r="Z34" s="50">
        <v>0.49399999999999999</v>
      </c>
      <c r="AA34" s="50">
        <v>0.51100000000000001</v>
      </c>
      <c r="AB34" s="50">
        <v>0.52900000000000003</v>
      </c>
      <c r="AC34" s="50">
        <v>0.54800000000000004</v>
      </c>
      <c r="AD34" s="50">
        <v>0.56799999999999995</v>
      </c>
      <c r="AE34" s="50">
        <v>0.58899999999999997</v>
      </c>
      <c r="AF34" s="50">
        <v>0.61099999999999999</v>
      </c>
      <c r="AG34" s="50">
        <v>0.63500000000000001</v>
      </c>
      <c r="AH34" s="50">
        <v>0.66</v>
      </c>
      <c r="AI34" s="50">
        <v>0.68700000000000006</v>
      </c>
      <c r="AJ34" s="50">
        <v>0.71499999999999997</v>
      </c>
      <c r="AK34" s="50">
        <v>0.746</v>
      </c>
      <c r="AL34" s="50">
        <v>0.77800000000000002</v>
      </c>
      <c r="AM34" s="50">
        <v>0.81299999999999994</v>
      </c>
      <c r="AN34" s="50">
        <v>0.85</v>
      </c>
      <c r="AO34" s="50">
        <v>0.89</v>
      </c>
      <c r="AP34" s="50">
        <v>0.93300000000000005</v>
      </c>
      <c r="AQ34" s="50">
        <v>0.98</v>
      </c>
    </row>
    <row r="35" spans="1:43" x14ac:dyDescent="0.25">
      <c r="A35" s="44">
        <v>8</v>
      </c>
      <c r="B35" s="50">
        <v>0.248</v>
      </c>
      <c r="C35" s="50">
        <v>0.255</v>
      </c>
      <c r="D35" s="50">
        <v>0.26100000000000001</v>
      </c>
      <c r="E35" s="50">
        <v>0.26800000000000002</v>
      </c>
      <c r="F35" s="50">
        <v>0.27500000000000002</v>
      </c>
      <c r="G35" s="50">
        <v>0.28299999999999997</v>
      </c>
      <c r="H35" s="50">
        <v>0.28999999999999998</v>
      </c>
      <c r="I35" s="50">
        <v>0.29799999999999999</v>
      </c>
      <c r="J35" s="50">
        <v>0.30599999999999999</v>
      </c>
      <c r="K35" s="50">
        <v>0.315</v>
      </c>
      <c r="L35" s="50">
        <v>0.32300000000000001</v>
      </c>
      <c r="M35" s="50">
        <v>0.33300000000000002</v>
      </c>
      <c r="N35" s="50">
        <v>0.34200000000000003</v>
      </c>
      <c r="O35" s="50">
        <v>0.35199999999999998</v>
      </c>
      <c r="P35" s="50">
        <v>0.36199999999999999</v>
      </c>
      <c r="Q35" s="50">
        <v>0.373</v>
      </c>
      <c r="R35" s="50">
        <v>0.38400000000000001</v>
      </c>
      <c r="S35" s="50">
        <v>0.39600000000000002</v>
      </c>
      <c r="T35" s="50">
        <v>0.40799999999999997</v>
      </c>
      <c r="U35" s="50">
        <v>0.42099999999999999</v>
      </c>
      <c r="V35" s="50">
        <v>0.435</v>
      </c>
      <c r="W35" s="50">
        <v>0.44900000000000001</v>
      </c>
      <c r="X35" s="50">
        <v>0.46300000000000002</v>
      </c>
      <c r="Y35" s="50">
        <v>0.47899999999999998</v>
      </c>
      <c r="Z35" s="50">
        <v>0.495</v>
      </c>
      <c r="AA35" s="50">
        <v>0.51200000000000001</v>
      </c>
      <c r="AB35" s="50">
        <v>0.53</v>
      </c>
      <c r="AC35" s="50">
        <v>0.54900000000000004</v>
      </c>
      <c r="AD35" s="50">
        <v>0.56899999999999995</v>
      </c>
      <c r="AE35" s="50">
        <v>0.59099999999999997</v>
      </c>
      <c r="AF35" s="50">
        <v>0.61299999999999999</v>
      </c>
      <c r="AG35" s="50">
        <v>0.63700000000000001</v>
      </c>
      <c r="AH35" s="50">
        <v>0.66200000000000003</v>
      </c>
      <c r="AI35" s="50">
        <v>0.68899999999999995</v>
      </c>
      <c r="AJ35" s="50">
        <v>0.71799999999999997</v>
      </c>
      <c r="AK35" s="50">
        <v>0.748</v>
      </c>
      <c r="AL35" s="50">
        <v>0.78100000000000003</v>
      </c>
      <c r="AM35" s="50">
        <v>0.81599999999999995</v>
      </c>
      <c r="AN35" s="50">
        <v>0.85299999999999998</v>
      </c>
      <c r="AO35" s="50">
        <v>0.89400000000000002</v>
      </c>
      <c r="AP35" s="50">
        <v>0.93700000000000006</v>
      </c>
      <c r="AQ35" s="50">
        <v>0.98399999999999999</v>
      </c>
    </row>
    <row r="36" spans="1:43" x14ac:dyDescent="0.25">
      <c r="A36" s="44">
        <v>9</v>
      </c>
      <c r="B36" s="50">
        <v>0.249</v>
      </c>
      <c r="C36" s="50">
        <v>0.255</v>
      </c>
      <c r="D36" s="50">
        <v>0.26200000000000001</v>
      </c>
      <c r="E36" s="50">
        <v>0.26900000000000002</v>
      </c>
      <c r="F36" s="50">
        <v>0.27600000000000002</v>
      </c>
      <c r="G36" s="50">
        <v>0.28299999999999997</v>
      </c>
      <c r="H36" s="50">
        <v>0.29099999999999998</v>
      </c>
      <c r="I36" s="50">
        <v>0.29899999999999999</v>
      </c>
      <c r="J36" s="50">
        <v>0.307</v>
      </c>
      <c r="K36" s="50">
        <v>0.315</v>
      </c>
      <c r="L36" s="50">
        <v>0.32400000000000001</v>
      </c>
      <c r="M36" s="50">
        <v>0.33300000000000002</v>
      </c>
      <c r="N36" s="50">
        <v>0.34300000000000003</v>
      </c>
      <c r="O36" s="50">
        <v>0.35299999999999998</v>
      </c>
      <c r="P36" s="50">
        <v>0.36299999999999999</v>
      </c>
      <c r="Q36" s="50">
        <v>0.374</v>
      </c>
      <c r="R36" s="50">
        <v>0.38500000000000001</v>
      </c>
      <c r="S36" s="50">
        <v>0.39700000000000002</v>
      </c>
      <c r="T36" s="50">
        <v>0.40899999999999997</v>
      </c>
      <c r="U36" s="50">
        <v>0.42199999999999999</v>
      </c>
      <c r="V36" s="50">
        <v>0.436</v>
      </c>
      <c r="W36" s="50">
        <v>0.45</v>
      </c>
      <c r="X36" s="50">
        <v>0.46500000000000002</v>
      </c>
      <c r="Y36" s="50">
        <v>0.48</v>
      </c>
      <c r="Z36" s="50">
        <v>0.497</v>
      </c>
      <c r="AA36" s="50">
        <v>0.51400000000000001</v>
      </c>
      <c r="AB36" s="50">
        <v>0.53200000000000003</v>
      </c>
      <c r="AC36" s="50">
        <v>0.55100000000000005</v>
      </c>
      <c r="AD36" s="50">
        <v>0.57099999999999995</v>
      </c>
      <c r="AE36" s="50">
        <v>0.59199999999999997</v>
      </c>
      <c r="AF36" s="50">
        <v>0.61499999999999999</v>
      </c>
      <c r="AG36" s="50">
        <v>0.63900000000000001</v>
      </c>
      <c r="AH36" s="50">
        <v>0.66400000000000003</v>
      </c>
      <c r="AI36" s="50">
        <v>0.69099999999999995</v>
      </c>
      <c r="AJ36" s="50">
        <v>0.72</v>
      </c>
      <c r="AK36" s="50">
        <v>0.751</v>
      </c>
      <c r="AL36" s="50">
        <v>0.78400000000000003</v>
      </c>
      <c r="AM36" s="50">
        <v>0.81899999999999995</v>
      </c>
      <c r="AN36" s="50">
        <v>0.85699999999999998</v>
      </c>
      <c r="AO36" s="50">
        <v>0.89700000000000002</v>
      </c>
      <c r="AP36" s="50">
        <v>0.94099999999999995</v>
      </c>
      <c r="AQ36" s="50">
        <v>0.98799999999999999</v>
      </c>
    </row>
    <row r="37" spans="1:43" x14ac:dyDescent="0.25">
      <c r="A37" s="44">
        <v>10</v>
      </c>
      <c r="B37" s="50">
        <v>0.249</v>
      </c>
      <c r="C37" s="50">
        <v>0.25600000000000001</v>
      </c>
      <c r="D37" s="50">
        <v>0.26200000000000001</v>
      </c>
      <c r="E37" s="50">
        <v>0.26900000000000002</v>
      </c>
      <c r="F37" s="50">
        <v>0.27600000000000002</v>
      </c>
      <c r="G37" s="50">
        <v>0.28399999999999997</v>
      </c>
      <c r="H37" s="50">
        <v>0.29099999999999998</v>
      </c>
      <c r="I37" s="50">
        <v>0.29899999999999999</v>
      </c>
      <c r="J37" s="50">
        <v>0.308</v>
      </c>
      <c r="K37" s="50">
        <v>0.316</v>
      </c>
      <c r="L37" s="50">
        <v>0.32500000000000001</v>
      </c>
      <c r="M37" s="50">
        <v>0.33400000000000002</v>
      </c>
      <c r="N37" s="50">
        <v>0.34399999999999997</v>
      </c>
      <c r="O37" s="50">
        <v>0.35399999999999998</v>
      </c>
      <c r="P37" s="50">
        <v>0.36399999999999999</v>
      </c>
      <c r="Q37" s="50">
        <v>0.375</v>
      </c>
      <c r="R37" s="50">
        <v>0.38600000000000001</v>
      </c>
      <c r="S37" s="50">
        <v>0.39800000000000002</v>
      </c>
      <c r="T37" s="50">
        <v>0.41</v>
      </c>
      <c r="U37" s="50">
        <v>0.42299999999999999</v>
      </c>
      <c r="V37" s="50">
        <v>0.437</v>
      </c>
      <c r="W37" s="50">
        <v>0.45100000000000001</v>
      </c>
      <c r="X37" s="50">
        <v>0.46600000000000003</v>
      </c>
      <c r="Y37" s="50">
        <v>0.48199999999999998</v>
      </c>
      <c r="Z37" s="50">
        <v>0.498</v>
      </c>
      <c r="AA37" s="50">
        <v>0.51500000000000001</v>
      </c>
      <c r="AB37" s="50">
        <v>0.53300000000000003</v>
      </c>
      <c r="AC37" s="50">
        <v>0.55300000000000005</v>
      </c>
      <c r="AD37" s="50">
        <v>0.57299999999999995</v>
      </c>
      <c r="AE37" s="50">
        <v>0.59399999999999997</v>
      </c>
      <c r="AF37" s="50">
        <v>0.61699999999999999</v>
      </c>
      <c r="AG37" s="50">
        <v>0.64100000000000001</v>
      </c>
      <c r="AH37" s="50">
        <v>0.66700000000000004</v>
      </c>
      <c r="AI37" s="50">
        <v>0.69399999999999995</v>
      </c>
      <c r="AJ37" s="50">
        <v>0.72299999999999998</v>
      </c>
      <c r="AK37" s="50">
        <v>0.753</v>
      </c>
      <c r="AL37" s="50">
        <v>0.78600000000000003</v>
      </c>
      <c r="AM37" s="50">
        <v>0.82199999999999995</v>
      </c>
      <c r="AN37" s="50">
        <v>0.86</v>
      </c>
      <c r="AO37" s="50">
        <v>0.90100000000000002</v>
      </c>
      <c r="AP37" s="50">
        <v>0.94499999999999995</v>
      </c>
      <c r="AQ37" s="50">
        <v>0.99199999999999999</v>
      </c>
    </row>
    <row r="38" spans="1:43" x14ac:dyDescent="0.25">
      <c r="A38" s="44">
        <v>11</v>
      </c>
      <c r="B38" s="50">
        <v>0.25</v>
      </c>
      <c r="C38" s="50">
        <v>0.25600000000000001</v>
      </c>
      <c r="D38" s="50">
        <v>0.26300000000000001</v>
      </c>
      <c r="E38" s="50">
        <v>0.27</v>
      </c>
      <c r="F38" s="50">
        <v>0.27700000000000002</v>
      </c>
      <c r="G38" s="50">
        <v>0.28399999999999997</v>
      </c>
      <c r="H38" s="50">
        <v>0.29199999999999998</v>
      </c>
      <c r="I38" s="50">
        <v>0.3</v>
      </c>
      <c r="J38" s="50">
        <v>0.308</v>
      </c>
      <c r="K38" s="50">
        <v>0.317</v>
      </c>
      <c r="L38" s="50">
        <v>0.32600000000000001</v>
      </c>
      <c r="M38" s="50">
        <v>0.33500000000000002</v>
      </c>
      <c r="N38" s="50">
        <v>0.34499999999999997</v>
      </c>
      <c r="O38" s="50">
        <v>0.35499999999999998</v>
      </c>
      <c r="P38" s="50">
        <v>0.36499999999999999</v>
      </c>
      <c r="Q38" s="50">
        <v>0.376</v>
      </c>
      <c r="R38" s="50">
        <v>0.38700000000000001</v>
      </c>
      <c r="S38" s="50">
        <v>0.39900000000000002</v>
      </c>
      <c r="T38" s="50">
        <v>0.41199999999999998</v>
      </c>
      <c r="U38" s="50">
        <v>0.42399999999999999</v>
      </c>
      <c r="V38" s="50">
        <v>0.438</v>
      </c>
      <c r="W38" s="50">
        <v>0.45200000000000001</v>
      </c>
      <c r="X38" s="50">
        <v>0.46700000000000003</v>
      </c>
      <c r="Y38" s="50">
        <v>0.48299999999999998</v>
      </c>
      <c r="Z38" s="50">
        <v>0.499</v>
      </c>
      <c r="AA38" s="50">
        <v>0.51700000000000002</v>
      </c>
      <c r="AB38" s="50">
        <v>0.53500000000000003</v>
      </c>
      <c r="AC38" s="50">
        <v>0.55400000000000005</v>
      </c>
      <c r="AD38" s="50">
        <v>0.57499999999999996</v>
      </c>
      <c r="AE38" s="50">
        <v>0.59599999999999997</v>
      </c>
      <c r="AF38" s="50">
        <v>0.61899999999999999</v>
      </c>
      <c r="AG38" s="50">
        <v>0.64300000000000002</v>
      </c>
      <c r="AH38" s="50">
        <v>0.66900000000000004</v>
      </c>
      <c r="AI38" s="50">
        <v>0.69599999999999995</v>
      </c>
      <c r="AJ38" s="50">
        <v>0.72499999999999998</v>
      </c>
      <c r="AK38" s="50">
        <v>0.75600000000000001</v>
      </c>
      <c r="AL38" s="50">
        <v>0.78900000000000003</v>
      </c>
      <c r="AM38" s="50">
        <v>0.82499999999999996</v>
      </c>
      <c r="AN38" s="50">
        <v>0.86299999999999999</v>
      </c>
      <c r="AO38" s="50">
        <v>0.90400000000000003</v>
      </c>
      <c r="AP38" s="50">
        <v>0.94799999999999995</v>
      </c>
      <c r="AQ38" s="50">
        <v>0.996</v>
      </c>
    </row>
  </sheetData>
  <sheetProtection algorithmName="SHA-512" hashValue="llotKk8mTKMN7aiMxGooSEfZisdwbQGkBKUtWiCeLMgHX3FOpEQYT+adf+pgQ+sUmPc+D2D0rji/08LgDkZVGQ==" saltValue="v9VKm2Pky44l+KbJrSJViw==" spinCount="100000" sheet="1" objects="1" scenarios="1"/>
  <conditionalFormatting sqref="A26:A38">
    <cfRule type="expression" dxfId="518" priority="1" stopIfTrue="1">
      <formula>MOD(ROW(),2)=0</formula>
    </cfRule>
    <cfRule type="expression" dxfId="517" priority="2" stopIfTrue="1">
      <formula>MOD(ROW(),2)&lt;&gt;0</formula>
    </cfRule>
  </conditionalFormatting>
  <conditionalFormatting sqref="B26:AQ38">
    <cfRule type="expression" dxfId="516" priority="3" stopIfTrue="1">
      <formula>MOD(ROW(),2)=0</formula>
    </cfRule>
    <cfRule type="expression" dxfId="515" priority="4" stopIfTrue="1">
      <formula>MOD(ROW(),2)&lt;&gt;0</formula>
    </cfRule>
  </conditionalFormatting>
  <conditionalFormatting sqref="A6:A21">
    <cfRule type="expression" dxfId="514" priority="5" stopIfTrue="1">
      <formula>MOD(ROW(),2)=0</formula>
    </cfRule>
    <cfRule type="expression" dxfId="513" priority="6" stopIfTrue="1">
      <formula>MOD(ROW(),2)&lt;&gt;0</formula>
    </cfRule>
  </conditionalFormatting>
  <conditionalFormatting sqref="B6:AQ21">
    <cfRule type="expression" dxfId="512" priority="7" stopIfTrue="1">
      <formula>MOD(ROW(),2)=0</formula>
    </cfRule>
    <cfRule type="expression" dxfId="511" priority="8" stopIfTrue="1">
      <formula>MOD(ROW(),2)&lt;&gt;0</formula>
    </cfRule>
  </conditionalFormatting>
  <pageMargins left="0.7" right="0.7" top="0.75" bottom="0.75" header="0.3" footer="0.3"/>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B5E64-498B-4067-A1EF-8C38F3723C52}">
  <sheetPr codeName="Sheet45"/>
  <dimension ref="A1:K38"/>
  <sheetViews>
    <sheetView showGridLines="0" workbookViewId="0">
      <selection activeCell="A6" sqref="A6"/>
    </sheetView>
  </sheetViews>
  <sheetFormatPr defaultColWidth="8.7265625" defaultRowHeight="12.5" x14ac:dyDescent="0.25"/>
  <cols>
    <col min="1" max="1" width="31.54296875" style="42" customWidth="1"/>
    <col min="2" max="11" width="22.54296875" style="42" customWidth="1"/>
    <col min="12" max="16384" width="8.7265625" style="42"/>
  </cols>
  <sheetData>
    <row r="1" spans="1:11" s="1" customFormat="1" ht="20" x14ac:dyDescent="0.4">
      <c r="A1" s="2" t="s">
        <v>0</v>
      </c>
    </row>
    <row r="2" spans="1:11" s="1" customFormat="1" ht="15.5" x14ac:dyDescent="0.35">
      <c r="A2" s="30" t="s">
        <v>1</v>
      </c>
      <c r="B2" s="3" t="str">
        <f>wb_title</f>
        <v>Fire_NI - Consolidated Factor Spreadsheet</v>
      </c>
    </row>
    <row r="3" spans="1:11" s="1" customFormat="1" ht="15.5" x14ac:dyDescent="0.35">
      <c r="A3" s="30" t="s">
        <v>2</v>
      </c>
      <c r="B3" s="3" t="str">
        <f>TABLE_FACTOR_TYPE_1 &amp; " - x-" &amp; TABLE_SERIES_NUMBER_1</f>
        <v>Pension Debit - x-321</v>
      </c>
    </row>
    <row r="4" spans="1:11" customFormat="1" x14ac:dyDescent="0.25"/>
    <row r="5" spans="1:11" customFormat="1" x14ac:dyDescent="0.25"/>
    <row r="6" spans="1:11" customFormat="1" x14ac:dyDescent="0.25">
      <c r="A6" s="46" t="s">
        <v>379</v>
      </c>
      <c r="B6" s="52" t="s">
        <v>380</v>
      </c>
      <c r="C6" s="52"/>
      <c r="D6" s="52"/>
      <c r="E6" s="52"/>
      <c r="F6" s="52"/>
      <c r="G6" s="52"/>
      <c r="H6" s="52"/>
      <c r="I6" s="52"/>
      <c r="J6" s="52"/>
      <c r="K6" s="52"/>
    </row>
    <row r="7" spans="1:11" customFormat="1" x14ac:dyDescent="0.25">
      <c r="A7" s="46" t="s">
        <v>381</v>
      </c>
      <c r="B7" s="52" t="s">
        <v>31</v>
      </c>
      <c r="C7" s="52"/>
      <c r="D7" s="52"/>
      <c r="E7" s="52"/>
      <c r="F7" s="52"/>
      <c r="G7" s="52"/>
      <c r="H7" s="52"/>
      <c r="I7" s="52"/>
      <c r="J7" s="52"/>
      <c r="K7" s="52"/>
    </row>
    <row r="8" spans="1:11" customFormat="1" x14ac:dyDescent="0.25">
      <c r="A8" s="46" t="s">
        <v>123</v>
      </c>
      <c r="B8" s="52" t="s">
        <v>147</v>
      </c>
      <c r="C8" s="52"/>
      <c r="D8" s="52"/>
      <c r="E8" s="52"/>
      <c r="F8" s="52"/>
      <c r="G8" s="52"/>
      <c r="H8" s="52"/>
      <c r="I8" s="52"/>
      <c r="J8" s="52"/>
      <c r="K8" s="52"/>
    </row>
    <row r="9" spans="1:11" customFormat="1" x14ac:dyDescent="0.25">
      <c r="A9" s="46" t="s">
        <v>124</v>
      </c>
      <c r="B9" s="52" t="s">
        <v>217</v>
      </c>
      <c r="C9" s="52"/>
      <c r="D9" s="52"/>
      <c r="E9" s="52"/>
      <c r="F9" s="52"/>
      <c r="G9" s="52"/>
      <c r="H9" s="52"/>
      <c r="I9" s="52"/>
      <c r="J9" s="52"/>
      <c r="K9" s="52"/>
    </row>
    <row r="10" spans="1:11" customFormat="1" x14ac:dyDescent="0.25">
      <c r="A10" s="46" t="s">
        <v>6</v>
      </c>
      <c r="B10" s="52" t="s">
        <v>229</v>
      </c>
      <c r="C10" s="52"/>
      <c r="D10" s="52"/>
      <c r="E10" s="52"/>
      <c r="F10" s="52"/>
      <c r="G10" s="52"/>
      <c r="H10" s="52"/>
      <c r="I10" s="52"/>
      <c r="J10" s="52"/>
      <c r="K10" s="52"/>
    </row>
    <row r="11" spans="1:11" customFormat="1" x14ac:dyDescent="0.25">
      <c r="A11" s="46" t="s">
        <v>125</v>
      </c>
      <c r="B11" s="52" t="s">
        <v>219</v>
      </c>
      <c r="C11" s="52"/>
      <c r="D11" s="52"/>
      <c r="E11" s="52"/>
      <c r="F11" s="52"/>
      <c r="G11" s="52"/>
      <c r="H11" s="52"/>
      <c r="I11" s="52"/>
      <c r="J11" s="52"/>
      <c r="K11" s="52"/>
    </row>
    <row r="12" spans="1:11" customFormat="1" x14ac:dyDescent="0.25">
      <c r="A12" s="46" t="s">
        <v>126</v>
      </c>
      <c r="B12" s="52" t="s">
        <v>230</v>
      </c>
      <c r="C12" s="52"/>
      <c r="D12" s="52"/>
      <c r="E12" s="52"/>
      <c r="F12" s="52"/>
      <c r="G12" s="52"/>
      <c r="H12" s="52"/>
      <c r="I12" s="52"/>
      <c r="J12" s="52"/>
      <c r="K12" s="52"/>
    </row>
    <row r="13" spans="1:11" customFormat="1" x14ac:dyDescent="0.25">
      <c r="A13" s="46" t="s">
        <v>382</v>
      </c>
      <c r="B13" s="52">
        <v>1</v>
      </c>
      <c r="C13" s="52"/>
      <c r="D13" s="52"/>
      <c r="E13" s="52"/>
      <c r="F13" s="52"/>
      <c r="G13" s="52"/>
      <c r="H13" s="52"/>
      <c r="I13" s="52"/>
      <c r="J13" s="52"/>
      <c r="K13" s="52"/>
    </row>
    <row r="14" spans="1:11" customFormat="1" x14ac:dyDescent="0.25">
      <c r="A14" s="46" t="s">
        <v>128</v>
      </c>
      <c r="B14" s="52">
        <v>321</v>
      </c>
      <c r="C14" s="52"/>
      <c r="D14" s="52"/>
      <c r="E14" s="52"/>
      <c r="F14" s="52"/>
      <c r="G14" s="52"/>
      <c r="H14" s="52"/>
      <c r="I14" s="52"/>
      <c r="J14" s="52"/>
      <c r="K14" s="52"/>
    </row>
    <row r="15" spans="1:11" customFormat="1" x14ac:dyDescent="0.25">
      <c r="A15" s="46" t="s">
        <v>383</v>
      </c>
      <c r="B15" s="52" t="s">
        <v>231</v>
      </c>
      <c r="C15" s="52"/>
      <c r="D15" s="52"/>
      <c r="E15" s="52"/>
      <c r="F15" s="52"/>
      <c r="G15" s="52"/>
      <c r="H15" s="52"/>
      <c r="I15" s="52"/>
      <c r="J15" s="52"/>
      <c r="K15" s="52"/>
    </row>
    <row r="16" spans="1:11" customFormat="1" x14ac:dyDescent="0.25">
      <c r="A16" s="46" t="s">
        <v>130</v>
      </c>
      <c r="B16" s="52" t="s">
        <v>222</v>
      </c>
      <c r="C16" s="52"/>
      <c r="D16" s="52"/>
      <c r="E16" s="52"/>
      <c r="F16" s="52"/>
      <c r="G16" s="52"/>
      <c r="H16" s="52"/>
      <c r="I16" s="52"/>
      <c r="J16" s="52"/>
      <c r="K16" s="52"/>
    </row>
    <row r="17" spans="1:11" customFormat="1" x14ac:dyDescent="0.25">
      <c r="A17" s="47" t="s">
        <v>384</v>
      </c>
      <c r="B17" s="52"/>
      <c r="C17" s="52"/>
      <c r="D17" s="52"/>
      <c r="E17" s="52"/>
      <c r="F17" s="52"/>
      <c r="G17" s="52"/>
      <c r="H17" s="52"/>
      <c r="I17" s="52"/>
      <c r="J17" s="52"/>
      <c r="K17" s="52"/>
    </row>
    <row r="18" spans="1:11" customFormat="1" x14ac:dyDescent="0.25">
      <c r="A18" s="46" t="s">
        <v>132</v>
      </c>
      <c r="B18" s="53">
        <v>46163</v>
      </c>
      <c r="C18" s="53"/>
      <c r="D18" s="53"/>
      <c r="E18" s="53"/>
      <c r="F18" s="53"/>
      <c r="G18" s="53"/>
      <c r="H18" s="53"/>
      <c r="I18" s="53"/>
      <c r="J18" s="53"/>
      <c r="K18" s="53"/>
    </row>
    <row r="19" spans="1:11" customFormat="1" x14ac:dyDescent="0.25">
      <c r="A19" s="46" t="s">
        <v>133</v>
      </c>
      <c r="B19" s="53">
        <v>46161</v>
      </c>
      <c r="C19" s="52"/>
      <c r="D19" s="52"/>
      <c r="E19" s="52"/>
      <c r="F19" s="52"/>
      <c r="G19" s="52"/>
      <c r="H19" s="52"/>
      <c r="I19" s="52"/>
      <c r="J19" s="52"/>
      <c r="K19" s="52"/>
    </row>
    <row r="20" spans="1:11" customFormat="1" x14ac:dyDescent="0.25">
      <c r="A20" s="46" t="s">
        <v>134</v>
      </c>
      <c r="B20" s="52" t="s">
        <v>143</v>
      </c>
      <c r="C20" s="52"/>
      <c r="D20" s="52"/>
      <c r="E20" s="52"/>
      <c r="F20" s="52"/>
      <c r="G20" s="52"/>
      <c r="H20" s="52"/>
      <c r="I20" s="52"/>
      <c r="J20" s="52"/>
      <c r="K20" s="52"/>
    </row>
    <row r="21" spans="1:11" customFormat="1" x14ac:dyDescent="0.25">
      <c r="A21" s="46" t="s">
        <v>385</v>
      </c>
      <c r="B21" s="52" t="s">
        <v>62</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1" customFormat="1" ht="13" x14ac:dyDescent="0.25">
      <c r="A26" s="60" t="s">
        <v>404</v>
      </c>
      <c r="B26" s="60">
        <v>55</v>
      </c>
      <c r="C26" s="60">
        <v>56</v>
      </c>
      <c r="D26" s="60">
        <v>57</v>
      </c>
      <c r="E26" s="60">
        <v>58</v>
      </c>
      <c r="F26" s="60">
        <v>59</v>
      </c>
      <c r="G26" s="60">
        <v>60</v>
      </c>
      <c r="H26" s="60">
        <v>61</v>
      </c>
      <c r="I26" s="60">
        <v>62</v>
      </c>
      <c r="J26" s="60">
        <v>63</v>
      </c>
      <c r="K26" s="60">
        <v>64</v>
      </c>
    </row>
    <row r="27" spans="1:11" x14ac:dyDescent="0.25">
      <c r="A27" s="44">
        <v>0</v>
      </c>
      <c r="B27" s="50">
        <v>0.60899999999999999</v>
      </c>
      <c r="C27" s="50">
        <v>0.63600000000000001</v>
      </c>
      <c r="D27" s="50">
        <v>0.66500000000000004</v>
      </c>
      <c r="E27" s="50">
        <v>0.69599999999999995</v>
      </c>
      <c r="F27" s="50">
        <v>0.73</v>
      </c>
      <c r="G27" s="50">
        <v>0.76600000000000001</v>
      </c>
      <c r="H27" s="50">
        <v>0.80500000000000005</v>
      </c>
      <c r="I27" s="50">
        <v>0.84799999999999998</v>
      </c>
      <c r="J27" s="50">
        <v>0.89400000000000002</v>
      </c>
      <c r="K27" s="50">
        <v>0.94499999999999995</v>
      </c>
    </row>
    <row r="28" spans="1:11" x14ac:dyDescent="0.25">
      <c r="A28" s="44">
        <v>1</v>
      </c>
      <c r="B28" s="50">
        <v>0.61099999999999999</v>
      </c>
      <c r="C28" s="50">
        <v>0.63800000000000001</v>
      </c>
      <c r="D28" s="50">
        <v>0.66700000000000004</v>
      </c>
      <c r="E28" s="50">
        <v>0.69899999999999995</v>
      </c>
      <c r="F28" s="50">
        <v>0.73299999999999998</v>
      </c>
      <c r="G28" s="50">
        <v>0.76900000000000002</v>
      </c>
      <c r="H28" s="50">
        <v>0.80900000000000005</v>
      </c>
      <c r="I28" s="50">
        <v>0.85199999999999998</v>
      </c>
      <c r="J28" s="50">
        <v>0.89800000000000002</v>
      </c>
      <c r="K28" s="50">
        <v>0.94899999999999995</v>
      </c>
    </row>
    <row r="29" spans="1:11" x14ac:dyDescent="0.25">
      <c r="A29" s="44">
        <v>2</v>
      </c>
      <c r="B29" s="50">
        <v>0.61299999999999999</v>
      </c>
      <c r="C29" s="50">
        <v>0.64100000000000001</v>
      </c>
      <c r="D29" s="50">
        <v>0.67</v>
      </c>
      <c r="E29" s="50">
        <v>0.70199999999999996</v>
      </c>
      <c r="F29" s="50">
        <v>0.73599999999999999</v>
      </c>
      <c r="G29" s="50">
        <v>0.77200000000000002</v>
      </c>
      <c r="H29" s="50">
        <v>0.81200000000000006</v>
      </c>
      <c r="I29" s="50">
        <v>0.85599999999999998</v>
      </c>
      <c r="J29" s="50">
        <v>0.90300000000000002</v>
      </c>
      <c r="K29" s="50">
        <v>0.95399999999999996</v>
      </c>
    </row>
    <row r="30" spans="1:11" x14ac:dyDescent="0.25">
      <c r="A30" s="44">
        <v>3</v>
      </c>
      <c r="B30" s="50">
        <v>0.61499999999999999</v>
      </c>
      <c r="C30" s="50">
        <v>0.64300000000000002</v>
      </c>
      <c r="D30" s="50">
        <v>0.67300000000000004</v>
      </c>
      <c r="E30" s="50">
        <v>0.70399999999999996</v>
      </c>
      <c r="F30" s="50">
        <v>0.73899999999999999</v>
      </c>
      <c r="G30" s="50">
        <v>0.77600000000000002</v>
      </c>
      <c r="H30" s="50">
        <v>0.81599999999999995</v>
      </c>
      <c r="I30" s="50">
        <v>0.85899999999999999</v>
      </c>
      <c r="J30" s="50">
        <v>0.90700000000000003</v>
      </c>
      <c r="K30" s="50">
        <v>0.95899999999999996</v>
      </c>
    </row>
    <row r="31" spans="1:11" x14ac:dyDescent="0.25">
      <c r="A31" s="44">
        <v>4</v>
      </c>
      <c r="B31" s="50">
        <v>0.61799999999999999</v>
      </c>
      <c r="C31" s="50">
        <v>0.64500000000000002</v>
      </c>
      <c r="D31" s="50">
        <v>0.67500000000000004</v>
      </c>
      <c r="E31" s="50">
        <v>0.70699999999999996</v>
      </c>
      <c r="F31" s="50">
        <v>0.74199999999999999</v>
      </c>
      <c r="G31" s="50">
        <v>0.77900000000000003</v>
      </c>
      <c r="H31" s="50">
        <v>0.81899999999999995</v>
      </c>
      <c r="I31" s="50">
        <v>0.86299999999999999</v>
      </c>
      <c r="J31" s="50">
        <v>0.91100000000000003</v>
      </c>
      <c r="K31" s="50">
        <v>0.96299999999999997</v>
      </c>
    </row>
    <row r="32" spans="1:11" x14ac:dyDescent="0.25">
      <c r="A32" s="44">
        <v>5</v>
      </c>
      <c r="B32" s="50">
        <v>0.62</v>
      </c>
      <c r="C32" s="50">
        <v>0.64800000000000002</v>
      </c>
      <c r="D32" s="50">
        <v>0.67800000000000005</v>
      </c>
      <c r="E32" s="50">
        <v>0.71</v>
      </c>
      <c r="F32" s="50">
        <v>0.745</v>
      </c>
      <c r="G32" s="50">
        <v>0.78200000000000003</v>
      </c>
      <c r="H32" s="50">
        <v>0.82299999999999995</v>
      </c>
      <c r="I32" s="50">
        <v>0.86699999999999999</v>
      </c>
      <c r="J32" s="50">
        <v>0.91500000000000004</v>
      </c>
      <c r="K32" s="50">
        <v>0.96799999999999997</v>
      </c>
    </row>
    <row r="33" spans="1:11" x14ac:dyDescent="0.25">
      <c r="A33" s="44">
        <v>6</v>
      </c>
      <c r="B33" s="50">
        <v>0.622</v>
      </c>
      <c r="C33" s="50">
        <v>0.65</v>
      </c>
      <c r="D33" s="50">
        <v>0.68</v>
      </c>
      <c r="E33" s="50">
        <v>0.71299999999999997</v>
      </c>
      <c r="F33" s="50">
        <v>0.748</v>
      </c>
      <c r="G33" s="50">
        <v>0.78600000000000003</v>
      </c>
      <c r="H33" s="50">
        <v>0.82699999999999996</v>
      </c>
      <c r="I33" s="50">
        <v>0.871</v>
      </c>
      <c r="J33" s="50">
        <v>0.91900000000000004</v>
      </c>
      <c r="K33" s="50">
        <v>0.97199999999999998</v>
      </c>
    </row>
    <row r="34" spans="1:11" x14ac:dyDescent="0.25">
      <c r="A34" s="44">
        <v>7</v>
      </c>
      <c r="B34" s="50">
        <v>0.624</v>
      </c>
      <c r="C34" s="50">
        <v>0.65300000000000002</v>
      </c>
      <c r="D34" s="50">
        <v>0.68300000000000005</v>
      </c>
      <c r="E34" s="50">
        <v>0.71599999999999997</v>
      </c>
      <c r="F34" s="50">
        <v>0.751</v>
      </c>
      <c r="G34" s="50">
        <v>0.78900000000000003</v>
      </c>
      <c r="H34" s="50">
        <v>0.83</v>
      </c>
      <c r="I34" s="50">
        <v>0.875</v>
      </c>
      <c r="J34" s="50">
        <v>0.92400000000000004</v>
      </c>
      <c r="K34" s="50">
        <v>0.97699999999999998</v>
      </c>
    </row>
    <row r="35" spans="1:11" x14ac:dyDescent="0.25">
      <c r="A35" s="44">
        <v>8</v>
      </c>
      <c r="B35" s="50">
        <v>0.627</v>
      </c>
      <c r="C35" s="50">
        <v>0.65500000000000003</v>
      </c>
      <c r="D35" s="50">
        <v>0.68600000000000005</v>
      </c>
      <c r="E35" s="50">
        <v>0.71799999999999997</v>
      </c>
      <c r="F35" s="50">
        <v>0.754</v>
      </c>
      <c r="G35" s="50">
        <v>0.79200000000000004</v>
      </c>
      <c r="H35" s="50">
        <v>0.83399999999999996</v>
      </c>
      <c r="I35" s="50">
        <v>0.879</v>
      </c>
      <c r="J35" s="50">
        <v>0.92800000000000005</v>
      </c>
      <c r="K35" s="50">
        <v>0.98199999999999998</v>
      </c>
    </row>
    <row r="36" spans="1:11" x14ac:dyDescent="0.25">
      <c r="A36" s="44">
        <v>9</v>
      </c>
      <c r="B36" s="50">
        <v>0.629</v>
      </c>
      <c r="C36" s="50">
        <v>0.65700000000000003</v>
      </c>
      <c r="D36" s="50">
        <v>0.68799999999999994</v>
      </c>
      <c r="E36" s="50">
        <v>0.72099999999999997</v>
      </c>
      <c r="F36" s="50">
        <v>0.75700000000000001</v>
      </c>
      <c r="G36" s="50">
        <v>0.79500000000000004</v>
      </c>
      <c r="H36" s="50">
        <v>0.83699999999999997</v>
      </c>
      <c r="I36" s="50">
        <v>0.88300000000000001</v>
      </c>
      <c r="J36" s="50">
        <v>0.93200000000000005</v>
      </c>
      <c r="K36" s="50">
        <v>0.98599999999999999</v>
      </c>
    </row>
    <row r="37" spans="1:11" x14ac:dyDescent="0.25">
      <c r="A37" s="44">
        <v>10</v>
      </c>
      <c r="B37" s="50">
        <v>0.63100000000000001</v>
      </c>
      <c r="C37" s="50">
        <v>0.66</v>
      </c>
      <c r="D37" s="50">
        <v>0.69099999999999995</v>
      </c>
      <c r="E37" s="50">
        <v>0.72399999999999998</v>
      </c>
      <c r="F37" s="50">
        <v>0.76</v>
      </c>
      <c r="G37" s="50">
        <v>0.79900000000000004</v>
      </c>
      <c r="H37" s="50">
        <v>0.84099999999999997</v>
      </c>
      <c r="I37" s="50">
        <v>0.88600000000000001</v>
      </c>
      <c r="J37" s="50">
        <v>0.93600000000000005</v>
      </c>
      <c r="K37" s="50">
        <v>0.99099999999999999</v>
      </c>
    </row>
    <row r="38" spans="1:11" x14ac:dyDescent="0.25">
      <c r="A38" s="44">
        <v>11</v>
      </c>
      <c r="B38" s="50">
        <v>0.63300000000000001</v>
      </c>
      <c r="C38" s="50">
        <v>0.66200000000000003</v>
      </c>
      <c r="D38" s="50">
        <v>0.69299999999999995</v>
      </c>
      <c r="E38" s="50">
        <v>0.72699999999999998</v>
      </c>
      <c r="F38" s="50">
        <v>0.76300000000000001</v>
      </c>
      <c r="G38" s="50">
        <v>0.80200000000000005</v>
      </c>
      <c r="H38" s="50">
        <v>0.84399999999999997</v>
      </c>
      <c r="I38" s="50">
        <v>0.89</v>
      </c>
      <c r="J38" s="50">
        <v>0.94099999999999995</v>
      </c>
      <c r="K38" s="50">
        <v>0.995</v>
      </c>
    </row>
  </sheetData>
  <sheetProtection algorithmName="SHA-512" hashValue="Li0U85tWD+6k6h75+erOH0skyExKepq7GTb6fMauCn7R6dbSdGEPgJG5XhW9DWNF/r1WWfXJnTbBtQe4NaK+ig==" saltValue="nKdfvh9GML9zoW/+bn/04A==" spinCount="100000" sheet="1" objects="1" scenarios="1"/>
  <conditionalFormatting sqref="A26:A38">
    <cfRule type="expression" dxfId="508" priority="1" stopIfTrue="1">
      <formula>MOD(ROW(),2)=0</formula>
    </cfRule>
    <cfRule type="expression" dxfId="507" priority="2" stopIfTrue="1">
      <formula>MOD(ROW(),2)&lt;&gt;0</formula>
    </cfRule>
  </conditionalFormatting>
  <conditionalFormatting sqref="B26:K38">
    <cfRule type="expression" dxfId="506" priority="3" stopIfTrue="1">
      <formula>MOD(ROW(),2)=0</formula>
    </cfRule>
    <cfRule type="expression" dxfId="505" priority="4" stopIfTrue="1">
      <formula>MOD(ROW(),2)&lt;&gt;0</formula>
    </cfRule>
  </conditionalFormatting>
  <conditionalFormatting sqref="A6:A21">
    <cfRule type="expression" dxfId="504" priority="5" stopIfTrue="1">
      <formula>MOD(ROW(),2)=0</formula>
    </cfRule>
    <cfRule type="expression" dxfId="503" priority="6" stopIfTrue="1">
      <formula>MOD(ROW(),2)&lt;&gt;0</formula>
    </cfRule>
  </conditionalFormatting>
  <conditionalFormatting sqref="B6:K21">
    <cfRule type="expression" dxfId="502" priority="7" stopIfTrue="1">
      <formula>MOD(ROW(),2)=0</formula>
    </cfRule>
    <cfRule type="expression" dxfId="501" priority="8" stopIfTrue="1">
      <formula>MOD(ROW(),2)&lt;&gt;0</formula>
    </cfRule>
  </conditionalFormatting>
  <pageMargins left="0.7" right="0.7" top="0.75" bottom="0.75" header="0.3" footer="0.3"/>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A3D1B-A7B2-4DB5-8ABA-DD6779E9CB49}">
  <sheetPr codeName="Sheet46"/>
  <dimension ref="A1:F38"/>
  <sheetViews>
    <sheetView showGridLines="0" workbookViewId="0">
      <selection activeCell="A6" sqref="A6"/>
    </sheetView>
  </sheetViews>
  <sheetFormatPr defaultColWidth="8.7265625" defaultRowHeight="12.5" x14ac:dyDescent="0.25"/>
  <cols>
    <col min="1" max="1" width="31.54296875" style="42" customWidth="1"/>
    <col min="2" max="6" width="22.54296875" style="42" customWidth="1"/>
    <col min="7" max="16384" width="8.7265625" style="42"/>
  </cols>
  <sheetData>
    <row r="1" spans="1:6" s="1" customFormat="1" ht="20" x14ac:dyDescent="0.4">
      <c r="A1" s="2" t="s">
        <v>0</v>
      </c>
    </row>
    <row r="2" spans="1:6" s="1" customFormat="1" ht="15.5" x14ac:dyDescent="0.35">
      <c r="A2" s="30" t="s">
        <v>1</v>
      </c>
      <c r="B2" s="3" t="str">
        <f>wb_title</f>
        <v>Fire_NI - Consolidated Factor Spreadsheet</v>
      </c>
    </row>
    <row r="3" spans="1:6" s="1" customFormat="1" ht="15.5" x14ac:dyDescent="0.35">
      <c r="A3" s="30" t="s">
        <v>2</v>
      </c>
      <c r="B3" s="3" t="str">
        <f>TABLE_FACTOR_TYPE_1 &amp; " - x-" &amp; TABLE_SERIES_NUMBER_1</f>
        <v>Pension Debit - x-322</v>
      </c>
    </row>
    <row r="4" spans="1:6" customFormat="1" x14ac:dyDescent="0.25"/>
    <row r="5" spans="1:6" customFormat="1" x14ac:dyDescent="0.25"/>
    <row r="6" spans="1:6" customFormat="1" x14ac:dyDescent="0.25">
      <c r="A6" s="46" t="s">
        <v>379</v>
      </c>
      <c r="B6" s="52" t="s">
        <v>380</v>
      </c>
      <c r="C6" s="52"/>
      <c r="D6" s="52"/>
      <c r="E6" s="52"/>
      <c r="F6" s="52"/>
    </row>
    <row r="7" spans="1:6" customFormat="1" x14ac:dyDescent="0.25">
      <c r="A7" s="46" t="s">
        <v>381</v>
      </c>
      <c r="B7" s="52" t="s">
        <v>31</v>
      </c>
      <c r="C7" s="52"/>
      <c r="D7" s="52"/>
      <c r="E7" s="52"/>
      <c r="F7" s="52"/>
    </row>
    <row r="8" spans="1:6" customFormat="1" x14ac:dyDescent="0.25">
      <c r="A8" s="46" t="s">
        <v>123</v>
      </c>
      <c r="B8" s="52" t="s">
        <v>147</v>
      </c>
      <c r="C8" s="52"/>
      <c r="D8" s="52"/>
      <c r="E8" s="52"/>
      <c r="F8" s="52"/>
    </row>
    <row r="9" spans="1:6" customFormat="1" x14ac:dyDescent="0.25">
      <c r="A9" s="46" t="s">
        <v>124</v>
      </c>
      <c r="B9" s="52" t="s">
        <v>217</v>
      </c>
      <c r="C9" s="52"/>
      <c r="D9" s="52"/>
      <c r="E9" s="52"/>
      <c r="F9" s="52"/>
    </row>
    <row r="10" spans="1:6" customFormat="1" x14ac:dyDescent="0.25">
      <c r="A10" s="46" t="s">
        <v>6</v>
      </c>
      <c r="B10" s="52" t="s">
        <v>232</v>
      </c>
      <c r="C10" s="52"/>
      <c r="D10" s="52"/>
      <c r="E10" s="52"/>
      <c r="F10" s="52"/>
    </row>
    <row r="11" spans="1:6" customFormat="1" x14ac:dyDescent="0.25">
      <c r="A11" s="46" t="s">
        <v>125</v>
      </c>
      <c r="B11" s="52" t="s">
        <v>219</v>
      </c>
      <c r="C11" s="52"/>
      <c r="D11" s="52"/>
      <c r="E11" s="52"/>
      <c r="F11" s="52"/>
    </row>
    <row r="12" spans="1:6" customFormat="1" x14ac:dyDescent="0.25">
      <c r="A12" s="46" t="s">
        <v>126</v>
      </c>
      <c r="B12" s="52" t="s">
        <v>230</v>
      </c>
      <c r="C12" s="52"/>
      <c r="D12" s="52"/>
      <c r="E12" s="52"/>
      <c r="F12" s="52"/>
    </row>
    <row r="13" spans="1:6" customFormat="1" x14ac:dyDescent="0.25">
      <c r="A13" s="46" t="s">
        <v>382</v>
      </c>
      <c r="B13" s="52">
        <v>1</v>
      </c>
      <c r="C13" s="52"/>
      <c r="D13" s="52"/>
      <c r="E13" s="52"/>
      <c r="F13" s="52"/>
    </row>
    <row r="14" spans="1:6" customFormat="1" x14ac:dyDescent="0.25">
      <c r="A14" s="46" t="s">
        <v>128</v>
      </c>
      <c r="B14" s="52">
        <v>322</v>
      </c>
      <c r="C14" s="52"/>
      <c r="D14" s="52"/>
      <c r="E14" s="52"/>
      <c r="F14" s="52"/>
    </row>
    <row r="15" spans="1:6" customFormat="1" x14ac:dyDescent="0.25">
      <c r="A15" s="46" t="s">
        <v>383</v>
      </c>
      <c r="B15" s="52" t="s">
        <v>233</v>
      </c>
      <c r="C15" s="52"/>
      <c r="D15" s="52"/>
      <c r="E15" s="52"/>
      <c r="F15" s="52"/>
    </row>
    <row r="16" spans="1:6" customFormat="1" x14ac:dyDescent="0.25">
      <c r="A16" s="46" t="s">
        <v>130</v>
      </c>
      <c r="B16" s="52" t="s">
        <v>234</v>
      </c>
      <c r="C16" s="52"/>
      <c r="D16" s="52"/>
      <c r="E16" s="52"/>
      <c r="F16" s="52"/>
    </row>
    <row r="17" spans="1:6" customFormat="1" x14ac:dyDescent="0.25">
      <c r="A17" s="47" t="s">
        <v>384</v>
      </c>
      <c r="B17" s="52"/>
      <c r="C17" s="52"/>
      <c r="D17" s="52"/>
      <c r="E17" s="52"/>
      <c r="F17" s="52"/>
    </row>
    <row r="18" spans="1:6" customFormat="1" x14ac:dyDescent="0.25">
      <c r="A18" s="46" t="s">
        <v>132</v>
      </c>
      <c r="B18" s="53">
        <v>46163</v>
      </c>
      <c r="C18" s="53"/>
      <c r="D18" s="53"/>
      <c r="E18" s="53"/>
      <c r="F18" s="53"/>
    </row>
    <row r="19" spans="1:6" customFormat="1" x14ac:dyDescent="0.25">
      <c r="A19" s="46" t="s">
        <v>133</v>
      </c>
      <c r="B19" s="53">
        <v>46161</v>
      </c>
      <c r="C19" s="52"/>
      <c r="D19" s="52"/>
      <c r="E19" s="52"/>
      <c r="F19" s="52"/>
    </row>
    <row r="20" spans="1:6" customFormat="1" x14ac:dyDescent="0.25">
      <c r="A20" s="46" t="s">
        <v>134</v>
      </c>
      <c r="B20" s="52" t="s">
        <v>143</v>
      </c>
      <c r="C20" s="52"/>
      <c r="D20" s="52"/>
      <c r="E20" s="52"/>
      <c r="F20" s="52"/>
    </row>
    <row r="21" spans="1:6" customFormat="1" x14ac:dyDescent="0.25">
      <c r="A21" s="46" t="s">
        <v>385</v>
      </c>
      <c r="B21" s="52" t="s">
        <v>62</v>
      </c>
      <c r="C21" s="52"/>
      <c r="D21" s="52"/>
      <c r="E21" s="52"/>
      <c r="F21" s="52"/>
    </row>
    <row r="22" spans="1:6" customFormat="1" x14ac:dyDescent="0.25"/>
    <row r="23" spans="1:6" customFormat="1" x14ac:dyDescent="0.25">
      <c r="A23" s="23" t="str">
        <f>HYPERLINK("#'Factor List'!A1", "Back to Factor List")</f>
        <v>Back to Factor List</v>
      </c>
      <c r="B23" s="23" t="str">
        <f>HYPERLINK("#'Assumptions'!A1", "Assumptions")</f>
        <v>Assumptions</v>
      </c>
    </row>
    <row r="26" spans="1:6" s="61" customFormat="1" ht="13" x14ac:dyDescent="0.25">
      <c r="A26" s="60" t="s">
        <v>404</v>
      </c>
      <c r="B26" s="60">
        <v>55</v>
      </c>
      <c r="C26" s="60">
        <v>56</v>
      </c>
      <c r="D26" s="60">
        <v>57</v>
      </c>
      <c r="E26" s="60">
        <v>58</v>
      </c>
      <c r="F26" s="60">
        <v>59</v>
      </c>
    </row>
    <row r="27" spans="1:6" x14ac:dyDescent="0.25">
      <c r="A27" s="44">
        <v>0</v>
      </c>
      <c r="B27" s="50">
        <v>0.79200000000000004</v>
      </c>
      <c r="C27" s="50">
        <v>0.82799999999999996</v>
      </c>
      <c r="D27" s="50">
        <v>0.86599999999999999</v>
      </c>
      <c r="E27" s="50">
        <v>0.90700000000000003</v>
      </c>
      <c r="F27" s="50">
        <v>0.95199999999999996</v>
      </c>
    </row>
    <row r="28" spans="1:6" x14ac:dyDescent="0.25">
      <c r="A28" s="44">
        <v>1</v>
      </c>
      <c r="B28" s="50">
        <v>0.79500000000000004</v>
      </c>
      <c r="C28" s="50">
        <v>0.83099999999999996</v>
      </c>
      <c r="D28" s="50">
        <v>0.87</v>
      </c>
      <c r="E28" s="50">
        <v>0.91100000000000003</v>
      </c>
      <c r="F28" s="50">
        <v>0.95599999999999996</v>
      </c>
    </row>
    <row r="29" spans="1:6" x14ac:dyDescent="0.25">
      <c r="A29" s="44">
        <v>2</v>
      </c>
      <c r="B29" s="50">
        <v>0.79800000000000004</v>
      </c>
      <c r="C29" s="50">
        <v>0.83399999999999996</v>
      </c>
      <c r="D29" s="50">
        <v>0.873</v>
      </c>
      <c r="E29" s="50">
        <v>0.91500000000000004</v>
      </c>
      <c r="F29" s="50">
        <v>0.96</v>
      </c>
    </row>
    <row r="30" spans="1:6" x14ac:dyDescent="0.25">
      <c r="A30" s="44">
        <v>3</v>
      </c>
      <c r="B30" s="50">
        <v>0.80100000000000005</v>
      </c>
      <c r="C30" s="50">
        <v>0.83699999999999997</v>
      </c>
      <c r="D30" s="50">
        <v>0.877</v>
      </c>
      <c r="E30" s="50">
        <v>0.91900000000000004</v>
      </c>
      <c r="F30" s="50">
        <v>0.96399999999999997</v>
      </c>
    </row>
    <row r="31" spans="1:6" x14ac:dyDescent="0.25">
      <c r="A31" s="44">
        <v>4</v>
      </c>
      <c r="B31" s="50">
        <v>0.80400000000000005</v>
      </c>
      <c r="C31" s="50">
        <v>0.84099999999999997</v>
      </c>
      <c r="D31" s="50">
        <v>0.88</v>
      </c>
      <c r="E31" s="50">
        <v>0.92200000000000004</v>
      </c>
      <c r="F31" s="50">
        <v>0.96799999999999997</v>
      </c>
    </row>
    <row r="32" spans="1:6" x14ac:dyDescent="0.25">
      <c r="A32" s="44">
        <v>5</v>
      </c>
      <c r="B32" s="50">
        <v>0.80700000000000005</v>
      </c>
      <c r="C32" s="50">
        <v>0.84399999999999997</v>
      </c>
      <c r="D32" s="50">
        <v>0.88300000000000001</v>
      </c>
      <c r="E32" s="50">
        <v>0.92600000000000005</v>
      </c>
      <c r="F32" s="50">
        <v>0.97199999999999998</v>
      </c>
    </row>
    <row r="33" spans="1:6" x14ac:dyDescent="0.25">
      <c r="A33" s="44">
        <v>6</v>
      </c>
      <c r="B33" s="50">
        <v>0.81</v>
      </c>
      <c r="C33" s="50">
        <v>0.84699999999999998</v>
      </c>
      <c r="D33" s="50">
        <v>0.88700000000000001</v>
      </c>
      <c r="E33" s="50">
        <v>0.93</v>
      </c>
      <c r="F33" s="50">
        <v>0.97599999999999998</v>
      </c>
    </row>
    <row r="34" spans="1:6" x14ac:dyDescent="0.25">
      <c r="A34" s="44">
        <v>7</v>
      </c>
      <c r="B34" s="50">
        <v>0.81299999999999994</v>
      </c>
      <c r="C34" s="50">
        <v>0.85</v>
      </c>
      <c r="D34" s="50">
        <v>0.89</v>
      </c>
      <c r="E34" s="50">
        <v>0.93300000000000005</v>
      </c>
      <c r="F34" s="50">
        <v>0.98</v>
      </c>
    </row>
    <row r="35" spans="1:6" x14ac:dyDescent="0.25">
      <c r="A35" s="44">
        <v>8</v>
      </c>
      <c r="B35" s="50">
        <v>0.81599999999999995</v>
      </c>
      <c r="C35" s="50">
        <v>0.85299999999999998</v>
      </c>
      <c r="D35" s="50">
        <v>0.89400000000000002</v>
      </c>
      <c r="E35" s="50">
        <v>0.93700000000000006</v>
      </c>
      <c r="F35" s="50">
        <v>0.98399999999999999</v>
      </c>
    </row>
    <row r="36" spans="1:6" x14ac:dyDescent="0.25">
      <c r="A36" s="44">
        <v>9</v>
      </c>
      <c r="B36" s="50">
        <v>0.81899999999999995</v>
      </c>
      <c r="C36" s="50">
        <v>0.85699999999999998</v>
      </c>
      <c r="D36" s="50">
        <v>0.89700000000000002</v>
      </c>
      <c r="E36" s="50">
        <v>0.94099999999999995</v>
      </c>
      <c r="F36" s="50">
        <v>0.98799999999999999</v>
      </c>
    </row>
    <row r="37" spans="1:6" x14ac:dyDescent="0.25">
      <c r="A37" s="44">
        <v>10</v>
      </c>
      <c r="B37" s="50">
        <v>0.82199999999999995</v>
      </c>
      <c r="C37" s="50">
        <v>0.86</v>
      </c>
      <c r="D37" s="50">
        <v>0.90100000000000002</v>
      </c>
      <c r="E37" s="50">
        <v>0.94499999999999995</v>
      </c>
      <c r="F37" s="50">
        <v>0.99199999999999999</v>
      </c>
    </row>
    <row r="38" spans="1:6" x14ac:dyDescent="0.25">
      <c r="A38" s="44">
        <v>11</v>
      </c>
      <c r="B38" s="50">
        <v>0.82499999999999996</v>
      </c>
      <c r="C38" s="50">
        <v>0.86299999999999999</v>
      </c>
      <c r="D38" s="50">
        <v>0.90400000000000003</v>
      </c>
      <c r="E38" s="50">
        <v>0.94799999999999995</v>
      </c>
      <c r="F38" s="50">
        <v>0.996</v>
      </c>
    </row>
  </sheetData>
  <sheetProtection algorithmName="SHA-512" hashValue="PGAtqjzEZNoy2NIQD4ANzjmcPVZMvmDi+K/eCIVFhNZjurZYIKUOLrI1xeT0/ea6Sguo7LlcyTy8jp75y6eu4A==" saltValue="ZMbSyKvU9jrVQrrhmWBu5w==" spinCount="100000" sheet="1" objects="1" scenarios="1"/>
  <conditionalFormatting sqref="A26:A38">
    <cfRule type="expression" dxfId="498" priority="1" stopIfTrue="1">
      <formula>MOD(ROW(),2)=0</formula>
    </cfRule>
    <cfRule type="expression" dxfId="497" priority="2" stopIfTrue="1">
      <formula>MOD(ROW(),2)&lt;&gt;0</formula>
    </cfRule>
  </conditionalFormatting>
  <conditionalFormatting sqref="B26:F38">
    <cfRule type="expression" dxfId="496" priority="3" stopIfTrue="1">
      <formula>MOD(ROW(),2)=0</formula>
    </cfRule>
    <cfRule type="expression" dxfId="495" priority="4" stopIfTrue="1">
      <formula>MOD(ROW(),2)&lt;&gt;0</formula>
    </cfRule>
  </conditionalFormatting>
  <conditionalFormatting sqref="A6:A21">
    <cfRule type="expression" dxfId="494" priority="5" stopIfTrue="1">
      <formula>MOD(ROW(),2)=0</formula>
    </cfRule>
    <cfRule type="expression" dxfId="493" priority="6" stopIfTrue="1">
      <formula>MOD(ROW(),2)&lt;&gt;0</formula>
    </cfRule>
  </conditionalFormatting>
  <conditionalFormatting sqref="B6:F21">
    <cfRule type="expression" dxfId="492" priority="7" stopIfTrue="1">
      <formula>MOD(ROW(),2)=0</formula>
    </cfRule>
    <cfRule type="expression" dxfId="491" priority="8" stopIfTrue="1">
      <formula>MOD(ROW(),2)&lt;&gt;0</formula>
    </cfRule>
  </conditionalFormatting>
  <pageMargins left="0.7" right="0.7" top="0.75" bottom="0.75" header="0.3" footer="0.3"/>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A933C-3F29-48DF-A1B8-3E8083CB6EDE}">
  <sheetPr codeName="Sheet47"/>
  <dimension ref="A1:K38"/>
  <sheetViews>
    <sheetView showGridLines="0" workbookViewId="0">
      <selection activeCell="A6" sqref="A6"/>
    </sheetView>
  </sheetViews>
  <sheetFormatPr defaultColWidth="8.7265625" defaultRowHeight="12.5" x14ac:dyDescent="0.25"/>
  <cols>
    <col min="1" max="1" width="31.54296875" style="42" customWidth="1"/>
    <col min="2" max="11" width="22.54296875" style="42" customWidth="1"/>
    <col min="12" max="16384" width="8.7265625" style="42"/>
  </cols>
  <sheetData>
    <row r="1" spans="1:11" s="1" customFormat="1" ht="20" x14ac:dyDescent="0.4">
      <c r="A1" s="2" t="s">
        <v>0</v>
      </c>
    </row>
    <row r="2" spans="1:11" s="1" customFormat="1" ht="15.5" x14ac:dyDescent="0.35">
      <c r="A2" s="30" t="s">
        <v>1</v>
      </c>
      <c r="B2" s="3" t="str">
        <f>wb_title</f>
        <v>Fire_NI - Consolidated Factor Spreadsheet</v>
      </c>
    </row>
    <row r="3" spans="1:11" s="1" customFormat="1" ht="15.5" x14ac:dyDescent="0.35">
      <c r="A3" s="30" t="s">
        <v>2</v>
      </c>
      <c r="B3" s="3" t="str">
        <f>TABLE_FACTOR_TYPE_1 &amp; " - x-" &amp; TABLE_SERIES_NUMBER_1</f>
        <v>Pension Debit - x-323</v>
      </c>
    </row>
    <row r="4" spans="1:11" customFormat="1" x14ac:dyDescent="0.25"/>
    <row r="5" spans="1:11" customFormat="1" x14ac:dyDescent="0.25"/>
    <row r="6" spans="1:11" customFormat="1" x14ac:dyDescent="0.25">
      <c r="A6" s="46" t="s">
        <v>379</v>
      </c>
      <c r="B6" s="52" t="s">
        <v>380</v>
      </c>
      <c r="C6" s="52"/>
      <c r="D6" s="52"/>
      <c r="E6" s="52"/>
      <c r="F6" s="52"/>
      <c r="G6" s="52"/>
      <c r="H6" s="52"/>
      <c r="I6" s="52"/>
      <c r="J6" s="52"/>
      <c r="K6" s="52"/>
    </row>
    <row r="7" spans="1:11" customFormat="1" x14ac:dyDescent="0.25">
      <c r="A7" s="46" t="s">
        <v>381</v>
      </c>
      <c r="B7" s="52" t="s">
        <v>31</v>
      </c>
      <c r="C7" s="52"/>
      <c r="D7" s="52"/>
      <c r="E7" s="52"/>
      <c r="F7" s="52"/>
      <c r="G7" s="52"/>
      <c r="H7" s="52"/>
      <c r="I7" s="52"/>
      <c r="J7" s="52"/>
      <c r="K7" s="52"/>
    </row>
    <row r="8" spans="1:11" customFormat="1" x14ac:dyDescent="0.25">
      <c r="A8" s="46" t="s">
        <v>123</v>
      </c>
      <c r="B8" s="52" t="s">
        <v>147</v>
      </c>
      <c r="C8" s="52"/>
      <c r="D8" s="52"/>
      <c r="E8" s="52"/>
      <c r="F8" s="52"/>
      <c r="G8" s="52"/>
      <c r="H8" s="52"/>
      <c r="I8" s="52"/>
      <c r="J8" s="52"/>
      <c r="K8" s="52"/>
    </row>
    <row r="9" spans="1:11" customFormat="1" x14ac:dyDescent="0.25">
      <c r="A9" s="46" t="s">
        <v>124</v>
      </c>
      <c r="B9" s="52" t="s">
        <v>217</v>
      </c>
      <c r="C9" s="52"/>
      <c r="D9" s="52"/>
      <c r="E9" s="52"/>
      <c r="F9" s="52"/>
      <c r="G9" s="52"/>
      <c r="H9" s="52"/>
      <c r="I9" s="52"/>
      <c r="J9" s="52"/>
      <c r="K9" s="52"/>
    </row>
    <row r="10" spans="1:11" customFormat="1" x14ac:dyDescent="0.25">
      <c r="A10" s="46" t="s">
        <v>6</v>
      </c>
      <c r="B10" s="52" t="s">
        <v>235</v>
      </c>
      <c r="C10" s="52"/>
      <c r="D10" s="52"/>
      <c r="E10" s="52"/>
      <c r="F10" s="52"/>
      <c r="G10" s="52"/>
      <c r="H10" s="52"/>
      <c r="I10" s="52"/>
      <c r="J10" s="52"/>
      <c r="K10" s="52"/>
    </row>
    <row r="11" spans="1:11" customFormat="1" x14ac:dyDescent="0.25">
      <c r="A11" s="46" t="s">
        <v>125</v>
      </c>
      <c r="B11" s="52" t="s">
        <v>219</v>
      </c>
      <c r="C11" s="52"/>
      <c r="D11" s="52"/>
      <c r="E11" s="52"/>
      <c r="F11" s="52"/>
      <c r="G11" s="52"/>
      <c r="H11" s="52"/>
      <c r="I11" s="52"/>
      <c r="J11" s="52"/>
      <c r="K11" s="52"/>
    </row>
    <row r="12" spans="1:11" customFormat="1" x14ac:dyDescent="0.25">
      <c r="A12" s="46" t="s">
        <v>126</v>
      </c>
      <c r="B12" s="52" t="s">
        <v>230</v>
      </c>
      <c r="C12" s="52"/>
      <c r="D12" s="52"/>
      <c r="E12" s="52"/>
      <c r="F12" s="52"/>
      <c r="G12" s="52"/>
      <c r="H12" s="52"/>
      <c r="I12" s="52"/>
      <c r="J12" s="52"/>
      <c r="K12" s="52"/>
    </row>
    <row r="13" spans="1:11" customFormat="1" x14ac:dyDescent="0.25">
      <c r="A13" s="46" t="s">
        <v>382</v>
      </c>
      <c r="B13" s="52">
        <v>1</v>
      </c>
      <c r="C13" s="52"/>
      <c r="D13" s="52"/>
      <c r="E13" s="52"/>
      <c r="F13" s="52"/>
      <c r="G13" s="52"/>
      <c r="H13" s="52"/>
      <c r="I13" s="52"/>
      <c r="J13" s="52"/>
      <c r="K13" s="52"/>
    </row>
    <row r="14" spans="1:11" customFormat="1" x14ac:dyDescent="0.25">
      <c r="A14" s="46" t="s">
        <v>128</v>
      </c>
      <c r="B14" s="52">
        <v>323</v>
      </c>
      <c r="C14" s="52"/>
      <c r="D14" s="52"/>
      <c r="E14" s="52"/>
      <c r="F14" s="52"/>
      <c r="G14" s="52"/>
      <c r="H14" s="52"/>
      <c r="I14" s="52"/>
      <c r="J14" s="52"/>
      <c r="K14" s="52"/>
    </row>
    <row r="15" spans="1:11" customFormat="1" x14ac:dyDescent="0.25">
      <c r="A15" s="46" t="s">
        <v>383</v>
      </c>
      <c r="B15" s="52" t="s">
        <v>236</v>
      </c>
      <c r="C15" s="52"/>
      <c r="D15" s="52"/>
      <c r="E15" s="52"/>
      <c r="F15" s="52"/>
      <c r="G15" s="52"/>
      <c r="H15" s="52"/>
      <c r="I15" s="52"/>
      <c r="J15" s="52"/>
      <c r="K15" s="52"/>
    </row>
    <row r="16" spans="1:11" customFormat="1" x14ac:dyDescent="0.25">
      <c r="A16" s="46" t="s">
        <v>130</v>
      </c>
      <c r="B16" s="52" t="s">
        <v>225</v>
      </c>
      <c r="C16" s="52"/>
      <c r="D16" s="52"/>
      <c r="E16" s="52"/>
      <c r="F16" s="52"/>
      <c r="G16" s="52"/>
      <c r="H16" s="52"/>
      <c r="I16" s="52"/>
      <c r="J16" s="52"/>
      <c r="K16" s="52"/>
    </row>
    <row r="17" spans="1:11" customFormat="1" x14ac:dyDescent="0.25">
      <c r="A17" s="47" t="s">
        <v>384</v>
      </c>
      <c r="B17" s="52"/>
      <c r="C17" s="52"/>
      <c r="D17" s="52"/>
      <c r="E17" s="52"/>
      <c r="F17" s="52"/>
      <c r="G17" s="52"/>
      <c r="H17" s="52"/>
      <c r="I17" s="52"/>
      <c r="J17" s="52"/>
      <c r="K17" s="52"/>
    </row>
    <row r="18" spans="1:11" customFormat="1" x14ac:dyDescent="0.25">
      <c r="A18" s="46" t="s">
        <v>132</v>
      </c>
      <c r="B18" s="53">
        <v>46163</v>
      </c>
      <c r="C18" s="53"/>
      <c r="D18" s="53"/>
      <c r="E18" s="53"/>
      <c r="F18" s="53"/>
      <c r="G18" s="53"/>
      <c r="H18" s="53"/>
      <c r="I18" s="53"/>
      <c r="J18" s="53"/>
      <c r="K18" s="53"/>
    </row>
    <row r="19" spans="1:11" customFormat="1" x14ac:dyDescent="0.25">
      <c r="A19" s="46" t="s">
        <v>133</v>
      </c>
      <c r="B19" s="53">
        <v>46161</v>
      </c>
      <c r="C19" s="52"/>
      <c r="D19" s="52"/>
      <c r="E19" s="52"/>
      <c r="F19" s="52"/>
      <c r="G19" s="52"/>
      <c r="H19" s="52"/>
      <c r="I19" s="52"/>
      <c r="J19" s="52"/>
      <c r="K19" s="52"/>
    </row>
    <row r="20" spans="1:11" customFormat="1" x14ac:dyDescent="0.25">
      <c r="A20" s="46" t="s">
        <v>134</v>
      </c>
      <c r="B20" s="52" t="s">
        <v>143</v>
      </c>
      <c r="C20" s="52"/>
      <c r="D20" s="52"/>
      <c r="E20" s="52"/>
      <c r="F20" s="52"/>
      <c r="G20" s="52"/>
      <c r="H20" s="52"/>
      <c r="I20" s="52"/>
      <c r="J20" s="52"/>
      <c r="K20" s="52"/>
    </row>
    <row r="21" spans="1:11" customFormat="1" x14ac:dyDescent="0.25">
      <c r="A21" s="46" t="s">
        <v>385</v>
      </c>
      <c r="B21" s="52" t="s">
        <v>62</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1" customFormat="1" ht="13" x14ac:dyDescent="0.25">
      <c r="A26" s="60" t="s">
        <v>404</v>
      </c>
      <c r="B26" s="60">
        <v>65</v>
      </c>
      <c r="C26" s="60">
        <v>66</v>
      </c>
      <c r="D26" s="60">
        <v>67</v>
      </c>
      <c r="E26" s="60">
        <v>68</v>
      </c>
      <c r="F26" s="60">
        <v>69</v>
      </c>
      <c r="G26" s="60">
        <v>70</v>
      </c>
      <c r="H26" s="60">
        <v>71</v>
      </c>
      <c r="I26" s="60">
        <v>72</v>
      </c>
      <c r="J26" s="60">
        <v>73</v>
      </c>
      <c r="K26" s="60">
        <v>74</v>
      </c>
    </row>
    <row r="27" spans="1:11" x14ac:dyDescent="0.25">
      <c r="A27" s="44">
        <v>0</v>
      </c>
      <c r="B27" s="50">
        <v>1</v>
      </c>
      <c r="C27" s="50">
        <v>1.0609999999999999</v>
      </c>
      <c r="D27" s="50">
        <v>1.1279999999999999</v>
      </c>
      <c r="E27" s="50">
        <v>1.2010000000000001</v>
      </c>
      <c r="F27" s="50">
        <v>1.282</v>
      </c>
      <c r="G27" s="50">
        <v>1.371</v>
      </c>
      <c r="H27" s="50">
        <v>1.47</v>
      </c>
      <c r="I27" s="50">
        <v>1.579</v>
      </c>
      <c r="J27" s="50">
        <v>1.7010000000000001</v>
      </c>
      <c r="K27" s="50">
        <v>1.837</v>
      </c>
    </row>
    <row r="28" spans="1:11" x14ac:dyDescent="0.25">
      <c r="A28" s="44">
        <v>1</v>
      </c>
      <c r="B28" s="50">
        <v>1.0049999999999999</v>
      </c>
      <c r="C28" s="50">
        <v>1.0660000000000001</v>
      </c>
      <c r="D28" s="50">
        <v>1.1339999999999999</v>
      </c>
      <c r="E28" s="50">
        <v>1.208</v>
      </c>
      <c r="F28" s="50">
        <v>1.2889999999999999</v>
      </c>
      <c r="G28" s="50">
        <v>1.379</v>
      </c>
      <c r="H28" s="50">
        <v>1.4790000000000001</v>
      </c>
      <c r="I28" s="50">
        <v>1.589</v>
      </c>
      <c r="J28" s="50">
        <v>1.712</v>
      </c>
      <c r="K28" s="50">
        <v>1.85</v>
      </c>
    </row>
    <row r="29" spans="1:11" x14ac:dyDescent="0.25">
      <c r="A29" s="44">
        <v>2</v>
      </c>
      <c r="B29" s="50">
        <v>1.01</v>
      </c>
      <c r="C29" s="50">
        <v>1.0720000000000001</v>
      </c>
      <c r="D29" s="50">
        <v>1.1399999999999999</v>
      </c>
      <c r="E29" s="50">
        <v>1.2150000000000001</v>
      </c>
      <c r="F29" s="50">
        <v>1.2969999999999999</v>
      </c>
      <c r="G29" s="50">
        <v>1.3879999999999999</v>
      </c>
      <c r="H29" s="50">
        <v>1.488</v>
      </c>
      <c r="I29" s="50">
        <v>1.6</v>
      </c>
      <c r="J29" s="50">
        <v>1.724</v>
      </c>
      <c r="K29" s="50">
        <v>1.8620000000000001</v>
      </c>
    </row>
    <row r="30" spans="1:11" x14ac:dyDescent="0.25">
      <c r="A30" s="44">
        <v>3</v>
      </c>
      <c r="B30" s="50">
        <v>1.0149999999999999</v>
      </c>
      <c r="C30" s="50">
        <v>1.0780000000000001</v>
      </c>
      <c r="D30" s="50">
        <v>1.1459999999999999</v>
      </c>
      <c r="E30" s="50">
        <v>1.2210000000000001</v>
      </c>
      <c r="F30" s="50">
        <v>1.304</v>
      </c>
      <c r="G30" s="50">
        <v>1.3959999999999999</v>
      </c>
      <c r="H30" s="50">
        <v>1.4970000000000001</v>
      </c>
      <c r="I30" s="50">
        <v>1.61</v>
      </c>
      <c r="J30" s="50">
        <v>1.7350000000000001</v>
      </c>
      <c r="K30" s="50">
        <v>1.875</v>
      </c>
    </row>
    <row r="31" spans="1:11" x14ac:dyDescent="0.25">
      <c r="A31" s="44">
        <v>4</v>
      </c>
      <c r="B31" s="50">
        <v>1.02</v>
      </c>
      <c r="C31" s="50">
        <v>1.083</v>
      </c>
      <c r="D31" s="50">
        <v>1.1519999999999999</v>
      </c>
      <c r="E31" s="50">
        <v>1.228</v>
      </c>
      <c r="F31" s="50">
        <v>1.3120000000000001</v>
      </c>
      <c r="G31" s="50">
        <v>1.4039999999999999</v>
      </c>
      <c r="H31" s="50">
        <v>1.506</v>
      </c>
      <c r="I31" s="50">
        <v>1.62</v>
      </c>
      <c r="J31" s="50">
        <v>1.746</v>
      </c>
      <c r="K31" s="50">
        <v>1.8879999999999999</v>
      </c>
    </row>
    <row r="32" spans="1:11" x14ac:dyDescent="0.25">
      <c r="A32" s="44">
        <v>5</v>
      </c>
      <c r="B32" s="50">
        <v>1.0249999999999999</v>
      </c>
      <c r="C32" s="50">
        <v>1.089</v>
      </c>
      <c r="D32" s="50">
        <v>1.1579999999999999</v>
      </c>
      <c r="E32" s="50">
        <v>1.2350000000000001</v>
      </c>
      <c r="F32" s="50">
        <v>1.319</v>
      </c>
      <c r="G32" s="50">
        <v>1.4119999999999999</v>
      </c>
      <c r="H32" s="50">
        <v>1.5149999999999999</v>
      </c>
      <c r="I32" s="50">
        <v>1.63</v>
      </c>
      <c r="J32" s="50">
        <v>1.758</v>
      </c>
      <c r="K32" s="50">
        <v>1.9</v>
      </c>
    </row>
    <row r="33" spans="1:11" x14ac:dyDescent="0.25">
      <c r="A33" s="44">
        <v>6</v>
      </c>
      <c r="B33" s="50">
        <v>1.03</v>
      </c>
      <c r="C33" s="50">
        <v>1.0940000000000001</v>
      </c>
      <c r="D33" s="50">
        <v>1.1639999999999999</v>
      </c>
      <c r="E33" s="50">
        <v>1.242</v>
      </c>
      <c r="F33" s="50">
        <v>1.327</v>
      </c>
      <c r="G33" s="50">
        <v>1.42</v>
      </c>
      <c r="H33" s="50">
        <v>1.5249999999999999</v>
      </c>
      <c r="I33" s="50">
        <v>1.64</v>
      </c>
      <c r="J33" s="50">
        <v>1.7689999999999999</v>
      </c>
      <c r="K33" s="50">
        <v>1.913</v>
      </c>
    </row>
    <row r="34" spans="1:11" x14ac:dyDescent="0.25">
      <c r="A34" s="44">
        <v>7</v>
      </c>
      <c r="B34" s="50">
        <v>1.036</v>
      </c>
      <c r="C34" s="50">
        <v>1.1000000000000001</v>
      </c>
      <c r="D34" s="50">
        <v>1.171</v>
      </c>
      <c r="E34" s="50">
        <v>1.248</v>
      </c>
      <c r="F34" s="50">
        <v>1.3340000000000001</v>
      </c>
      <c r="G34" s="50">
        <v>1.429</v>
      </c>
      <c r="H34" s="50">
        <v>1.534</v>
      </c>
      <c r="I34" s="50">
        <v>1.65</v>
      </c>
      <c r="J34" s="50">
        <v>1.78</v>
      </c>
      <c r="K34" s="50">
        <v>1.925</v>
      </c>
    </row>
    <row r="35" spans="1:11" x14ac:dyDescent="0.25">
      <c r="A35" s="44">
        <v>8</v>
      </c>
      <c r="B35" s="50">
        <v>1.0409999999999999</v>
      </c>
      <c r="C35" s="50">
        <v>1.105</v>
      </c>
      <c r="D35" s="50">
        <v>1.177</v>
      </c>
      <c r="E35" s="50">
        <v>1.2549999999999999</v>
      </c>
      <c r="F35" s="50">
        <v>1.341</v>
      </c>
      <c r="G35" s="50">
        <v>1.4370000000000001</v>
      </c>
      <c r="H35" s="50">
        <v>1.5429999999999999</v>
      </c>
      <c r="I35" s="50">
        <v>1.661</v>
      </c>
      <c r="J35" s="50">
        <v>1.792</v>
      </c>
      <c r="K35" s="50">
        <v>1.9379999999999999</v>
      </c>
    </row>
    <row r="36" spans="1:11" x14ac:dyDescent="0.25">
      <c r="A36" s="44">
        <v>9</v>
      </c>
      <c r="B36" s="50">
        <v>1.046</v>
      </c>
      <c r="C36" s="50">
        <v>1.111</v>
      </c>
      <c r="D36" s="50">
        <v>1.1830000000000001</v>
      </c>
      <c r="E36" s="50">
        <v>1.262</v>
      </c>
      <c r="F36" s="50">
        <v>1.349</v>
      </c>
      <c r="G36" s="50">
        <v>1.4450000000000001</v>
      </c>
      <c r="H36" s="50">
        <v>1.552</v>
      </c>
      <c r="I36" s="50">
        <v>1.671</v>
      </c>
      <c r="J36" s="50">
        <v>1.8029999999999999</v>
      </c>
      <c r="K36" s="50">
        <v>1.9510000000000001</v>
      </c>
    </row>
    <row r="37" spans="1:11" x14ac:dyDescent="0.25">
      <c r="A37" s="44">
        <v>10</v>
      </c>
      <c r="B37" s="50">
        <v>1.0509999999999999</v>
      </c>
      <c r="C37" s="50">
        <v>1.117</v>
      </c>
      <c r="D37" s="50">
        <v>1.1890000000000001</v>
      </c>
      <c r="E37" s="50">
        <v>1.2689999999999999</v>
      </c>
      <c r="F37" s="50">
        <v>1.3560000000000001</v>
      </c>
      <c r="G37" s="50">
        <v>1.4530000000000001</v>
      </c>
      <c r="H37" s="50">
        <v>1.5609999999999999</v>
      </c>
      <c r="I37" s="50">
        <v>1.681</v>
      </c>
      <c r="J37" s="50">
        <v>1.8140000000000001</v>
      </c>
      <c r="K37" s="50">
        <v>1.9630000000000001</v>
      </c>
    </row>
    <row r="38" spans="1:11" x14ac:dyDescent="0.25">
      <c r="A38" s="44">
        <v>11</v>
      </c>
      <c r="B38" s="50">
        <v>1.056</v>
      </c>
      <c r="C38" s="50">
        <v>1.1220000000000001</v>
      </c>
      <c r="D38" s="50">
        <v>1.1950000000000001</v>
      </c>
      <c r="E38" s="50">
        <v>1.2749999999999999</v>
      </c>
      <c r="F38" s="50">
        <v>1.3640000000000001</v>
      </c>
      <c r="G38" s="50">
        <v>1.462</v>
      </c>
      <c r="H38" s="50">
        <v>1.57</v>
      </c>
      <c r="I38" s="50">
        <v>1.6910000000000001</v>
      </c>
      <c r="J38" s="50">
        <v>1.8260000000000001</v>
      </c>
      <c r="K38" s="50">
        <v>1.976</v>
      </c>
    </row>
  </sheetData>
  <sheetProtection algorithmName="SHA-512" hashValue="5cnVOufhxq9RpSaJZx80VvJnD4uNazBL9elPy5jMoqH87SpBPAp7+JKE5JSRT9/xI4OcKrdFmuNxWkhIv7QAdw==" saltValue="j71x0r7LCTwSl+WsR4DGNA==" spinCount="100000" sheet="1" objects="1" scenarios="1"/>
  <conditionalFormatting sqref="A26:A38">
    <cfRule type="expression" dxfId="488" priority="1" stopIfTrue="1">
      <formula>MOD(ROW(),2)=0</formula>
    </cfRule>
    <cfRule type="expression" dxfId="487" priority="2" stopIfTrue="1">
      <formula>MOD(ROW(),2)&lt;&gt;0</formula>
    </cfRule>
  </conditionalFormatting>
  <conditionalFormatting sqref="B26:K38">
    <cfRule type="expression" dxfId="486" priority="3" stopIfTrue="1">
      <formula>MOD(ROW(),2)=0</formula>
    </cfRule>
    <cfRule type="expression" dxfId="485" priority="4" stopIfTrue="1">
      <formula>MOD(ROW(),2)&lt;&gt;0</formula>
    </cfRule>
  </conditionalFormatting>
  <conditionalFormatting sqref="A6:A21">
    <cfRule type="expression" dxfId="484" priority="5" stopIfTrue="1">
      <formula>MOD(ROW(),2)=0</formula>
    </cfRule>
    <cfRule type="expression" dxfId="483" priority="6" stopIfTrue="1">
      <formula>MOD(ROW(),2)&lt;&gt;0</formula>
    </cfRule>
  </conditionalFormatting>
  <conditionalFormatting sqref="B6:K21">
    <cfRule type="expression" dxfId="482" priority="7" stopIfTrue="1">
      <formula>MOD(ROW(),2)=0</formula>
    </cfRule>
    <cfRule type="expression" dxfId="481" priority="8" stopIfTrue="1">
      <formula>MOD(ROW(),2)&lt;&gt;0</formula>
    </cfRule>
  </conditionalFormatting>
  <pageMargins left="0.7" right="0.7" top="0.75" bottom="0.75" header="0.3" footer="0.3"/>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ED3E5-9A23-440C-894F-1AD8FFF7D804}">
  <sheetPr codeName="Sheet48"/>
  <dimension ref="A1:K38"/>
  <sheetViews>
    <sheetView showGridLines="0" workbookViewId="0">
      <selection activeCell="A6" sqref="A6"/>
    </sheetView>
  </sheetViews>
  <sheetFormatPr defaultColWidth="8.7265625" defaultRowHeight="12.5" x14ac:dyDescent="0.25"/>
  <cols>
    <col min="1" max="1" width="31.54296875" style="42" customWidth="1"/>
    <col min="2" max="11" width="22.54296875" style="42" customWidth="1"/>
    <col min="12" max="16384" width="8.7265625" style="42"/>
  </cols>
  <sheetData>
    <row r="1" spans="1:11" s="1" customFormat="1" ht="20" x14ac:dyDescent="0.4">
      <c r="A1" s="2" t="s">
        <v>0</v>
      </c>
    </row>
    <row r="2" spans="1:11" s="1" customFormat="1" ht="15.5" x14ac:dyDescent="0.35">
      <c r="A2" s="30" t="s">
        <v>1</v>
      </c>
      <c r="B2" s="3" t="str">
        <f>wb_title</f>
        <v>Fire_NI - Consolidated Factor Spreadsheet</v>
      </c>
    </row>
    <row r="3" spans="1:11" s="1" customFormat="1" ht="15.5" x14ac:dyDescent="0.35">
      <c r="A3" s="30" t="s">
        <v>2</v>
      </c>
      <c r="B3" s="3" t="str">
        <f>TABLE_FACTOR_TYPE_1 &amp; " - x-" &amp; TABLE_SERIES_NUMBER_1</f>
        <v>Pension Debit - x-324</v>
      </c>
    </row>
    <row r="4" spans="1:11" customFormat="1" x14ac:dyDescent="0.25"/>
    <row r="5" spans="1:11" customFormat="1" x14ac:dyDescent="0.25"/>
    <row r="6" spans="1:11" customFormat="1" x14ac:dyDescent="0.25">
      <c r="A6" s="46" t="s">
        <v>379</v>
      </c>
      <c r="B6" s="52" t="s">
        <v>380</v>
      </c>
      <c r="C6" s="52"/>
      <c r="D6" s="52"/>
      <c r="E6" s="52"/>
      <c r="F6" s="52"/>
      <c r="G6" s="52"/>
      <c r="H6" s="52"/>
      <c r="I6" s="52"/>
      <c r="J6" s="52"/>
      <c r="K6" s="52"/>
    </row>
    <row r="7" spans="1:11" customFormat="1" x14ac:dyDescent="0.25">
      <c r="A7" s="46" t="s">
        <v>381</v>
      </c>
      <c r="B7" s="52" t="s">
        <v>31</v>
      </c>
      <c r="C7" s="52"/>
      <c r="D7" s="52"/>
      <c r="E7" s="52"/>
      <c r="F7" s="52"/>
      <c r="G7" s="52"/>
      <c r="H7" s="52"/>
      <c r="I7" s="52"/>
      <c r="J7" s="52"/>
      <c r="K7" s="52"/>
    </row>
    <row r="8" spans="1:11" customFormat="1" x14ac:dyDescent="0.25">
      <c r="A8" s="46" t="s">
        <v>123</v>
      </c>
      <c r="B8" s="52" t="s">
        <v>147</v>
      </c>
      <c r="C8" s="52"/>
      <c r="D8" s="52"/>
      <c r="E8" s="52"/>
      <c r="F8" s="52"/>
      <c r="G8" s="52"/>
      <c r="H8" s="52"/>
      <c r="I8" s="52"/>
      <c r="J8" s="52"/>
      <c r="K8" s="52"/>
    </row>
    <row r="9" spans="1:11" customFormat="1" x14ac:dyDescent="0.25">
      <c r="A9" s="46" t="s">
        <v>124</v>
      </c>
      <c r="B9" s="52" t="s">
        <v>217</v>
      </c>
      <c r="C9" s="52"/>
      <c r="D9" s="52"/>
      <c r="E9" s="52"/>
      <c r="F9" s="52"/>
      <c r="G9" s="52"/>
      <c r="H9" s="52"/>
      <c r="I9" s="52"/>
      <c r="J9" s="52"/>
      <c r="K9" s="52"/>
    </row>
    <row r="10" spans="1:11" customFormat="1" x14ac:dyDescent="0.25">
      <c r="A10" s="46" t="s">
        <v>6</v>
      </c>
      <c r="B10" s="52" t="s">
        <v>237</v>
      </c>
      <c r="C10" s="52"/>
      <c r="D10" s="52"/>
      <c r="E10" s="52"/>
      <c r="F10" s="52"/>
      <c r="G10" s="52"/>
      <c r="H10" s="52"/>
      <c r="I10" s="52"/>
      <c r="J10" s="52"/>
      <c r="K10" s="52"/>
    </row>
    <row r="11" spans="1:11" customFormat="1" x14ac:dyDescent="0.25">
      <c r="A11" s="46" t="s">
        <v>125</v>
      </c>
      <c r="B11" s="52" t="s">
        <v>219</v>
      </c>
      <c r="C11" s="52"/>
      <c r="D11" s="52"/>
      <c r="E11" s="52"/>
      <c r="F11" s="52"/>
      <c r="G11" s="52"/>
      <c r="H11" s="52"/>
      <c r="I11" s="52"/>
      <c r="J11" s="52"/>
      <c r="K11" s="52"/>
    </row>
    <row r="12" spans="1:11" customFormat="1" x14ac:dyDescent="0.25">
      <c r="A12" s="46" t="s">
        <v>126</v>
      </c>
      <c r="B12" s="52" t="s">
        <v>230</v>
      </c>
      <c r="C12" s="52"/>
      <c r="D12" s="52"/>
      <c r="E12" s="52"/>
      <c r="F12" s="52"/>
      <c r="G12" s="52"/>
      <c r="H12" s="52"/>
      <c r="I12" s="52"/>
      <c r="J12" s="52"/>
      <c r="K12" s="52"/>
    </row>
    <row r="13" spans="1:11" customFormat="1" x14ac:dyDescent="0.25">
      <c r="A13" s="46" t="s">
        <v>382</v>
      </c>
      <c r="B13" s="52">
        <v>1</v>
      </c>
      <c r="C13" s="52"/>
      <c r="D13" s="52"/>
      <c r="E13" s="52"/>
      <c r="F13" s="52"/>
      <c r="G13" s="52"/>
      <c r="H13" s="52"/>
      <c r="I13" s="52"/>
      <c r="J13" s="52"/>
      <c r="K13" s="52"/>
    </row>
    <row r="14" spans="1:11" customFormat="1" x14ac:dyDescent="0.25">
      <c r="A14" s="46" t="s">
        <v>128</v>
      </c>
      <c r="B14" s="52">
        <v>324</v>
      </c>
      <c r="C14" s="52"/>
      <c r="D14" s="52"/>
      <c r="E14" s="52"/>
      <c r="F14" s="52"/>
      <c r="G14" s="52"/>
      <c r="H14" s="52"/>
      <c r="I14" s="52"/>
      <c r="J14" s="52"/>
      <c r="K14" s="52"/>
    </row>
    <row r="15" spans="1:11" customFormat="1" x14ac:dyDescent="0.25">
      <c r="A15" s="46" t="s">
        <v>383</v>
      </c>
      <c r="B15" s="52" t="s">
        <v>238</v>
      </c>
      <c r="C15" s="52"/>
      <c r="D15" s="52"/>
      <c r="E15" s="52"/>
      <c r="F15" s="52"/>
      <c r="G15" s="52"/>
      <c r="H15" s="52"/>
      <c r="I15" s="52"/>
      <c r="J15" s="52"/>
      <c r="K15" s="52"/>
    </row>
    <row r="16" spans="1:11" customFormat="1" x14ac:dyDescent="0.25">
      <c r="A16" s="46" t="s">
        <v>130</v>
      </c>
      <c r="B16" s="52" t="s">
        <v>239</v>
      </c>
      <c r="C16" s="52"/>
      <c r="D16" s="52"/>
      <c r="E16" s="52"/>
      <c r="F16" s="52"/>
      <c r="G16" s="52"/>
      <c r="H16" s="52"/>
      <c r="I16" s="52"/>
      <c r="J16" s="52"/>
      <c r="K16" s="52"/>
    </row>
    <row r="17" spans="1:11" customFormat="1" x14ac:dyDescent="0.25">
      <c r="A17" s="47" t="s">
        <v>384</v>
      </c>
      <c r="B17" s="52"/>
      <c r="C17" s="52"/>
      <c r="D17" s="52"/>
      <c r="E17" s="52"/>
      <c r="F17" s="52"/>
      <c r="G17" s="52"/>
      <c r="H17" s="52"/>
      <c r="I17" s="52"/>
      <c r="J17" s="52"/>
      <c r="K17" s="52"/>
    </row>
    <row r="18" spans="1:11" customFormat="1" x14ac:dyDescent="0.25">
      <c r="A18" s="46" t="s">
        <v>132</v>
      </c>
      <c r="B18" s="53">
        <v>46163</v>
      </c>
      <c r="C18" s="53"/>
      <c r="D18" s="53"/>
      <c r="E18" s="53"/>
      <c r="F18" s="53"/>
      <c r="G18" s="53"/>
      <c r="H18" s="53"/>
      <c r="I18" s="53"/>
      <c r="J18" s="53"/>
      <c r="K18" s="53"/>
    </row>
    <row r="19" spans="1:11" customFormat="1" x14ac:dyDescent="0.25">
      <c r="A19" s="46" t="s">
        <v>133</v>
      </c>
      <c r="B19" s="53">
        <v>46161</v>
      </c>
      <c r="C19" s="52"/>
      <c r="D19" s="52"/>
      <c r="E19" s="52"/>
      <c r="F19" s="52"/>
      <c r="G19" s="52"/>
      <c r="H19" s="52"/>
      <c r="I19" s="52"/>
      <c r="J19" s="52"/>
      <c r="K19" s="52"/>
    </row>
    <row r="20" spans="1:11" customFormat="1" x14ac:dyDescent="0.25">
      <c r="A20" s="46" t="s">
        <v>134</v>
      </c>
      <c r="B20" s="52" t="s">
        <v>143</v>
      </c>
      <c r="C20" s="52"/>
      <c r="D20" s="52"/>
      <c r="E20" s="52"/>
      <c r="F20" s="52"/>
      <c r="G20" s="52"/>
      <c r="H20" s="52"/>
      <c r="I20" s="52"/>
      <c r="J20" s="52"/>
      <c r="K20" s="52"/>
    </row>
    <row r="21" spans="1:11" customFormat="1" x14ac:dyDescent="0.25">
      <c r="A21" s="46" t="s">
        <v>385</v>
      </c>
      <c r="B21" s="52" t="s">
        <v>62</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1" customFormat="1" ht="13" x14ac:dyDescent="0.25">
      <c r="A26" s="60" t="s">
        <v>404</v>
      </c>
      <c r="B26" s="60">
        <v>60</v>
      </c>
      <c r="C26" s="60">
        <v>61</v>
      </c>
      <c r="D26" s="60">
        <v>62</v>
      </c>
      <c r="E26" s="60">
        <v>63</v>
      </c>
      <c r="F26" s="60">
        <v>64</v>
      </c>
      <c r="G26" s="60">
        <v>65</v>
      </c>
      <c r="H26" s="60">
        <v>66</v>
      </c>
      <c r="I26" s="60">
        <v>67</v>
      </c>
      <c r="J26" s="60">
        <v>68</v>
      </c>
      <c r="K26" s="60">
        <v>69</v>
      </c>
    </row>
    <row r="27" spans="1:11" x14ac:dyDescent="0.25">
      <c r="A27" s="44">
        <v>0</v>
      </c>
      <c r="B27" s="50">
        <v>1</v>
      </c>
      <c r="C27" s="50">
        <v>1.052</v>
      </c>
      <c r="D27" s="50">
        <v>1.1080000000000001</v>
      </c>
      <c r="E27" s="50">
        <v>1.169</v>
      </c>
      <c r="F27" s="50">
        <v>1.236</v>
      </c>
      <c r="G27" s="50">
        <v>1.3080000000000001</v>
      </c>
      <c r="H27" s="50">
        <v>1.3859999999999999</v>
      </c>
      <c r="I27" s="50">
        <v>1.4710000000000001</v>
      </c>
      <c r="J27" s="50">
        <v>1.5649999999999999</v>
      </c>
      <c r="K27" s="50">
        <v>1.6679999999999999</v>
      </c>
    </row>
    <row r="28" spans="1:11" x14ac:dyDescent="0.25">
      <c r="A28" s="44">
        <v>1</v>
      </c>
      <c r="B28" s="50">
        <v>1.004</v>
      </c>
      <c r="C28" s="50">
        <v>1.0569999999999999</v>
      </c>
      <c r="D28" s="50">
        <v>1.1140000000000001</v>
      </c>
      <c r="E28" s="50">
        <v>1.175</v>
      </c>
      <c r="F28" s="50">
        <v>1.242</v>
      </c>
      <c r="G28" s="50">
        <v>1.3140000000000001</v>
      </c>
      <c r="H28" s="50">
        <v>1.393</v>
      </c>
      <c r="I28" s="50">
        <v>1.4790000000000001</v>
      </c>
      <c r="J28" s="50">
        <v>1.5740000000000001</v>
      </c>
      <c r="K28" s="50">
        <v>1.677</v>
      </c>
    </row>
    <row r="29" spans="1:11" x14ac:dyDescent="0.25">
      <c r="A29" s="44">
        <v>2</v>
      </c>
      <c r="B29" s="50">
        <v>1.0089999999999999</v>
      </c>
      <c r="C29" s="50">
        <v>1.0609999999999999</v>
      </c>
      <c r="D29" s="50">
        <v>1.119</v>
      </c>
      <c r="E29" s="50">
        <v>1.181</v>
      </c>
      <c r="F29" s="50">
        <v>1.248</v>
      </c>
      <c r="G29" s="50">
        <v>1.321</v>
      </c>
      <c r="H29" s="50">
        <v>1.4</v>
      </c>
      <c r="I29" s="50">
        <v>1.4870000000000001</v>
      </c>
      <c r="J29" s="50">
        <v>1.5820000000000001</v>
      </c>
      <c r="K29" s="50">
        <v>1.6870000000000001</v>
      </c>
    </row>
    <row r="30" spans="1:11" x14ac:dyDescent="0.25">
      <c r="A30" s="44">
        <v>3</v>
      </c>
      <c r="B30" s="50">
        <v>1.0129999999999999</v>
      </c>
      <c r="C30" s="50">
        <v>1.0660000000000001</v>
      </c>
      <c r="D30" s="50">
        <v>1.1240000000000001</v>
      </c>
      <c r="E30" s="50">
        <v>1.1859999999999999</v>
      </c>
      <c r="F30" s="50">
        <v>1.254</v>
      </c>
      <c r="G30" s="50">
        <v>1.327</v>
      </c>
      <c r="H30" s="50">
        <v>1.407</v>
      </c>
      <c r="I30" s="50">
        <v>1.4950000000000001</v>
      </c>
      <c r="J30" s="50">
        <v>1.591</v>
      </c>
      <c r="K30" s="50">
        <v>1.696</v>
      </c>
    </row>
    <row r="31" spans="1:11" x14ac:dyDescent="0.25">
      <c r="A31" s="44">
        <v>4</v>
      </c>
      <c r="B31" s="50">
        <v>1.0169999999999999</v>
      </c>
      <c r="C31" s="50">
        <v>1.071</v>
      </c>
      <c r="D31" s="50">
        <v>1.129</v>
      </c>
      <c r="E31" s="50">
        <v>1.1919999999999999</v>
      </c>
      <c r="F31" s="50">
        <v>1.26</v>
      </c>
      <c r="G31" s="50">
        <v>1.3340000000000001</v>
      </c>
      <c r="H31" s="50">
        <v>1.4139999999999999</v>
      </c>
      <c r="I31" s="50">
        <v>1.5029999999999999</v>
      </c>
      <c r="J31" s="50">
        <v>1.599</v>
      </c>
      <c r="K31" s="50">
        <v>1.7050000000000001</v>
      </c>
    </row>
    <row r="32" spans="1:11" x14ac:dyDescent="0.25">
      <c r="A32" s="44">
        <v>5</v>
      </c>
      <c r="B32" s="50">
        <v>1.022</v>
      </c>
      <c r="C32" s="50">
        <v>1.0760000000000001</v>
      </c>
      <c r="D32" s="50">
        <v>1.1339999999999999</v>
      </c>
      <c r="E32" s="50">
        <v>1.1970000000000001</v>
      </c>
      <c r="F32" s="50">
        <v>1.266</v>
      </c>
      <c r="G32" s="50">
        <v>1.34</v>
      </c>
      <c r="H32" s="50">
        <v>1.4219999999999999</v>
      </c>
      <c r="I32" s="50">
        <v>1.51</v>
      </c>
      <c r="J32" s="50">
        <v>1.6080000000000001</v>
      </c>
      <c r="K32" s="50">
        <v>1.7150000000000001</v>
      </c>
    </row>
    <row r="33" spans="1:11" x14ac:dyDescent="0.25">
      <c r="A33" s="44">
        <v>6</v>
      </c>
      <c r="B33" s="50">
        <v>1.026</v>
      </c>
      <c r="C33" s="50">
        <v>1.08</v>
      </c>
      <c r="D33" s="50">
        <v>1.139</v>
      </c>
      <c r="E33" s="50">
        <v>1.2030000000000001</v>
      </c>
      <c r="F33" s="50">
        <v>1.272</v>
      </c>
      <c r="G33" s="50">
        <v>1.347</v>
      </c>
      <c r="H33" s="50">
        <v>1.429</v>
      </c>
      <c r="I33" s="50">
        <v>1.518</v>
      </c>
      <c r="J33" s="50">
        <v>1.6160000000000001</v>
      </c>
      <c r="K33" s="50">
        <v>1.724</v>
      </c>
    </row>
    <row r="34" spans="1:11" x14ac:dyDescent="0.25">
      <c r="A34" s="44">
        <v>7</v>
      </c>
      <c r="B34" s="50">
        <v>1.03</v>
      </c>
      <c r="C34" s="50">
        <v>1.085</v>
      </c>
      <c r="D34" s="50">
        <v>1.1439999999999999</v>
      </c>
      <c r="E34" s="50">
        <v>1.208</v>
      </c>
      <c r="F34" s="50">
        <v>1.278</v>
      </c>
      <c r="G34" s="50">
        <v>1.353</v>
      </c>
      <c r="H34" s="50">
        <v>1.4359999999999999</v>
      </c>
      <c r="I34" s="50">
        <v>1.526</v>
      </c>
      <c r="J34" s="50">
        <v>1.625</v>
      </c>
      <c r="K34" s="50">
        <v>1.734</v>
      </c>
    </row>
    <row r="35" spans="1:11" x14ac:dyDescent="0.25">
      <c r="A35" s="44">
        <v>8</v>
      </c>
      <c r="B35" s="50">
        <v>1.0349999999999999</v>
      </c>
      <c r="C35" s="50">
        <v>1.0900000000000001</v>
      </c>
      <c r="D35" s="50">
        <v>1.149</v>
      </c>
      <c r="E35" s="50">
        <v>1.214</v>
      </c>
      <c r="F35" s="50">
        <v>1.284</v>
      </c>
      <c r="G35" s="50">
        <v>1.36</v>
      </c>
      <c r="H35" s="50">
        <v>1.4430000000000001</v>
      </c>
      <c r="I35" s="50">
        <v>1.534</v>
      </c>
      <c r="J35" s="50">
        <v>1.633</v>
      </c>
      <c r="K35" s="50">
        <v>1.7430000000000001</v>
      </c>
    </row>
    <row r="36" spans="1:11" x14ac:dyDescent="0.25">
      <c r="A36" s="44">
        <v>9</v>
      </c>
      <c r="B36" s="50">
        <v>1.0389999999999999</v>
      </c>
      <c r="C36" s="50">
        <v>1.0940000000000001</v>
      </c>
      <c r="D36" s="50">
        <v>1.1539999999999999</v>
      </c>
      <c r="E36" s="50">
        <v>1.2190000000000001</v>
      </c>
      <c r="F36" s="50">
        <v>1.29</v>
      </c>
      <c r="G36" s="50">
        <v>1.3660000000000001</v>
      </c>
      <c r="H36" s="50">
        <v>1.45</v>
      </c>
      <c r="I36" s="50">
        <v>1.542</v>
      </c>
      <c r="J36" s="50">
        <v>1.6419999999999999</v>
      </c>
      <c r="K36" s="50">
        <v>1.7529999999999999</v>
      </c>
    </row>
    <row r="37" spans="1:11" x14ac:dyDescent="0.25">
      <c r="A37" s="44">
        <v>10</v>
      </c>
      <c r="B37" s="50">
        <v>1.0429999999999999</v>
      </c>
      <c r="C37" s="50">
        <v>1.099</v>
      </c>
      <c r="D37" s="50">
        <v>1.159</v>
      </c>
      <c r="E37" s="50">
        <v>1.2250000000000001</v>
      </c>
      <c r="F37" s="50">
        <v>1.296</v>
      </c>
      <c r="G37" s="50">
        <v>1.373</v>
      </c>
      <c r="H37" s="50">
        <v>1.4570000000000001</v>
      </c>
      <c r="I37" s="50">
        <v>1.5489999999999999</v>
      </c>
      <c r="J37" s="50">
        <v>1.651</v>
      </c>
      <c r="K37" s="50">
        <v>1.762</v>
      </c>
    </row>
    <row r="38" spans="1:11" x14ac:dyDescent="0.25">
      <c r="A38" s="44">
        <v>11</v>
      </c>
      <c r="B38" s="50">
        <v>1.048</v>
      </c>
      <c r="C38" s="50">
        <v>1.1040000000000001</v>
      </c>
      <c r="D38" s="50">
        <v>1.1639999999999999</v>
      </c>
      <c r="E38" s="50">
        <v>1.23</v>
      </c>
      <c r="F38" s="50">
        <v>1.302</v>
      </c>
      <c r="G38" s="50">
        <v>1.379</v>
      </c>
      <c r="H38" s="50">
        <v>1.464</v>
      </c>
      <c r="I38" s="50">
        <v>1.5569999999999999</v>
      </c>
      <c r="J38" s="50">
        <v>1.659</v>
      </c>
      <c r="K38" s="50">
        <v>1.772</v>
      </c>
    </row>
  </sheetData>
  <sheetProtection algorithmName="SHA-512" hashValue="5KwjbSnGvgVQEPc8x197ByRCJ+4e+RBTFWdt4FnFuBSDl6vn3aONp+vdR1tjfFE/ITIu0Gh3p05ZMf7fZ4tvuQ==" saltValue="ZDcMFZWoO7Y1L/nVzBG6pg==" spinCount="100000" sheet="1" objects="1" scenarios="1"/>
  <conditionalFormatting sqref="A26:A38">
    <cfRule type="expression" dxfId="478" priority="1" stopIfTrue="1">
      <formula>MOD(ROW(),2)=0</formula>
    </cfRule>
    <cfRule type="expression" dxfId="477" priority="2" stopIfTrue="1">
      <formula>MOD(ROW(),2)&lt;&gt;0</formula>
    </cfRule>
  </conditionalFormatting>
  <conditionalFormatting sqref="B26:K38">
    <cfRule type="expression" dxfId="476" priority="3" stopIfTrue="1">
      <formula>MOD(ROW(),2)=0</formula>
    </cfRule>
    <cfRule type="expression" dxfId="475" priority="4" stopIfTrue="1">
      <formula>MOD(ROW(),2)&lt;&gt;0</formula>
    </cfRule>
  </conditionalFormatting>
  <conditionalFormatting sqref="A6:A21">
    <cfRule type="expression" dxfId="474" priority="5" stopIfTrue="1">
      <formula>MOD(ROW(),2)=0</formula>
    </cfRule>
    <cfRule type="expression" dxfId="473" priority="6" stopIfTrue="1">
      <formula>MOD(ROW(),2)&lt;&gt;0</formula>
    </cfRule>
  </conditionalFormatting>
  <conditionalFormatting sqref="B6:K21">
    <cfRule type="expression" dxfId="472" priority="7" stopIfTrue="1">
      <formula>MOD(ROW(),2)=0</formula>
    </cfRule>
    <cfRule type="expression" dxfId="471" priority="8" stopIfTrue="1">
      <formula>MOD(ROW(),2)&lt;&gt;0</formula>
    </cfRule>
  </conditionalFormatting>
  <pageMargins left="0.7" right="0.7" top="0.75" bottom="0.75" header="0.3" footer="0.3"/>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A2F5E-658C-4792-B825-7DCFA01C0A3A}">
  <sheetPr codeName="Sheet49"/>
  <dimension ref="A1:AV38"/>
  <sheetViews>
    <sheetView showGridLines="0" workbookViewId="0">
      <selection activeCell="A6" sqref="A6"/>
    </sheetView>
  </sheetViews>
  <sheetFormatPr defaultColWidth="8.7265625" defaultRowHeight="12.5" x14ac:dyDescent="0.25"/>
  <cols>
    <col min="1" max="1" width="31.54296875" style="42" customWidth="1"/>
    <col min="2" max="48" width="22.54296875" style="42" customWidth="1"/>
    <col min="49" max="16384" width="8.7265625" style="42"/>
  </cols>
  <sheetData>
    <row r="1" spans="1:48" s="1" customFormat="1" ht="20" x14ac:dyDescent="0.4">
      <c r="A1" s="2" t="s">
        <v>0</v>
      </c>
    </row>
    <row r="2" spans="1:48" s="1" customFormat="1" ht="15.5" x14ac:dyDescent="0.35">
      <c r="A2" s="30" t="s">
        <v>1</v>
      </c>
      <c r="B2" s="3" t="str">
        <f>wb_title</f>
        <v>Fire_NI - Consolidated Factor Spreadsheet</v>
      </c>
    </row>
    <row r="3" spans="1:48" s="1" customFormat="1" ht="15.5" x14ac:dyDescent="0.35">
      <c r="A3" s="30" t="s">
        <v>2</v>
      </c>
      <c r="B3" s="3" t="str">
        <f>TABLE_FACTOR_TYPE_1 &amp; " - x-" &amp; TABLE_SERIES_NUMBER_1</f>
        <v>Pension Debit - x-325</v>
      </c>
    </row>
    <row r="4" spans="1:48" customFormat="1" x14ac:dyDescent="0.25"/>
    <row r="5" spans="1:48" customFormat="1" x14ac:dyDescent="0.25"/>
    <row r="6" spans="1:48" customFormat="1" x14ac:dyDescent="0.25">
      <c r="A6" s="46" t="s">
        <v>379</v>
      </c>
      <c r="B6" s="52" t="s">
        <v>380</v>
      </c>
      <c r="C6" s="52"/>
      <c r="D6" s="52"/>
      <c r="E6" s="52"/>
      <c r="F6" s="52"/>
      <c r="G6" s="52"/>
      <c r="H6" s="52"/>
      <c r="I6" s="52"/>
      <c r="J6" s="52"/>
      <c r="K6" s="52"/>
      <c r="L6" s="52"/>
      <c r="M6" s="52"/>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row>
    <row r="7" spans="1:48" customFormat="1" x14ac:dyDescent="0.25">
      <c r="A7" s="46" t="s">
        <v>381</v>
      </c>
      <c r="B7" s="52" t="s">
        <v>31</v>
      </c>
      <c r="C7" s="52"/>
      <c r="D7" s="52"/>
      <c r="E7" s="52"/>
      <c r="F7" s="52"/>
      <c r="G7" s="52"/>
      <c r="H7" s="52"/>
      <c r="I7" s="52"/>
      <c r="J7" s="52"/>
      <c r="K7" s="52"/>
      <c r="L7" s="52"/>
      <c r="M7" s="52"/>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row>
    <row r="8" spans="1:48" customFormat="1" x14ac:dyDescent="0.25">
      <c r="A8" s="46" t="s">
        <v>123</v>
      </c>
      <c r="B8" s="52" t="s">
        <v>147</v>
      </c>
      <c r="C8" s="52"/>
      <c r="D8" s="52"/>
      <c r="E8" s="52"/>
      <c r="F8" s="52"/>
      <c r="G8" s="52"/>
      <c r="H8" s="52"/>
      <c r="I8" s="52"/>
      <c r="J8" s="52"/>
      <c r="K8" s="52"/>
      <c r="L8" s="52"/>
      <c r="M8" s="52"/>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row>
    <row r="9" spans="1:48" customFormat="1" x14ac:dyDescent="0.25">
      <c r="A9" s="46" t="s">
        <v>124</v>
      </c>
      <c r="B9" s="52" t="s">
        <v>217</v>
      </c>
      <c r="C9" s="52"/>
      <c r="D9" s="52"/>
      <c r="E9" s="52"/>
      <c r="F9" s="52"/>
      <c r="G9" s="52"/>
      <c r="H9" s="52"/>
      <c r="I9" s="52"/>
      <c r="J9" s="52"/>
      <c r="K9" s="52"/>
      <c r="L9" s="52"/>
      <c r="M9" s="52"/>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row>
    <row r="10" spans="1:48" customFormat="1" x14ac:dyDescent="0.25">
      <c r="A10" s="46" t="s">
        <v>6</v>
      </c>
      <c r="B10" s="52" t="s">
        <v>240</v>
      </c>
      <c r="C10" s="52"/>
      <c r="D10" s="52"/>
      <c r="E10" s="52"/>
      <c r="F10" s="52"/>
      <c r="G10" s="52"/>
      <c r="H10" s="52"/>
      <c r="I10" s="52"/>
      <c r="J10" s="52"/>
      <c r="K10" s="52"/>
      <c r="L10" s="52"/>
      <c r="M10" s="52"/>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row>
    <row r="11" spans="1:48" customFormat="1" x14ac:dyDescent="0.25">
      <c r="A11" s="46" t="s">
        <v>125</v>
      </c>
      <c r="B11" s="52" t="s">
        <v>219</v>
      </c>
      <c r="C11" s="52"/>
      <c r="D11" s="52"/>
      <c r="E11" s="52"/>
      <c r="F11" s="52"/>
      <c r="G11" s="52"/>
      <c r="H11" s="52"/>
      <c r="I11" s="52"/>
      <c r="J11" s="52"/>
      <c r="K11" s="52"/>
      <c r="L11" s="52"/>
      <c r="M11" s="52"/>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row>
    <row r="12" spans="1:48" customFormat="1" x14ac:dyDescent="0.25">
      <c r="A12" s="46" t="s">
        <v>126</v>
      </c>
      <c r="B12" s="52" t="s">
        <v>230</v>
      </c>
      <c r="C12" s="52"/>
      <c r="D12" s="52"/>
      <c r="E12" s="52"/>
      <c r="F12" s="52"/>
      <c r="G12" s="52"/>
      <c r="H12" s="52"/>
      <c r="I12" s="52"/>
      <c r="J12" s="52"/>
      <c r="K12" s="52"/>
      <c r="L12" s="52"/>
      <c r="M12" s="52"/>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row>
    <row r="13" spans="1:48" customFormat="1" x14ac:dyDescent="0.25">
      <c r="A13" s="46" t="s">
        <v>382</v>
      </c>
      <c r="B13" s="52">
        <v>1</v>
      </c>
      <c r="C13" s="52"/>
      <c r="D13" s="52"/>
      <c r="E13" s="52"/>
      <c r="F13" s="52"/>
      <c r="G13" s="52"/>
      <c r="H13" s="52"/>
      <c r="I13" s="52"/>
      <c r="J13" s="52"/>
      <c r="K13" s="52"/>
      <c r="L13" s="52"/>
      <c r="M13" s="52"/>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row>
    <row r="14" spans="1:48" customFormat="1" x14ac:dyDescent="0.25">
      <c r="A14" s="46" t="s">
        <v>128</v>
      </c>
      <c r="B14" s="52">
        <v>325</v>
      </c>
      <c r="C14" s="52"/>
      <c r="D14" s="52"/>
      <c r="E14" s="52"/>
      <c r="F14" s="52"/>
      <c r="G14" s="52"/>
      <c r="H14" s="52"/>
      <c r="I14" s="52"/>
      <c r="J14" s="52"/>
      <c r="K14" s="52"/>
      <c r="L14" s="52"/>
      <c r="M14" s="52"/>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row>
    <row r="15" spans="1:48" customFormat="1" x14ac:dyDescent="0.25">
      <c r="A15" s="46" t="s">
        <v>383</v>
      </c>
      <c r="B15" s="52" t="s">
        <v>241</v>
      </c>
      <c r="C15" s="52"/>
      <c r="D15" s="52"/>
      <c r="E15" s="52"/>
      <c r="F15" s="52"/>
      <c r="G15" s="52"/>
      <c r="H15" s="52"/>
      <c r="I15" s="52"/>
      <c r="J15" s="52"/>
      <c r="K15" s="52"/>
      <c r="L15" s="52"/>
      <c r="M15" s="52"/>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row>
    <row r="16" spans="1:48" customFormat="1" x14ac:dyDescent="0.25">
      <c r="A16" s="46" t="s">
        <v>130</v>
      </c>
      <c r="B16" s="52" t="s">
        <v>228</v>
      </c>
      <c r="C16" s="52"/>
      <c r="D16" s="52"/>
      <c r="E16" s="52"/>
      <c r="F16" s="52"/>
      <c r="G16" s="52"/>
      <c r="H16" s="52"/>
      <c r="I16" s="52"/>
      <c r="J16" s="52"/>
      <c r="K16" s="52"/>
      <c r="L16" s="52"/>
      <c r="M16" s="52"/>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row>
    <row r="17" spans="1:48" customFormat="1" x14ac:dyDescent="0.25">
      <c r="A17" s="47" t="s">
        <v>384</v>
      </c>
      <c r="B17" s="52"/>
      <c r="C17" s="52"/>
      <c r="D17" s="52"/>
      <c r="E17" s="52"/>
      <c r="F17" s="52"/>
      <c r="G17" s="52"/>
      <c r="H17" s="52"/>
      <c r="I17" s="52"/>
      <c r="J17" s="52"/>
      <c r="K17" s="52"/>
      <c r="L17" s="52"/>
      <c r="M17" s="52"/>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row>
    <row r="18" spans="1:48" customFormat="1" x14ac:dyDescent="0.25">
      <c r="A18" s="46" t="s">
        <v>132</v>
      </c>
      <c r="B18" s="53">
        <v>46163</v>
      </c>
      <c r="C18" s="53"/>
      <c r="D18" s="53"/>
      <c r="E18" s="53"/>
      <c r="F18" s="53"/>
      <c r="G18" s="53"/>
      <c r="H18" s="53"/>
      <c r="I18" s="53"/>
      <c r="J18" s="53"/>
      <c r="K18" s="53"/>
      <c r="L18" s="53"/>
      <c r="M18" s="53"/>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row>
    <row r="19" spans="1:48" customFormat="1" x14ac:dyDescent="0.25">
      <c r="A19" s="46" t="s">
        <v>133</v>
      </c>
      <c r="B19" s="53">
        <v>46161</v>
      </c>
      <c r="C19" s="52"/>
      <c r="D19" s="52"/>
      <c r="E19" s="52"/>
      <c r="F19" s="52"/>
      <c r="G19" s="52"/>
      <c r="H19" s="52"/>
      <c r="I19" s="52"/>
      <c r="J19" s="52"/>
      <c r="K19" s="52"/>
      <c r="L19" s="52"/>
      <c r="M19" s="52"/>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row>
    <row r="20" spans="1:48" customFormat="1" x14ac:dyDescent="0.25">
      <c r="A20" s="46" t="s">
        <v>134</v>
      </c>
      <c r="B20" s="52" t="s">
        <v>143</v>
      </c>
      <c r="C20" s="52"/>
      <c r="D20" s="52"/>
      <c r="E20" s="52"/>
      <c r="F20" s="52"/>
      <c r="G20" s="52"/>
      <c r="H20" s="52"/>
      <c r="I20" s="52"/>
      <c r="J20" s="52"/>
      <c r="K20" s="52"/>
      <c r="L20" s="52"/>
      <c r="M20" s="52"/>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row>
    <row r="21" spans="1:48" customFormat="1" x14ac:dyDescent="0.25">
      <c r="A21" s="46" t="s">
        <v>385</v>
      </c>
      <c r="B21" s="52" t="s">
        <v>62</v>
      </c>
      <c r="C21" s="52"/>
      <c r="D21" s="52"/>
      <c r="E21" s="52"/>
      <c r="F21" s="52"/>
      <c r="G21" s="52"/>
      <c r="H21" s="52"/>
      <c r="I21" s="52"/>
      <c r="J21" s="52"/>
      <c r="K21" s="52"/>
      <c r="L21" s="52"/>
      <c r="M21" s="52"/>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row>
    <row r="22" spans="1:48" customFormat="1" x14ac:dyDescent="0.25"/>
    <row r="23" spans="1:48" customFormat="1" x14ac:dyDescent="0.25">
      <c r="A23" s="23" t="str">
        <f>HYPERLINK("#'Factor List'!A1", "Back to Factor List")</f>
        <v>Back to Factor List</v>
      </c>
      <c r="B23" s="23" t="str">
        <f>HYPERLINK("#'Assumptions'!A1", "Assumptions")</f>
        <v>Assumptions</v>
      </c>
    </row>
    <row r="26" spans="1:48" s="61" customFormat="1" ht="13" x14ac:dyDescent="0.25">
      <c r="A26" s="60" t="s">
        <v>404</v>
      </c>
      <c r="B26" s="60">
        <v>18</v>
      </c>
      <c r="C26" s="60">
        <v>19</v>
      </c>
      <c r="D26" s="60">
        <v>20</v>
      </c>
      <c r="E26" s="60">
        <v>21</v>
      </c>
      <c r="F26" s="60">
        <v>22</v>
      </c>
      <c r="G26" s="60">
        <v>23</v>
      </c>
      <c r="H26" s="60">
        <v>24</v>
      </c>
      <c r="I26" s="60">
        <v>25</v>
      </c>
      <c r="J26" s="60">
        <v>26</v>
      </c>
      <c r="K26" s="60">
        <v>27</v>
      </c>
      <c r="L26" s="60">
        <v>28</v>
      </c>
      <c r="M26" s="60">
        <v>29</v>
      </c>
      <c r="N26" s="60">
        <v>30</v>
      </c>
      <c r="O26" s="60">
        <v>31</v>
      </c>
      <c r="P26" s="60">
        <v>32</v>
      </c>
      <c r="Q26" s="60">
        <v>33</v>
      </c>
      <c r="R26" s="60">
        <v>34</v>
      </c>
      <c r="S26" s="60">
        <v>35</v>
      </c>
      <c r="T26" s="60">
        <v>36</v>
      </c>
      <c r="U26" s="60">
        <v>37</v>
      </c>
      <c r="V26" s="60">
        <v>38</v>
      </c>
      <c r="W26" s="60">
        <v>39</v>
      </c>
      <c r="X26" s="60">
        <v>40</v>
      </c>
      <c r="Y26" s="60">
        <v>41</v>
      </c>
      <c r="Z26" s="60">
        <v>42</v>
      </c>
      <c r="AA26" s="60">
        <v>43</v>
      </c>
      <c r="AB26" s="60">
        <v>44</v>
      </c>
      <c r="AC26" s="60">
        <v>45</v>
      </c>
      <c r="AD26" s="60">
        <v>46</v>
      </c>
      <c r="AE26" s="60">
        <v>47</v>
      </c>
      <c r="AF26" s="60">
        <v>48</v>
      </c>
      <c r="AG26" s="60">
        <v>49</v>
      </c>
      <c r="AH26" s="60">
        <v>50</v>
      </c>
      <c r="AI26" s="60">
        <v>51</v>
      </c>
      <c r="AJ26" s="60">
        <v>52</v>
      </c>
      <c r="AK26" s="60">
        <v>53</v>
      </c>
      <c r="AL26" s="60">
        <v>54</v>
      </c>
      <c r="AM26" s="60">
        <v>55</v>
      </c>
      <c r="AN26" s="60">
        <v>56</v>
      </c>
      <c r="AO26" s="60">
        <v>57</v>
      </c>
      <c r="AP26" s="60">
        <v>58</v>
      </c>
      <c r="AQ26" s="60">
        <v>59</v>
      </c>
      <c r="AR26" s="60">
        <v>60</v>
      </c>
      <c r="AS26" s="60">
        <v>61</v>
      </c>
      <c r="AT26" s="60">
        <v>62</v>
      </c>
      <c r="AU26" s="60">
        <v>63</v>
      </c>
      <c r="AV26" s="60">
        <v>64</v>
      </c>
    </row>
    <row r="27" spans="1:48" x14ac:dyDescent="0.25">
      <c r="A27" s="44">
        <v>0</v>
      </c>
      <c r="B27" s="50">
        <v>0.192</v>
      </c>
      <c r="C27" s="50">
        <v>0.19700000000000001</v>
      </c>
      <c r="D27" s="50">
        <v>0.20100000000000001</v>
      </c>
      <c r="E27" s="50">
        <v>0.20699999999999999</v>
      </c>
      <c r="F27" s="50">
        <v>0.21199999999999999</v>
      </c>
      <c r="G27" s="50">
        <v>0.217</v>
      </c>
      <c r="H27" s="50">
        <v>0.223</v>
      </c>
      <c r="I27" s="50">
        <v>0.22900000000000001</v>
      </c>
      <c r="J27" s="50">
        <v>0.23499999999999999</v>
      </c>
      <c r="K27" s="50">
        <v>0.24099999999999999</v>
      </c>
      <c r="L27" s="50">
        <v>0.248</v>
      </c>
      <c r="M27" s="50">
        <v>0.255</v>
      </c>
      <c r="N27" s="50">
        <v>0.26200000000000001</v>
      </c>
      <c r="O27" s="50">
        <v>0.26900000000000002</v>
      </c>
      <c r="P27" s="50">
        <v>0.27700000000000002</v>
      </c>
      <c r="Q27" s="50">
        <v>0.28499999999999998</v>
      </c>
      <c r="R27" s="50">
        <v>0.29299999999999998</v>
      </c>
      <c r="S27" s="50">
        <v>0.30199999999999999</v>
      </c>
      <c r="T27" s="50">
        <v>0.311</v>
      </c>
      <c r="U27" s="50">
        <v>0.32100000000000001</v>
      </c>
      <c r="V27" s="50">
        <v>0.33</v>
      </c>
      <c r="W27" s="50">
        <v>0.34100000000000003</v>
      </c>
      <c r="X27" s="50">
        <v>0.35199999999999998</v>
      </c>
      <c r="Y27" s="50">
        <v>0.36299999999999999</v>
      </c>
      <c r="Z27" s="50">
        <v>0.375</v>
      </c>
      <c r="AA27" s="50">
        <v>0.38800000000000001</v>
      </c>
      <c r="AB27" s="50">
        <v>0.40100000000000002</v>
      </c>
      <c r="AC27" s="50">
        <v>0.41499999999999998</v>
      </c>
      <c r="AD27" s="50">
        <v>0.43</v>
      </c>
      <c r="AE27" s="50">
        <v>0.44500000000000001</v>
      </c>
      <c r="AF27" s="50">
        <v>0.46200000000000002</v>
      </c>
      <c r="AG27" s="50">
        <v>0.47899999999999998</v>
      </c>
      <c r="AH27" s="50">
        <v>0.497</v>
      </c>
      <c r="AI27" s="50">
        <v>0.51700000000000002</v>
      </c>
      <c r="AJ27" s="50">
        <v>0.53800000000000003</v>
      </c>
      <c r="AK27" s="50">
        <v>0.56000000000000005</v>
      </c>
      <c r="AL27" s="50">
        <v>0.58299999999999996</v>
      </c>
      <c r="AM27" s="50">
        <v>0.60899999999999999</v>
      </c>
      <c r="AN27" s="50">
        <v>0.63600000000000001</v>
      </c>
      <c r="AO27" s="50">
        <v>0.66500000000000004</v>
      </c>
      <c r="AP27" s="50">
        <v>0.69599999999999995</v>
      </c>
      <c r="AQ27" s="50">
        <v>0.73</v>
      </c>
      <c r="AR27" s="50">
        <v>0.76600000000000001</v>
      </c>
      <c r="AS27" s="50">
        <v>0.80500000000000005</v>
      </c>
      <c r="AT27" s="50">
        <v>0.84799999999999998</v>
      </c>
      <c r="AU27" s="50">
        <v>0.89400000000000002</v>
      </c>
      <c r="AV27" s="50">
        <v>0.94499999999999995</v>
      </c>
    </row>
    <row r="28" spans="1:48" x14ac:dyDescent="0.25">
      <c r="A28" s="44">
        <v>1</v>
      </c>
      <c r="B28" s="50">
        <v>0.192</v>
      </c>
      <c r="C28" s="50">
        <v>0.19700000000000001</v>
      </c>
      <c r="D28" s="50">
        <v>0.20200000000000001</v>
      </c>
      <c r="E28" s="50">
        <v>0.20699999999999999</v>
      </c>
      <c r="F28" s="50">
        <v>0.21199999999999999</v>
      </c>
      <c r="G28" s="50">
        <v>0.218</v>
      </c>
      <c r="H28" s="50">
        <v>0.224</v>
      </c>
      <c r="I28" s="50">
        <v>0.22900000000000001</v>
      </c>
      <c r="J28" s="50">
        <v>0.23599999999999999</v>
      </c>
      <c r="K28" s="50">
        <v>0.24199999999999999</v>
      </c>
      <c r="L28" s="50">
        <v>0.249</v>
      </c>
      <c r="M28" s="50">
        <v>0.255</v>
      </c>
      <c r="N28" s="50">
        <v>0.26300000000000001</v>
      </c>
      <c r="O28" s="50">
        <v>0.27</v>
      </c>
      <c r="P28" s="50">
        <v>0.27800000000000002</v>
      </c>
      <c r="Q28" s="50">
        <v>0.28599999999999998</v>
      </c>
      <c r="R28" s="50">
        <v>0.29399999999999998</v>
      </c>
      <c r="S28" s="50">
        <v>0.30299999999999999</v>
      </c>
      <c r="T28" s="50">
        <v>0.312</v>
      </c>
      <c r="U28" s="50">
        <v>0.32100000000000001</v>
      </c>
      <c r="V28" s="50">
        <v>0.33100000000000002</v>
      </c>
      <c r="W28" s="50">
        <v>0.34200000000000003</v>
      </c>
      <c r="X28" s="50">
        <v>0.35299999999999998</v>
      </c>
      <c r="Y28" s="50">
        <v>0.36399999999999999</v>
      </c>
      <c r="Z28" s="50">
        <v>0.376</v>
      </c>
      <c r="AA28" s="50">
        <v>0.38900000000000001</v>
      </c>
      <c r="AB28" s="50">
        <v>0.40200000000000002</v>
      </c>
      <c r="AC28" s="50">
        <v>0.41599999999999998</v>
      </c>
      <c r="AD28" s="50">
        <v>0.43099999999999999</v>
      </c>
      <c r="AE28" s="50">
        <v>0.44600000000000001</v>
      </c>
      <c r="AF28" s="50">
        <v>0.46300000000000002</v>
      </c>
      <c r="AG28" s="50">
        <v>0.48</v>
      </c>
      <c r="AH28" s="50">
        <v>0.499</v>
      </c>
      <c r="AI28" s="50">
        <v>0.51900000000000002</v>
      </c>
      <c r="AJ28" s="50">
        <v>0.53900000000000003</v>
      </c>
      <c r="AK28" s="50">
        <v>0.56200000000000006</v>
      </c>
      <c r="AL28" s="50">
        <v>0.58499999999999996</v>
      </c>
      <c r="AM28" s="50">
        <v>0.61099999999999999</v>
      </c>
      <c r="AN28" s="50">
        <v>0.63800000000000001</v>
      </c>
      <c r="AO28" s="50">
        <v>0.66700000000000004</v>
      </c>
      <c r="AP28" s="50">
        <v>0.69899999999999995</v>
      </c>
      <c r="AQ28" s="50">
        <v>0.73299999999999998</v>
      </c>
      <c r="AR28" s="50">
        <v>0.76900000000000002</v>
      </c>
      <c r="AS28" s="50">
        <v>0.80900000000000005</v>
      </c>
      <c r="AT28" s="50">
        <v>0.85199999999999998</v>
      </c>
      <c r="AU28" s="50">
        <v>0.89800000000000002</v>
      </c>
      <c r="AV28" s="50">
        <v>0.94899999999999995</v>
      </c>
    </row>
    <row r="29" spans="1:48" x14ac:dyDescent="0.25">
      <c r="A29" s="44">
        <v>2</v>
      </c>
      <c r="B29" s="50">
        <v>0.193</v>
      </c>
      <c r="C29" s="50">
        <v>0.19700000000000001</v>
      </c>
      <c r="D29" s="50">
        <v>0.20200000000000001</v>
      </c>
      <c r="E29" s="50">
        <v>0.20699999999999999</v>
      </c>
      <c r="F29" s="50">
        <v>0.21299999999999999</v>
      </c>
      <c r="G29" s="50">
        <v>0.218</v>
      </c>
      <c r="H29" s="50">
        <v>0.224</v>
      </c>
      <c r="I29" s="50">
        <v>0.23</v>
      </c>
      <c r="J29" s="50">
        <v>0.23599999999999999</v>
      </c>
      <c r="K29" s="50">
        <v>0.24299999999999999</v>
      </c>
      <c r="L29" s="50">
        <v>0.249</v>
      </c>
      <c r="M29" s="50">
        <v>0.25600000000000001</v>
      </c>
      <c r="N29" s="50">
        <v>0.26300000000000001</v>
      </c>
      <c r="O29" s="50">
        <v>0.27100000000000002</v>
      </c>
      <c r="P29" s="50">
        <v>0.27800000000000002</v>
      </c>
      <c r="Q29" s="50">
        <v>0.28599999999999998</v>
      </c>
      <c r="R29" s="50">
        <v>0.29499999999999998</v>
      </c>
      <c r="S29" s="50">
        <v>0.30399999999999999</v>
      </c>
      <c r="T29" s="50">
        <v>0.313</v>
      </c>
      <c r="U29" s="50">
        <v>0.32200000000000001</v>
      </c>
      <c r="V29" s="50">
        <v>0.33200000000000002</v>
      </c>
      <c r="W29" s="50">
        <v>0.34300000000000003</v>
      </c>
      <c r="X29" s="50">
        <v>0.35399999999999998</v>
      </c>
      <c r="Y29" s="50">
        <v>0.36499999999999999</v>
      </c>
      <c r="Z29" s="50">
        <v>0.377</v>
      </c>
      <c r="AA29" s="50">
        <v>0.39</v>
      </c>
      <c r="AB29" s="50">
        <v>0.40300000000000002</v>
      </c>
      <c r="AC29" s="50">
        <v>0.41699999999999998</v>
      </c>
      <c r="AD29" s="50">
        <v>0.432</v>
      </c>
      <c r="AE29" s="50">
        <v>0.44800000000000001</v>
      </c>
      <c r="AF29" s="50">
        <v>0.46400000000000002</v>
      </c>
      <c r="AG29" s="50">
        <v>0.48199999999999998</v>
      </c>
      <c r="AH29" s="50">
        <v>0.501</v>
      </c>
      <c r="AI29" s="50">
        <v>0.52</v>
      </c>
      <c r="AJ29" s="50">
        <v>0.54100000000000004</v>
      </c>
      <c r="AK29" s="50">
        <v>0.56399999999999995</v>
      </c>
      <c r="AL29" s="50">
        <v>0.58799999999999997</v>
      </c>
      <c r="AM29" s="50">
        <v>0.61299999999999999</v>
      </c>
      <c r="AN29" s="50">
        <v>0.64100000000000001</v>
      </c>
      <c r="AO29" s="50">
        <v>0.67</v>
      </c>
      <c r="AP29" s="50">
        <v>0.70199999999999996</v>
      </c>
      <c r="AQ29" s="50">
        <v>0.73599999999999999</v>
      </c>
      <c r="AR29" s="50">
        <v>0.77200000000000002</v>
      </c>
      <c r="AS29" s="50">
        <v>0.81200000000000006</v>
      </c>
      <c r="AT29" s="50">
        <v>0.85599999999999998</v>
      </c>
      <c r="AU29" s="50">
        <v>0.90300000000000002</v>
      </c>
      <c r="AV29" s="50">
        <v>0.95399999999999996</v>
      </c>
    </row>
    <row r="30" spans="1:48" x14ac:dyDescent="0.25">
      <c r="A30" s="44">
        <v>3</v>
      </c>
      <c r="B30" s="50">
        <v>0.193</v>
      </c>
      <c r="C30" s="50">
        <v>0.19800000000000001</v>
      </c>
      <c r="D30" s="50">
        <v>0.20300000000000001</v>
      </c>
      <c r="E30" s="50">
        <v>0.20799999999999999</v>
      </c>
      <c r="F30" s="50">
        <v>0.21299999999999999</v>
      </c>
      <c r="G30" s="50">
        <v>0.219</v>
      </c>
      <c r="H30" s="50">
        <v>0.22500000000000001</v>
      </c>
      <c r="I30" s="50">
        <v>0.23</v>
      </c>
      <c r="J30" s="50">
        <v>0.23699999999999999</v>
      </c>
      <c r="K30" s="50">
        <v>0.24299999999999999</v>
      </c>
      <c r="L30" s="50">
        <v>0.25</v>
      </c>
      <c r="M30" s="50">
        <v>0.25700000000000001</v>
      </c>
      <c r="N30" s="50">
        <v>0.26400000000000001</v>
      </c>
      <c r="O30" s="50">
        <v>0.27100000000000002</v>
      </c>
      <c r="P30" s="50">
        <v>0.27900000000000003</v>
      </c>
      <c r="Q30" s="50">
        <v>0.28699999999999998</v>
      </c>
      <c r="R30" s="50">
        <v>0.29499999999999998</v>
      </c>
      <c r="S30" s="50">
        <v>0.30399999999999999</v>
      </c>
      <c r="T30" s="50">
        <v>0.313</v>
      </c>
      <c r="U30" s="50">
        <v>0.32300000000000001</v>
      </c>
      <c r="V30" s="50">
        <v>0.33300000000000002</v>
      </c>
      <c r="W30" s="50">
        <v>0.34399999999999997</v>
      </c>
      <c r="X30" s="50">
        <v>0.35499999999999998</v>
      </c>
      <c r="Y30" s="50">
        <v>0.36599999999999999</v>
      </c>
      <c r="Z30" s="50">
        <v>0.378</v>
      </c>
      <c r="AA30" s="50">
        <v>0.39100000000000001</v>
      </c>
      <c r="AB30" s="50">
        <v>0.40400000000000003</v>
      </c>
      <c r="AC30" s="50">
        <v>0.41899999999999998</v>
      </c>
      <c r="AD30" s="50">
        <v>0.433</v>
      </c>
      <c r="AE30" s="50">
        <v>0.44900000000000001</v>
      </c>
      <c r="AF30" s="50">
        <v>0.46600000000000003</v>
      </c>
      <c r="AG30" s="50">
        <v>0.48399999999999999</v>
      </c>
      <c r="AH30" s="50">
        <v>0.502</v>
      </c>
      <c r="AI30" s="50">
        <v>0.52200000000000002</v>
      </c>
      <c r="AJ30" s="50">
        <v>0.54300000000000004</v>
      </c>
      <c r="AK30" s="50">
        <v>0.56599999999999995</v>
      </c>
      <c r="AL30" s="50">
        <v>0.59</v>
      </c>
      <c r="AM30" s="50">
        <v>0.61499999999999999</v>
      </c>
      <c r="AN30" s="50">
        <v>0.64300000000000002</v>
      </c>
      <c r="AO30" s="50">
        <v>0.67300000000000004</v>
      </c>
      <c r="AP30" s="50">
        <v>0.70399999999999996</v>
      </c>
      <c r="AQ30" s="50">
        <v>0.73899999999999999</v>
      </c>
      <c r="AR30" s="50">
        <v>0.77600000000000002</v>
      </c>
      <c r="AS30" s="50">
        <v>0.81599999999999995</v>
      </c>
      <c r="AT30" s="50">
        <v>0.85899999999999999</v>
      </c>
      <c r="AU30" s="50">
        <v>0.90700000000000003</v>
      </c>
      <c r="AV30" s="50">
        <v>0.95899999999999996</v>
      </c>
    </row>
    <row r="31" spans="1:48" x14ac:dyDescent="0.25">
      <c r="A31" s="44">
        <v>4</v>
      </c>
      <c r="B31" s="50">
        <v>0.193</v>
      </c>
      <c r="C31" s="50">
        <v>0.19800000000000001</v>
      </c>
      <c r="D31" s="50">
        <v>0.20300000000000001</v>
      </c>
      <c r="E31" s="50">
        <v>0.20799999999999999</v>
      </c>
      <c r="F31" s="50">
        <v>0.214</v>
      </c>
      <c r="G31" s="50">
        <v>0.219</v>
      </c>
      <c r="H31" s="50">
        <v>0.22500000000000001</v>
      </c>
      <c r="I31" s="50">
        <v>0.23100000000000001</v>
      </c>
      <c r="J31" s="50">
        <v>0.23699999999999999</v>
      </c>
      <c r="K31" s="50">
        <v>0.24399999999999999</v>
      </c>
      <c r="L31" s="50">
        <v>0.25</v>
      </c>
      <c r="M31" s="50">
        <v>0.25700000000000001</v>
      </c>
      <c r="N31" s="50">
        <v>0.26400000000000001</v>
      </c>
      <c r="O31" s="50">
        <v>0.27200000000000002</v>
      </c>
      <c r="P31" s="50">
        <v>0.28000000000000003</v>
      </c>
      <c r="Q31" s="50">
        <v>0.28799999999999998</v>
      </c>
      <c r="R31" s="50">
        <v>0.29599999999999999</v>
      </c>
      <c r="S31" s="50">
        <v>0.30499999999999999</v>
      </c>
      <c r="T31" s="50">
        <v>0.314</v>
      </c>
      <c r="U31" s="50">
        <v>0.32400000000000001</v>
      </c>
      <c r="V31" s="50">
        <v>0.33400000000000002</v>
      </c>
      <c r="W31" s="50">
        <v>0.34499999999999997</v>
      </c>
      <c r="X31" s="50">
        <v>0.35599999999999998</v>
      </c>
      <c r="Y31" s="50">
        <v>0.36699999999999999</v>
      </c>
      <c r="Z31" s="50">
        <v>0.379</v>
      </c>
      <c r="AA31" s="50">
        <v>0.39200000000000002</v>
      </c>
      <c r="AB31" s="50">
        <v>0.40600000000000003</v>
      </c>
      <c r="AC31" s="50">
        <v>0.42</v>
      </c>
      <c r="AD31" s="50">
        <v>0.435</v>
      </c>
      <c r="AE31" s="50">
        <v>0.45100000000000001</v>
      </c>
      <c r="AF31" s="50">
        <v>0.46700000000000003</v>
      </c>
      <c r="AG31" s="50">
        <v>0.48499999999999999</v>
      </c>
      <c r="AH31" s="50">
        <v>0.504</v>
      </c>
      <c r="AI31" s="50">
        <v>0.52400000000000002</v>
      </c>
      <c r="AJ31" s="50">
        <v>0.54500000000000004</v>
      </c>
      <c r="AK31" s="50">
        <v>0.56799999999999995</v>
      </c>
      <c r="AL31" s="50">
        <v>0.59199999999999997</v>
      </c>
      <c r="AM31" s="50">
        <v>0.61799999999999999</v>
      </c>
      <c r="AN31" s="50">
        <v>0.64500000000000002</v>
      </c>
      <c r="AO31" s="50">
        <v>0.67500000000000004</v>
      </c>
      <c r="AP31" s="50">
        <v>0.70699999999999996</v>
      </c>
      <c r="AQ31" s="50">
        <v>0.74199999999999999</v>
      </c>
      <c r="AR31" s="50">
        <v>0.77900000000000003</v>
      </c>
      <c r="AS31" s="50">
        <v>0.81899999999999995</v>
      </c>
      <c r="AT31" s="50">
        <v>0.86299999999999999</v>
      </c>
      <c r="AU31" s="50">
        <v>0.91100000000000003</v>
      </c>
      <c r="AV31" s="50">
        <v>0.96299999999999997</v>
      </c>
    </row>
    <row r="32" spans="1:48" x14ac:dyDescent="0.25">
      <c r="A32" s="44">
        <v>5</v>
      </c>
      <c r="B32" s="50">
        <v>0.19400000000000001</v>
      </c>
      <c r="C32" s="50">
        <v>0.19900000000000001</v>
      </c>
      <c r="D32" s="50">
        <v>0.20399999999999999</v>
      </c>
      <c r="E32" s="50">
        <v>0.20899999999999999</v>
      </c>
      <c r="F32" s="50">
        <v>0.214</v>
      </c>
      <c r="G32" s="50">
        <v>0.22</v>
      </c>
      <c r="H32" s="50">
        <v>0.22600000000000001</v>
      </c>
      <c r="I32" s="50">
        <v>0.23200000000000001</v>
      </c>
      <c r="J32" s="50">
        <v>0.23799999999999999</v>
      </c>
      <c r="K32" s="50">
        <v>0.24399999999999999</v>
      </c>
      <c r="L32" s="50">
        <v>0.251</v>
      </c>
      <c r="M32" s="50">
        <v>0.25800000000000001</v>
      </c>
      <c r="N32" s="50">
        <v>0.26500000000000001</v>
      </c>
      <c r="O32" s="50">
        <v>0.27300000000000002</v>
      </c>
      <c r="P32" s="50">
        <v>0.28000000000000003</v>
      </c>
      <c r="Q32" s="50">
        <v>0.28799999999999998</v>
      </c>
      <c r="R32" s="50">
        <v>0.29699999999999999</v>
      </c>
      <c r="S32" s="50">
        <v>0.30599999999999999</v>
      </c>
      <c r="T32" s="50">
        <v>0.315</v>
      </c>
      <c r="U32" s="50">
        <v>0.32500000000000001</v>
      </c>
      <c r="V32" s="50">
        <v>0.33500000000000002</v>
      </c>
      <c r="W32" s="50">
        <v>0.34499999999999997</v>
      </c>
      <c r="X32" s="50">
        <v>0.35699999999999998</v>
      </c>
      <c r="Y32" s="50">
        <v>0.36799999999999999</v>
      </c>
      <c r="Z32" s="50">
        <v>0.38</v>
      </c>
      <c r="AA32" s="50">
        <v>0.39300000000000002</v>
      </c>
      <c r="AB32" s="50">
        <v>0.40699999999999997</v>
      </c>
      <c r="AC32" s="50">
        <v>0.42099999999999999</v>
      </c>
      <c r="AD32" s="50">
        <v>0.436</v>
      </c>
      <c r="AE32" s="50">
        <v>0.45200000000000001</v>
      </c>
      <c r="AF32" s="50">
        <v>0.46899999999999997</v>
      </c>
      <c r="AG32" s="50">
        <v>0.48699999999999999</v>
      </c>
      <c r="AH32" s="50">
        <v>0.505</v>
      </c>
      <c r="AI32" s="50">
        <v>0.52600000000000002</v>
      </c>
      <c r="AJ32" s="50">
        <v>0.54700000000000004</v>
      </c>
      <c r="AK32" s="50">
        <v>0.56999999999999995</v>
      </c>
      <c r="AL32" s="50">
        <v>0.59399999999999997</v>
      </c>
      <c r="AM32" s="50">
        <v>0.62</v>
      </c>
      <c r="AN32" s="50">
        <v>0.64800000000000002</v>
      </c>
      <c r="AO32" s="50">
        <v>0.67800000000000005</v>
      </c>
      <c r="AP32" s="50">
        <v>0.71</v>
      </c>
      <c r="AQ32" s="50">
        <v>0.745</v>
      </c>
      <c r="AR32" s="50">
        <v>0.78200000000000003</v>
      </c>
      <c r="AS32" s="50">
        <v>0.82299999999999995</v>
      </c>
      <c r="AT32" s="50">
        <v>0.86699999999999999</v>
      </c>
      <c r="AU32" s="50">
        <v>0.91500000000000004</v>
      </c>
      <c r="AV32" s="50">
        <v>0.96799999999999997</v>
      </c>
    </row>
    <row r="33" spans="1:48" x14ac:dyDescent="0.25">
      <c r="A33" s="44">
        <v>6</v>
      </c>
      <c r="B33" s="50">
        <v>0.19400000000000001</v>
      </c>
      <c r="C33" s="50">
        <v>0.19900000000000001</v>
      </c>
      <c r="D33" s="50">
        <v>0.20399999999999999</v>
      </c>
      <c r="E33" s="50">
        <v>0.20899999999999999</v>
      </c>
      <c r="F33" s="50">
        <v>0.215</v>
      </c>
      <c r="G33" s="50">
        <v>0.22</v>
      </c>
      <c r="H33" s="50">
        <v>0.22600000000000001</v>
      </c>
      <c r="I33" s="50">
        <v>0.23200000000000001</v>
      </c>
      <c r="J33" s="50">
        <v>0.23799999999999999</v>
      </c>
      <c r="K33" s="50">
        <v>0.245</v>
      </c>
      <c r="L33" s="50">
        <v>0.251</v>
      </c>
      <c r="M33" s="50">
        <v>0.25800000000000001</v>
      </c>
      <c r="N33" s="50">
        <v>0.26600000000000001</v>
      </c>
      <c r="O33" s="50">
        <v>0.27300000000000002</v>
      </c>
      <c r="P33" s="50">
        <v>0.28100000000000003</v>
      </c>
      <c r="Q33" s="50">
        <v>0.28899999999999998</v>
      </c>
      <c r="R33" s="50">
        <v>0.29799999999999999</v>
      </c>
      <c r="S33" s="50">
        <v>0.307</v>
      </c>
      <c r="T33" s="50">
        <v>0.316</v>
      </c>
      <c r="U33" s="50">
        <v>0.32600000000000001</v>
      </c>
      <c r="V33" s="50">
        <v>0.33600000000000002</v>
      </c>
      <c r="W33" s="50">
        <v>0.34599999999999997</v>
      </c>
      <c r="X33" s="50">
        <v>0.35699999999999998</v>
      </c>
      <c r="Y33" s="50">
        <v>0.36899999999999999</v>
      </c>
      <c r="Z33" s="50">
        <v>0.38100000000000001</v>
      </c>
      <c r="AA33" s="50">
        <v>0.39400000000000002</v>
      </c>
      <c r="AB33" s="50">
        <v>0.40799999999999997</v>
      </c>
      <c r="AC33" s="50">
        <v>0.42199999999999999</v>
      </c>
      <c r="AD33" s="50">
        <v>0.437</v>
      </c>
      <c r="AE33" s="50">
        <v>0.45300000000000001</v>
      </c>
      <c r="AF33" s="50">
        <v>0.47</v>
      </c>
      <c r="AG33" s="50">
        <v>0.48799999999999999</v>
      </c>
      <c r="AH33" s="50">
        <v>0.50700000000000001</v>
      </c>
      <c r="AI33" s="50">
        <v>0.52700000000000002</v>
      </c>
      <c r="AJ33" s="50">
        <v>0.54900000000000004</v>
      </c>
      <c r="AK33" s="50">
        <v>0.57199999999999995</v>
      </c>
      <c r="AL33" s="50">
        <v>0.59599999999999997</v>
      </c>
      <c r="AM33" s="50">
        <v>0.622</v>
      </c>
      <c r="AN33" s="50">
        <v>0.65</v>
      </c>
      <c r="AO33" s="50">
        <v>0.68</v>
      </c>
      <c r="AP33" s="50">
        <v>0.71299999999999997</v>
      </c>
      <c r="AQ33" s="50">
        <v>0.748</v>
      </c>
      <c r="AR33" s="50">
        <v>0.78600000000000003</v>
      </c>
      <c r="AS33" s="50">
        <v>0.82699999999999996</v>
      </c>
      <c r="AT33" s="50">
        <v>0.871</v>
      </c>
      <c r="AU33" s="50">
        <v>0.91900000000000004</v>
      </c>
      <c r="AV33" s="50">
        <v>0.97199999999999998</v>
      </c>
    </row>
    <row r="34" spans="1:48" x14ac:dyDescent="0.25">
      <c r="A34" s="44">
        <v>7</v>
      </c>
      <c r="B34" s="50">
        <v>0.19500000000000001</v>
      </c>
      <c r="C34" s="50">
        <v>0.19900000000000001</v>
      </c>
      <c r="D34" s="50">
        <v>0.20399999999999999</v>
      </c>
      <c r="E34" s="50">
        <v>0.21</v>
      </c>
      <c r="F34" s="50">
        <v>0.215</v>
      </c>
      <c r="G34" s="50">
        <v>0.221</v>
      </c>
      <c r="H34" s="50">
        <v>0.22700000000000001</v>
      </c>
      <c r="I34" s="50">
        <v>0.23300000000000001</v>
      </c>
      <c r="J34" s="50">
        <v>0.23899999999999999</v>
      </c>
      <c r="K34" s="50">
        <v>0.245</v>
      </c>
      <c r="L34" s="50">
        <v>0.252</v>
      </c>
      <c r="M34" s="50">
        <v>0.25900000000000001</v>
      </c>
      <c r="N34" s="50">
        <v>0.26600000000000001</v>
      </c>
      <c r="O34" s="50">
        <v>0.27400000000000002</v>
      </c>
      <c r="P34" s="50">
        <v>0.28199999999999997</v>
      </c>
      <c r="Q34" s="50">
        <v>0.28999999999999998</v>
      </c>
      <c r="R34" s="50">
        <v>0.29799999999999999</v>
      </c>
      <c r="S34" s="50">
        <v>0.307</v>
      </c>
      <c r="T34" s="50">
        <v>0.317</v>
      </c>
      <c r="U34" s="50">
        <v>0.32600000000000001</v>
      </c>
      <c r="V34" s="50">
        <v>0.33700000000000002</v>
      </c>
      <c r="W34" s="50">
        <v>0.34699999999999998</v>
      </c>
      <c r="X34" s="50">
        <v>0.35799999999999998</v>
      </c>
      <c r="Y34" s="50">
        <v>0.37</v>
      </c>
      <c r="Z34" s="50">
        <v>0.38200000000000001</v>
      </c>
      <c r="AA34" s="50">
        <v>0.39500000000000002</v>
      </c>
      <c r="AB34" s="50">
        <v>0.40899999999999997</v>
      </c>
      <c r="AC34" s="50">
        <v>0.42299999999999999</v>
      </c>
      <c r="AD34" s="50">
        <v>0.439</v>
      </c>
      <c r="AE34" s="50">
        <v>0.45500000000000002</v>
      </c>
      <c r="AF34" s="50">
        <v>0.47199999999999998</v>
      </c>
      <c r="AG34" s="50">
        <v>0.49</v>
      </c>
      <c r="AH34" s="50">
        <v>0.50900000000000001</v>
      </c>
      <c r="AI34" s="50">
        <v>0.52900000000000003</v>
      </c>
      <c r="AJ34" s="50">
        <v>0.55100000000000005</v>
      </c>
      <c r="AK34" s="50">
        <v>0.57299999999999995</v>
      </c>
      <c r="AL34" s="50">
        <v>0.59799999999999998</v>
      </c>
      <c r="AM34" s="50">
        <v>0.624</v>
      </c>
      <c r="AN34" s="50">
        <v>0.65300000000000002</v>
      </c>
      <c r="AO34" s="50">
        <v>0.68300000000000005</v>
      </c>
      <c r="AP34" s="50">
        <v>0.71599999999999997</v>
      </c>
      <c r="AQ34" s="50">
        <v>0.751</v>
      </c>
      <c r="AR34" s="50">
        <v>0.78900000000000003</v>
      </c>
      <c r="AS34" s="50">
        <v>0.83</v>
      </c>
      <c r="AT34" s="50">
        <v>0.875</v>
      </c>
      <c r="AU34" s="50">
        <v>0.92400000000000004</v>
      </c>
      <c r="AV34" s="50">
        <v>0.97699999999999998</v>
      </c>
    </row>
    <row r="35" spans="1:48" x14ac:dyDescent="0.25">
      <c r="A35" s="44">
        <v>8</v>
      </c>
      <c r="B35" s="50">
        <v>0.19500000000000001</v>
      </c>
      <c r="C35" s="50">
        <v>0.2</v>
      </c>
      <c r="D35" s="50">
        <v>0.20499999999999999</v>
      </c>
      <c r="E35" s="50">
        <v>0.21</v>
      </c>
      <c r="F35" s="50">
        <v>0.216</v>
      </c>
      <c r="G35" s="50">
        <v>0.221</v>
      </c>
      <c r="H35" s="50">
        <v>0.22700000000000001</v>
      </c>
      <c r="I35" s="50">
        <v>0.23300000000000001</v>
      </c>
      <c r="J35" s="50">
        <v>0.23899999999999999</v>
      </c>
      <c r="K35" s="50">
        <v>0.246</v>
      </c>
      <c r="L35" s="50">
        <v>0.253</v>
      </c>
      <c r="M35" s="50">
        <v>0.26</v>
      </c>
      <c r="N35" s="50">
        <v>0.26700000000000002</v>
      </c>
      <c r="O35" s="50">
        <v>0.27400000000000002</v>
      </c>
      <c r="P35" s="50">
        <v>0.28199999999999997</v>
      </c>
      <c r="Q35" s="50">
        <v>0.29099999999999998</v>
      </c>
      <c r="R35" s="50">
        <v>0.29899999999999999</v>
      </c>
      <c r="S35" s="50">
        <v>0.308</v>
      </c>
      <c r="T35" s="50">
        <v>0.317</v>
      </c>
      <c r="U35" s="50">
        <v>0.32700000000000001</v>
      </c>
      <c r="V35" s="50">
        <v>0.33700000000000002</v>
      </c>
      <c r="W35" s="50">
        <v>0.34799999999999998</v>
      </c>
      <c r="X35" s="50">
        <v>0.35899999999999999</v>
      </c>
      <c r="Y35" s="50">
        <v>0.371</v>
      </c>
      <c r="Z35" s="50">
        <v>0.38400000000000001</v>
      </c>
      <c r="AA35" s="50">
        <v>0.39700000000000002</v>
      </c>
      <c r="AB35" s="50">
        <v>0.41</v>
      </c>
      <c r="AC35" s="50">
        <v>0.42499999999999999</v>
      </c>
      <c r="AD35" s="50">
        <v>0.44</v>
      </c>
      <c r="AE35" s="50">
        <v>0.45600000000000002</v>
      </c>
      <c r="AF35" s="50">
        <v>0.47299999999999998</v>
      </c>
      <c r="AG35" s="50">
        <v>0.49099999999999999</v>
      </c>
      <c r="AH35" s="50">
        <v>0.51</v>
      </c>
      <c r="AI35" s="50">
        <v>0.53100000000000003</v>
      </c>
      <c r="AJ35" s="50">
        <v>0.55200000000000005</v>
      </c>
      <c r="AK35" s="50">
        <v>0.57499999999999996</v>
      </c>
      <c r="AL35" s="50">
        <v>0.6</v>
      </c>
      <c r="AM35" s="50">
        <v>0.627</v>
      </c>
      <c r="AN35" s="50">
        <v>0.65500000000000003</v>
      </c>
      <c r="AO35" s="50">
        <v>0.68600000000000005</v>
      </c>
      <c r="AP35" s="50">
        <v>0.71799999999999997</v>
      </c>
      <c r="AQ35" s="50">
        <v>0.754</v>
      </c>
      <c r="AR35" s="50">
        <v>0.79200000000000004</v>
      </c>
      <c r="AS35" s="50">
        <v>0.83399999999999996</v>
      </c>
      <c r="AT35" s="50">
        <v>0.879</v>
      </c>
      <c r="AU35" s="50">
        <v>0.92800000000000005</v>
      </c>
      <c r="AV35" s="50">
        <v>0.98199999999999998</v>
      </c>
    </row>
    <row r="36" spans="1:48" x14ac:dyDescent="0.25">
      <c r="A36" s="44">
        <v>9</v>
      </c>
      <c r="B36" s="50">
        <v>0.19500000000000001</v>
      </c>
      <c r="C36" s="50">
        <v>0.2</v>
      </c>
      <c r="D36" s="50">
        <v>0.20499999999999999</v>
      </c>
      <c r="E36" s="50">
        <v>0.21099999999999999</v>
      </c>
      <c r="F36" s="50">
        <v>0.216</v>
      </c>
      <c r="G36" s="50">
        <v>0.222</v>
      </c>
      <c r="H36" s="50">
        <v>0.22700000000000001</v>
      </c>
      <c r="I36" s="50">
        <v>0.23400000000000001</v>
      </c>
      <c r="J36" s="50">
        <v>0.24</v>
      </c>
      <c r="K36" s="50">
        <v>0.246</v>
      </c>
      <c r="L36" s="50">
        <v>0.253</v>
      </c>
      <c r="M36" s="50">
        <v>0.26</v>
      </c>
      <c r="N36" s="50">
        <v>0.26700000000000002</v>
      </c>
      <c r="O36" s="50">
        <v>0.27500000000000002</v>
      </c>
      <c r="P36" s="50">
        <v>0.28299999999999997</v>
      </c>
      <c r="Q36" s="50">
        <v>0.29099999999999998</v>
      </c>
      <c r="R36" s="50">
        <v>0.3</v>
      </c>
      <c r="S36" s="50">
        <v>0.309</v>
      </c>
      <c r="T36" s="50">
        <v>0.318</v>
      </c>
      <c r="U36" s="50">
        <v>0.32800000000000001</v>
      </c>
      <c r="V36" s="50">
        <v>0.33800000000000002</v>
      </c>
      <c r="W36" s="50">
        <v>0.34899999999999998</v>
      </c>
      <c r="X36" s="50">
        <v>0.36</v>
      </c>
      <c r="Y36" s="50">
        <v>0.372</v>
      </c>
      <c r="Z36" s="50">
        <v>0.38500000000000001</v>
      </c>
      <c r="AA36" s="50">
        <v>0.39800000000000002</v>
      </c>
      <c r="AB36" s="50">
        <v>0.41099999999999998</v>
      </c>
      <c r="AC36" s="50">
        <v>0.42599999999999999</v>
      </c>
      <c r="AD36" s="50">
        <v>0.441</v>
      </c>
      <c r="AE36" s="50">
        <v>0.45700000000000002</v>
      </c>
      <c r="AF36" s="50">
        <v>0.47499999999999998</v>
      </c>
      <c r="AG36" s="50">
        <v>0.49299999999999999</v>
      </c>
      <c r="AH36" s="50">
        <v>0.51200000000000001</v>
      </c>
      <c r="AI36" s="50">
        <v>0.53200000000000003</v>
      </c>
      <c r="AJ36" s="50">
        <v>0.55400000000000005</v>
      </c>
      <c r="AK36" s="50">
        <v>0.57699999999999996</v>
      </c>
      <c r="AL36" s="50">
        <v>0.60199999999999998</v>
      </c>
      <c r="AM36" s="50">
        <v>0.629</v>
      </c>
      <c r="AN36" s="50">
        <v>0.65700000000000003</v>
      </c>
      <c r="AO36" s="50">
        <v>0.68799999999999994</v>
      </c>
      <c r="AP36" s="50">
        <v>0.72099999999999997</v>
      </c>
      <c r="AQ36" s="50">
        <v>0.75700000000000001</v>
      </c>
      <c r="AR36" s="50">
        <v>0.79500000000000004</v>
      </c>
      <c r="AS36" s="50">
        <v>0.83699999999999997</v>
      </c>
      <c r="AT36" s="50">
        <v>0.88300000000000001</v>
      </c>
      <c r="AU36" s="50">
        <v>0.93200000000000005</v>
      </c>
      <c r="AV36" s="50">
        <v>0.98599999999999999</v>
      </c>
    </row>
    <row r="37" spans="1:48" x14ac:dyDescent="0.25">
      <c r="A37" s="44">
        <v>10</v>
      </c>
      <c r="B37" s="50">
        <v>0.19600000000000001</v>
      </c>
      <c r="C37" s="50">
        <v>0.20100000000000001</v>
      </c>
      <c r="D37" s="50">
        <v>0.20599999999999999</v>
      </c>
      <c r="E37" s="50">
        <v>0.21099999999999999</v>
      </c>
      <c r="F37" s="50">
        <v>0.216</v>
      </c>
      <c r="G37" s="50">
        <v>0.222</v>
      </c>
      <c r="H37" s="50">
        <v>0.22800000000000001</v>
      </c>
      <c r="I37" s="50">
        <v>0.23400000000000001</v>
      </c>
      <c r="J37" s="50">
        <v>0.24</v>
      </c>
      <c r="K37" s="50">
        <v>0.247</v>
      </c>
      <c r="L37" s="50">
        <v>0.254</v>
      </c>
      <c r="M37" s="50">
        <v>0.26100000000000001</v>
      </c>
      <c r="N37" s="50">
        <v>0.26800000000000002</v>
      </c>
      <c r="O37" s="50">
        <v>0.27600000000000002</v>
      </c>
      <c r="P37" s="50">
        <v>0.28399999999999997</v>
      </c>
      <c r="Q37" s="50">
        <v>0.29199999999999998</v>
      </c>
      <c r="R37" s="50">
        <v>0.30099999999999999</v>
      </c>
      <c r="S37" s="50">
        <v>0.31</v>
      </c>
      <c r="T37" s="50">
        <v>0.31900000000000001</v>
      </c>
      <c r="U37" s="50">
        <v>0.32900000000000001</v>
      </c>
      <c r="V37" s="50">
        <v>0.33900000000000002</v>
      </c>
      <c r="W37" s="50">
        <v>0.35</v>
      </c>
      <c r="X37" s="50">
        <v>0.36099999999999999</v>
      </c>
      <c r="Y37" s="50">
        <v>0.373</v>
      </c>
      <c r="Z37" s="50">
        <v>0.38600000000000001</v>
      </c>
      <c r="AA37" s="50">
        <v>0.39900000000000002</v>
      </c>
      <c r="AB37" s="50">
        <v>0.41299999999999998</v>
      </c>
      <c r="AC37" s="50">
        <v>0.42699999999999999</v>
      </c>
      <c r="AD37" s="50">
        <v>0.443</v>
      </c>
      <c r="AE37" s="50">
        <v>0.45900000000000002</v>
      </c>
      <c r="AF37" s="50">
        <v>0.47599999999999998</v>
      </c>
      <c r="AG37" s="50">
        <v>0.49399999999999999</v>
      </c>
      <c r="AH37" s="50">
        <v>0.51400000000000001</v>
      </c>
      <c r="AI37" s="50">
        <v>0.53400000000000003</v>
      </c>
      <c r="AJ37" s="50">
        <v>0.55600000000000005</v>
      </c>
      <c r="AK37" s="50">
        <v>0.57899999999999996</v>
      </c>
      <c r="AL37" s="50">
        <v>0.60399999999999998</v>
      </c>
      <c r="AM37" s="50">
        <v>0.63100000000000001</v>
      </c>
      <c r="AN37" s="50">
        <v>0.66</v>
      </c>
      <c r="AO37" s="50">
        <v>0.69099999999999995</v>
      </c>
      <c r="AP37" s="50">
        <v>0.72399999999999998</v>
      </c>
      <c r="AQ37" s="50">
        <v>0.76</v>
      </c>
      <c r="AR37" s="50">
        <v>0.79900000000000004</v>
      </c>
      <c r="AS37" s="50">
        <v>0.84099999999999997</v>
      </c>
      <c r="AT37" s="50">
        <v>0.88600000000000001</v>
      </c>
      <c r="AU37" s="50">
        <v>0.93600000000000005</v>
      </c>
      <c r="AV37" s="50">
        <v>0.99099999999999999</v>
      </c>
    </row>
    <row r="38" spans="1:48" x14ac:dyDescent="0.25">
      <c r="A38" s="44">
        <v>11</v>
      </c>
      <c r="B38" s="50">
        <v>0.19600000000000001</v>
      </c>
      <c r="C38" s="50">
        <v>0.20100000000000001</v>
      </c>
      <c r="D38" s="50">
        <v>0.20599999999999999</v>
      </c>
      <c r="E38" s="50">
        <v>0.21099999999999999</v>
      </c>
      <c r="F38" s="50">
        <v>0.217</v>
      </c>
      <c r="G38" s="50">
        <v>0.223</v>
      </c>
      <c r="H38" s="50">
        <v>0.22800000000000001</v>
      </c>
      <c r="I38" s="50">
        <v>0.23499999999999999</v>
      </c>
      <c r="J38" s="50">
        <v>0.24099999999999999</v>
      </c>
      <c r="K38" s="50">
        <v>0.247</v>
      </c>
      <c r="L38" s="50">
        <v>0.254</v>
      </c>
      <c r="M38" s="50">
        <v>0.26100000000000001</v>
      </c>
      <c r="N38" s="50">
        <v>0.26900000000000002</v>
      </c>
      <c r="O38" s="50">
        <v>0.27600000000000002</v>
      </c>
      <c r="P38" s="50">
        <v>0.28399999999999997</v>
      </c>
      <c r="Q38" s="50">
        <v>0.29299999999999998</v>
      </c>
      <c r="R38" s="50">
        <v>0.30099999999999999</v>
      </c>
      <c r="S38" s="50">
        <v>0.31</v>
      </c>
      <c r="T38" s="50">
        <v>0.32</v>
      </c>
      <c r="U38" s="50">
        <v>0.33</v>
      </c>
      <c r="V38" s="50">
        <v>0.34</v>
      </c>
      <c r="W38" s="50">
        <v>0.35099999999999998</v>
      </c>
      <c r="X38" s="50">
        <v>0.36199999999999999</v>
      </c>
      <c r="Y38" s="50">
        <v>0.374</v>
      </c>
      <c r="Z38" s="50">
        <v>0.38700000000000001</v>
      </c>
      <c r="AA38" s="50">
        <v>0.4</v>
      </c>
      <c r="AB38" s="50">
        <v>0.41399999999999998</v>
      </c>
      <c r="AC38" s="50">
        <v>0.42799999999999999</v>
      </c>
      <c r="AD38" s="50">
        <v>0.44400000000000001</v>
      </c>
      <c r="AE38" s="50">
        <v>0.46</v>
      </c>
      <c r="AF38" s="50">
        <v>0.47699999999999998</v>
      </c>
      <c r="AG38" s="50">
        <v>0.496</v>
      </c>
      <c r="AH38" s="50">
        <v>0.51500000000000001</v>
      </c>
      <c r="AI38" s="50">
        <v>0.53600000000000003</v>
      </c>
      <c r="AJ38" s="50">
        <v>0.55800000000000005</v>
      </c>
      <c r="AK38" s="50">
        <v>0.58099999999999996</v>
      </c>
      <c r="AL38" s="50">
        <v>0.60599999999999998</v>
      </c>
      <c r="AM38" s="50">
        <v>0.63300000000000001</v>
      </c>
      <c r="AN38" s="50">
        <v>0.66200000000000003</v>
      </c>
      <c r="AO38" s="50">
        <v>0.69299999999999995</v>
      </c>
      <c r="AP38" s="50">
        <v>0.72699999999999998</v>
      </c>
      <c r="AQ38" s="50">
        <v>0.76300000000000001</v>
      </c>
      <c r="AR38" s="50">
        <v>0.80200000000000005</v>
      </c>
      <c r="AS38" s="50">
        <v>0.84399999999999997</v>
      </c>
      <c r="AT38" s="50">
        <v>0.89</v>
      </c>
      <c r="AU38" s="50">
        <v>0.94099999999999995</v>
      </c>
      <c r="AV38" s="50">
        <v>0.995</v>
      </c>
    </row>
  </sheetData>
  <sheetProtection algorithmName="SHA-512" hashValue="H0ttyav9p7ZYNmcYKi3HcXcyQ9uSlz/HLrIAx3CnoiQ3rz7tdSMobDWDDrpd3K4anhg+qVhBi7/NbcTIhZpy3A==" saltValue="s2cIASg1zyp5Qx/740sDCQ==" spinCount="100000" sheet="1" objects="1" scenarios="1"/>
  <conditionalFormatting sqref="A26:A38">
    <cfRule type="expression" dxfId="468" priority="1" stopIfTrue="1">
      <formula>MOD(ROW(),2)=0</formula>
    </cfRule>
    <cfRule type="expression" dxfId="467" priority="2" stopIfTrue="1">
      <formula>MOD(ROW(),2)&lt;&gt;0</formula>
    </cfRule>
  </conditionalFormatting>
  <conditionalFormatting sqref="B26:AV38">
    <cfRule type="expression" dxfId="466" priority="3" stopIfTrue="1">
      <formula>MOD(ROW(),2)=0</formula>
    </cfRule>
    <cfRule type="expression" dxfId="465" priority="4" stopIfTrue="1">
      <formula>MOD(ROW(),2)&lt;&gt;0</formula>
    </cfRule>
  </conditionalFormatting>
  <conditionalFormatting sqref="A6:A21">
    <cfRule type="expression" dxfId="464" priority="5" stopIfTrue="1">
      <formula>MOD(ROW(),2)=0</formula>
    </cfRule>
    <cfRule type="expression" dxfId="463" priority="6" stopIfTrue="1">
      <formula>MOD(ROW(),2)&lt;&gt;0</formula>
    </cfRule>
  </conditionalFormatting>
  <conditionalFormatting sqref="B6:AV21">
    <cfRule type="expression" dxfId="462" priority="7" stopIfTrue="1">
      <formula>MOD(ROW(),2)=0</formula>
    </cfRule>
    <cfRule type="expression" dxfId="461" priority="8" stopIfTrue="1">
      <formula>MOD(ROW(),2)&lt;&gt;0</formula>
    </cfRule>
  </conditionalFormatting>
  <pageMargins left="0.7" right="0.7" top="0.75" bottom="0.75" header="0.3" footer="0.3"/>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5067B-C5B2-401D-B6D2-696F17E61D8A}">
  <sheetPr codeName="Sheet50"/>
  <dimension ref="A1:AQ38"/>
  <sheetViews>
    <sheetView showGridLines="0" workbookViewId="0">
      <selection activeCell="A6" sqref="A6"/>
    </sheetView>
  </sheetViews>
  <sheetFormatPr defaultColWidth="8.7265625" defaultRowHeight="12.5" x14ac:dyDescent="0.25"/>
  <cols>
    <col min="1" max="1" width="31.54296875" style="42" customWidth="1"/>
    <col min="2" max="43" width="22.54296875" style="42" customWidth="1"/>
    <col min="44" max="16384" width="8.7265625" style="42"/>
  </cols>
  <sheetData>
    <row r="1" spans="1:43" s="1" customFormat="1" ht="20" x14ac:dyDescent="0.4">
      <c r="A1" s="2" t="s">
        <v>0</v>
      </c>
    </row>
    <row r="2" spans="1:43" s="1" customFormat="1" ht="15.5" x14ac:dyDescent="0.35">
      <c r="A2" s="30" t="s">
        <v>1</v>
      </c>
      <c r="B2" s="3" t="str">
        <f>wb_title</f>
        <v>Fire_NI - Consolidated Factor Spreadsheet</v>
      </c>
    </row>
    <row r="3" spans="1:43" s="1" customFormat="1" ht="15.5" x14ac:dyDescent="0.35">
      <c r="A3" s="30" t="s">
        <v>2</v>
      </c>
      <c r="B3" s="3" t="str">
        <f>TABLE_FACTOR_TYPE_1 &amp; " - x-" &amp; TABLE_SERIES_NUMBER_1</f>
        <v>Pension Debit - x-326</v>
      </c>
    </row>
    <row r="4" spans="1:43" customFormat="1" x14ac:dyDescent="0.25"/>
    <row r="5" spans="1:43" customFormat="1" x14ac:dyDescent="0.25"/>
    <row r="6" spans="1:43" customFormat="1" x14ac:dyDescent="0.25">
      <c r="A6" s="46" t="s">
        <v>379</v>
      </c>
      <c r="B6" s="52" t="s">
        <v>380</v>
      </c>
      <c r="C6" s="52"/>
      <c r="D6" s="52"/>
      <c r="E6" s="52"/>
      <c r="F6" s="52"/>
      <c r="G6" s="52"/>
      <c r="H6" s="52"/>
      <c r="I6" s="52"/>
      <c r="J6" s="52"/>
      <c r="K6" s="52"/>
      <c r="L6" s="52"/>
      <c r="M6" s="52"/>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row>
    <row r="7" spans="1:43" customFormat="1" x14ac:dyDescent="0.25">
      <c r="A7" s="46" t="s">
        <v>381</v>
      </c>
      <c r="B7" s="52" t="s">
        <v>31</v>
      </c>
      <c r="C7" s="52"/>
      <c r="D7" s="52"/>
      <c r="E7" s="52"/>
      <c r="F7" s="52"/>
      <c r="G7" s="52"/>
      <c r="H7" s="52"/>
      <c r="I7" s="52"/>
      <c r="J7" s="52"/>
      <c r="K7" s="52"/>
      <c r="L7" s="52"/>
      <c r="M7" s="52"/>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row>
    <row r="8" spans="1:43" customFormat="1" x14ac:dyDescent="0.25">
      <c r="A8" s="46" t="s">
        <v>123</v>
      </c>
      <c r="B8" s="52" t="s">
        <v>147</v>
      </c>
      <c r="C8" s="52"/>
      <c r="D8" s="52"/>
      <c r="E8" s="52"/>
      <c r="F8" s="52"/>
      <c r="G8" s="52"/>
      <c r="H8" s="52"/>
      <c r="I8" s="52"/>
      <c r="J8" s="52"/>
      <c r="K8" s="52"/>
      <c r="L8" s="52"/>
      <c r="M8" s="52"/>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row>
    <row r="9" spans="1:43" customFormat="1" x14ac:dyDescent="0.25">
      <c r="A9" s="46" t="s">
        <v>124</v>
      </c>
      <c r="B9" s="52" t="s">
        <v>217</v>
      </c>
      <c r="C9" s="52"/>
      <c r="D9" s="52"/>
      <c r="E9" s="52"/>
      <c r="F9" s="52"/>
      <c r="G9" s="52"/>
      <c r="H9" s="52"/>
      <c r="I9" s="52"/>
      <c r="J9" s="52"/>
      <c r="K9" s="52"/>
      <c r="L9" s="52"/>
      <c r="M9" s="52"/>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row>
    <row r="10" spans="1:43" customFormat="1" x14ac:dyDescent="0.25">
      <c r="A10" s="46" t="s">
        <v>6</v>
      </c>
      <c r="B10" s="52" t="s">
        <v>242</v>
      </c>
      <c r="C10" s="52"/>
      <c r="D10" s="52"/>
      <c r="E10" s="52"/>
      <c r="F10" s="52"/>
      <c r="G10" s="52"/>
      <c r="H10" s="52"/>
      <c r="I10" s="52"/>
      <c r="J10" s="52"/>
      <c r="K10" s="52"/>
      <c r="L10" s="52"/>
      <c r="M10" s="52"/>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row>
    <row r="11" spans="1:43" customFormat="1" x14ac:dyDescent="0.25">
      <c r="A11" s="46" t="s">
        <v>125</v>
      </c>
      <c r="B11" s="52" t="s">
        <v>219</v>
      </c>
      <c r="C11" s="52"/>
      <c r="D11" s="52"/>
      <c r="E11" s="52"/>
      <c r="F11" s="52"/>
      <c r="G11" s="52"/>
      <c r="H11" s="52"/>
      <c r="I11" s="52"/>
      <c r="J11" s="52"/>
      <c r="K11" s="52"/>
      <c r="L11" s="52"/>
      <c r="M11" s="52"/>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row>
    <row r="12" spans="1:43" customFormat="1" x14ac:dyDescent="0.25">
      <c r="A12" s="46" t="s">
        <v>126</v>
      </c>
      <c r="B12" s="52" t="s">
        <v>230</v>
      </c>
      <c r="C12" s="52"/>
      <c r="D12" s="52"/>
      <c r="E12" s="52"/>
      <c r="F12" s="52"/>
      <c r="G12" s="52"/>
      <c r="H12" s="52"/>
      <c r="I12" s="52"/>
      <c r="J12" s="52"/>
      <c r="K12" s="52"/>
      <c r="L12" s="52"/>
      <c r="M12" s="52"/>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row>
    <row r="13" spans="1:43" customFormat="1" x14ac:dyDescent="0.25">
      <c r="A13" s="46" t="s">
        <v>382</v>
      </c>
      <c r="B13" s="52">
        <v>1</v>
      </c>
      <c r="C13" s="52"/>
      <c r="D13" s="52"/>
      <c r="E13" s="52"/>
      <c r="F13" s="52"/>
      <c r="G13" s="52"/>
      <c r="H13" s="52"/>
      <c r="I13" s="52"/>
      <c r="J13" s="52"/>
      <c r="K13" s="52"/>
      <c r="L13" s="52"/>
      <c r="M13" s="52"/>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row>
    <row r="14" spans="1:43" customFormat="1" x14ac:dyDescent="0.25">
      <c r="A14" s="46" t="s">
        <v>128</v>
      </c>
      <c r="B14" s="52">
        <v>326</v>
      </c>
      <c r="C14" s="52"/>
      <c r="D14" s="52"/>
      <c r="E14" s="52"/>
      <c r="F14" s="52"/>
      <c r="G14" s="52"/>
      <c r="H14" s="52"/>
      <c r="I14" s="52"/>
      <c r="J14" s="52"/>
      <c r="K14" s="52"/>
      <c r="L14" s="52"/>
      <c r="M14" s="52"/>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row>
    <row r="15" spans="1:43" customFormat="1" x14ac:dyDescent="0.25">
      <c r="A15" s="46" t="s">
        <v>383</v>
      </c>
      <c r="B15" s="52" t="s">
        <v>243</v>
      </c>
      <c r="C15" s="52"/>
      <c r="D15" s="52"/>
      <c r="E15" s="52"/>
      <c r="F15" s="52"/>
      <c r="G15" s="52"/>
      <c r="H15" s="52"/>
      <c r="I15" s="52"/>
      <c r="J15" s="52"/>
      <c r="K15" s="52"/>
      <c r="L15" s="52"/>
      <c r="M15" s="52"/>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row>
    <row r="16" spans="1:43" customFormat="1" x14ac:dyDescent="0.25">
      <c r="A16" s="46" t="s">
        <v>130</v>
      </c>
      <c r="B16" s="52" t="s">
        <v>244</v>
      </c>
      <c r="C16" s="52"/>
      <c r="D16" s="52"/>
      <c r="E16" s="52"/>
      <c r="F16" s="52"/>
      <c r="G16" s="52"/>
      <c r="H16" s="52"/>
      <c r="I16" s="52"/>
      <c r="J16" s="52"/>
      <c r="K16" s="52"/>
      <c r="L16" s="52"/>
      <c r="M16" s="52"/>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row>
    <row r="17" spans="1:43" customFormat="1" x14ac:dyDescent="0.25">
      <c r="A17" s="47" t="s">
        <v>384</v>
      </c>
      <c r="B17" s="52"/>
      <c r="C17" s="52"/>
      <c r="D17" s="52"/>
      <c r="E17" s="52"/>
      <c r="F17" s="52"/>
      <c r="G17" s="52"/>
      <c r="H17" s="52"/>
      <c r="I17" s="52"/>
      <c r="J17" s="52"/>
      <c r="K17" s="52"/>
      <c r="L17" s="52"/>
      <c r="M17" s="52"/>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row>
    <row r="18" spans="1:43" customFormat="1" x14ac:dyDescent="0.25">
      <c r="A18" s="46" t="s">
        <v>132</v>
      </c>
      <c r="B18" s="53">
        <v>46163</v>
      </c>
      <c r="C18" s="53"/>
      <c r="D18" s="53"/>
      <c r="E18" s="53"/>
      <c r="F18" s="53"/>
      <c r="G18" s="53"/>
      <c r="H18" s="53"/>
      <c r="I18" s="53"/>
      <c r="J18" s="53"/>
      <c r="K18" s="53"/>
      <c r="L18" s="53"/>
      <c r="M18" s="53"/>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row>
    <row r="19" spans="1:43" customFormat="1" x14ac:dyDescent="0.25">
      <c r="A19" s="46" t="s">
        <v>133</v>
      </c>
      <c r="B19" s="53">
        <v>46161</v>
      </c>
      <c r="C19" s="52"/>
      <c r="D19" s="52"/>
      <c r="E19" s="52"/>
      <c r="F19" s="52"/>
      <c r="G19" s="52"/>
      <c r="H19" s="52"/>
      <c r="I19" s="52"/>
      <c r="J19" s="52"/>
      <c r="K19" s="52"/>
      <c r="L19" s="52"/>
      <c r="M19" s="52"/>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row>
    <row r="20" spans="1:43" customFormat="1" x14ac:dyDescent="0.25">
      <c r="A20" s="46" t="s">
        <v>134</v>
      </c>
      <c r="B20" s="52" t="s">
        <v>143</v>
      </c>
      <c r="C20" s="52"/>
      <c r="D20" s="52"/>
      <c r="E20" s="52"/>
      <c r="F20" s="52"/>
      <c r="G20" s="52"/>
      <c r="H20" s="52"/>
      <c r="I20" s="52"/>
      <c r="J20" s="52"/>
      <c r="K20" s="52"/>
      <c r="L20" s="52"/>
      <c r="M20" s="52"/>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row>
    <row r="21" spans="1:43" customFormat="1" x14ac:dyDescent="0.25">
      <c r="A21" s="46" t="s">
        <v>385</v>
      </c>
      <c r="B21" s="52" t="s">
        <v>62</v>
      </c>
      <c r="C21" s="52"/>
      <c r="D21" s="52"/>
      <c r="E21" s="52"/>
      <c r="F21" s="52"/>
      <c r="G21" s="52"/>
      <c r="H21" s="52"/>
      <c r="I21" s="52"/>
      <c r="J21" s="52"/>
      <c r="K21" s="52"/>
      <c r="L21" s="52"/>
      <c r="M21" s="52"/>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row>
    <row r="22" spans="1:43" customFormat="1" x14ac:dyDescent="0.25"/>
    <row r="23" spans="1:43" customFormat="1" x14ac:dyDescent="0.25">
      <c r="A23" s="23" t="str">
        <f>HYPERLINK("#'Factor List'!A1", "Back to Factor List")</f>
        <v>Back to Factor List</v>
      </c>
      <c r="B23" s="23" t="str">
        <f>HYPERLINK("#'Assumptions'!A1", "Assumptions")</f>
        <v>Assumptions</v>
      </c>
    </row>
    <row r="26" spans="1:43" s="61" customFormat="1" ht="13" x14ac:dyDescent="0.25">
      <c r="A26" s="60" t="s">
        <v>404</v>
      </c>
      <c r="B26" s="60">
        <v>18</v>
      </c>
      <c r="C26" s="60">
        <v>19</v>
      </c>
      <c r="D26" s="60">
        <v>20</v>
      </c>
      <c r="E26" s="60">
        <v>21</v>
      </c>
      <c r="F26" s="60">
        <v>22</v>
      </c>
      <c r="G26" s="60">
        <v>23</v>
      </c>
      <c r="H26" s="60">
        <v>24</v>
      </c>
      <c r="I26" s="60">
        <v>25</v>
      </c>
      <c r="J26" s="60">
        <v>26</v>
      </c>
      <c r="K26" s="60">
        <v>27</v>
      </c>
      <c r="L26" s="60">
        <v>28</v>
      </c>
      <c r="M26" s="60">
        <v>29</v>
      </c>
      <c r="N26" s="60">
        <v>30</v>
      </c>
      <c r="O26" s="60">
        <v>31</v>
      </c>
      <c r="P26" s="60">
        <v>32</v>
      </c>
      <c r="Q26" s="60">
        <v>33</v>
      </c>
      <c r="R26" s="60">
        <v>34</v>
      </c>
      <c r="S26" s="60">
        <v>35</v>
      </c>
      <c r="T26" s="60">
        <v>36</v>
      </c>
      <c r="U26" s="60">
        <v>37</v>
      </c>
      <c r="V26" s="60">
        <v>38</v>
      </c>
      <c r="W26" s="60">
        <v>39</v>
      </c>
      <c r="X26" s="60">
        <v>40</v>
      </c>
      <c r="Y26" s="60">
        <v>41</v>
      </c>
      <c r="Z26" s="60">
        <v>42</v>
      </c>
      <c r="AA26" s="60">
        <v>43</v>
      </c>
      <c r="AB26" s="60">
        <v>44</v>
      </c>
      <c r="AC26" s="60">
        <v>45</v>
      </c>
      <c r="AD26" s="60">
        <v>46</v>
      </c>
      <c r="AE26" s="60">
        <v>47</v>
      </c>
      <c r="AF26" s="60">
        <v>48</v>
      </c>
      <c r="AG26" s="60">
        <v>49</v>
      </c>
      <c r="AH26" s="60">
        <v>50</v>
      </c>
      <c r="AI26" s="60">
        <v>51</v>
      </c>
      <c r="AJ26" s="60">
        <v>52</v>
      </c>
      <c r="AK26" s="60">
        <v>53</v>
      </c>
      <c r="AL26" s="60">
        <v>54</v>
      </c>
      <c r="AM26" s="60">
        <v>55</v>
      </c>
      <c r="AN26" s="60">
        <v>56</v>
      </c>
      <c r="AO26" s="60">
        <v>57</v>
      </c>
      <c r="AP26" s="60">
        <v>58</v>
      </c>
      <c r="AQ26" s="60">
        <v>59</v>
      </c>
    </row>
    <row r="27" spans="1:43" x14ac:dyDescent="0.25">
      <c r="A27" s="44">
        <v>0</v>
      </c>
      <c r="B27" s="50">
        <v>0.24399999999999999</v>
      </c>
      <c r="C27" s="50">
        <v>0.25</v>
      </c>
      <c r="D27" s="50">
        <v>0.25700000000000001</v>
      </c>
      <c r="E27" s="50">
        <v>0.26400000000000001</v>
      </c>
      <c r="F27" s="50">
        <v>0.27</v>
      </c>
      <c r="G27" s="50">
        <v>0.27800000000000002</v>
      </c>
      <c r="H27" s="50">
        <v>0.28499999999999998</v>
      </c>
      <c r="I27" s="50">
        <v>0.29299999999999998</v>
      </c>
      <c r="J27" s="50">
        <v>0.30099999999999999</v>
      </c>
      <c r="K27" s="50">
        <v>0.309</v>
      </c>
      <c r="L27" s="50">
        <v>0.318</v>
      </c>
      <c r="M27" s="50">
        <v>0.32600000000000001</v>
      </c>
      <c r="N27" s="50">
        <v>0.33600000000000002</v>
      </c>
      <c r="O27" s="50">
        <v>0.34499999999999997</v>
      </c>
      <c r="P27" s="50">
        <v>0.35499999999999998</v>
      </c>
      <c r="Q27" s="50">
        <v>0.36599999999999999</v>
      </c>
      <c r="R27" s="50">
        <v>0.377</v>
      </c>
      <c r="S27" s="50">
        <v>0.38800000000000001</v>
      </c>
      <c r="T27" s="50">
        <v>0.4</v>
      </c>
      <c r="U27" s="50">
        <v>0.41299999999999998</v>
      </c>
      <c r="V27" s="50">
        <v>0.42599999999999999</v>
      </c>
      <c r="W27" s="50">
        <v>0.439</v>
      </c>
      <c r="X27" s="50">
        <v>0.45300000000000001</v>
      </c>
      <c r="Y27" s="50">
        <v>0.46800000000000003</v>
      </c>
      <c r="Z27" s="50">
        <v>0.48399999999999999</v>
      </c>
      <c r="AA27" s="50">
        <v>0.501</v>
      </c>
      <c r="AB27" s="50">
        <v>0.51800000000000002</v>
      </c>
      <c r="AC27" s="50">
        <v>0.53600000000000003</v>
      </c>
      <c r="AD27" s="50">
        <v>0.55600000000000005</v>
      </c>
      <c r="AE27" s="50">
        <v>0.57599999999999996</v>
      </c>
      <c r="AF27" s="50">
        <v>0.59799999999999998</v>
      </c>
      <c r="AG27" s="50">
        <v>0.621</v>
      </c>
      <c r="AH27" s="50">
        <v>0.64500000000000002</v>
      </c>
      <c r="AI27" s="50">
        <v>0.67100000000000004</v>
      </c>
      <c r="AJ27" s="50">
        <v>0.69799999999999995</v>
      </c>
      <c r="AK27" s="50">
        <v>0.72699999999999998</v>
      </c>
      <c r="AL27" s="50">
        <v>0.75900000000000001</v>
      </c>
      <c r="AM27" s="50">
        <v>0.79200000000000004</v>
      </c>
      <c r="AN27" s="50">
        <v>0.82799999999999996</v>
      </c>
      <c r="AO27" s="50">
        <v>0.86599999999999999</v>
      </c>
      <c r="AP27" s="50">
        <v>0.90700000000000003</v>
      </c>
      <c r="AQ27" s="50">
        <v>0.95199999999999996</v>
      </c>
    </row>
    <row r="28" spans="1:43" x14ac:dyDescent="0.25">
      <c r="A28" s="44">
        <v>1</v>
      </c>
      <c r="B28" s="50">
        <v>0.245</v>
      </c>
      <c r="C28" s="50">
        <v>0.251</v>
      </c>
      <c r="D28" s="50">
        <v>0.25700000000000001</v>
      </c>
      <c r="E28" s="50">
        <v>0.26400000000000001</v>
      </c>
      <c r="F28" s="50">
        <v>0.27100000000000002</v>
      </c>
      <c r="G28" s="50">
        <v>0.27800000000000002</v>
      </c>
      <c r="H28" s="50">
        <v>0.28599999999999998</v>
      </c>
      <c r="I28" s="50">
        <v>0.29299999999999998</v>
      </c>
      <c r="J28" s="50">
        <v>0.30099999999999999</v>
      </c>
      <c r="K28" s="50">
        <v>0.31</v>
      </c>
      <c r="L28" s="50">
        <v>0.318</v>
      </c>
      <c r="M28" s="50">
        <v>0.32700000000000001</v>
      </c>
      <c r="N28" s="50">
        <v>0.33700000000000002</v>
      </c>
      <c r="O28" s="50">
        <v>0.34599999999999997</v>
      </c>
      <c r="P28" s="50">
        <v>0.35599999999999998</v>
      </c>
      <c r="Q28" s="50">
        <v>0.36699999999999999</v>
      </c>
      <c r="R28" s="50">
        <v>0.378</v>
      </c>
      <c r="S28" s="50">
        <v>0.38900000000000001</v>
      </c>
      <c r="T28" s="50">
        <v>0.40100000000000002</v>
      </c>
      <c r="U28" s="50">
        <v>0.41399999999999998</v>
      </c>
      <c r="V28" s="50">
        <v>0.42699999999999999</v>
      </c>
      <c r="W28" s="50">
        <v>0.44</v>
      </c>
      <c r="X28" s="50">
        <v>0.45500000000000002</v>
      </c>
      <c r="Y28" s="50">
        <v>0.47</v>
      </c>
      <c r="Z28" s="50">
        <v>0.48599999999999999</v>
      </c>
      <c r="AA28" s="50">
        <v>0.502</v>
      </c>
      <c r="AB28" s="50">
        <v>0.52</v>
      </c>
      <c r="AC28" s="50">
        <v>0.53800000000000003</v>
      </c>
      <c r="AD28" s="50">
        <v>0.55800000000000005</v>
      </c>
      <c r="AE28" s="50">
        <v>0.57799999999999996</v>
      </c>
      <c r="AF28" s="50">
        <v>0.6</v>
      </c>
      <c r="AG28" s="50">
        <v>0.623</v>
      </c>
      <c r="AH28" s="50">
        <v>0.64700000000000002</v>
      </c>
      <c r="AI28" s="50">
        <v>0.67300000000000004</v>
      </c>
      <c r="AJ28" s="50">
        <v>0.70099999999999996</v>
      </c>
      <c r="AK28" s="50">
        <v>0.73</v>
      </c>
      <c r="AL28" s="50">
        <v>0.76100000000000001</v>
      </c>
      <c r="AM28" s="50">
        <v>0.79500000000000004</v>
      </c>
      <c r="AN28" s="50">
        <v>0.83099999999999996</v>
      </c>
      <c r="AO28" s="50">
        <v>0.87</v>
      </c>
      <c r="AP28" s="50">
        <v>0.91100000000000003</v>
      </c>
      <c r="AQ28" s="50">
        <v>0.95599999999999996</v>
      </c>
    </row>
    <row r="29" spans="1:43" x14ac:dyDescent="0.25">
      <c r="A29" s="44">
        <v>2</v>
      </c>
      <c r="B29" s="50">
        <v>0.245</v>
      </c>
      <c r="C29" s="50">
        <v>0.252</v>
      </c>
      <c r="D29" s="50">
        <v>0.25800000000000001</v>
      </c>
      <c r="E29" s="50">
        <v>0.26500000000000001</v>
      </c>
      <c r="F29" s="50">
        <v>0.27200000000000002</v>
      </c>
      <c r="G29" s="50">
        <v>0.27900000000000003</v>
      </c>
      <c r="H29" s="50">
        <v>0.28599999999999998</v>
      </c>
      <c r="I29" s="50">
        <v>0.29399999999999998</v>
      </c>
      <c r="J29" s="50">
        <v>0.30199999999999999</v>
      </c>
      <c r="K29" s="50">
        <v>0.31</v>
      </c>
      <c r="L29" s="50">
        <v>0.31900000000000001</v>
      </c>
      <c r="M29" s="50">
        <v>0.32800000000000001</v>
      </c>
      <c r="N29" s="50">
        <v>0.33700000000000002</v>
      </c>
      <c r="O29" s="50">
        <v>0.34699999999999998</v>
      </c>
      <c r="P29" s="50">
        <v>0.35699999999999998</v>
      </c>
      <c r="Q29" s="50">
        <v>0.36799999999999999</v>
      </c>
      <c r="R29" s="50">
        <v>0.379</v>
      </c>
      <c r="S29" s="50">
        <v>0.39</v>
      </c>
      <c r="T29" s="50">
        <v>0.40200000000000002</v>
      </c>
      <c r="U29" s="50">
        <v>0.41499999999999998</v>
      </c>
      <c r="V29" s="50">
        <v>0.42799999999999999</v>
      </c>
      <c r="W29" s="50">
        <v>0.442</v>
      </c>
      <c r="X29" s="50">
        <v>0.45600000000000002</v>
      </c>
      <c r="Y29" s="50">
        <v>0.47099999999999997</v>
      </c>
      <c r="Z29" s="50">
        <v>0.48699999999999999</v>
      </c>
      <c r="AA29" s="50">
        <v>0.504</v>
      </c>
      <c r="AB29" s="50">
        <v>0.52100000000000002</v>
      </c>
      <c r="AC29" s="50">
        <v>0.54</v>
      </c>
      <c r="AD29" s="50">
        <v>0.55900000000000005</v>
      </c>
      <c r="AE29" s="50">
        <v>0.57999999999999996</v>
      </c>
      <c r="AF29" s="50">
        <v>0.60199999999999998</v>
      </c>
      <c r="AG29" s="50">
        <v>0.625</v>
      </c>
      <c r="AH29" s="50">
        <v>0.64900000000000002</v>
      </c>
      <c r="AI29" s="50">
        <v>0.67500000000000004</v>
      </c>
      <c r="AJ29" s="50">
        <v>0.70299999999999996</v>
      </c>
      <c r="AK29" s="50">
        <v>0.73299999999999998</v>
      </c>
      <c r="AL29" s="50">
        <v>0.76400000000000001</v>
      </c>
      <c r="AM29" s="50">
        <v>0.79800000000000004</v>
      </c>
      <c r="AN29" s="50">
        <v>0.83399999999999996</v>
      </c>
      <c r="AO29" s="50">
        <v>0.873</v>
      </c>
      <c r="AP29" s="50">
        <v>0.91500000000000004</v>
      </c>
      <c r="AQ29" s="50">
        <v>0.96</v>
      </c>
    </row>
    <row r="30" spans="1:43" x14ac:dyDescent="0.25">
      <c r="A30" s="44">
        <v>3</v>
      </c>
      <c r="B30" s="50">
        <v>0.246</v>
      </c>
      <c r="C30" s="50">
        <v>0.252</v>
      </c>
      <c r="D30" s="50">
        <v>0.25900000000000001</v>
      </c>
      <c r="E30" s="50">
        <v>0.26500000000000001</v>
      </c>
      <c r="F30" s="50">
        <v>0.27200000000000002</v>
      </c>
      <c r="G30" s="50">
        <v>0.27900000000000003</v>
      </c>
      <c r="H30" s="50">
        <v>0.28699999999999998</v>
      </c>
      <c r="I30" s="50">
        <v>0.29499999999999998</v>
      </c>
      <c r="J30" s="50">
        <v>0.30299999999999999</v>
      </c>
      <c r="K30" s="50">
        <v>0.311</v>
      </c>
      <c r="L30" s="50">
        <v>0.32</v>
      </c>
      <c r="M30" s="50">
        <v>0.32900000000000001</v>
      </c>
      <c r="N30" s="50">
        <v>0.33800000000000002</v>
      </c>
      <c r="O30" s="50">
        <v>0.34799999999999998</v>
      </c>
      <c r="P30" s="50">
        <v>0.35799999999999998</v>
      </c>
      <c r="Q30" s="50">
        <v>0.36899999999999999</v>
      </c>
      <c r="R30" s="50">
        <v>0.38</v>
      </c>
      <c r="S30" s="50">
        <v>0.39100000000000001</v>
      </c>
      <c r="T30" s="50">
        <v>0.40300000000000002</v>
      </c>
      <c r="U30" s="50">
        <v>0.41599999999999998</v>
      </c>
      <c r="V30" s="50">
        <v>0.42899999999999999</v>
      </c>
      <c r="W30" s="50">
        <v>0.443</v>
      </c>
      <c r="X30" s="50">
        <v>0.45700000000000002</v>
      </c>
      <c r="Y30" s="50">
        <v>0.47199999999999998</v>
      </c>
      <c r="Z30" s="50">
        <v>0.48799999999999999</v>
      </c>
      <c r="AA30" s="50">
        <v>0.505</v>
      </c>
      <c r="AB30" s="50">
        <v>0.52300000000000002</v>
      </c>
      <c r="AC30" s="50">
        <v>0.54100000000000004</v>
      </c>
      <c r="AD30" s="50">
        <v>0.56100000000000005</v>
      </c>
      <c r="AE30" s="50">
        <v>0.58199999999999996</v>
      </c>
      <c r="AF30" s="50">
        <v>0.60399999999999998</v>
      </c>
      <c r="AG30" s="50">
        <v>0.627</v>
      </c>
      <c r="AH30" s="50">
        <v>0.65200000000000002</v>
      </c>
      <c r="AI30" s="50">
        <v>0.67800000000000005</v>
      </c>
      <c r="AJ30" s="50">
        <v>0.70599999999999996</v>
      </c>
      <c r="AK30" s="50">
        <v>0.73499999999999999</v>
      </c>
      <c r="AL30" s="50">
        <v>0.76700000000000002</v>
      </c>
      <c r="AM30" s="50">
        <v>0.80100000000000005</v>
      </c>
      <c r="AN30" s="50">
        <v>0.83699999999999997</v>
      </c>
      <c r="AO30" s="50">
        <v>0.877</v>
      </c>
      <c r="AP30" s="50">
        <v>0.91900000000000004</v>
      </c>
      <c r="AQ30" s="50">
        <v>0.96399999999999997</v>
      </c>
    </row>
    <row r="31" spans="1:43" x14ac:dyDescent="0.25">
      <c r="A31" s="44">
        <v>4</v>
      </c>
      <c r="B31" s="50">
        <v>0.246</v>
      </c>
      <c r="C31" s="50">
        <v>0.253</v>
      </c>
      <c r="D31" s="50">
        <v>0.25900000000000001</v>
      </c>
      <c r="E31" s="50">
        <v>0.26600000000000001</v>
      </c>
      <c r="F31" s="50">
        <v>0.27300000000000002</v>
      </c>
      <c r="G31" s="50">
        <v>0.28000000000000003</v>
      </c>
      <c r="H31" s="50">
        <v>0.28799999999999998</v>
      </c>
      <c r="I31" s="50">
        <v>0.29499999999999998</v>
      </c>
      <c r="J31" s="50">
        <v>0.30299999999999999</v>
      </c>
      <c r="K31" s="50">
        <v>0.312</v>
      </c>
      <c r="L31" s="50">
        <v>0.32100000000000001</v>
      </c>
      <c r="M31" s="50">
        <v>0.33</v>
      </c>
      <c r="N31" s="50">
        <v>0.33900000000000002</v>
      </c>
      <c r="O31" s="50">
        <v>0.34899999999999998</v>
      </c>
      <c r="P31" s="50">
        <v>0.35899999999999999</v>
      </c>
      <c r="Q31" s="50">
        <v>0.37</v>
      </c>
      <c r="R31" s="50">
        <v>0.38100000000000001</v>
      </c>
      <c r="S31" s="50">
        <v>0.39200000000000002</v>
      </c>
      <c r="T31" s="50">
        <v>0.40400000000000003</v>
      </c>
      <c r="U31" s="50">
        <v>0.41699999999999998</v>
      </c>
      <c r="V31" s="50">
        <v>0.43</v>
      </c>
      <c r="W31" s="50">
        <v>0.44400000000000001</v>
      </c>
      <c r="X31" s="50">
        <v>0.45800000000000002</v>
      </c>
      <c r="Y31" s="50">
        <v>0.47399999999999998</v>
      </c>
      <c r="Z31" s="50">
        <v>0.49</v>
      </c>
      <c r="AA31" s="50">
        <v>0.50700000000000001</v>
      </c>
      <c r="AB31" s="50">
        <v>0.52400000000000002</v>
      </c>
      <c r="AC31" s="50">
        <v>0.54300000000000004</v>
      </c>
      <c r="AD31" s="50">
        <v>0.56299999999999994</v>
      </c>
      <c r="AE31" s="50">
        <v>0.58299999999999996</v>
      </c>
      <c r="AF31" s="50">
        <v>0.60599999999999998</v>
      </c>
      <c r="AG31" s="50">
        <v>0.629</v>
      </c>
      <c r="AH31" s="50">
        <v>0.65400000000000003</v>
      </c>
      <c r="AI31" s="50">
        <v>0.68</v>
      </c>
      <c r="AJ31" s="50">
        <v>0.70799999999999996</v>
      </c>
      <c r="AK31" s="50">
        <v>0.73799999999999999</v>
      </c>
      <c r="AL31" s="50">
        <v>0.77</v>
      </c>
      <c r="AM31" s="50">
        <v>0.80400000000000005</v>
      </c>
      <c r="AN31" s="50">
        <v>0.84099999999999997</v>
      </c>
      <c r="AO31" s="50">
        <v>0.88</v>
      </c>
      <c r="AP31" s="50">
        <v>0.92200000000000004</v>
      </c>
      <c r="AQ31" s="50">
        <v>0.96799999999999997</v>
      </c>
    </row>
    <row r="32" spans="1:43" x14ac:dyDescent="0.25">
      <c r="A32" s="44">
        <v>5</v>
      </c>
      <c r="B32" s="50">
        <v>0.247</v>
      </c>
      <c r="C32" s="50">
        <v>0.253</v>
      </c>
      <c r="D32" s="50">
        <v>0.26</v>
      </c>
      <c r="E32" s="50">
        <v>0.26600000000000001</v>
      </c>
      <c r="F32" s="50">
        <v>0.27300000000000002</v>
      </c>
      <c r="G32" s="50">
        <v>0.28100000000000003</v>
      </c>
      <c r="H32" s="50">
        <v>0.28799999999999998</v>
      </c>
      <c r="I32" s="50">
        <v>0.29599999999999999</v>
      </c>
      <c r="J32" s="50">
        <v>0.30399999999999999</v>
      </c>
      <c r="K32" s="50">
        <v>0.313</v>
      </c>
      <c r="L32" s="50">
        <v>0.32100000000000001</v>
      </c>
      <c r="M32" s="50">
        <v>0.33</v>
      </c>
      <c r="N32" s="50">
        <v>0.34</v>
      </c>
      <c r="O32" s="50">
        <v>0.35</v>
      </c>
      <c r="P32" s="50">
        <v>0.36</v>
      </c>
      <c r="Q32" s="50">
        <v>0.37</v>
      </c>
      <c r="R32" s="50">
        <v>0.38200000000000001</v>
      </c>
      <c r="S32" s="50">
        <v>0.39300000000000002</v>
      </c>
      <c r="T32" s="50">
        <v>0.40500000000000003</v>
      </c>
      <c r="U32" s="50">
        <v>0.41799999999999998</v>
      </c>
      <c r="V32" s="50">
        <v>0.43099999999999999</v>
      </c>
      <c r="W32" s="50">
        <v>0.44500000000000001</v>
      </c>
      <c r="X32" s="50">
        <v>0.46</v>
      </c>
      <c r="Y32" s="50">
        <v>0.47499999999999998</v>
      </c>
      <c r="Z32" s="50">
        <v>0.49099999999999999</v>
      </c>
      <c r="AA32" s="50">
        <v>0.50800000000000001</v>
      </c>
      <c r="AB32" s="50">
        <v>0.52600000000000002</v>
      </c>
      <c r="AC32" s="50">
        <v>0.54500000000000004</v>
      </c>
      <c r="AD32" s="50">
        <v>0.56399999999999995</v>
      </c>
      <c r="AE32" s="50">
        <v>0.58499999999999996</v>
      </c>
      <c r="AF32" s="50">
        <v>0.60699999999999998</v>
      </c>
      <c r="AG32" s="50">
        <v>0.63100000000000001</v>
      </c>
      <c r="AH32" s="50">
        <v>0.65600000000000003</v>
      </c>
      <c r="AI32" s="50">
        <v>0.68200000000000005</v>
      </c>
      <c r="AJ32" s="50">
        <v>0.71</v>
      </c>
      <c r="AK32" s="50">
        <v>0.74</v>
      </c>
      <c r="AL32" s="50">
        <v>0.77300000000000002</v>
      </c>
      <c r="AM32" s="50">
        <v>0.80700000000000005</v>
      </c>
      <c r="AN32" s="50">
        <v>0.84399999999999997</v>
      </c>
      <c r="AO32" s="50">
        <v>0.88300000000000001</v>
      </c>
      <c r="AP32" s="50">
        <v>0.92600000000000005</v>
      </c>
      <c r="AQ32" s="50">
        <v>0.97199999999999998</v>
      </c>
    </row>
    <row r="33" spans="1:43" x14ac:dyDescent="0.25">
      <c r="A33" s="44">
        <v>6</v>
      </c>
      <c r="B33" s="50">
        <v>0.247</v>
      </c>
      <c r="C33" s="50">
        <v>0.254</v>
      </c>
      <c r="D33" s="50">
        <v>0.26</v>
      </c>
      <c r="E33" s="50">
        <v>0.26700000000000002</v>
      </c>
      <c r="F33" s="50">
        <v>0.27400000000000002</v>
      </c>
      <c r="G33" s="50">
        <v>0.28100000000000003</v>
      </c>
      <c r="H33" s="50">
        <v>0.28899999999999998</v>
      </c>
      <c r="I33" s="50">
        <v>0.29699999999999999</v>
      </c>
      <c r="J33" s="50">
        <v>0.30499999999999999</v>
      </c>
      <c r="K33" s="50">
        <v>0.313</v>
      </c>
      <c r="L33" s="50">
        <v>0.32200000000000001</v>
      </c>
      <c r="M33" s="50">
        <v>0.33100000000000002</v>
      </c>
      <c r="N33" s="50">
        <v>0.34100000000000003</v>
      </c>
      <c r="O33" s="50">
        <v>0.35</v>
      </c>
      <c r="P33" s="50">
        <v>0.36099999999999999</v>
      </c>
      <c r="Q33" s="50">
        <v>0.371</v>
      </c>
      <c r="R33" s="50">
        <v>0.38300000000000001</v>
      </c>
      <c r="S33" s="50">
        <v>0.39400000000000002</v>
      </c>
      <c r="T33" s="50">
        <v>0.40600000000000003</v>
      </c>
      <c r="U33" s="50">
        <v>0.41899999999999998</v>
      </c>
      <c r="V33" s="50">
        <v>0.432</v>
      </c>
      <c r="W33" s="50">
        <v>0.44600000000000001</v>
      </c>
      <c r="X33" s="50">
        <v>0.46100000000000002</v>
      </c>
      <c r="Y33" s="50">
        <v>0.47599999999999998</v>
      </c>
      <c r="Z33" s="50">
        <v>0.49199999999999999</v>
      </c>
      <c r="AA33" s="50">
        <v>0.50900000000000001</v>
      </c>
      <c r="AB33" s="50">
        <v>0.52700000000000002</v>
      </c>
      <c r="AC33" s="50">
        <v>0.54600000000000004</v>
      </c>
      <c r="AD33" s="50">
        <v>0.56599999999999995</v>
      </c>
      <c r="AE33" s="50">
        <v>0.58699999999999997</v>
      </c>
      <c r="AF33" s="50">
        <v>0.60899999999999999</v>
      </c>
      <c r="AG33" s="50">
        <v>0.63300000000000001</v>
      </c>
      <c r="AH33" s="50">
        <v>0.65800000000000003</v>
      </c>
      <c r="AI33" s="50">
        <v>0.68500000000000005</v>
      </c>
      <c r="AJ33" s="50">
        <v>0.71299999999999997</v>
      </c>
      <c r="AK33" s="50">
        <v>0.74299999999999999</v>
      </c>
      <c r="AL33" s="50">
        <v>0.77500000000000002</v>
      </c>
      <c r="AM33" s="50">
        <v>0.81</v>
      </c>
      <c r="AN33" s="50">
        <v>0.84699999999999998</v>
      </c>
      <c r="AO33" s="50">
        <v>0.88700000000000001</v>
      </c>
      <c r="AP33" s="50">
        <v>0.93</v>
      </c>
      <c r="AQ33" s="50">
        <v>0.97599999999999998</v>
      </c>
    </row>
    <row r="34" spans="1:43" x14ac:dyDescent="0.25">
      <c r="A34" s="44">
        <v>7</v>
      </c>
      <c r="B34" s="50">
        <v>0.248</v>
      </c>
      <c r="C34" s="50">
        <v>0.254</v>
      </c>
      <c r="D34" s="50">
        <v>0.26100000000000001</v>
      </c>
      <c r="E34" s="50">
        <v>0.26800000000000002</v>
      </c>
      <c r="F34" s="50">
        <v>0.27500000000000002</v>
      </c>
      <c r="G34" s="50">
        <v>0.28199999999999997</v>
      </c>
      <c r="H34" s="50">
        <v>0.28999999999999998</v>
      </c>
      <c r="I34" s="50">
        <v>0.29699999999999999</v>
      </c>
      <c r="J34" s="50">
        <v>0.30599999999999999</v>
      </c>
      <c r="K34" s="50">
        <v>0.314</v>
      </c>
      <c r="L34" s="50">
        <v>0.32300000000000001</v>
      </c>
      <c r="M34" s="50">
        <v>0.33200000000000002</v>
      </c>
      <c r="N34" s="50">
        <v>0.34100000000000003</v>
      </c>
      <c r="O34" s="50">
        <v>0.35099999999999998</v>
      </c>
      <c r="P34" s="50">
        <v>0.36199999999999999</v>
      </c>
      <c r="Q34" s="50">
        <v>0.372</v>
      </c>
      <c r="R34" s="50">
        <v>0.38300000000000001</v>
      </c>
      <c r="S34" s="50">
        <v>0.39500000000000002</v>
      </c>
      <c r="T34" s="50">
        <v>0.40699999999999997</v>
      </c>
      <c r="U34" s="50">
        <v>0.42</v>
      </c>
      <c r="V34" s="50">
        <v>0.434</v>
      </c>
      <c r="W34" s="50">
        <v>0.44800000000000001</v>
      </c>
      <c r="X34" s="50">
        <v>0.46200000000000002</v>
      </c>
      <c r="Y34" s="50">
        <v>0.47799999999999998</v>
      </c>
      <c r="Z34" s="50">
        <v>0.49399999999999999</v>
      </c>
      <c r="AA34" s="50">
        <v>0.51100000000000001</v>
      </c>
      <c r="AB34" s="50">
        <v>0.52900000000000003</v>
      </c>
      <c r="AC34" s="50">
        <v>0.54800000000000004</v>
      </c>
      <c r="AD34" s="50">
        <v>0.56799999999999995</v>
      </c>
      <c r="AE34" s="50">
        <v>0.58899999999999997</v>
      </c>
      <c r="AF34" s="50">
        <v>0.61099999999999999</v>
      </c>
      <c r="AG34" s="50">
        <v>0.63500000000000001</v>
      </c>
      <c r="AH34" s="50">
        <v>0.66</v>
      </c>
      <c r="AI34" s="50">
        <v>0.68700000000000006</v>
      </c>
      <c r="AJ34" s="50">
        <v>0.71499999999999997</v>
      </c>
      <c r="AK34" s="50">
        <v>0.746</v>
      </c>
      <c r="AL34" s="50">
        <v>0.77800000000000002</v>
      </c>
      <c r="AM34" s="50">
        <v>0.81299999999999994</v>
      </c>
      <c r="AN34" s="50">
        <v>0.85</v>
      </c>
      <c r="AO34" s="50">
        <v>0.89</v>
      </c>
      <c r="AP34" s="50">
        <v>0.93300000000000005</v>
      </c>
      <c r="AQ34" s="50">
        <v>0.98</v>
      </c>
    </row>
    <row r="35" spans="1:43" x14ac:dyDescent="0.25">
      <c r="A35" s="44">
        <v>8</v>
      </c>
      <c r="B35" s="50">
        <v>0.248</v>
      </c>
      <c r="C35" s="50">
        <v>0.255</v>
      </c>
      <c r="D35" s="50">
        <v>0.26100000000000001</v>
      </c>
      <c r="E35" s="50">
        <v>0.26800000000000002</v>
      </c>
      <c r="F35" s="50">
        <v>0.27500000000000002</v>
      </c>
      <c r="G35" s="50">
        <v>0.28299999999999997</v>
      </c>
      <c r="H35" s="50">
        <v>0.28999999999999998</v>
      </c>
      <c r="I35" s="50">
        <v>0.29799999999999999</v>
      </c>
      <c r="J35" s="50">
        <v>0.30599999999999999</v>
      </c>
      <c r="K35" s="50">
        <v>0.315</v>
      </c>
      <c r="L35" s="50">
        <v>0.32300000000000001</v>
      </c>
      <c r="M35" s="50">
        <v>0.33300000000000002</v>
      </c>
      <c r="N35" s="50">
        <v>0.34200000000000003</v>
      </c>
      <c r="O35" s="50">
        <v>0.35199999999999998</v>
      </c>
      <c r="P35" s="50">
        <v>0.36199999999999999</v>
      </c>
      <c r="Q35" s="50">
        <v>0.373</v>
      </c>
      <c r="R35" s="50">
        <v>0.38400000000000001</v>
      </c>
      <c r="S35" s="50">
        <v>0.39600000000000002</v>
      </c>
      <c r="T35" s="50">
        <v>0.40799999999999997</v>
      </c>
      <c r="U35" s="50">
        <v>0.42099999999999999</v>
      </c>
      <c r="V35" s="50">
        <v>0.435</v>
      </c>
      <c r="W35" s="50">
        <v>0.44900000000000001</v>
      </c>
      <c r="X35" s="50">
        <v>0.46300000000000002</v>
      </c>
      <c r="Y35" s="50">
        <v>0.47899999999999998</v>
      </c>
      <c r="Z35" s="50">
        <v>0.495</v>
      </c>
      <c r="AA35" s="50">
        <v>0.51200000000000001</v>
      </c>
      <c r="AB35" s="50">
        <v>0.53</v>
      </c>
      <c r="AC35" s="50">
        <v>0.54900000000000004</v>
      </c>
      <c r="AD35" s="50">
        <v>0.56899999999999995</v>
      </c>
      <c r="AE35" s="50">
        <v>0.59099999999999997</v>
      </c>
      <c r="AF35" s="50">
        <v>0.61299999999999999</v>
      </c>
      <c r="AG35" s="50">
        <v>0.63700000000000001</v>
      </c>
      <c r="AH35" s="50">
        <v>0.66200000000000003</v>
      </c>
      <c r="AI35" s="50">
        <v>0.68899999999999995</v>
      </c>
      <c r="AJ35" s="50">
        <v>0.71799999999999997</v>
      </c>
      <c r="AK35" s="50">
        <v>0.748</v>
      </c>
      <c r="AL35" s="50">
        <v>0.78100000000000003</v>
      </c>
      <c r="AM35" s="50">
        <v>0.81599999999999995</v>
      </c>
      <c r="AN35" s="50">
        <v>0.85299999999999998</v>
      </c>
      <c r="AO35" s="50">
        <v>0.89400000000000002</v>
      </c>
      <c r="AP35" s="50">
        <v>0.93700000000000006</v>
      </c>
      <c r="AQ35" s="50">
        <v>0.98399999999999999</v>
      </c>
    </row>
    <row r="36" spans="1:43" x14ac:dyDescent="0.25">
      <c r="A36" s="44">
        <v>9</v>
      </c>
      <c r="B36" s="50">
        <v>0.249</v>
      </c>
      <c r="C36" s="50">
        <v>0.255</v>
      </c>
      <c r="D36" s="50">
        <v>0.26200000000000001</v>
      </c>
      <c r="E36" s="50">
        <v>0.26900000000000002</v>
      </c>
      <c r="F36" s="50">
        <v>0.27600000000000002</v>
      </c>
      <c r="G36" s="50">
        <v>0.28299999999999997</v>
      </c>
      <c r="H36" s="50">
        <v>0.29099999999999998</v>
      </c>
      <c r="I36" s="50">
        <v>0.29899999999999999</v>
      </c>
      <c r="J36" s="50">
        <v>0.307</v>
      </c>
      <c r="K36" s="50">
        <v>0.315</v>
      </c>
      <c r="L36" s="50">
        <v>0.32400000000000001</v>
      </c>
      <c r="M36" s="50">
        <v>0.33300000000000002</v>
      </c>
      <c r="N36" s="50">
        <v>0.34300000000000003</v>
      </c>
      <c r="O36" s="50">
        <v>0.35299999999999998</v>
      </c>
      <c r="P36" s="50">
        <v>0.36299999999999999</v>
      </c>
      <c r="Q36" s="50">
        <v>0.374</v>
      </c>
      <c r="R36" s="50">
        <v>0.38500000000000001</v>
      </c>
      <c r="S36" s="50">
        <v>0.39700000000000002</v>
      </c>
      <c r="T36" s="50">
        <v>0.40899999999999997</v>
      </c>
      <c r="U36" s="50">
        <v>0.42199999999999999</v>
      </c>
      <c r="V36" s="50">
        <v>0.436</v>
      </c>
      <c r="W36" s="50">
        <v>0.45</v>
      </c>
      <c r="X36" s="50">
        <v>0.46500000000000002</v>
      </c>
      <c r="Y36" s="50">
        <v>0.48</v>
      </c>
      <c r="Z36" s="50">
        <v>0.497</v>
      </c>
      <c r="AA36" s="50">
        <v>0.51400000000000001</v>
      </c>
      <c r="AB36" s="50">
        <v>0.53200000000000003</v>
      </c>
      <c r="AC36" s="50">
        <v>0.55100000000000005</v>
      </c>
      <c r="AD36" s="50">
        <v>0.57099999999999995</v>
      </c>
      <c r="AE36" s="50">
        <v>0.59199999999999997</v>
      </c>
      <c r="AF36" s="50">
        <v>0.61499999999999999</v>
      </c>
      <c r="AG36" s="50">
        <v>0.63900000000000001</v>
      </c>
      <c r="AH36" s="50">
        <v>0.66400000000000003</v>
      </c>
      <c r="AI36" s="50">
        <v>0.69099999999999995</v>
      </c>
      <c r="AJ36" s="50">
        <v>0.72</v>
      </c>
      <c r="AK36" s="50">
        <v>0.751</v>
      </c>
      <c r="AL36" s="50">
        <v>0.78400000000000003</v>
      </c>
      <c r="AM36" s="50">
        <v>0.81899999999999995</v>
      </c>
      <c r="AN36" s="50">
        <v>0.85699999999999998</v>
      </c>
      <c r="AO36" s="50">
        <v>0.89700000000000002</v>
      </c>
      <c r="AP36" s="50">
        <v>0.94099999999999995</v>
      </c>
      <c r="AQ36" s="50">
        <v>0.98799999999999999</v>
      </c>
    </row>
    <row r="37" spans="1:43" x14ac:dyDescent="0.25">
      <c r="A37" s="44">
        <v>10</v>
      </c>
      <c r="B37" s="50">
        <v>0.249</v>
      </c>
      <c r="C37" s="50">
        <v>0.25600000000000001</v>
      </c>
      <c r="D37" s="50">
        <v>0.26200000000000001</v>
      </c>
      <c r="E37" s="50">
        <v>0.26900000000000002</v>
      </c>
      <c r="F37" s="50">
        <v>0.27600000000000002</v>
      </c>
      <c r="G37" s="50">
        <v>0.28399999999999997</v>
      </c>
      <c r="H37" s="50">
        <v>0.29099999999999998</v>
      </c>
      <c r="I37" s="50">
        <v>0.29899999999999999</v>
      </c>
      <c r="J37" s="50">
        <v>0.308</v>
      </c>
      <c r="K37" s="50">
        <v>0.316</v>
      </c>
      <c r="L37" s="50">
        <v>0.32500000000000001</v>
      </c>
      <c r="M37" s="50">
        <v>0.33400000000000002</v>
      </c>
      <c r="N37" s="50">
        <v>0.34399999999999997</v>
      </c>
      <c r="O37" s="50">
        <v>0.35399999999999998</v>
      </c>
      <c r="P37" s="50">
        <v>0.36399999999999999</v>
      </c>
      <c r="Q37" s="50">
        <v>0.375</v>
      </c>
      <c r="R37" s="50">
        <v>0.38600000000000001</v>
      </c>
      <c r="S37" s="50">
        <v>0.39800000000000002</v>
      </c>
      <c r="T37" s="50">
        <v>0.41</v>
      </c>
      <c r="U37" s="50">
        <v>0.42299999999999999</v>
      </c>
      <c r="V37" s="50">
        <v>0.437</v>
      </c>
      <c r="W37" s="50">
        <v>0.45100000000000001</v>
      </c>
      <c r="X37" s="50">
        <v>0.46600000000000003</v>
      </c>
      <c r="Y37" s="50">
        <v>0.48199999999999998</v>
      </c>
      <c r="Z37" s="50">
        <v>0.498</v>
      </c>
      <c r="AA37" s="50">
        <v>0.51500000000000001</v>
      </c>
      <c r="AB37" s="50">
        <v>0.53300000000000003</v>
      </c>
      <c r="AC37" s="50">
        <v>0.55300000000000005</v>
      </c>
      <c r="AD37" s="50">
        <v>0.57299999999999995</v>
      </c>
      <c r="AE37" s="50">
        <v>0.59399999999999997</v>
      </c>
      <c r="AF37" s="50">
        <v>0.61699999999999999</v>
      </c>
      <c r="AG37" s="50">
        <v>0.64100000000000001</v>
      </c>
      <c r="AH37" s="50">
        <v>0.66700000000000004</v>
      </c>
      <c r="AI37" s="50">
        <v>0.69399999999999995</v>
      </c>
      <c r="AJ37" s="50">
        <v>0.72299999999999998</v>
      </c>
      <c r="AK37" s="50">
        <v>0.753</v>
      </c>
      <c r="AL37" s="50">
        <v>0.78600000000000003</v>
      </c>
      <c r="AM37" s="50">
        <v>0.82199999999999995</v>
      </c>
      <c r="AN37" s="50">
        <v>0.86</v>
      </c>
      <c r="AO37" s="50">
        <v>0.90100000000000002</v>
      </c>
      <c r="AP37" s="50">
        <v>0.94499999999999995</v>
      </c>
      <c r="AQ37" s="50">
        <v>0.99199999999999999</v>
      </c>
    </row>
    <row r="38" spans="1:43" x14ac:dyDescent="0.25">
      <c r="A38" s="44">
        <v>11</v>
      </c>
      <c r="B38" s="50">
        <v>0.25</v>
      </c>
      <c r="C38" s="50">
        <v>0.25600000000000001</v>
      </c>
      <c r="D38" s="50">
        <v>0.26300000000000001</v>
      </c>
      <c r="E38" s="50">
        <v>0.27</v>
      </c>
      <c r="F38" s="50">
        <v>0.27700000000000002</v>
      </c>
      <c r="G38" s="50">
        <v>0.28399999999999997</v>
      </c>
      <c r="H38" s="50">
        <v>0.29199999999999998</v>
      </c>
      <c r="I38" s="50">
        <v>0.3</v>
      </c>
      <c r="J38" s="50">
        <v>0.308</v>
      </c>
      <c r="K38" s="50">
        <v>0.317</v>
      </c>
      <c r="L38" s="50">
        <v>0.32600000000000001</v>
      </c>
      <c r="M38" s="50">
        <v>0.33500000000000002</v>
      </c>
      <c r="N38" s="50">
        <v>0.34499999999999997</v>
      </c>
      <c r="O38" s="50">
        <v>0.35499999999999998</v>
      </c>
      <c r="P38" s="50">
        <v>0.36499999999999999</v>
      </c>
      <c r="Q38" s="50">
        <v>0.376</v>
      </c>
      <c r="R38" s="50">
        <v>0.38700000000000001</v>
      </c>
      <c r="S38" s="50">
        <v>0.39900000000000002</v>
      </c>
      <c r="T38" s="50">
        <v>0.41199999999999998</v>
      </c>
      <c r="U38" s="50">
        <v>0.42399999999999999</v>
      </c>
      <c r="V38" s="50">
        <v>0.438</v>
      </c>
      <c r="W38" s="50">
        <v>0.45200000000000001</v>
      </c>
      <c r="X38" s="50">
        <v>0.46700000000000003</v>
      </c>
      <c r="Y38" s="50">
        <v>0.48299999999999998</v>
      </c>
      <c r="Z38" s="50">
        <v>0.499</v>
      </c>
      <c r="AA38" s="50">
        <v>0.51700000000000002</v>
      </c>
      <c r="AB38" s="50">
        <v>0.53500000000000003</v>
      </c>
      <c r="AC38" s="50">
        <v>0.55400000000000005</v>
      </c>
      <c r="AD38" s="50">
        <v>0.57499999999999996</v>
      </c>
      <c r="AE38" s="50">
        <v>0.59599999999999997</v>
      </c>
      <c r="AF38" s="50">
        <v>0.61899999999999999</v>
      </c>
      <c r="AG38" s="50">
        <v>0.64300000000000002</v>
      </c>
      <c r="AH38" s="50">
        <v>0.66900000000000004</v>
      </c>
      <c r="AI38" s="50">
        <v>0.69599999999999995</v>
      </c>
      <c r="AJ38" s="50">
        <v>0.72499999999999998</v>
      </c>
      <c r="AK38" s="50">
        <v>0.75600000000000001</v>
      </c>
      <c r="AL38" s="50">
        <v>0.78900000000000003</v>
      </c>
      <c r="AM38" s="50">
        <v>0.82499999999999996</v>
      </c>
      <c r="AN38" s="50">
        <v>0.86299999999999999</v>
      </c>
      <c r="AO38" s="50">
        <v>0.90400000000000003</v>
      </c>
      <c r="AP38" s="50">
        <v>0.94799999999999995</v>
      </c>
      <c r="AQ38" s="50">
        <v>0.996</v>
      </c>
    </row>
  </sheetData>
  <sheetProtection algorithmName="SHA-512" hashValue="hlD67PJrOw5UranScEwwxm/9o3yFFWpcl8qAWYvuOv2Wc55kIWUIS6xMY31XWUn4zLn8SeJBHVApathMgQjVWg==" saltValue="9kBz2O7oJXBqO/i6fnKw8Q==" spinCount="100000" sheet="1" objects="1" scenarios="1"/>
  <conditionalFormatting sqref="A26:A38">
    <cfRule type="expression" dxfId="458" priority="1" stopIfTrue="1">
      <formula>MOD(ROW(),2)=0</formula>
    </cfRule>
    <cfRule type="expression" dxfId="457" priority="2" stopIfTrue="1">
      <formula>MOD(ROW(),2)&lt;&gt;0</formula>
    </cfRule>
  </conditionalFormatting>
  <conditionalFormatting sqref="B26:AQ38">
    <cfRule type="expression" dxfId="456" priority="3" stopIfTrue="1">
      <formula>MOD(ROW(),2)=0</formula>
    </cfRule>
    <cfRule type="expression" dxfId="455" priority="4" stopIfTrue="1">
      <formula>MOD(ROW(),2)&lt;&gt;0</formula>
    </cfRule>
  </conditionalFormatting>
  <conditionalFormatting sqref="A6:A21">
    <cfRule type="expression" dxfId="454" priority="5" stopIfTrue="1">
      <formula>MOD(ROW(),2)=0</formula>
    </cfRule>
    <cfRule type="expression" dxfId="453" priority="6" stopIfTrue="1">
      <formula>MOD(ROW(),2)&lt;&gt;0</formula>
    </cfRule>
  </conditionalFormatting>
  <conditionalFormatting sqref="B6:AQ21">
    <cfRule type="expression" dxfId="452" priority="7" stopIfTrue="1">
      <formula>MOD(ROW(),2)=0</formula>
    </cfRule>
    <cfRule type="expression" dxfId="451" priority="8" stopIfTrue="1">
      <formula>MOD(ROW(),2)&lt;&gt;0</formula>
    </cfRule>
  </conditionalFormatting>
  <pageMargins left="0.7" right="0.7" top="0.75" bottom="0.75" header="0.3" footer="0.3"/>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9FF93-E2BB-4FEC-A968-B553D6204BE0}">
  <sheetPr codeName="Sheet51"/>
  <dimension ref="A1:B39"/>
  <sheetViews>
    <sheetView showGridLines="0" workbookViewId="0">
      <selection activeCell="A6" sqref="A6"/>
    </sheetView>
  </sheetViews>
  <sheetFormatPr defaultColWidth="8.7265625" defaultRowHeight="12.5" x14ac:dyDescent="0.25"/>
  <cols>
    <col min="1" max="1" width="31.54296875" style="42" customWidth="1"/>
    <col min="2" max="2" width="40.54296875" style="42" customWidth="1"/>
    <col min="3" max="16384" width="8.7265625" style="42"/>
  </cols>
  <sheetData>
    <row r="1" spans="1:2" s="1" customFormat="1" ht="20" x14ac:dyDescent="0.4">
      <c r="A1" s="2" t="s">
        <v>0</v>
      </c>
    </row>
    <row r="2" spans="1:2" s="1" customFormat="1" ht="15.5" x14ac:dyDescent="0.35">
      <c r="A2" s="30" t="s">
        <v>1</v>
      </c>
      <c r="B2" s="3" t="str">
        <f>wb_title</f>
        <v>Fire_NI - Consolidated Factor Spreadsheet</v>
      </c>
    </row>
    <row r="3" spans="1:2" s="1" customFormat="1" ht="15.5" x14ac:dyDescent="0.35">
      <c r="A3" s="30" t="s">
        <v>2</v>
      </c>
      <c r="B3" s="3" t="str">
        <f>TABLE_FACTOR_TYPE_1 &amp; " - x-" &amp; TABLE_SERIES_NUMBER_1</f>
        <v>Pension Debit - x-327</v>
      </c>
    </row>
    <row r="4" spans="1:2" customFormat="1" x14ac:dyDescent="0.25"/>
    <row r="5" spans="1:2" customFormat="1" x14ac:dyDescent="0.25"/>
    <row r="6" spans="1:2" customFormat="1" x14ac:dyDescent="0.25">
      <c r="A6" s="46" t="s">
        <v>379</v>
      </c>
      <c r="B6" s="52" t="s">
        <v>380</v>
      </c>
    </row>
    <row r="7" spans="1:2" customFormat="1" x14ac:dyDescent="0.25">
      <c r="A7" s="46" t="s">
        <v>381</v>
      </c>
      <c r="B7" s="52" t="s">
        <v>31</v>
      </c>
    </row>
    <row r="8" spans="1:2" customFormat="1" x14ac:dyDescent="0.25">
      <c r="A8" s="46" t="s">
        <v>123</v>
      </c>
      <c r="B8" s="52">
        <v>2015</v>
      </c>
    </row>
    <row r="9" spans="1:2" customFormat="1" x14ac:dyDescent="0.25">
      <c r="A9" s="46" t="s">
        <v>124</v>
      </c>
      <c r="B9" s="52" t="s">
        <v>217</v>
      </c>
    </row>
    <row r="10" spans="1:2" customFormat="1" ht="25" x14ac:dyDescent="0.25">
      <c r="A10" s="46" t="s">
        <v>6</v>
      </c>
      <c r="B10" s="52" t="s">
        <v>245</v>
      </c>
    </row>
    <row r="11" spans="1:2" customFormat="1" x14ac:dyDescent="0.25">
      <c r="A11" s="46" t="s">
        <v>125</v>
      </c>
      <c r="B11" s="52" t="s">
        <v>219</v>
      </c>
    </row>
    <row r="12" spans="1:2" customFormat="1" ht="25" x14ac:dyDescent="0.25">
      <c r="A12" s="46" t="s">
        <v>126</v>
      </c>
      <c r="B12" s="52" t="s">
        <v>246</v>
      </c>
    </row>
    <row r="13" spans="1:2" customFormat="1" x14ac:dyDescent="0.25">
      <c r="A13" s="46" t="s">
        <v>382</v>
      </c>
      <c r="B13" s="52">
        <v>0</v>
      </c>
    </row>
    <row r="14" spans="1:2" customFormat="1" x14ac:dyDescent="0.25">
      <c r="A14" s="46" t="s">
        <v>128</v>
      </c>
      <c r="B14" s="52">
        <v>327</v>
      </c>
    </row>
    <row r="15" spans="1:2" customFormat="1" x14ac:dyDescent="0.25">
      <c r="A15" s="46" t="s">
        <v>383</v>
      </c>
      <c r="B15" s="52" t="s">
        <v>247</v>
      </c>
    </row>
    <row r="16" spans="1:2" customFormat="1" x14ac:dyDescent="0.25">
      <c r="A16" s="46" t="s">
        <v>130</v>
      </c>
      <c r="B16" s="52" t="s">
        <v>248</v>
      </c>
    </row>
    <row r="17" spans="1:2" customFormat="1" x14ac:dyDescent="0.25">
      <c r="A17" s="47" t="s">
        <v>384</v>
      </c>
      <c r="B17" s="52"/>
    </row>
    <row r="18" spans="1:2" customFormat="1" x14ac:dyDescent="0.25">
      <c r="A18" s="46" t="s">
        <v>132</v>
      </c>
      <c r="B18" s="53">
        <v>46163</v>
      </c>
    </row>
    <row r="19" spans="1:2" customFormat="1" x14ac:dyDescent="0.25">
      <c r="A19" s="46" t="s">
        <v>133</v>
      </c>
      <c r="B19" s="53">
        <v>46161</v>
      </c>
    </row>
    <row r="20" spans="1:2" customFormat="1" x14ac:dyDescent="0.25">
      <c r="A20" s="46" t="s">
        <v>134</v>
      </c>
      <c r="B20" s="52" t="s">
        <v>143</v>
      </c>
    </row>
    <row r="21" spans="1:2" customFormat="1" x14ac:dyDescent="0.25">
      <c r="A21" s="46" t="s">
        <v>385</v>
      </c>
      <c r="B21" s="52" t="s">
        <v>62</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13" x14ac:dyDescent="0.25">
      <c r="A26" s="60" t="s">
        <v>405</v>
      </c>
      <c r="B26" s="60" t="s">
        <v>406</v>
      </c>
    </row>
    <row r="27" spans="1:2" x14ac:dyDescent="0.25">
      <c r="A27" s="44">
        <v>0</v>
      </c>
      <c r="B27" s="50">
        <v>1</v>
      </c>
    </row>
    <row r="28" spans="1:2" x14ac:dyDescent="0.25">
      <c r="A28" s="44">
        <v>1</v>
      </c>
      <c r="B28" s="50">
        <v>0.94099999999999995</v>
      </c>
    </row>
    <row r="29" spans="1:2" x14ac:dyDescent="0.25">
      <c r="A29" s="44">
        <v>2</v>
      </c>
      <c r="B29" s="50">
        <v>0.88800000000000001</v>
      </c>
    </row>
    <row r="30" spans="1:2" x14ac:dyDescent="0.25">
      <c r="A30" s="44">
        <v>3</v>
      </c>
      <c r="B30" s="50">
        <v>0.83899999999999997</v>
      </c>
    </row>
    <row r="31" spans="1:2" x14ac:dyDescent="0.25">
      <c r="A31" s="44">
        <v>4</v>
      </c>
      <c r="B31" s="50">
        <v>0.79400000000000004</v>
      </c>
    </row>
    <row r="32" spans="1:2" x14ac:dyDescent="0.25">
      <c r="A32" s="44">
        <v>5</v>
      </c>
      <c r="B32" s="50">
        <v>0.753</v>
      </c>
    </row>
    <row r="33" spans="1:2" x14ac:dyDescent="0.25">
      <c r="A33" s="44">
        <v>6</v>
      </c>
      <c r="B33" s="50">
        <v>0.71499999999999997</v>
      </c>
    </row>
    <row r="34" spans="1:2" x14ac:dyDescent="0.25">
      <c r="A34" s="44">
        <v>7</v>
      </c>
      <c r="B34" s="50">
        <v>0.68100000000000005</v>
      </c>
    </row>
    <row r="35" spans="1:2" x14ac:dyDescent="0.25">
      <c r="A35" s="44">
        <v>8</v>
      </c>
      <c r="B35" s="50">
        <v>0.64900000000000002</v>
      </c>
    </row>
    <row r="36" spans="1:2" x14ac:dyDescent="0.25">
      <c r="A36" s="44">
        <v>9</v>
      </c>
      <c r="B36" s="50">
        <v>0.61899999999999999</v>
      </c>
    </row>
    <row r="37" spans="1:2" x14ac:dyDescent="0.25">
      <c r="A37" s="44">
        <v>10</v>
      </c>
      <c r="B37" s="50">
        <v>0.59099999999999997</v>
      </c>
    </row>
    <row r="38" spans="1:2" x14ac:dyDescent="0.25">
      <c r="A38" s="44">
        <v>11</v>
      </c>
      <c r="B38" s="50">
        <v>0.56599999999999995</v>
      </c>
    </row>
    <row r="39" spans="1:2" x14ac:dyDescent="0.25">
      <c r="A39" s="44">
        <v>12</v>
      </c>
      <c r="B39" s="50">
        <v>0.54200000000000004</v>
      </c>
    </row>
  </sheetData>
  <sheetProtection algorithmName="SHA-512" hashValue="OmRXhtHSF1bi4Z2Ovr83NF7zQUaLbQlcZg/UECFZNd88IyM6niYw+r/C/HyCPPLJD8GolHws+seWsxm2zSD25g==" saltValue="wZ3/QsUS/Oi81dbNxwWxyg==" spinCount="100000" sheet="1" objects="1" scenarios="1"/>
  <conditionalFormatting sqref="A26:A39">
    <cfRule type="expression" dxfId="448" priority="1" stopIfTrue="1">
      <formula>MOD(ROW(),2)=0</formula>
    </cfRule>
    <cfRule type="expression" dxfId="447" priority="2" stopIfTrue="1">
      <formula>MOD(ROW(),2)&lt;&gt;0</formula>
    </cfRule>
  </conditionalFormatting>
  <conditionalFormatting sqref="B26:B39">
    <cfRule type="expression" dxfId="446" priority="3" stopIfTrue="1">
      <formula>MOD(ROW(),2)=0</formula>
    </cfRule>
    <cfRule type="expression" dxfId="445" priority="4" stopIfTrue="1">
      <formula>MOD(ROW(),2)&lt;&gt;0</formula>
    </cfRule>
  </conditionalFormatting>
  <conditionalFormatting sqref="A6:A21">
    <cfRule type="expression" dxfId="444" priority="5" stopIfTrue="1">
      <formula>MOD(ROW(),2)=0</formula>
    </cfRule>
    <cfRule type="expression" dxfId="443" priority="6" stopIfTrue="1">
      <formula>MOD(ROW(),2)&lt;&gt;0</formula>
    </cfRule>
  </conditionalFormatting>
  <conditionalFormatting sqref="B6:B21">
    <cfRule type="expression" dxfId="442" priority="7" stopIfTrue="1">
      <formula>MOD(ROW(),2)=0</formula>
    </cfRule>
    <cfRule type="expression" dxfId="441" priority="8" stopIfTrue="1">
      <formula>MOD(ROW(),2)&lt;&gt;0</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945E7-850F-4917-BC8C-3B548600CB0D}">
  <sheetPr codeName="Sheet6">
    <tabColor theme="8" tint="0.59999389629810485"/>
  </sheetPr>
  <dimension ref="A1:P95"/>
  <sheetViews>
    <sheetView showGridLines="0" tabSelected="1" zoomScale="80" zoomScaleNormal="80" workbookViewId="0">
      <selection activeCell="A6" sqref="A6"/>
    </sheetView>
  </sheetViews>
  <sheetFormatPr defaultColWidth="9.26953125" defaultRowHeight="12.5" x14ac:dyDescent="0.25"/>
  <cols>
    <col min="1" max="4" width="12.54296875" style="33" customWidth="1"/>
    <col min="5" max="5" width="48.54296875" style="33" customWidth="1"/>
    <col min="6" max="6" width="12.54296875" style="33" customWidth="1"/>
    <col min="7" max="7" width="48.54296875" style="33" customWidth="1"/>
    <col min="8" max="9" width="12.54296875" style="33" customWidth="1"/>
    <col min="10" max="10" width="18.54296875" style="33" customWidth="1"/>
    <col min="11" max="11" width="48.54296875" style="33" customWidth="1"/>
    <col min="12" max="12" width="12.54296875" style="33" customWidth="1"/>
    <col min="13" max="13" width="15.26953125" style="34" customWidth="1"/>
    <col min="14" max="14" width="12.54296875" style="34" customWidth="1"/>
    <col min="15" max="16" width="12.54296875" style="33" customWidth="1"/>
    <col min="17" max="16384" width="9.26953125" style="33"/>
  </cols>
  <sheetData>
    <row r="1" spans="1:16" s="1" customFormat="1" ht="20" x14ac:dyDescent="0.4">
      <c r="A1" s="2" t="s">
        <v>0</v>
      </c>
      <c r="M1" s="32"/>
      <c r="N1" s="32"/>
    </row>
    <row r="2" spans="1:16" s="1" customFormat="1" ht="15.5" x14ac:dyDescent="0.35">
      <c r="A2" s="30" t="s">
        <v>1</v>
      </c>
      <c r="B2" s="3" t="str">
        <f>wb_title</f>
        <v>Fire_NI - Consolidated Factor Spreadsheet</v>
      </c>
      <c r="M2" s="32"/>
      <c r="N2" s="32"/>
    </row>
    <row r="3" spans="1:16" s="1" customFormat="1" ht="15.5" x14ac:dyDescent="0.35">
      <c r="A3" s="30" t="s">
        <v>2</v>
      </c>
      <c r="B3" s="3" t="s">
        <v>120</v>
      </c>
      <c r="M3" s="32"/>
      <c r="N3" s="32"/>
    </row>
    <row r="6" spans="1:16" ht="13" x14ac:dyDescent="0.3">
      <c r="A6" s="35" t="s">
        <v>120</v>
      </c>
    </row>
    <row r="7" spans="1:16" s="36" customFormat="1" ht="37.5" x14ac:dyDescent="0.25">
      <c r="A7" s="36" t="s">
        <v>121</v>
      </c>
      <c r="B7" s="36" t="s">
        <v>122</v>
      </c>
      <c r="C7" s="36" t="s">
        <v>123</v>
      </c>
      <c r="D7" s="36" t="s">
        <v>124</v>
      </c>
      <c r="E7" s="36" t="s">
        <v>6</v>
      </c>
      <c r="F7" s="36" t="s">
        <v>125</v>
      </c>
      <c r="G7" s="36" t="s">
        <v>126</v>
      </c>
      <c r="H7" s="36" t="s">
        <v>127</v>
      </c>
      <c r="I7" s="36" t="s">
        <v>128</v>
      </c>
      <c r="J7" s="36" t="s">
        <v>129</v>
      </c>
      <c r="K7" s="36" t="s">
        <v>130</v>
      </c>
      <c r="L7" s="36" t="s">
        <v>131</v>
      </c>
      <c r="M7" s="37" t="s">
        <v>132</v>
      </c>
      <c r="N7" s="37" t="s">
        <v>133</v>
      </c>
      <c r="O7" s="36" t="s">
        <v>134</v>
      </c>
      <c r="P7" s="36" t="s">
        <v>135</v>
      </c>
    </row>
    <row r="8" spans="1:16" ht="25" x14ac:dyDescent="0.25">
      <c r="A8" s="57" t="str">
        <f>HYPERLINK("#'x-" &amp; factor_list_table[[#This Row],[Series Number]] &amp; "'!A1", "x-" &amp; factor_list_table[[#This Row],[Series Number]])</f>
        <v>x-201</v>
      </c>
      <c r="B8" s="58" t="s">
        <v>31</v>
      </c>
      <c r="C8" s="59" t="s">
        <v>136</v>
      </c>
      <c r="D8" s="58" t="s">
        <v>137</v>
      </c>
      <c r="E8" s="58" t="s">
        <v>138</v>
      </c>
      <c r="F8" s="58" t="s">
        <v>139</v>
      </c>
      <c r="G8" s="58" t="s">
        <v>140</v>
      </c>
      <c r="H8" s="59">
        <v>2</v>
      </c>
      <c r="I8" s="59">
        <v>201</v>
      </c>
      <c r="J8" s="59" t="s">
        <v>141</v>
      </c>
      <c r="K8" s="59" t="s">
        <v>142</v>
      </c>
      <c r="L8" s="58"/>
      <c r="M8" s="67">
        <v>46163</v>
      </c>
      <c r="N8" s="67">
        <v>46161</v>
      </c>
      <c r="O8" s="58" t="s">
        <v>143</v>
      </c>
      <c r="P8" s="58" t="s">
        <v>62</v>
      </c>
    </row>
    <row r="9" spans="1:16" ht="25" x14ac:dyDescent="0.25">
      <c r="A9" s="57" t="str">
        <f>HYPERLINK("#'x-" &amp; factor_list_table[[#This Row],[Series Number]] &amp; "'!A1", "x-" &amp; factor_list_table[[#This Row],[Series Number]])</f>
        <v>x-202</v>
      </c>
      <c r="B9" s="58" t="s">
        <v>31</v>
      </c>
      <c r="C9" s="59" t="s">
        <v>136</v>
      </c>
      <c r="D9" s="58" t="s">
        <v>137</v>
      </c>
      <c r="E9" s="58" t="s">
        <v>138</v>
      </c>
      <c r="F9" s="58" t="s">
        <v>144</v>
      </c>
      <c r="G9" s="58" t="s">
        <v>140</v>
      </c>
      <c r="H9" s="59">
        <v>2</v>
      </c>
      <c r="I9" s="59">
        <v>202</v>
      </c>
      <c r="J9" s="59" t="s">
        <v>145</v>
      </c>
      <c r="K9" s="59" t="s">
        <v>146</v>
      </c>
      <c r="L9" s="58"/>
      <c r="M9" s="67">
        <v>46163</v>
      </c>
      <c r="N9" s="67">
        <v>46161</v>
      </c>
      <c r="O9" s="58" t="s">
        <v>143</v>
      </c>
      <c r="P9" s="58" t="s">
        <v>62</v>
      </c>
    </row>
    <row r="10" spans="1:16" ht="25" x14ac:dyDescent="0.25">
      <c r="A10" s="57" t="str">
        <f>HYPERLINK("#'x-" &amp; factor_list_table[[#This Row],[Series Number]] &amp; "'!A1", "x-" &amp; factor_list_table[[#This Row],[Series Number]])</f>
        <v>x-203</v>
      </c>
      <c r="B10" s="58" t="s">
        <v>31</v>
      </c>
      <c r="C10" s="59" t="s">
        <v>147</v>
      </c>
      <c r="D10" s="58" t="s">
        <v>137</v>
      </c>
      <c r="E10" s="58" t="s">
        <v>148</v>
      </c>
      <c r="F10" s="58" t="s">
        <v>139</v>
      </c>
      <c r="G10" s="58" t="s">
        <v>140</v>
      </c>
      <c r="H10" s="59">
        <v>1</v>
      </c>
      <c r="I10" s="59">
        <v>203</v>
      </c>
      <c r="J10" s="59" t="s">
        <v>149</v>
      </c>
      <c r="K10" s="59" t="s">
        <v>142</v>
      </c>
      <c r="L10" s="58"/>
      <c r="M10" s="67">
        <v>46163</v>
      </c>
      <c r="N10" s="67">
        <v>46161</v>
      </c>
      <c r="O10" s="58" t="s">
        <v>143</v>
      </c>
      <c r="P10" s="58" t="s">
        <v>62</v>
      </c>
    </row>
    <row r="11" spans="1:16" ht="25" x14ac:dyDescent="0.25">
      <c r="A11" s="57" t="str">
        <f>HYPERLINK("#'x-" &amp; factor_list_table[[#This Row],[Series Number]] &amp; "'!A1", "x-" &amp; factor_list_table[[#This Row],[Series Number]])</f>
        <v>x-204</v>
      </c>
      <c r="B11" s="58" t="s">
        <v>31</v>
      </c>
      <c r="C11" s="59" t="s">
        <v>147</v>
      </c>
      <c r="D11" s="58" t="s">
        <v>137</v>
      </c>
      <c r="E11" s="58" t="s">
        <v>148</v>
      </c>
      <c r="F11" s="58" t="s">
        <v>144</v>
      </c>
      <c r="G11" s="58" t="s">
        <v>140</v>
      </c>
      <c r="H11" s="59">
        <v>1</v>
      </c>
      <c r="I11" s="59">
        <v>204</v>
      </c>
      <c r="J11" s="59" t="s">
        <v>150</v>
      </c>
      <c r="K11" s="59" t="s">
        <v>146</v>
      </c>
      <c r="L11" s="58"/>
      <c r="M11" s="67">
        <v>46163</v>
      </c>
      <c r="N11" s="67">
        <v>46161</v>
      </c>
      <c r="O11" s="58" t="s">
        <v>143</v>
      </c>
      <c r="P11" s="58" t="s">
        <v>62</v>
      </c>
    </row>
    <row r="12" spans="1:16" ht="25" x14ac:dyDescent="0.25">
      <c r="A12" s="57" t="str">
        <f>HYPERLINK("#'x-" &amp; factor_list_table[[#This Row],[Series Number]] &amp; "'!A1", "x-" &amp; factor_list_table[[#This Row],[Series Number]])</f>
        <v>x-205</v>
      </c>
      <c r="B12" s="58" t="s">
        <v>31</v>
      </c>
      <c r="C12" s="59" t="s">
        <v>147</v>
      </c>
      <c r="D12" s="58" t="s">
        <v>137</v>
      </c>
      <c r="E12" s="58" t="s">
        <v>151</v>
      </c>
      <c r="F12" s="58" t="s">
        <v>144</v>
      </c>
      <c r="G12" s="58" t="s">
        <v>140</v>
      </c>
      <c r="H12" s="59">
        <v>1</v>
      </c>
      <c r="I12" s="59">
        <v>205</v>
      </c>
      <c r="J12" s="59" t="s">
        <v>152</v>
      </c>
      <c r="K12" s="59" t="s">
        <v>153</v>
      </c>
      <c r="L12" s="58"/>
      <c r="M12" s="67">
        <v>46163</v>
      </c>
      <c r="N12" s="67">
        <v>46161</v>
      </c>
      <c r="O12" s="58" t="s">
        <v>143</v>
      </c>
      <c r="P12" s="58" t="s">
        <v>62</v>
      </c>
    </row>
    <row r="13" spans="1:16" ht="25" x14ac:dyDescent="0.25">
      <c r="A13" s="57" t="str">
        <f>HYPERLINK("#'x-" &amp; factor_list_table[[#This Row],[Series Number]] &amp; "'!A1", "x-" &amp; factor_list_table[[#This Row],[Series Number]])</f>
        <v>x-206</v>
      </c>
      <c r="B13" s="58" t="s">
        <v>31</v>
      </c>
      <c r="C13" s="59" t="s">
        <v>147</v>
      </c>
      <c r="D13" s="58" t="s">
        <v>137</v>
      </c>
      <c r="E13" s="58" t="s">
        <v>138</v>
      </c>
      <c r="F13" s="58" t="s">
        <v>139</v>
      </c>
      <c r="G13" s="58" t="s">
        <v>140</v>
      </c>
      <c r="H13" s="59">
        <v>1</v>
      </c>
      <c r="I13" s="59">
        <v>206</v>
      </c>
      <c r="J13" s="59" t="s">
        <v>154</v>
      </c>
      <c r="K13" s="59" t="s">
        <v>155</v>
      </c>
      <c r="L13" s="58"/>
      <c r="M13" s="67">
        <v>46163</v>
      </c>
      <c r="N13" s="67">
        <v>46161</v>
      </c>
      <c r="O13" s="58" t="s">
        <v>143</v>
      </c>
      <c r="P13" s="58" t="s">
        <v>62</v>
      </c>
    </row>
    <row r="14" spans="1:16" ht="25" x14ac:dyDescent="0.25">
      <c r="A14" s="57" t="str">
        <f>HYPERLINK("#'x-" &amp; factor_list_table[[#This Row],[Series Number]] &amp; "'!A1", "x-" &amp; factor_list_table[[#This Row],[Series Number]])</f>
        <v>x-207</v>
      </c>
      <c r="B14" s="58" t="s">
        <v>31</v>
      </c>
      <c r="C14" s="59" t="s">
        <v>147</v>
      </c>
      <c r="D14" s="58" t="s">
        <v>137</v>
      </c>
      <c r="E14" s="58" t="s">
        <v>138</v>
      </c>
      <c r="F14" s="58" t="s">
        <v>144</v>
      </c>
      <c r="G14" s="58" t="s">
        <v>140</v>
      </c>
      <c r="H14" s="59">
        <v>1</v>
      </c>
      <c r="I14" s="59">
        <v>207</v>
      </c>
      <c r="J14" s="59" t="s">
        <v>156</v>
      </c>
      <c r="K14" s="59" t="s">
        <v>157</v>
      </c>
      <c r="L14" s="58"/>
      <c r="M14" s="67">
        <v>46163</v>
      </c>
      <c r="N14" s="67">
        <v>46161</v>
      </c>
      <c r="O14" s="58" t="s">
        <v>143</v>
      </c>
      <c r="P14" s="58" t="s">
        <v>62</v>
      </c>
    </row>
    <row r="15" spans="1:16" ht="25" x14ac:dyDescent="0.25">
      <c r="A15" s="57" t="str">
        <f>HYPERLINK("#'x-" &amp; factor_list_table[[#This Row],[Series Number]] &amp; "'!A1", "x-" &amp; factor_list_table[[#This Row],[Series Number]])</f>
        <v>x-208</v>
      </c>
      <c r="B15" s="58" t="s">
        <v>31</v>
      </c>
      <c r="C15" s="59">
        <v>2015</v>
      </c>
      <c r="D15" s="58" t="s">
        <v>137</v>
      </c>
      <c r="E15" s="58" t="s">
        <v>148</v>
      </c>
      <c r="F15" s="58" t="s">
        <v>139</v>
      </c>
      <c r="G15" s="58" t="s">
        <v>140</v>
      </c>
      <c r="H15" s="59">
        <v>0</v>
      </c>
      <c r="I15" s="59">
        <v>208</v>
      </c>
      <c r="J15" s="59" t="s">
        <v>158</v>
      </c>
      <c r="K15" s="59" t="s">
        <v>159</v>
      </c>
      <c r="L15" s="58"/>
      <c r="M15" s="67">
        <v>46163</v>
      </c>
      <c r="N15" s="67">
        <v>46161</v>
      </c>
      <c r="O15" s="58" t="s">
        <v>143</v>
      </c>
      <c r="P15" s="58" t="s">
        <v>62</v>
      </c>
    </row>
    <row r="16" spans="1:16" ht="25" x14ac:dyDescent="0.25">
      <c r="A16" s="57" t="str">
        <f>HYPERLINK("#'x-" &amp; factor_list_table[[#This Row],[Series Number]] &amp; "'!A1", "x-" &amp; factor_list_table[[#This Row],[Series Number]])</f>
        <v>x-209</v>
      </c>
      <c r="B16" s="58" t="s">
        <v>31</v>
      </c>
      <c r="C16" s="59">
        <v>2015</v>
      </c>
      <c r="D16" s="58" t="s">
        <v>137</v>
      </c>
      <c r="E16" s="58" t="s">
        <v>148</v>
      </c>
      <c r="F16" s="58" t="s">
        <v>144</v>
      </c>
      <c r="G16" s="58" t="s">
        <v>140</v>
      </c>
      <c r="H16" s="59">
        <v>0</v>
      </c>
      <c r="I16" s="59">
        <v>209</v>
      </c>
      <c r="J16" s="59" t="s">
        <v>160</v>
      </c>
      <c r="K16" s="59" t="s">
        <v>161</v>
      </c>
      <c r="L16" s="58"/>
      <c r="M16" s="67">
        <v>46163</v>
      </c>
      <c r="N16" s="67">
        <v>46161</v>
      </c>
      <c r="O16" s="58" t="s">
        <v>143</v>
      </c>
      <c r="P16" s="58" t="s">
        <v>62</v>
      </c>
    </row>
    <row r="17" spans="1:16" ht="25" x14ac:dyDescent="0.25">
      <c r="A17" s="57" t="str">
        <f>HYPERLINK("#'x-" &amp; factor_list_table[[#This Row],[Series Number]] &amp; "'!A1", "x-" &amp; factor_list_table[[#This Row],[Series Number]])</f>
        <v>x-210</v>
      </c>
      <c r="B17" s="58" t="s">
        <v>31</v>
      </c>
      <c r="C17" s="59">
        <v>2015</v>
      </c>
      <c r="D17" s="58" t="s">
        <v>137</v>
      </c>
      <c r="E17" s="58" t="s">
        <v>162</v>
      </c>
      <c r="F17" s="58" t="s">
        <v>139</v>
      </c>
      <c r="G17" s="58" t="s">
        <v>140</v>
      </c>
      <c r="H17" s="59">
        <v>0</v>
      </c>
      <c r="I17" s="59">
        <v>210</v>
      </c>
      <c r="J17" s="59" t="s">
        <v>163</v>
      </c>
      <c r="K17" s="59" t="s">
        <v>164</v>
      </c>
      <c r="L17" s="58"/>
      <c r="M17" s="67">
        <v>46163</v>
      </c>
      <c r="N17" s="67">
        <v>46161</v>
      </c>
      <c r="O17" s="58" t="s">
        <v>143</v>
      </c>
      <c r="P17" s="58" t="s">
        <v>62</v>
      </c>
    </row>
    <row r="18" spans="1:16" ht="25" x14ac:dyDescent="0.25">
      <c r="A18" s="57" t="str">
        <f>HYPERLINK("#'x-" &amp; factor_list_table[[#This Row],[Series Number]] &amp; "'!A1", "x-" &amp; factor_list_table[[#This Row],[Series Number]])</f>
        <v>x-211</v>
      </c>
      <c r="B18" s="58" t="s">
        <v>31</v>
      </c>
      <c r="C18" s="59">
        <v>2015</v>
      </c>
      <c r="D18" s="58" t="s">
        <v>137</v>
      </c>
      <c r="E18" s="58" t="s">
        <v>162</v>
      </c>
      <c r="F18" s="58" t="s">
        <v>144</v>
      </c>
      <c r="G18" s="58" t="s">
        <v>140</v>
      </c>
      <c r="H18" s="59">
        <v>0</v>
      </c>
      <c r="I18" s="59">
        <v>211</v>
      </c>
      <c r="J18" s="59" t="s">
        <v>165</v>
      </c>
      <c r="K18" s="59" t="s">
        <v>166</v>
      </c>
      <c r="L18" s="58"/>
      <c r="M18" s="67">
        <v>46163</v>
      </c>
      <c r="N18" s="67">
        <v>46161</v>
      </c>
      <c r="O18" s="58" t="s">
        <v>143</v>
      </c>
      <c r="P18" s="58" t="s">
        <v>62</v>
      </c>
    </row>
    <row r="19" spans="1:16" ht="25" x14ac:dyDescent="0.25">
      <c r="A19" s="57" t="str">
        <f>HYPERLINK("#'x-" &amp; factor_list_table[[#This Row],[Series Number]] &amp; "'!A1", "x-" &amp; factor_list_table[[#This Row],[Series Number]])</f>
        <v>x-212</v>
      </c>
      <c r="B19" s="58" t="s">
        <v>31</v>
      </c>
      <c r="C19" s="59">
        <v>2015</v>
      </c>
      <c r="D19" s="58" t="s">
        <v>137</v>
      </c>
      <c r="E19" s="58" t="s">
        <v>167</v>
      </c>
      <c r="F19" s="58" t="s">
        <v>139</v>
      </c>
      <c r="G19" s="58" t="s">
        <v>140</v>
      </c>
      <c r="H19" s="59">
        <v>0</v>
      </c>
      <c r="I19" s="59">
        <v>212</v>
      </c>
      <c r="J19" s="59" t="s">
        <v>168</v>
      </c>
      <c r="K19" s="59" t="s">
        <v>169</v>
      </c>
      <c r="L19" s="58"/>
      <c r="M19" s="67">
        <v>46163</v>
      </c>
      <c r="N19" s="67">
        <v>46161</v>
      </c>
      <c r="O19" s="58" t="s">
        <v>143</v>
      </c>
      <c r="P19" s="58" t="s">
        <v>62</v>
      </c>
    </row>
    <row r="20" spans="1:16" ht="25" x14ac:dyDescent="0.25">
      <c r="A20" s="57" t="str">
        <f>HYPERLINK("#'x-" &amp; factor_list_table[[#This Row],[Series Number]] &amp; "'!A1", "x-" &amp; factor_list_table[[#This Row],[Series Number]])</f>
        <v>x-213</v>
      </c>
      <c r="B20" s="58" t="s">
        <v>31</v>
      </c>
      <c r="C20" s="59">
        <v>2015</v>
      </c>
      <c r="D20" s="58" t="s">
        <v>137</v>
      </c>
      <c r="E20" s="58" t="s">
        <v>167</v>
      </c>
      <c r="F20" s="58" t="s">
        <v>144</v>
      </c>
      <c r="G20" s="58" t="s">
        <v>140</v>
      </c>
      <c r="H20" s="59">
        <v>0</v>
      </c>
      <c r="I20" s="59">
        <v>213</v>
      </c>
      <c r="J20" s="59" t="s">
        <v>170</v>
      </c>
      <c r="K20" s="59" t="s">
        <v>171</v>
      </c>
      <c r="L20" s="58"/>
      <c r="M20" s="67">
        <v>46163</v>
      </c>
      <c r="N20" s="67">
        <v>46161</v>
      </c>
      <c r="O20" s="58" t="s">
        <v>143</v>
      </c>
      <c r="P20" s="58" t="s">
        <v>62</v>
      </c>
    </row>
    <row r="21" spans="1:16" ht="25" x14ac:dyDescent="0.25">
      <c r="A21" s="57" t="str">
        <f>HYPERLINK("#'x-" &amp; factor_list_table[[#This Row],[Series Number]] &amp; "'!A1", "x-" &amp; factor_list_table[[#This Row],[Series Number]])</f>
        <v>x-214</v>
      </c>
      <c r="B21" s="58" t="s">
        <v>31</v>
      </c>
      <c r="C21" s="59">
        <v>2015</v>
      </c>
      <c r="D21" s="58" t="s">
        <v>137</v>
      </c>
      <c r="E21" s="58" t="s">
        <v>172</v>
      </c>
      <c r="F21" s="58" t="s">
        <v>139</v>
      </c>
      <c r="G21" s="58" t="s">
        <v>140</v>
      </c>
      <c r="H21" s="59">
        <v>0</v>
      </c>
      <c r="I21" s="59">
        <v>214</v>
      </c>
      <c r="J21" s="59" t="s">
        <v>173</v>
      </c>
      <c r="K21" s="59" t="s">
        <v>174</v>
      </c>
      <c r="L21" s="58"/>
      <c r="M21" s="67">
        <v>46163</v>
      </c>
      <c r="N21" s="67">
        <v>46161</v>
      </c>
      <c r="O21" s="58" t="s">
        <v>143</v>
      </c>
      <c r="P21" s="58" t="s">
        <v>62</v>
      </c>
    </row>
    <row r="22" spans="1:16" ht="25" x14ac:dyDescent="0.25">
      <c r="A22" s="57" t="str">
        <f>HYPERLINK("#'x-" &amp; factor_list_table[[#This Row],[Series Number]] &amp; "'!A1", "x-" &amp; factor_list_table[[#This Row],[Series Number]])</f>
        <v>x-215</v>
      </c>
      <c r="B22" s="58" t="s">
        <v>31</v>
      </c>
      <c r="C22" s="59">
        <v>2015</v>
      </c>
      <c r="D22" s="58" t="s">
        <v>137</v>
      </c>
      <c r="E22" s="58" t="s">
        <v>172</v>
      </c>
      <c r="F22" s="58" t="s">
        <v>144</v>
      </c>
      <c r="G22" s="58" t="s">
        <v>140</v>
      </c>
      <c r="H22" s="59">
        <v>0</v>
      </c>
      <c r="I22" s="59">
        <v>215</v>
      </c>
      <c r="J22" s="59" t="s">
        <v>175</v>
      </c>
      <c r="K22" s="59" t="s">
        <v>176</v>
      </c>
      <c r="L22" s="58"/>
      <c r="M22" s="67">
        <v>46163</v>
      </c>
      <c r="N22" s="67">
        <v>46161</v>
      </c>
      <c r="O22" s="58" t="s">
        <v>143</v>
      </c>
      <c r="P22" s="58" t="s">
        <v>62</v>
      </c>
    </row>
    <row r="23" spans="1:16" ht="25" x14ac:dyDescent="0.25">
      <c r="A23" s="57" t="str">
        <f>HYPERLINK("#'x-" &amp; factor_list_table[[#This Row],[Series Number]] &amp; "'!A1", "x-" &amp; factor_list_table[[#This Row],[Series Number]])</f>
        <v>x-220</v>
      </c>
      <c r="B23" s="58" t="s">
        <v>31</v>
      </c>
      <c r="C23" s="59">
        <v>2015</v>
      </c>
      <c r="D23" s="58" t="s">
        <v>177</v>
      </c>
      <c r="E23" s="58" t="s">
        <v>178</v>
      </c>
      <c r="F23" s="58" t="s">
        <v>139</v>
      </c>
      <c r="G23" s="58" t="s">
        <v>140</v>
      </c>
      <c r="H23" s="59">
        <v>0</v>
      </c>
      <c r="I23" s="59">
        <v>220</v>
      </c>
      <c r="J23" s="59" t="s">
        <v>179</v>
      </c>
      <c r="K23" s="59" t="s">
        <v>180</v>
      </c>
      <c r="L23" s="58"/>
      <c r="M23" s="67">
        <v>46213</v>
      </c>
      <c r="N23" s="67">
        <v>46161</v>
      </c>
      <c r="O23" s="58" t="s">
        <v>143</v>
      </c>
      <c r="P23" s="58" t="s">
        <v>62</v>
      </c>
    </row>
    <row r="24" spans="1:16" ht="25" x14ac:dyDescent="0.25">
      <c r="A24" s="57" t="str">
        <f>HYPERLINK("#'x-" &amp; factor_list_table[[#This Row],[Series Number]] &amp; "'!A1", "x-" &amp; factor_list_table[[#This Row],[Series Number]])</f>
        <v>x-221</v>
      </c>
      <c r="B24" s="58" t="s">
        <v>31</v>
      </c>
      <c r="C24" s="59">
        <v>2015</v>
      </c>
      <c r="D24" s="58" t="s">
        <v>177</v>
      </c>
      <c r="E24" s="58" t="s">
        <v>178</v>
      </c>
      <c r="F24" s="58" t="s">
        <v>144</v>
      </c>
      <c r="G24" s="58" t="s">
        <v>140</v>
      </c>
      <c r="H24" s="59">
        <v>0</v>
      </c>
      <c r="I24" s="59">
        <v>221</v>
      </c>
      <c r="J24" s="59" t="s">
        <v>181</v>
      </c>
      <c r="K24" s="59" t="s">
        <v>182</v>
      </c>
      <c r="L24" s="58"/>
      <c r="M24" s="67">
        <v>46213</v>
      </c>
      <c r="N24" s="67">
        <v>46161</v>
      </c>
      <c r="O24" s="58" t="s">
        <v>143</v>
      </c>
      <c r="P24" s="58" t="s">
        <v>62</v>
      </c>
    </row>
    <row r="25" spans="1:16" ht="37.5" x14ac:dyDescent="0.25">
      <c r="A25" s="57" t="str">
        <f>HYPERLINK("#'x-" &amp; factor_list_table[[#This Row],[Series Number]] &amp; "'!A1", "x-" &amp; factor_list_table[[#This Row],[Series Number]])</f>
        <v>x-301</v>
      </c>
      <c r="B25" s="58" t="s">
        <v>31</v>
      </c>
      <c r="C25" s="59" t="s">
        <v>136</v>
      </c>
      <c r="D25" s="58" t="s">
        <v>183</v>
      </c>
      <c r="E25" s="58" t="s">
        <v>184</v>
      </c>
      <c r="F25" s="58" t="s">
        <v>139</v>
      </c>
      <c r="G25" s="58" t="s">
        <v>140</v>
      </c>
      <c r="H25" s="59">
        <v>2</v>
      </c>
      <c r="I25" s="59">
        <v>301</v>
      </c>
      <c r="J25" s="59" t="s">
        <v>185</v>
      </c>
      <c r="K25" s="59" t="s">
        <v>186</v>
      </c>
      <c r="L25" s="58"/>
      <c r="M25" s="67">
        <v>46163</v>
      </c>
      <c r="N25" s="67">
        <v>46161</v>
      </c>
      <c r="O25" s="58" t="s">
        <v>143</v>
      </c>
      <c r="P25" s="58" t="s">
        <v>62</v>
      </c>
    </row>
    <row r="26" spans="1:16" ht="37.5" x14ac:dyDescent="0.25">
      <c r="A26" s="57" t="str">
        <f>HYPERLINK("#'x-" &amp; factor_list_table[[#This Row],[Series Number]] &amp; "'!A1", "x-" &amp; factor_list_table[[#This Row],[Series Number]])</f>
        <v>x-302</v>
      </c>
      <c r="B26" s="58" t="s">
        <v>31</v>
      </c>
      <c r="C26" s="59" t="s">
        <v>136</v>
      </c>
      <c r="D26" s="58" t="s">
        <v>183</v>
      </c>
      <c r="E26" s="58" t="s">
        <v>184</v>
      </c>
      <c r="F26" s="58" t="s">
        <v>144</v>
      </c>
      <c r="G26" s="58" t="s">
        <v>140</v>
      </c>
      <c r="H26" s="59">
        <v>2</v>
      </c>
      <c r="I26" s="59">
        <v>302</v>
      </c>
      <c r="J26" s="59" t="s">
        <v>187</v>
      </c>
      <c r="K26" s="59" t="s">
        <v>188</v>
      </c>
      <c r="L26" s="58"/>
      <c r="M26" s="67">
        <v>46163</v>
      </c>
      <c r="N26" s="67">
        <v>46161</v>
      </c>
      <c r="O26" s="58" t="s">
        <v>143</v>
      </c>
      <c r="P26" s="58" t="s">
        <v>62</v>
      </c>
    </row>
    <row r="27" spans="1:16" ht="37.5" x14ac:dyDescent="0.25">
      <c r="A27" s="57" t="str">
        <f>HYPERLINK("#'x-" &amp; factor_list_table[[#This Row],[Series Number]] &amp; "'!A1", "x-" &amp; factor_list_table[[#This Row],[Series Number]])</f>
        <v>x-303</v>
      </c>
      <c r="B27" s="58" t="s">
        <v>31</v>
      </c>
      <c r="C27" s="59" t="s">
        <v>136</v>
      </c>
      <c r="D27" s="58" t="s">
        <v>183</v>
      </c>
      <c r="E27" s="58" t="s">
        <v>189</v>
      </c>
      <c r="F27" s="58" t="s">
        <v>139</v>
      </c>
      <c r="G27" s="58" t="s">
        <v>140</v>
      </c>
      <c r="H27" s="59">
        <v>2</v>
      </c>
      <c r="I27" s="59">
        <v>303</v>
      </c>
      <c r="J27" s="59" t="s">
        <v>190</v>
      </c>
      <c r="K27" s="59" t="s">
        <v>191</v>
      </c>
      <c r="L27" s="58"/>
      <c r="M27" s="67">
        <v>46163</v>
      </c>
      <c r="N27" s="67">
        <v>46161</v>
      </c>
      <c r="O27" s="58" t="s">
        <v>143</v>
      </c>
      <c r="P27" s="58" t="s">
        <v>62</v>
      </c>
    </row>
    <row r="28" spans="1:16" ht="37.5" x14ac:dyDescent="0.25">
      <c r="A28" s="57" t="str">
        <f>HYPERLINK("#'x-" &amp; factor_list_table[[#This Row],[Series Number]] &amp; "'!A1", "x-" &amp; factor_list_table[[#This Row],[Series Number]])</f>
        <v>x-304</v>
      </c>
      <c r="B28" s="58" t="s">
        <v>31</v>
      </c>
      <c r="C28" s="59" t="s">
        <v>136</v>
      </c>
      <c r="D28" s="58" t="s">
        <v>183</v>
      </c>
      <c r="E28" s="58" t="s">
        <v>189</v>
      </c>
      <c r="F28" s="58" t="s">
        <v>144</v>
      </c>
      <c r="G28" s="58" t="s">
        <v>140</v>
      </c>
      <c r="H28" s="59">
        <v>2</v>
      </c>
      <c r="I28" s="59">
        <v>304</v>
      </c>
      <c r="J28" s="59" t="s">
        <v>192</v>
      </c>
      <c r="K28" s="59" t="s">
        <v>193</v>
      </c>
      <c r="L28" s="58"/>
      <c r="M28" s="67">
        <v>46163</v>
      </c>
      <c r="N28" s="67">
        <v>46161</v>
      </c>
      <c r="O28" s="58" t="s">
        <v>143</v>
      </c>
      <c r="P28" s="58" t="s">
        <v>62</v>
      </c>
    </row>
    <row r="29" spans="1:16" ht="37.5" x14ac:dyDescent="0.25">
      <c r="A29" s="57" t="str">
        <f>HYPERLINK("#'x-" &amp; factor_list_table[[#This Row],[Series Number]] &amp; "'!A1", "x-" &amp; factor_list_table[[#This Row],[Series Number]])</f>
        <v>x-305</v>
      </c>
      <c r="B29" s="58" t="s">
        <v>31</v>
      </c>
      <c r="C29" s="59" t="s">
        <v>147</v>
      </c>
      <c r="D29" s="58" t="s">
        <v>183</v>
      </c>
      <c r="E29" s="58" t="s">
        <v>184</v>
      </c>
      <c r="F29" s="58" t="s">
        <v>139</v>
      </c>
      <c r="G29" s="58" t="s">
        <v>140</v>
      </c>
      <c r="H29" s="59">
        <v>1</v>
      </c>
      <c r="I29" s="59">
        <v>305</v>
      </c>
      <c r="J29" s="59" t="s">
        <v>194</v>
      </c>
      <c r="K29" s="59" t="s">
        <v>186</v>
      </c>
      <c r="L29" s="58"/>
      <c r="M29" s="67">
        <v>46163</v>
      </c>
      <c r="N29" s="67">
        <v>46161</v>
      </c>
      <c r="O29" s="58" t="s">
        <v>143</v>
      </c>
      <c r="P29" s="58" t="s">
        <v>62</v>
      </c>
    </row>
    <row r="30" spans="1:16" ht="37.5" x14ac:dyDescent="0.25">
      <c r="A30" s="57" t="str">
        <f>HYPERLINK("#'x-" &amp; factor_list_table[[#This Row],[Series Number]] &amp; "'!A1", "x-" &amp; factor_list_table[[#This Row],[Series Number]])</f>
        <v>x-306</v>
      </c>
      <c r="B30" s="58" t="s">
        <v>31</v>
      </c>
      <c r="C30" s="59" t="s">
        <v>147</v>
      </c>
      <c r="D30" s="58" t="s">
        <v>183</v>
      </c>
      <c r="E30" s="58" t="s">
        <v>184</v>
      </c>
      <c r="F30" s="58" t="s">
        <v>144</v>
      </c>
      <c r="G30" s="58" t="s">
        <v>140</v>
      </c>
      <c r="H30" s="59">
        <v>1</v>
      </c>
      <c r="I30" s="59">
        <v>306</v>
      </c>
      <c r="J30" s="59" t="s">
        <v>195</v>
      </c>
      <c r="K30" s="59" t="s">
        <v>188</v>
      </c>
      <c r="L30" s="58"/>
      <c r="M30" s="67">
        <v>46163</v>
      </c>
      <c r="N30" s="67">
        <v>46161</v>
      </c>
      <c r="O30" s="58" t="s">
        <v>143</v>
      </c>
      <c r="P30" s="58" t="s">
        <v>62</v>
      </c>
    </row>
    <row r="31" spans="1:16" ht="37.5" x14ac:dyDescent="0.25">
      <c r="A31" s="57" t="str">
        <f>HYPERLINK("#'x-" &amp; factor_list_table[[#This Row],[Series Number]] &amp; "'!A1", "x-" &amp; factor_list_table[[#This Row],[Series Number]])</f>
        <v>x-307</v>
      </c>
      <c r="B31" s="58" t="s">
        <v>31</v>
      </c>
      <c r="C31" s="59" t="s">
        <v>147</v>
      </c>
      <c r="D31" s="58" t="s">
        <v>183</v>
      </c>
      <c r="E31" s="58" t="s">
        <v>189</v>
      </c>
      <c r="F31" s="58" t="s">
        <v>139</v>
      </c>
      <c r="G31" s="58" t="s">
        <v>140</v>
      </c>
      <c r="H31" s="59">
        <v>1</v>
      </c>
      <c r="I31" s="59">
        <v>307</v>
      </c>
      <c r="J31" s="59" t="s">
        <v>196</v>
      </c>
      <c r="K31" s="59" t="s">
        <v>191</v>
      </c>
      <c r="L31" s="58"/>
      <c r="M31" s="67">
        <v>46163</v>
      </c>
      <c r="N31" s="67">
        <v>46161</v>
      </c>
      <c r="O31" s="58" t="s">
        <v>143</v>
      </c>
      <c r="P31" s="58" t="s">
        <v>62</v>
      </c>
    </row>
    <row r="32" spans="1:16" ht="37.5" x14ac:dyDescent="0.25">
      <c r="A32" s="57" t="str">
        <f>HYPERLINK("#'x-" &amp; factor_list_table[[#This Row],[Series Number]] &amp; "'!A1", "x-" &amp; factor_list_table[[#This Row],[Series Number]])</f>
        <v>x-308</v>
      </c>
      <c r="B32" s="58" t="s">
        <v>31</v>
      </c>
      <c r="C32" s="59" t="s">
        <v>147</v>
      </c>
      <c r="D32" s="58" t="s">
        <v>183</v>
      </c>
      <c r="E32" s="58" t="s">
        <v>189</v>
      </c>
      <c r="F32" s="58" t="s">
        <v>144</v>
      </c>
      <c r="G32" s="58" t="s">
        <v>140</v>
      </c>
      <c r="H32" s="59">
        <v>1</v>
      </c>
      <c r="I32" s="59">
        <v>308</v>
      </c>
      <c r="J32" s="59" t="s">
        <v>197</v>
      </c>
      <c r="K32" s="59" t="s">
        <v>193</v>
      </c>
      <c r="L32" s="58"/>
      <c r="M32" s="67">
        <v>46163</v>
      </c>
      <c r="N32" s="67">
        <v>46161</v>
      </c>
      <c r="O32" s="58" t="s">
        <v>143</v>
      </c>
      <c r="P32" s="58" t="s">
        <v>62</v>
      </c>
    </row>
    <row r="33" spans="1:16" ht="37.5" x14ac:dyDescent="0.25">
      <c r="A33" s="57" t="str">
        <f>HYPERLINK("#'x-" &amp; factor_list_table[[#This Row],[Series Number]] &amp; "'!A1", "x-" &amp; factor_list_table[[#This Row],[Series Number]])</f>
        <v>x-309</v>
      </c>
      <c r="B33" s="58" t="s">
        <v>31</v>
      </c>
      <c r="C33" s="59">
        <v>2015</v>
      </c>
      <c r="D33" s="58" t="s">
        <v>183</v>
      </c>
      <c r="E33" s="58" t="s">
        <v>184</v>
      </c>
      <c r="F33" s="58" t="s">
        <v>139</v>
      </c>
      <c r="G33" s="58" t="s">
        <v>140</v>
      </c>
      <c r="H33" s="59">
        <v>0</v>
      </c>
      <c r="I33" s="59">
        <v>309</v>
      </c>
      <c r="J33" s="59" t="s">
        <v>198</v>
      </c>
      <c r="K33" s="59" t="s">
        <v>142</v>
      </c>
      <c r="L33" s="58"/>
      <c r="M33" s="67">
        <v>46163</v>
      </c>
      <c r="N33" s="67">
        <v>46161</v>
      </c>
      <c r="O33" s="58" t="s">
        <v>143</v>
      </c>
      <c r="P33" s="58" t="s">
        <v>62</v>
      </c>
    </row>
    <row r="34" spans="1:16" ht="37.5" x14ac:dyDescent="0.25">
      <c r="A34" s="57" t="str">
        <f>HYPERLINK("#'x-" &amp; factor_list_table[[#This Row],[Series Number]] &amp; "'!A1", "x-" &amp; factor_list_table[[#This Row],[Series Number]])</f>
        <v>x-310</v>
      </c>
      <c r="B34" s="58" t="s">
        <v>31</v>
      </c>
      <c r="C34" s="59">
        <v>2015</v>
      </c>
      <c r="D34" s="58" t="s">
        <v>183</v>
      </c>
      <c r="E34" s="58" t="s">
        <v>184</v>
      </c>
      <c r="F34" s="58" t="s">
        <v>144</v>
      </c>
      <c r="G34" s="58" t="s">
        <v>140</v>
      </c>
      <c r="H34" s="59">
        <v>0</v>
      </c>
      <c r="I34" s="59">
        <v>310</v>
      </c>
      <c r="J34" s="59" t="s">
        <v>199</v>
      </c>
      <c r="K34" s="59" t="s">
        <v>146</v>
      </c>
      <c r="L34" s="58"/>
      <c r="M34" s="67">
        <v>46163</v>
      </c>
      <c r="N34" s="67">
        <v>46161</v>
      </c>
      <c r="O34" s="58" t="s">
        <v>143</v>
      </c>
      <c r="P34" s="58" t="s">
        <v>62</v>
      </c>
    </row>
    <row r="35" spans="1:16" ht="37.5" x14ac:dyDescent="0.25">
      <c r="A35" s="57" t="str">
        <f>HYPERLINK("#'x-" &amp; factor_list_table[[#This Row],[Series Number]] &amp; "'!A1", "x-" &amp; factor_list_table[[#This Row],[Series Number]])</f>
        <v>x-311</v>
      </c>
      <c r="B35" s="58" t="s">
        <v>31</v>
      </c>
      <c r="C35" s="59">
        <v>2015</v>
      </c>
      <c r="D35" s="58" t="s">
        <v>183</v>
      </c>
      <c r="E35" s="58" t="s">
        <v>189</v>
      </c>
      <c r="F35" s="58" t="s">
        <v>139</v>
      </c>
      <c r="G35" s="58" t="s">
        <v>140</v>
      </c>
      <c r="H35" s="59">
        <v>0</v>
      </c>
      <c r="I35" s="59">
        <v>311</v>
      </c>
      <c r="J35" s="59" t="s">
        <v>200</v>
      </c>
      <c r="K35" s="59" t="s">
        <v>155</v>
      </c>
      <c r="L35" s="58"/>
      <c r="M35" s="67">
        <v>46163</v>
      </c>
      <c r="N35" s="67">
        <v>46161</v>
      </c>
      <c r="O35" s="58" t="s">
        <v>143</v>
      </c>
      <c r="P35" s="58" t="s">
        <v>62</v>
      </c>
    </row>
    <row r="36" spans="1:16" ht="37.5" x14ac:dyDescent="0.25">
      <c r="A36" s="57" t="str">
        <f>HYPERLINK("#'x-" &amp; factor_list_table[[#This Row],[Series Number]] &amp; "'!A1", "x-" &amp; factor_list_table[[#This Row],[Series Number]])</f>
        <v>x-312</v>
      </c>
      <c r="B36" s="58" t="s">
        <v>31</v>
      </c>
      <c r="C36" s="59">
        <v>2015</v>
      </c>
      <c r="D36" s="58" t="s">
        <v>183</v>
      </c>
      <c r="E36" s="58" t="s">
        <v>189</v>
      </c>
      <c r="F36" s="58" t="s">
        <v>144</v>
      </c>
      <c r="G36" s="58" t="s">
        <v>140</v>
      </c>
      <c r="H36" s="59">
        <v>0</v>
      </c>
      <c r="I36" s="59">
        <v>312</v>
      </c>
      <c r="J36" s="59" t="s">
        <v>201</v>
      </c>
      <c r="K36" s="59" t="s">
        <v>157</v>
      </c>
      <c r="L36" s="58"/>
      <c r="M36" s="67">
        <v>46163</v>
      </c>
      <c r="N36" s="67">
        <v>46161</v>
      </c>
      <c r="O36" s="58" t="s">
        <v>143</v>
      </c>
      <c r="P36" s="58" t="s">
        <v>62</v>
      </c>
    </row>
    <row r="37" spans="1:16" ht="25" x14ac:dyDescent="0.25">
      <c r="A37" s="57" t="str">
        <f>HYPERLINK("#'x-" &amp; factor_list_table[[#This Row],[Series Number]] &amp; "'!A1", "x-" &amp; factor_list_table[[#This Row],[Series Number]])</f>
        <v>x-313</v>
      </c>
      <c r="B37" s="58" t="s">
        <v>31</v>
      </c>
      <c r="C37" s="59" t="s">
        <v>136</v>
      </c>
      <c r="D37" s="58" t="s">
        <v>202</v>
      </c>
      <c r="E37" s="58" t="s">
        <v>203</v>
      </c>
      <c r="F37" s="58" t="s">
        <v>204</v>
      </c>
      <c r="G37" s="58" t="s">
        <v>140</v>
      </c>
      <c r="H37" s="59">
        <v>2</v>
      </c>
      <c r="I37" s="59">
        <v>313</v>
      </c>
      <c r="J37" s="59" t="s">
        <v>205</v>
      </c>
      <c r="K37" s="59" t="s">
        <v>206</v>
      </c>
      <c r="L37" s="58"/>
      <c r="M37" s="67">
        <v>46163</v>
      </c>
      <c r="N37" s="67">
        <v>46161</v>
      </c>
      <c r="O37" s="58" t="s">
        <v>143</v>
      </c>
      <c r="P37" s="58" t="s">
        <v>62</v>
      </c>
    </row>
    <row r="38" spans="1:16" ht="25" x14ac:dyDescent="0.25">
      <c r="A38" s="57" t="str">
        <f>HYPERLINK("#'x-" &amp; factor_list_table[[#This Row],[Series Number]] &amp; "'!A1", "x-" &amp; factor_list_table[[#This Row],[Series Number]])</f>
        <v>x-314</v>
      </c>
      <c r="B38" s="58" t="s">
        <v>31</v>
      </c>
      <c r="C38" s="59" t="s">
        <v>147</v>
      </c>
      <c r="D38" s="58" t="s">
        <v>202</v>
      </c>
      <c r="E38" s="58" t="s">
        <v>203</v>
      </c>
      <c r="F38" s="58" t="s">
        <v>204</v>
      </c>
      <c r="G38" s="58" t="s">
        <v>140</v>
      </c>
      <c r="H38" s="59">
        <v>1</v>
      </c>
      <c r="I38" s="59">
        <v>314</v>
      </c>
      <c r="J38" s="59" t="s">
        <v>207</v>
      </c>
      <c r="K38" s="59" t="s">
        <v>206</v>
      </c>
      <c r="L38" s="58"/>
      <c r="M38" s="67">
        <v>46163</v>
      </c>
      <c r="N38" s="67">
        <v>46161</v>
      </c>
      <c r="O38" s="58" t="s">
        <v>143</v>
      </c>
      <c r="P38" s="58" t="s">
        <v>62</v>
      </c>
    </row>
    <row r="39" spans="1:16" ht="25" x14ac:dyDescent="0.25">
      <c r="A39" s="57" t="str">
        <f>HYPERLINK("#'x-" &amp; factor_list_table[[#This Row],[Series Number]] &amp; "'!A1", "x-" &amp; factor_list_table[[#This Row],[Series Number]])</f>
        <v>x-315</v>
      </c>
      <c r="B39" s="58" t="s">
        <v>31</v>
      </c>
      <c r="C39" s="59" t="s">
        <v>147</v>
      </c>
      <c r="D39" s="58" t="s">
        <v>202</v>
      </c>
      <c r="E39" s="58" t="s">
        <v>208</v>
      </c>
      <c r="F39" s="58" t="s">
        <v>204</v>
      </c>
      <c r="G39" s="58" t="s">
        <v>140</v>
      </c>
      <c r="H39" s="59">
        <v>1</v>
      </c>
      <c r="I39" s="59">
        <v>315</v>
      </c>
      <c r="J39" s="59" t="s">
        <v>209</v>
      </c>
      <c r="K39" s="59" t="s">
        <v>210</v>
      </c>
      <c r="L39" s="58"/>
      <c r="M39" s="67">
        <v>46163</v>
      </c>
      <c r="N39" s="67">
        <v>46161</v>
      </c>
      <c r="O39" s="58" t="s">
        <v>143</v>
      </c>
      <c r="P39" s="58" t="s">
        <v>62</v>
      </c>
    </row>
    <row r="40" spans="1:16" ht="25" x14ac:dyDescent="0.25">
      <c r="A40" s="57" t="str">
        <f>HYPERLINK("#'x-" &amp; factor_list_table[[#This Row],[Series Number]] &amp; "'!A1", "x-" &amp; factor_list_table[[#This Row],[Series Number]])</f>
        <v>x-316</v>
      </c>
      <c r="B40" s="58" t="s">
        <v>31</v>
      </c>
      <c r="C40" s="59">
        <v>2015</v>
      </c>
      <c r="D40" s="58" t="s">
        <v>202</v>
      </c>
      <c r="E40" s="58" t="s">
        <v>211</v>
      </c>
      <c r="F40" s="58" t="s">
        <v>144</v>
      </c>
      <c r="G40" s="58" t="s">
        <v>140</v>
      </c>
      <c r="H40" s="59">
        <v>0</v>
      </c>
      <c r="I40" s="59">
        <v>316</v>
      </c>
      <c r="J40" s="59" t="s">
        <v>212</v>
      </c>
      <c r="K40" s="59" t="s">
        <v>213</v>
      </c>
      <c r="L40" s="58"/>
      <c r="M40" s="67">
        <v>46163</v>
      </c>
      <c r="N40" s="67">
        <v>46161</v>
      </c>
      <c r="O40" s="58" t="s">
        <v>143</v>
      </c>
      <c r="P40" s="58" t="s">
        <v>62</v>
      </c>
    </row>
    <row r="41" spans="1:16" ht="25" x14ac:dyDescent="0.25">
      <c r="A41" s="57" t="str">
        <f>HYPERLINK("#'x-" &amp; factor_list_table[[#This Row],[Series Number]] &amp; "'!A1", "x-" &amp; factor_list_table[[#This Row],[Series Number]])</f>
        <v>x-317</v>
      </c>
      <c r="B41" s="58" t="s">
        <v>31</v>
      </c>
      <c r="C41" s="59">
        <v>2015</v>
      </c>
      <c r="D41" s="58" t="s">
        <v>202</v>
      </c>
      <c r="E41" s="58" t="s">
        <v>214</v>
      </c>
      <c r="F41" s="58" t="s">
        <v>139</v>
      </c>
      <c r="G41" s="58" t="s">
        <v>140</v>
      </c>
      <c r="H41" s="59">
        <v>0</v>
      </c>
      <c r="I41" s="59">
        <v>317</v>
      </c>
      <c r="J41" s="59" t="s">
        <v>215</v>
      </c>
      <c r="K41" s="59" t="s">
        <v>216</v>
      </c>
      <c r="L41" s="58"/>
      <c r="M41" s="67">
        <v>46163</v>
      </c>
      <c r="N41" s="67">
        <v>46161</v>
      </c>
      <c r="O41" s="58" t="s">
        <v>143</v>
      </c>
      <c r="P41" s="58" t="s">
        <v>62</v>
      </c>
    </row>
    <row r="42" spans="1:16" ht="25" x14ac:dyDescent="0.25">
      <c r="A42" s="57" t="str">
        <f>HYPERLINK("#'x-" &amp; factor_list_table[[#This Row],[Series Number]] &amp; "'!A1", "x-" &amp; factor_list_table[[#This Row],[Series Number]])</f>
        <v>x-318</v>
      </c>
      <c r="B42" s="58" t="s">
        <v>31</v>
      </c>
      <c r="C42" s="59" t="s">
        <v>136</v>
      </c>
      <c r="D42" s="58" t="s">
        <v>217</v>
      </c>
      <c r="E42" s="58" t="s">
        <v>218</v>
      </c>
      <c r="F42" s="58" t="s">
        <v>219</v>
      </c>
      <c r="G42" s="58" t="s">
        <v>220</v>
      </c>
      <c r="H42" s="59">
        <v>2</v>
      </c>
      <c r="I42" s="59">
        <v>318</v>
      </c>
      <c r="J42" s="59" t="s">
        <v>221</v>
      </c>
      <c r="K42" s="59" t="s">
        <v>222</v>
      </c>
      <c r="L42" s="58"/>
      <c r="M42" s="67">
        <v>46163</v>
      </c>
      <c r="N42" s="67">
        <v>46161</v>
      </c>
      <c r="O42" s="58" t="s">
        <v>143</v>
      </c>
      <c r="P42" s="58" t="s">
        <v>62</v>
      </c>
    </row>
    <row r="43" spans="1:16" ht="25" x14ac:dyDescent="0.25">
      <c r="A43" s="57" t="str">
        <f>HYPERLINK("#'x-" &amp; factor_list_table[[#This Row],[Series Number]] &amp; "'!A1", "x-" &amp; factor_list_table[[#This Row],[Series Number]])</f>
        <v>x-319</v>
      </c>
      <c r="B43" s="58" t="s">
        <v>31</v>
      </c>
      <c r="C43" s="59" t="s">
        <v>136</v>
      </c>
      <c r="D43" s="58" t="s">
        <v>217</v>
      </c>
      <c r="E43" s="58" t="s">
        <v>223</v>
      </c>
      <c r="F43" s="58" t="s">
        <v>219</v>
      </c>
      <c r="G43" s="58" t="s">
        <v>220</v>
      </c>
      <c r="H43" s="59">
        <v>2</v>
      </c>
      <c r="I43" s="59">
        <v>319</v>
      </c>
      <c r="J43" s="59" t="s">
        <v>224</v>
      </c>
      <c r="K43" s="59" t="s">
        <v>225</v>
      </c>
      <c r="L43" s="58"/>
      <c r="M43" s="67">
        <v>46163</v>
      </c>
      <c r="N43" s="67">
        <v>46161</v>
      </c>
      <c r="O43" s="58" t="s">
        <v>143</v>
      </c>
      <c r="P43" s="58" t="s">
        <v>62</v>
      </c>
    </row>
    <row r="44" spans="1:16" ht="25" x14ac:dyDescent="0.25">
      <c r="A44" s="57" t="str">
        <f>HYPERLINK("#'x-" &amp; factor_list_table[[#This Row],[Series Number]] &amp; "'!A1", "x-" &amp; factor_list_table[[#This Row],[Series Number]])</f>
        <v>x-320</v>
      </c>
      <c r="B44" s="58" t="s">
        <v>31</v>
      </c>
      <c r="C44" s="59" t="s">
        <v>136</v>
      </c>
      <c r="D44" s="58" t="s">
        <v>217</v>
      </c>
      <c r="E44" s="58" t="s">
        <v>226</v>
      </c>
      <c r="F44" s="58" t="s">
        <v>219</v>
      </c>
      <c r="G44" s="58" t="s">
        <v>220</v>
      </c>
      <c r="H44" s="59">
        <v>2</v>
      </c>
      <c r="I44" s="59">
        <v>320</v>
      </c>
      <c r="J44" s="59" t="s">
        <v>227</v>
      </c>
      <c r="K44" s="59" t="s">
        <v>228</v>
      </c>
      <c r="L44" s="58"/>
      <c r="M44" s="67">
        <v>46163</v>
      </c>
      <c r="N44" s="67">
        <v>46161</v>
      </c>
      <c r="O44" s="58" t="s">
        <v>143</v>
      </c>
      <c r="P44" s="58" t="s">
        <v>62</v>
      </c>
    </row>
    <row r="45" spans="1:16" ht="25" x14ac:dyDescent="0.25">
      <c r="A45" s="57" t="str">
        <f>HYPERLINK("#'x-" &amp; factor_list_table[[#This Row],[Series Number]] &amp; "'!A1", "x-" &amp; factor_list_table[[#This Row],[Series Number]])</f>
        <v>x-321</v>
      </c>
      <c r="B45" s="58" t="s">
        <v>31</v>
      </c>
      <c r="C45" s="59" t="s">
        <v>147</v>
      </c>
      <c r="D45" s="58" t="s">
        <v>217</v>
      </c>
      <c r="E45" s="58" t="s">
        <v>229</v>
      </c>
      <c r="F45" s="58" t="s">
        <v>219</v>
      </c>
      <c r="G45" s="58" t="s">
        <v>230</v>
      </c>
      <c r="H45" s="59">
        <v>1</v>
      </c>
      <c r="I45" s="59">
        <v>321</v>
      </c>
      <c r="J45" s="59" t="s">
        <v>231</v>
      </c>
      <c r="K45" s="59" t="s">
        <v>222</v>
      </c>
      <c r="L45" s="58"/>
      <c r="M45" s="67">
        <v>46163</v>
      </c>
      <c r="N45" s="67">
        <v>46161</v>
      </c>
      <c r="O45" s="58" t="s">
        <v>143</v>
      </c>
      <c r="P45" s="58" t="s">
        <v>62</v>
      </c>
    </row>
    <row r="46" spans="1:16" ht="25" x14ac:dyDescent="0.25">
      <c r="A46" s="57" t="str">
        <f>HYPERLINK("#'x-" &amp; factor_list_table[[#This Row],[Series Number]] &amp; "'!A1", "x-" &amp; factor_list_table[[#This Row],[Series Number]])</f>
        <v>x-322</v>
      </c>
      <c r="B46" s="58" t="s">
        <v>31</v>
      </c>
      <c r="C46" s="59" t="s">
        <v>147</v>
      </c>
      <c r="D46" s="58" t="s">
        <v>217</v>
      </c>
      <c r="E46" s="58" t="s">
        <v>232</v>
      </c>
      <c r="F46" s="58" t="s">
        <v>219</v>
      </c>
      <c r="G46" s="58" t="s">
        <v>230</v>
      </c>
      <c r="H46" s="59">
        <v>1</v>
      </c>
      <c r="I46" s="59">
        <v>322</v>
      </c>
      <c r="J46" s="59" t="s">
        <v>233</v>
      </c>
      <c r="K46" s="59" t="s">
        <v>234</v>
      </c>
      <c r="L46" s="58"/>
      <c r="M46" s="67">
        <v>46163</v>
      </c>
      <c r="N46" s="67">
        <v>46161</v>
      </c>
      <c r="O46" s="58" t="s">
        <v>143</v>
      </c>
      <c r="P46" s="58" t="s">
        <v>62</v>
      </c>
    </row>
    <row r="47" spans="1:16" ht="25" x14ac:dyDescent="0.25">
      <c r="A47" s="57" t="str">
        <f>HYPERLINK("#'x-" &amp; factor_list_table[[#This Row],[Series Number]] &amp; "'!A1", "x-" &amp; factor_list_table[[#This Row],[Series Number]])</f>
        <v>x-323</v>
      </c>
      <c r="B47" s="58" t="s">
        <v>31</v>
      </c>
      <c r="C47" s="59" t="s">
        <v>147</v>
      </c>
      <c r="D47" s="58" t="s">
        <v>217</v>
      </c>
      <c r="E47" s="58" t="s">
        <v>235</v>
      </c>
      <c r="F47" s="58" t="s">
        <v>219</v>
      </c>
      <c r="G47" s="58" t="s">
        <v>230</v>
      </c>
      <c r="H47" s="59">
        <v>1</v>
      </c>
      <c r="I47" s="59">
        <v>323</v>
      </c>
      <c r="J47" s="59" t="s">
        <v>236</v>
      </c>
      <c r="K47" s="59" t="s">
        <v>225</v>
      </c>
      <c r="L47" s="58"/>
      <c r="M47" s="67">
        <v>46163</v>
      </c>
      <c r="N47" s="67">
        <v>46161</v>
      </c>
      <c r="O47" s="58" t="s">
        <v>143</v>
      </c>
      <c r="P47" s="58" t="s">
        <v>62</v>
      </c>
    </row>
    <row r="48" spans="1:16" ht="25" x14ac:dyDescent="0.25">
      <c r="A48" s="57" t="str">
        <f>HYPERLINK("#'x-" &amp; factor_list_table[[#This Row],[Series Number]] &amp; "'!A1", "x-" &amp; factor_list_table[[#This Row],[Series Number]])</f>
        <v>x-324</v>
      </c>
      <c r="B48" s="58" t="s">
        <v>31</v>
      </c>
      <c r="C48" s="59" t="s">
        <v>147</v>
      </c>
      <c r="D48" s="58" t="s">
        <v>217</v>
      </c>
      <c r="E48" s="58" t="s">
        <v>237</v>
      </c>
      <c r="F48" s="58" t="s">
        <v>219</v>
      </c>
      <c r="G48" s="58" t="s">
        <v>230</v>
      </c>
      <c r="H48" s="59">
        <v>1</v>
      </c>
      <c r="I48" s="59">
        <v>324</v>
      </c>
      <c r="J48" s="59" t="s">
        <v>238</v>
      </c>
      <c r="K48" s="59" t="s">
        <v>239</v>
      </c>
      <c r="L48" s="58"/>
      <c r="M48" s="67">
        <v>46163</v>
      </c>
      <c r="N48" s="67">
        <v>46161</v>
      </c>
      <c r="O48" s="58" t="s">
        <v>143</v>
      </c>
      <c r="P48" s="58" t="s">
        <v>62</v>
      </c>
    </row>
    <row r="49" spans="1:16" ht="25" x14ac:dyDescent="0.25">
      <c r="A49" s="57" t="str">
        <f>HYPERLINK("#'x-" &amp; factor_list_table[[#This Row],[Series Number]] &amp; "'!A1", "x-" &amp; factor_list_table[[#This Row],[Series Number]])</f>
        <v>x-325</v>
      </c>
      <c r="B49" s="58" t="s">
        <v>31</v>
      </c>
      <c r="C49" s="59" t="s">
        <v>147</v>
      </c>
      <c r="D49" s="58" t="s">
        <v>217</v>
      </c>
      <c r="E49" s="58" t="s">
        <v>240</v>
      </c>
      <c r="F49" s="58" t="s">
        <v>219</v>
      </c>
      <c r="G49" s="58" t="s">
        <v>230</v>
      </c>
      <c r="H49" s="59">
        <v>1</v>
      </c>
      <c r="I49" s="59">
        <v>325</v>
      </c>
      <c r="J49" s="59" t="s">
        <v>241</v>
      </c>
      <c r="K49" s="59" t="s">
        <v>228</v>
      </c>
      <c r="L49" s="58"/>
      <c r="M49" s="67">
        <v>46163</v>
      </c>
      <c r="N49" s="67">
        <v>46161</v>
      </c>
      <c r="O49" s="58" t="s">
        <v>143</v>
      </c>
      <c r="P49" s="58" t="s">
        <v>62</v>
      </c>
    </row>
    <row r="50" spans="1:16" ht="25" x14ac:dyDescent="0.25">
      <c r="A50" s="57" t="str">
        <f>HYPERLINK("#'x-" &amp; factor_list_table[[#This Row],[Series Number]] &amp; "'!A1", "x-" &amp; factor_list_table[[#This Row],[Series Number]])</f>
        <v>x-326</v>
      </c>
      <c r="B50" s="58" t="s">
        <v>31</v>
      </c>
      <c r="C50" s="59" t="s">
        <v>147</v>
      </c>
      <c r="D50" s="58" t="s">
        <v>217</v>
      </c>
      <c r="E50" s="58" t="s">
        <v>242</v>
      </c>
      <c r="F50" s="58" t="s">
        <v>219</v>
      </c>
      <c r="G50" s="58" t="s">
        <v>230</v>
      </c>
      <c r="H50" s="59">
        <v>1</v>
      </c>
      <c r="I50" s="59">
        <v>326</v>
      </c>
      <c r="J50" s="59" t="s">
        <v>243</v>
      </c>
      <c r="K50" s="59" t="s">
        <v>244</v>
      </c>
      <c r="L50" s="58"/>
      <c r="M50" s="67">
        <v>46163</v>
      </c>
      <c r="N50" s="67">
        <v>46161</v>
      </c>
      <c r="O50" s="58" t="s">
        <v>143</v>
      </c>
      <c r="P50" s="58" t="s">
        <v>62</v>
      </c>
    </row>
    <row r="51" spans="1:16" ht="25" x14ac:dyDescent="0.25">
      <c r="A51" s="57" t="str">
        <f>HYPERLINK("#'x-" &amp; factor_list_table[[#This Row],[Series Number]] &amp; "'!A1", "x-" &amp; factor_list_table[[#This Row],[Series Number]])</f>
        <v>x-327</v>
      </c>
      <c r="B51" s="58" t="s">
        <v>31</v>
      </c>
      <c r="C51" s="59">
        <v>2015</v>
      </c>
      <c r="D51" s="58" t="s">
        <v>217</v>
      </c>
      <c r="E51" s="58" t="s">
        <v>245</v>
      </c>
      <c r="F51" s="58" t="s">
        <v>219</v>
      </c>
      <c r="G51" s="58" t="s">
        <v>246</v>
      </c>
      <c r="H51" s="59">
        <v>0</v>
      </c>
      <c r="I51" s="59">
        <v>327</v>
      </c>
      <c r="J51" s="59" t="s">
        <v>247</v>
      </c>
      <c r="K51" s="59" t="s">
        <v>248</v>
      </c>
      <c r="L51" s="58"/>
      <c r="M51" s="67">
        <v>46163</v>
      </c>
      <c r="N51" s="67">
        <v>46161</v>
      </c>
      <c r="O51" s="58" t="s">
        <v>143</v>
      </c>
      <c r="P51" s="58" t="s">
        <v>62</v>
      </c>
    </row>
    <row r="52" spans="1:16" ht="25" x14ac:dyDescent="0.25">
      <c r="A52" s="57" t="str">
        <f>HYPERLINK("#'x-" &amp; factor_list_table[[#This Row],[Series Number]] &amp; "'!A1", "x-" &amp; factor_list_table[[#This Row],[Series Number]])</f>
        <v>x-328</v>
      </c>
      <c r="B52" s="58" t="s">
        <v>31</v>
      </c>
      <c r="C52" s="59">
        <v>2015</v>
      </c>
      <c r="D52" s="58" t="s">
        <v>217</v>
      </c>
      <c r="E52" s="58" t="s">
        <v>249</v>
      </c>
      <c r="F52" s="58" t="s">
        <v>219</v>
      </c>
      <c r="G52" s="58" t="s">
        <v>246</v>
      </c>
      <c r="H52" s="59">
        <v>0</v>
      </c>
      <c r="I52" s="59">
        <v>328</v>
      </c>
      <c r="J52" s="59" t="s">
        <v>250</v>
      </c>
      <c r="K52" s="59" t="s">
        <v>251</v>
      </c>
      <c r="L52" s="58"/>
      <c r="M52" s="67">
        <v>46163</v>
      </c>
      <c r="N52" s="67">
        <v>46161</v>
      </c>
      <c r="O52" s="58" t="s">
        <v>143</v>
      </c>
      <c r="P52" s="58" t="s">
        <v>62</v>
      </c>
    </row>
    <row r="53" spans="1:16" ht="37.5" x14ac:dyDescent="0.25">
      <c r="A53" s="57" t="str">
        <f>HYPERLINK("#'x-" &amp; factor_list_table[[#This Row],[Series Number]] &amp; "'!A1", "x-" &amp; factor_list_table[[#This Row],[Series Number]])</f>
        <v>x-401</v>
      </c>
      <c r="B53" s="58" t="s">
        <v>31</v>
      </c>
      <c r="C53" s="59" t="s">
        <v>147</v>
      </c>
      <c r="D53" s="58" t="s">
        <v>252</v>
      </c>
      <c r="E53" s="58" t="s">
        <v>253</v>
      </c>
      <c r="F53" s="58" t="s">
        <v>219</v>
      </c>
      <c r="G53" s="58" t="s">
        <v>230</v>
      </c>
      <c r="H53" s="59">
        <v>1</v>
      </c>
      <c r="I53" s="59">
        <v>401</v>
      </c>
      <c r="J53" s="59" t="s">
        <v>254</v>
      </c>
      <c r="K53" s="59" t="s">
        <v>255</v>
      </c>
      <c r="L53" s="58"/>
      <c r="M53" s="67">
        <v>46213</v>
      </c>
      <c r="N53" s="67">
        <v>46213</v>
      </c>
      <c r="O53" s="58" t="s">
        <v>143</v>
      </c>
      <c r="P53" s="58" t="s">
        <v>62</v>
      </c>
    </row>
    <row r="54" spans="1:16" ht="25" x14ac:dyDescent="0.25">
      <c r="A54" s="57" t="str">
        <f>HYPERLINK("#'x-" &amp; factor_list_table[[#This Row],[Series Number]] &amp; "'!A1", "x-" &amp; factor_list_table[[#This Row],[Series Number]])</f>
        <v>x-403</v>
      </c>
      <c r="B54" s="58" t="s">
        <v>31</v>
      </c>
      <c r="C54" s="59">
        <v>2015</v>
      </c>
      <c r="D54" s="58" t="s">
        <v>252</v>
      </c>
      <c r="E54" s="58" t="s">
        <v>256</v>
      </c>
      <c r="F54" s="58" t="s">
        <v>219</v>
      </c>
      <c r="G54" s="58" t="s">
        <v>257</v>
      </c>
      <c r="H54" s="59">
        <v>0</v>
      </c>
      <c r="I54" s="59">
        <v>403</v>
      </c>
      <c r="J54" s="59" t="s">
        <v>258</v>
      </c>
      <c r="K54" s="59" t="s">
        <v>259</v>
      </c>
      <c r="L54" s="58"/>
      <c r="M54" s="67">
        <v>46213</v>
      </c>
      <c r="N54" s="67">
        <v>46266</v>
      </c>
      <c r="O54" s="58" t="s">
        <v>143</v>
      </c>
      <c r="P54" s="58" t="s">
        <v>62</v>
      </c>
    </row>
    <row r="55" spans="1:16" ht="37.5" x14ac:dyDescent="0.25">
      <c r="A55" s="57" t="str">
        <f>HYPERLINK("#'x-" &amp; factor_list_table[[#This Row],[Series Number]] &amp; "'!A1", "x-" &amp; factor_list_table[[#This Row],[Series Number]])</f>
        <v>x-404</v>
      </c>
      <c r="B55" s="58" t="s">
        <v>31</v>
      </c>
      <c r="C55" s="59">
        <v>2015</v>
      </c>
      <c r="D55" s="58" t="s">
        <v>260</v>
      </c>
      <c r="E55" s="58" t="s">
        <v>261</v>
      </c>
      <c r="F55" s="58" t="s">
        <v>219</v>
      </c>
      <c r="G55" s="58" t="s">
        <v>262</v>
      </c>
      <c r="H55" s="59">
        <v>0</v>
      </c>
      <c r="I55" s="59">
        <v>404</v>
      </c>
      <c r="J55" s="59" t="s">
        <v>263</v>
      </c>
      <c r="K55" s="59" t="s">
        <v>264</v>
      </c>
      <c r="L55" s="58"/>
      <c r="M55" s="67">
        <v>46213</v>
      </c>
      <c r="N55" s="67">
        <v>46266</v>
      </c>
      <c r="O55" s="58" t="s">
        <v>143</v>
      </c>
      <c r="P55" s="58" t="s">
        <v>62</v>
      </c>
    </row>
    <row r="56" spans="1:16" ht="37.5" x14ac:dyDescent="0.25">
      <c r="A56" s="57" t="str">
        <f>HYPERLINK("#'x-" &amp; factor_list_table[[#This Row],[Series Number]] &amp; "'!A1", "x-" &amp; factor_list_table[[#This Row],[Series Number]])</f>
        <v>x-405</v>
      </c>
      <c r="B56" s="58" t="s">
        <v>31</v>
      </c>
      <c r="C56" s="59">
        <v>2015</v>
      </c>
      <c r="D56" s="58" t="s">
        <v>260</v>
      </c>
      <c r="E56" s="58" t="s">
        <v>265</v>
      </c>
      <c r="F56" s="58" t="s">
        <v>219</v>
      </c>
      <c r="G56" s="58" t="s">
        <v>266</v>
      </c>
      <c r="H56" s="59">
        <v>0</v>
      </c>
      <c r="I56" s="59">
        <v>405</v>
      </c>
      <c r="J56" s="59" t="s">
        <v>267</v>
      </c>
      <c r="K56" s="59" t="s">
        <v>268</v>
      </c>
      <c r="L56" s="58"/>
      <c r="M56" s="67">
        <v>46213</v>
      </c>
      <c r="N56" s="67">
        <v>46266</v>
      </c>
      <c r="O56" s="58" t="s">
        <v>143</v>
      </c>
      <c r="P56" s="58" t="s">
        <v>62</v>
      </c>
    </row>
    <row r="57" spans="1:16" ht="50" x14ac:dyDescent="0.25">
      <c r="A57" s="57" t="str">
        <f>HYPERLINK("#'x-" &amp; factor_list_table[[#This Row],[Series Number]] &amp; "'!A1", "x-" &amp; factor_list_table[[#This Row],[Series Number]])</f>
        <v>x-406</v>
      </c>
      <c r="B57" s="58" t="s">
        <v>31</v>
      </c>
      <c r="C57" s="59">
        <v>2015</v>
      </c>
      <c r="D57" s="58" t="s">
        <v>260</v>
      </c>
      <c r="E57" s="58" t="s">
        <v>269</v>
      </c>
      <c r="F57" s="58" t="s">
        <v>219</v>
      </c>
      <c r="G57" s="58" t="s">
        <v>270</v>
      </c>
      <c r="H57" s="59">
        <v>0</v>
      </c>
      <c r="I57" s="59">
        <v>406</v>
      </c>
      <c r="J57" s="59" t="s">
        <v>271</v>
      </c>
      <c r="K57" s="59" t="s">
        <v>272</v>
      </c>
      <c r="L57" s="58"/>
      <c r="M57" s="67">
        <v>46213</v>
      </c>
      <c r="N57" s="67">
        <v>46266</v>
      </c>
      <c r="O57" s="58" t="s">
        <v>143</v>
      </c>
      <c r="P57" s="58" t="s">
        <v>62</v>
      </c>
    </row>
    <row r="58" spans="1:16" ht="50" x14ac:dyDescent="0.25">
      <c r="A58" s="57" t="str">
        <f>HYPERLINK("#'x-" &amp; factor_list_table[[#This Row],[Series Number]] &amp; "'!A1", "x-" &amp; factor_list_table[[#This Row],[Series Number]])</f>
        <v>x-407</v>
      </c>
      <c r="B58" s="58" t="s">
        <v>31</v>
      </c>
      <c r="C58" s="59">
        <v>2015</v>
      </c>
      <c r="D58" s="58" t="s">
        <v>260</v>
      </c>
      <c r="E58" s="58" t="s">
        <v>273</v>
      </c>
      <c r="F58" s="58" t="s">
        <v>219</v>
      </c>
      <c r="G58" s="58" t="s">
        <v>270</v>
      </c>
      <c r="H58" s="59">
        <v>0</v>
      </c>
      <c r="I58" s="59">
        <v>407</v>
      </c>
      <c r="J58" s="59" t="s">
        <v>274</v>
      </c>
      <c r="K58" s="59" t="s">
        <v>275</v>
      </c>
      <c r="L58" s="58"/>
      <c r="M58" s="67">
        <v>46213</v>
      </c>
      <c r="N58" s="67">
        <v>46266</v>
      </c>
      <c r="O58" s="58" t="s">
        <v>143</v>
      </c>
      <c r="P58" s="58" t="s">
        <v>62</v>
      </c>
    </row>
    <row r="59" spans="1:16" ht="25" x14ac:dyDescent="0.25">
      <c r="A59" s="57" t="str">
        <f>HYPERLINK("#'x-" &amp; factor_list_table[[#This Row],[Series Number]] &amp; "'!A1", "x-" &amp; factor_list_table[[#This Row],[Series Number]])</f>
        <v>x-501</v>
      </c>
      <c r="B59" s="58" t="s">
        <v>31</v>
      </c>
      <c r="C59" s="59" t="s">
        <v>276</v>
      </c>
      <c r="D59" s="58" t="s">
        <v>277</v>
      </c>
      <c r="E59" s="58" t="s">
        <v>278</v>
      </c>
      <c r="F59" s="58" t="s">
        <v>219</v>
      </c>
      <c r="G59" s="58" t="s">
        <v>279</v>
      </c>
      <c r="H59" s="59">
        <v>1</v>
      </c>
      <c r="I59" s="59">
        <v>501</v>
      </c>
      <c r="J59" s="59" t="s">
        <v>280</v>
      </c>
      <c r="K59" s="59" t="s">
        <v>281</v>
      </c>
      <c r="L59" s="58"/>
      <c r="M59" s="67">
        <v>46213</v>
      </c>
      <c r="N59" s="67">
        <v>46213</v>
      </c>
      <c r="O59" s="58" t="s">
        <v>143</v>
      </c>
      <c r="P59" s="58" t="s">
        <v>62</v>
      </c>
    </row>
    <row r="60" spans="1:16" ht="37.5" x14ac:dyDescent="0.25">
      <c r="A60" s="57" t="str">
        <f>HYPERLINK("#'x-" &amp; factor_list_table[[#This Row],[Series Number]] &amp; "'!A1", "x-" &amp; factor_list_table[[#This Row],[Series Number]])</f>
        <v>x-502</v>
      </c>
      <c r="B60" s="58" t="s">
        <v>31</v>
      </c>
      <c r="C60" s="59" t="s">
        <v>276</v>
      </c>
      <c r="D60" s="58" t="s">
        <v>277</v>
      </c>
      <c r="E60" s="58" t="s">
        <v>282</v>
      </c>
      <c r="F60" s="58" t="s">
        <v>219</v>
      </c>
      <c r="G60" s="58" t="s">
        <v>279</v>
      </c>
      <c r="H60" s="59">
        <v>1</v>
      </c>
      <c r="I60" s="59">
        <v>502</v>
      </c>
      <c r="J60" s="59" t="s">
        <v>283</v>
      </c>
      <c r="K60" s="59" t="s">
        <v>284</v>
      </c>
      <c r="L60" s="58"/>
      <c r="M60" s="67">
        <v>46213</v>
      </c>
      <c r="N60" s="67">
        <v>46213</v>
      </c>
      <c r="O60" s="58" t="s">
        <v>143</v>
      </c>
      <c r="P60" s="58" t="s">
        <v>62</v>
      </c>
    </row>
    <row r="61" spans="1:16" ht="25" x14ac:dyDescent="0.25">
      <c r="A61" s="57" t="str">
        <f>HYPERLINK("#'x-" &amp; factor_list_table[[#This Row],[Series Number]] &amp; "'!A1", "x-" &amp; factor_list_table[[#This Row],[Series Number]])</f>
        <v>x-503</v>
      </c>
      <c r="B61" s="58" t="s">
        <v>31</v>
      </c>
      <c r="C61" s="59">
        <v>2015</v>
      </c>
      <c r="D61" s="58" t="s">
        <v>277</v>
      </c>
      <c r="E61" s="58" t="s">
        <v>285</v>
      </c>
      <c r="F61" s="58" t="s">
        <v>219</v>
      </c>
      <c r="G61" s="58" t="s">
        <v>279</v>
      </c>
      <c r="H61" s="59">
        <v>0</v>
      </c>
      <c r="I61" s="59">
        <v>503</v>
      </c>
      <c r="J61" s="59" t="s">
        <v>286</v>
      </c>
      <c r="K61" s="59" t="s">
        <v>281</v>
      </c>
      <c r="L61" s="58"/>
      <c r="M61" s="67">
        <v>46213</v>
      </c>
      <c r="N61" s="67">
        <v>46213</v>
      </c>
      <c r="O61" s="58" t="s">
        <v>143</v>
      </c>
      <c r="P61" s="58" t="s">
        <v>62</v>
      </c>
    </row>
    <row r="62" spans="1:16" ht="25" x14ac:dyDescent="0.25">
      <c r="A62" s="57" t="str">
        <f>HYPERLINK("#'x-" &amp; factor_list_table[[#This Row],[Series Number]] &amp; "'!A1", "x-" &amp; factor_list_table[[#This Row],[Series Number]])</f>
        <v>x-504</v>
      </c>
      <c r="B62" s="58" t="s">
        <v>31</v>
      </c>
      <c r="C62" s="59">
        <v>2015</v>
      </c>
      <c r="D62" s="58" t="s">
        <v>277</v>
      </c>
      <c r="E62" s="58" t="s">
        <v>287</v>
      </c>
      <c r="F62" s="58" t="s">
        <v>219</v>
      </c>
      <c r="G62" s="58" t="s">
        <v>279</v>
      </c>
      <c r="H62" s="59">
        <v>0</v>
      </c>
      <c r="I62" s="59">
        <v>504</v>
      </c>
      <c r="J62" s="59" t="s">
        <v>288</v>
      </c>
      <c r="K62" s="59" t="s">
        <v>284</v>
      </c>
      <c r="L62" s="58"/>
      <c r="M62" s="67">
        <v>46213</v>
      </c>
      <c r="N62" s="67">
        <v>46213</v>
      </c>
      <c r="O62" s="58" t="s">
        <v>143</v>
      </c>
      <c r="P62" s="58" t="s">
        <v>62</v>
      </c>
    </row>
    <row r="63" spans="1:16" ht="25" x14ac:dyDescent="0.25">
      <c r="A63" s="57" t="str">
        <f>HYPERLINK("#'x-" &amp; factor_list_table[[#This Row],[Series Number]] &amp; "'!A1", "x-" &amp; factor_list_table[[#This Row],[Series Number]])</f>
        <v>x-505</v>
      </c>
      <c r="B63" s="58" t="s">
        <v>31</v>
      </c>
      <c r="C63" s="59" t="s">
        <v>289</v>
      </c>
      <c r="D63" s="58" t="s">
        <v>290</v>
      </c>
      <c r="E63" s="58" t="s">
        <v>291</v>
      </c>
      <c r="F63" s="58" t="s">
        <v>219</v>
      </c>
      <c r="G63" s="58" t="s">
        <v>292</v>
      </c>
      <c r="H63" s="59">
        <v>0</v>
      </c>
      <c r="I63" s="59">
        <v>505</v>
      </c>
      <c r="J63" s="59" t="s">
        <v>293</v>
      </c>
      <c r="K63" s="59" t="s">
        <v>281</v>
      </c>
      <c r="L63" s="58"/>
      <c r="M63" s="67">
        <v>46163</v>
      </c>
      <c r="N63" s="67">
        <v>46163</v>
      </c>
      <c r="O63" s="58" t="s">
        <v>143</v>
      </c>
      <c r="P63" s="58" t="s">
        <v>62</v>
      </c>
    </row>
    <row r="64" spans="1:16" ht="50" x14ac:dyDescent="0.25">
      <c r="A64" s="57" t="str">
        <f>HYPERLINK("#'x-" &amp; factor_list_table[[#This Row],[Series Number]] &amp; "'!A1", "x-" &amp; factor_list_table[[#This Row],[Series Number]])</f>
        <v>x-506</v>
      </c>
      <c r="B64" s="58" t="s">
        <v>31</v>
      </c>
      <c r="C64" s="59" t="s">
        <v>294</v>
      </c>
      <c r="D64" s="58" t="s">
        <v>277</v>
      </c>
      <c r="E64" s="58" t="s">
        <v>295</v>
      </c>
      <c r="F64" s="58" t="s">
        <v>219</v>
      </c>
      <c r="G64" s="58" t="s">
        <v>92</v>
      </c>
      <c r="H64" s="59">
        <v>0</v>
      </c>
      <c r="I64" s="59">
        <v>506</v>
      </c>
      <c r="J64" s="59" t="s">
        <v>296</v>
      </c>
      <c r="K64" s="59" t="s">
        <v>159</v>
      </c>
      <c r="L64" s="58"/>
      <c r="M64" s="67">
        <v>45135</v>
      </c>
      <c r="N64" s="67">
        <v>45135</v>
      </c>
      <c r="O64" s="58" t="s">
        <v>143</v>
      </c>
      <c r="P64" s="58" t="s">
        <v>63</v>
      </c>
    </row>
    <row r="65" spans="1:16" ht="25" x14ac:dyDescent="0.25">
      <c r="A65" s="57" t="str">
        <f>HYPERLINK("#'x-" &amp; factor_list_table[[#This Row],[Series Number]] &amp; "'!A1", "x-" &amp; factor_list_table[[#This Row],[Series Number]])</f>
        <v>x-603</v>
      </c>
      <c r="B65" s="58" t="s">
        <v>31</v>
      </c>
      <c r="C65" s="59" t="s">
        <v>289</v>
      </c>
      <c r="D65" s="58" t="s">
        <v>297</v>
      </c>
      <c r="E65" s="58" t="s">
        <v>298</v>
      </c>
      <c r="F65" s="58" t="s">
        <v>299</v>
      </c>
      <c r="G65" s="58" t="s">
        <v>300</v>
      </c>
      <c r="H65" s="59">
        <v>2</v>
      </c>
      <c r="I65" s="59">
        <v>603</v>
      </c>
      <c r="J65" s="59" t="s">
        <v>301</v>
      </c>
      <c r="K65" s="59" t="s">
        <v>142</v>
      </c>
      <c r="L65" s="58"/>
      <c r="M65" s="67">
        <v>45135</v>
      </c>
      <c r="N65" s="67">
        <v>45135</v>
      </c>
      <c r="O65" s="58" t="s">
        <v>143</v>
      </c>
      <c r="P65" s="58" t="s">
        <v>63</v>
      </c>
    </row>
    <row r="66" spans="1:16" ht="25" x14ac:dyDescent="0.25">
      <c r="A66" s="57" t="str">
        <f>HYPERLINK("#'x-" &amp; factor_list_table[[#This Row],[Series Number]] &amp; "'!A1", "x-" &amp; factor_list_table[[#This Row],[Series Number]])</f>
        <v>x-604</v>
      </c>
      <c r="B66" s="58" t="s">
        <v>31</v>
      </c>
      <c r="C66" s="59" t="s">
        <v>289</v>
      </c>
      <c r="D66" s="58" t="s">
        <v>297</v>
      </c>
      <c r="E66" s="58" t="s">
        <v>302</v>
      </c>
      <c r="F66" s="58" t="s">
        <v>299</v>
      </c>
      <c r="G66" s="58" t="s">
        <v>300</v>
      </c>
      <c r="H66" s="59">
        <v>2</v>
      </c>
      <c r="I66" s="59">
        <v>604</v>
      </c>
      <c r="J66" s="59" t="s">
        <v>303</v>
      </c>
      <c r="K66" s="59" t="s">
        <v>146</v>
      </c>
      <c r="L66" s="58"/>
      <c r="M66" s="67">
        <v>45135</v>
      </c>
      <c r="N66" s="67">
        <v>45135</v>
      </c>
      <c r="O66" s="58" t="s">
        <v>143</v>
      </c>
      <c r="P66" s="58" t="s">
        <v>63</v>
      </c>
    </row>
    <row r="67" spans="1:16" ht="25" x14ac:dyDescent="0.25">
      <c r="A67" s="57" t="str">
        <f>HYPERLINK("#'x-" &amp; factor_list_table[[#This Row],[Series Number]] &amp; "'!A1", "x-" &amp; factor_list_table[[#This Row],[Series Number]])</f>
        <v>x-605</v>
      </c>
      <c r="B67" s="58" t="s">
        <v>31</v>
      </c>
      <c r="C67" s="59" t="s">
        <v>304</v>
      </c>
      <c r="D67" s="58" t="s">
        <v>297</v>
      </c>
      <c r="E67" s="58" t="s">
        <v>305</v>
      </c>
      <c r="F67" s="58" t="s">
        <v>299</v>
      </c>
      <c r="G67" s="58" t="s">
        <v>300</v>
      </c>
      <c r="H67" s="59">
        <v>1</v>
      </c>
      <c r="I67" s="59">
        <v>605</v>
      </c>
      <c r="J67" s="59" t="s">
        <v>306</v>
      </c>
      <c r="K67" s="59" t="s">
        <v>142</v>
      </c>
      <c r="L67" s="58"/>
      <c r="M67" s="67">
        <v>45135</v>
      </c>
      <c r="N67" s="67">
        <v>45135</v>
      </c>
      <c r="O67" s="58" t="s">
        <v>143</v>
      </c>
      <c r="P67" s="58" t="s">
        <v>63</v>
      </c>
    </row>
    <row r="68" spans="1:16" ht="25" x14ac:dyDescent="0.25">
      <c r="A68" s="57" t="str">
        <f>HYPERLINK("#'x-" &amp; factor_list_table[[#This Row],[Series Number]] &amp; "'!A1", "x-" &amp; factor_list_table[[#This Row],[Series Number]])</f>
        <v>x-606</v>
      </c>
      <c r="B68" s="58" t="s">
        <v>31</v>
      </c>
      <c r="C68" s="59" t="s">
        <v>304</v>
      </c>
      <c r="D68" s="58" t="s">
        <v>297</v>
      </c>
      <c r="E68" s="58" t="s">
        <v>307</v>
      </c>
      <c r="F68" s="58" t="s">
        <v>299</v>
      </c>
      <c r="G68" s="58" t="s">
        <v>300</v>
      </c>
      <c r="H68" s="59">
        <v>1</v>
      </c>
      <c r="I68" s="59">
        <v>606</v>
      </c>
      <c r="J68" s="59" t="s">
        <v>308</v>
      </c>
      <c r="K68" s="59" t="s">
        <v>146</v>
      </c>
      <c r="L68" s="58"/>
      <c r="M68" s="67">
        <v>45135</v>
      </c>
      <c r="N68" s="67">
        <v>45135</v>
      </c>
      <c r="O68" s="58" t="s">
        <v>143</v>
      </c>
      <c r="P68" s="58" t="s">
        <v>63</v>
      </c>
    </row>
    <row r="69" spans="1:16" ht="25" x14ac:dyDescent="0.25">
      <c r="A69" s="57" t="str">
        <f>HYPERLINK("#'x-" &amp; factor_list_table[[#This Row],[Series Number]] &amp; "'!A1", "x-" &amp; factor_list_table[[#This Row],[Series Number]])</f>
        <v>x-607</v>
      </c>
      <c r="B69" s="58" t="s">
        <v>31</v>
      </c>
      <c r="C69" s="59">
        <v>2015</v>
      </c>
      <c r="D69" s="58" t="s">
        <v>297</v>
      </c>
      <c r="E69" s="58" t="s">
        <v>309</v>
      </c>
      <c r="F69" s="58" t="s">
        <v>139</v>
      </c>
      <c r="G69" s="58" t="s">
        <v>300</v>
      </c>
      <c r="H69" s="59">
        <v>0</v>
      </c>
      <c r="I69" s="59">
        <v>607</v>
      </c>
      <c r="J69" s="59" t="s">
        <v>310</v>
      </c>
      <c r="K69" s="59" t="s">
        <v>142</v>
      </c>
      <c r="L69" s="58"/>
      <c r="M69" s="67">
        <v>45135</v>
      </c>
      <c r="N69" s="67">
        <v>45135</v>
      </c>
      <c r="O69" s="58" t="s">
        <v>143</v>
      </c>
      <c r="P69" s="58" t="s">
        <v>63</v>
      </c>
    </row>
    <row r="70" spans="1:16" ht="25" x14ac:dyDescent="0.25">
      <c r="A70" s="57" t="str">
        <f>HYPERLINK("#'x-" &amp; factor_list_table[[#This Row],[Series Number]] &amp; "'!A1", "x-" &amp; factor_list_table[[#This Row],[Series Number]])</f>
        <v>x-608</v>
      </c>
      <c r="B70" s="58" t="s">
        <v>31</v>
      </c>
      <c r="C70" s="59">
        <v>2015</v>
      </c>
      <c r="D70" s="58" t="s">
        <v>297</v>
      </c>
      <c r="E70" s="58" t="s">
        <v>309</v>
      </c>
      <c r="F70" s="58" t="s">
        <v>144</v>
      </c>
      <c r="G70" s="58" t="s">
        <v>300</v>
      </c>
      <c r="H70" s="59">
        <v>0</v>
      </c>
      <c r="I70" s="59">
        <v>608</v>
      </c>
      <c r="J70" s="59" t="s">
        <v>311</v>
      </c>
      <c r="K70" s="59" t="s">
        <v>146</v>
      </c>
      <c r="L70" s="58"/>
      <c r="M70" s="67">
        <v>45135</v>
      </c>
      <c r="N70" s="67">
        <v>45135</v>
      </c>
      <c r="O70" s="58" t="s">
        <v>143</v>
      </c>
      <c r="P70" s="58" t="s">
        <v>63</v>
      </c>
    </row>
    <row r="71" spans="1:16" ht="25" x14ac:dyDescent="0.25">
      <c r="A71" s="57" t="str">
        <f>HYPERLINK("#'x-" &amp; factor_list_table[[#This Row],[Series Number]] &amp; "'!A1", "x-" &amp; factor_list_table[[#This Row],[Series Number]])</f>
        <v>x-609</v>
      </c>
      <c r="B71" s="58" t="s">
        <v>31</v>
      </c>
      <c r="C71" s="59">
        <v>2015</v>
      </c>
      <c r="D71" s="58" t="s">
        <v>297</v>
      </c>
      <c r="E71" s="58" t="s">
        <v>312</v>
      </c>
      <c r="F71" s="58" t="s">
        <v>299</v>
      </c>
      <c r="G71" s="58" t="s">
        <v>140</v>
      </c>
      <c r="H71" s="59">
        <v>0</v>
      </c>
      <c r="I71" s="59">
        <v>609</v>
      </c>
      <c r="J71" s="59" t="s">
        <v>313</v>
      </c>
      <c r="K71" s="59" t="s">
        <v>213</v>
      </c>
      <c r="L71" s="58"/>
      <c r="M71" s="67">
        <v>45135</v>
      </c>
      <c r="N71" s="67">
        <v>45135</v>
      </c>
      <c r="O71" s="58" t="s">
        <v>143</v>
      </c>
      <c r="P71" s="58" t="s">
        <v>63</v>
      </c>
    </row>
    <row r="72" spans="1:16" ht="25" x14ac:dyDescent="0.25">
      <c r="A72" s="57" t="str">
        <f>HYPERLINK("#'x-" &amp; factor_list_table[[#This Row],[Series Number]] &amp; "'!A1", "x-" &amp; factor_list_table[[#This Row],[Series Number]])</f>
        <v>x-610</v>
      </c>
      <c r="B72" s="58" t="s">
        <v>31</v>
      </c>
      <c r="C72" s="59">
        <v>2015</v>
      </c>
      <c r="D72" s="58" t="s">
        <v>297</v>
      </c>
      <c r="E72" s="58" t="s">
        <v>314</v>
      </c>
      <c r="F72" s="58" t="s">
        <v>299</v>
      </c>
      <c r="G72" s="58" t="s">
        <v>140</v>
      </c>
      <c r="H72" s="59">
        <v>0</v>
      </c>
      <c r="I72" s="59">
        <v>610</v>
      </c>
      <c r="J72" s="59" t="s">
        <v>315</v>
      </c>
      <c r="K72" s="59" t="s">
        <v>316</v>
      </c>
      <c r="L72" s="58"/>
      <c r="M72" s="67">
        <v>45135</v>
      </c>
      <c r="N72" s="67">
        <v>45135</v>
      </c>
      <c r="O72" s="58" t="s">
        <v>143</v>
      </c>
      <c r="P72" s="58" t="s">
        <v>63</v>
      </c>
    </row>
    <row r="73" spans="1:16" ht="25" x14ac:dyDescent="0.25">
      <c r="A73" s="57" t="str">
        <f>HYPERLINK("#'x-" &amp; factor_list_table[[#This Row],[Series Number]] &amp; "'!A1", "x-" &amp; factor_list_table[[#This Row],[Series Number]])</f>
        <v>x-611</v>
      </c>
      <c r="B73" s="58" t="s">
        <v>31</v>
      </c>
      <c r="C73" s="59" t="s">
        <v>289</v>
      </c>
      <c r="D73" s="58" t="s">
        <v>297</v>
      </c>
      <c r="E73" s="58" t="s">
        <v>317</v>
      </c>
      <c r="F73" s="58" t="s">
        <v>219</v>
      </c>
      <c r="G73" s="58" t="s">
        <v>220</v>
      </c>
      <c r="H73" s="59">
        <v>2</v>
      </c>
      <c r="I73" s="59">
        <v>611</v>
      </c>
      <c r="J73" s="59" t="s">
        <v>318</v>
      </c>
      <c r="K73" s="59" t="s">
        <v>155</v>
      </c>
      <c r="L73" s="58"/>
      <c r="M73" s="67">
        <v>45135</v>
      </c>
      <c r="N73" s="67">
        <v>45135</v>
      </c>
      <c r="O73" s="58" t="s">
        <v>143</v>
      </c>
      <c r="P73" s="58" t="s">
        <v>63</v>
      </c>
    </row>
    <row r="74" spans="1:16" ht="25" x14ac:dyDescent="0.25">
      <c r="A74" s="57" t="str">
        <f>HYPERLINK("#'x-" &amp; factor_list_table[[#This Row],[Series Number]] &amp; "'!A1", "x-" &amp; factor_list_table[[#This Row],[Series Number]])</f>
        <v>x-612</v>
      </c>
      <c r="B74" s="58" t="s">
        <v>31</v>
      </c>
      <c r="C74" s="59" t="s">
        <v>289</v>
      </c>
      <c r="D74" s="58" t="s">
        <v>297</v>
      </c>
      <c r="E74" s="58" t="s">
        <v>319</v>
      </c>
      <c r="F74" s="58" t="s">
        <v>219</v>
      </c>
      <c r="G74" s="58" t="s">
        <v>220</v>
      </c>
      <c r="H74" s="59">
        <v>2</v>
      </c>
      <c r="I74" s="59">
        <v>612</v>
      </c>
      <c r="J74" s="59" t="s">
        <v>320</v>
      </c>
      <c r="K74" s="59" t="s">
        <v>157</v>
      </c>
      <c r="L74" s="58"/>
      <c r="M74" s="67">
        <v>45135</v>
      </c>
      <c r="N74" s="67">
        <v>45135</v>
      </c>
      <c r="O74" s="58" t="s">
        <v>143</v>
      </c>
      <c r="P74" s="58" t="s">
        <v>63</v>
      </c>
    </row>
    <row r="75" spans="1:16" ht="25" x14ac:dyDescent="0.25">
      <c r="A75" s="57" t="str">
        <f>HYPERLINK("#'x-" &amp; factor_list_table[[#This Row],[Series Number]] &amp; "'!A1", "x-" &amp; factor_list_table[[#This Row],[Series Number]])</f>
        <v>x-613</v>
      </c>
      <c r="B75" s="58" t="s">
        <v>31</v>
      </c>
      <c r="C75" s="59" t="s">
        <v>289</v>
      </c>
      <c r="D75" s="58" t="s">
        <v>297</v>
      </c>
      <c r="E75" s="58" t="s">
        <v>321</v>
      </c>
      <c r="F75" s="58" t="s">
        <v>219</v>
      </c>
      <c r="G75" s="58" t="s">
        <v>220</v>
      </c>
      <c r="H75" s="59">
        <v>2</v>
      </c>
      <c r="I75" s="59">
        <v>613</v>
      </c>
      <c r="J75" s="59" t="s">
        <v>322</v>
      </c>
      <c r="K75" s="59" t="s">
        <v>323</v>
      </c>
      <c r="L75" s="58"/>
      <c r="M75" s="67">
        <v>45135</v>
      </c>
      <c r="N75" s="67">
        <v>45135</v>
      </c>
      <c r="O75" s="58" t="s">
        <v>143</v>
      </c>
      <c r="P75" s="58" t="s">
        <v>63</v>
      </c>
    </row>
    <row r="76" spans="1:16" ht="37.5" x14ac:dyDescent="0.25">
      <c r="A76" s="57" t="str">
        <f>HYPERLINK("#'x-" &amp; factor_list_table[[#This Row],[Series Number]] &amp; "'!A1", "x-" &amp; factor_list_table[[#This Row],[Series Number]])</f>
        <v>x-614</v>
      </c>
      <c r="B76" s="58" t="s">
        <v>31</v>
      </c>
      <c r="C76" s="59" t="s">
        <v>304</v>
      </c>
      <c r="D76" s="58" t="s">
        <v>297</v>
      </c>
      <c r="E76" s="58" t="s">
        <v>324</v>
      </c>
      <c r="F76" s="58" t="s">
        <v>219</v>
      </c>
      <c r="G76" s="58" t="s">
        <v>325</v>
      </c>
      <c r="H76" s="59">
        <v>1</v>
      </c>
      <c r="I76" s="59">
        <v>614</v>
      </c>
      <c r="J76" s="59" t="s">
        <v>326</v>
      </c>
      <c r="K76" s="59" t="s">
        <v>155</v>
      </c>
      <c r="L76" s="58"/>
      <c r="M76" s="67">
        <v>45135</v>
      </c>
      <c r="N76" s="67">
        <v>45135</v>
      </c>
      <c r="O76" s="58" t="s">
        <v>143</v>
      </c>
      <c r="P76" s="58" t="s">
        <v>63</v>
      </c>
    </row>
    <row r="77" spans="1:16" ht="25" x14ac:dyDescent="0.25">
      <c r="A77" s="57" t="str">
        <f>HYPERLINK("#'x-" &amp; factor_list_table[[#This Row],[Series Number]] &amp; "'!A1", "x-" &amp; factor_list_table[[#This Row],[Series Number]])</f>
        <v>x-615</v>
      </c>
      <c r="B77" s="58" t="s">
        <v>31</v>
      </c>
      <c r="C77" s="59" t="s">
        <v>304</v>
      </c>
      <c r="D77" s="58" t="s">
        <v>297</v>
      </c>
      <c r="E77" s="58" t="s">
        <v>327</v>
      </c>
      <c r="F77" s="58" t="s">
        <v>219</v>
      </c>
      <c r="G77" s="58" t="s">
        <v>325</v>
      </c>
      <c r="H77" s="59">
        <v>1</v>
      </c>
      <c r="I77" s="59">
        <v>615</v>
      </c>
      <c r="J77" s="59" t="s">
        <v>328</v>
      </c>
      <c r="K77" s="59" t="s">
        <v>157</v>
      </c>
      <c r="L77" s="58"/>
      <c r="M77" s="67">
        <v>45135</v>
      </c>
      <c r="N77" s="67">
        <v>45135</v>
      </c>
      <c r="O77" s="58" t="s">
        <v>143</v>
      </c>
      <c r="P77" s="58" t="s">
        <v>63</v>
      </c>
    </row>
    <row r="78" spans="1:16" ht="37.5" x14ac:dyDescent="0.25">
      <c r="A78" s="57" t="str">
        <f>HYPERLINK("#'x-" &amp; factor_list_table[[#This Row],[Series Number]] &amp; "'!A1", "x-" &amp; factor_list_table[[#This Row],[Series Number]])</f>
        <v>x-616</v>
      </c>
      <c r="B78" s="58" t="s">
        <v>31</v>
      </c>
      <c r="C78" s="59" t="s">
        <v>304</v>
      </c>
      <c r="D78" s="58" t="s">
        <v>297</v>
      </c>
      <c r="E78" s="58" t="s">
        <v>329</v>
      </c>
      <c r="F78" s="58" t="s">
        <v>219</v>
      </c>
      <c r="G78" s="58" t="s">
        <v>325</v>
      </c>
      <c r="H78" s="59">
        <v>1</v>
      </c>
      <c r="I78" s="59">
        <v>616</v>
      </c>
      <c r="J78" s="59" t="s">
        <v>330</v>
      </c>
      <c r="K78" s="59" t="s">
        <v>331</v>
      </c>
      <c r="L78" s="58"/>
      <c r="M78" s="67">
        <v>45135</v>
      </c>
      <c r="N78" s="67">
        <v>45135</v>
      </c>
      <c r="O78" s="58" t="s">
        <v>143</v>
      </c>
      <c r="P78" s="58" t="s">
        <v>63</v>
      </c>
    </row>
    <row r="79" spans="1:16" ht="37.5" x14ac:dyDescent="0.25">
      <c r="A79" s="57" t="str">
        <f>HYPERLINK("#'x-" &amp; factor_list_table[[#This Row],[Series Number]] &amp; "'!A1", "x-" &amp; factor_list_table[[#This Row],[Series Number]])</f>
        <v>x-617</v>
      </c>
      <c r="B79" s="58" t="s">
        <v>31</v>
      </c>
      <c r="C79" s="59" t="s">
        <v>304</v>
      </c>
      <c r="D79" s="58" t="s">
        <v>297</v>
      </c>
      <c r="E79" s="58" t="s">
        <v>332</v>
      </c>
      <c r="F79" s="58" t="s">
        <v>219</v>
      </c>
      <c r="G79" s="58" t="s">
        <v>325</v>
      </c>
      <c r="H79" s="59">
        <v>1</v>
      </c>
      <c r="I79" s="59">
        <v>617</v>
      </c>
      <c r="J79" s="59" t="s">
        <v>333</v>
      </c>
      <c r="K79" s="59" t="s">
        <v>334</v>
      </c>
      <c r="L79" s="58"/>
      <c r="M79" s="67">
        <v>45135</v>
      </c>
      <c r="N79" s="67">
        <v>45135</v>
      </c>
      <c r="O79" s="58" t="s">
        <v>143</v>
      </c>
      <c r="P79" s="58" t="s">
        <v>63</v>
      </c>
    </row>
    <row r="80" spans="1:16" ht="25" x14ac:dyDescent="0.25">
      <c r="A80" s="57" t="str">
        <f>HYPERLINK("#'x-" &amp; factor_list_table[[#This Row],[Series Number]] &amp; "'!A1", "x-" &amp; factor_list_table[[#This Row],[Series Number]])</f>
        <v>x-618</v>
      </c>
      <c r="B80" s="58" t="s">
        <v>31</v>
      </c>
      <c r="C80" s="59" t="s">
        <v>304</v>
      </c>
      <c r="D80" s="58" t="s">
        <v>297</v>
      </c>
      <c r="E80" s="58" t="s">
        <v>335</v>
      </c>
      <c r="F80" s="58" t="s">
        <v>219</v>
      </c>
      <c r="G80" s="58" t="s">
        <v>325</v>
      </c>
      <c r="H80" s="59">
        <v>1</v>
      </c>
      <c r="I80" s="59">
        <v>618</v>
      </c>
      <c r="J80" s="59" t="s">
        <v>336</v>
      </c>
      <c r="K80" s="59" t="s">
        <v>323</v>
      </c>
      <c r="L80" s="58"/>
      <c r="M80" s="67">
        <v>45135</v>
      </c>
      <c r="N80" s="67">
        <v>45135</v>
      </c>
      <c r="O80" s="58" t="s">
        <v>143</v>
      </c>
      <c r="P80" s="58" t="s">
        <v>63</v>
      </c>
    </row>
    <row r="81" spans="1:16" ht="37.5" x14ac:dyDescent="0.25">
      <c r="A81" s="57" t="str">
        <f>HYPERLINK("#'x-" &amp; factor_list_table[[#This Row],[Series Number]] &amp; "'!A1", "x-" &amp; factor_list_table[[#This Row],[Series Number]])</f>
        <v>x-619</v>
      </c>
      <c r="B81" s="58" t="s">
        <v>31</v>
      </c>
      <c r="C81" s="59" t="s">
        <v>304</v>
      </c>
      <c r="D81" s="58" t="s">
        <v>297</v>
      </c>
      <c r="E81" s="58" t="s">
        <v>337</v>
      </c>
      <c r="F81" s="58" t="s">
        <v>219</v>
      </c>
      <c r="G81" s="58" t="s">
        <v>325</v>
      </c>
      <c r="H81" s="59">
        <v>1</v>
      </c>
      <c r="I81" s="59">
        <v>619</v>
      </c>
      <c r="J81" s="59" t="s">
        <v>338</v>
      </c>
      <c r="K81" s="59" t="s">
        <v>339</v>
      </c>
      <c r="L81" s="58"/>
      <c r="M81" s="67">
        <v>45135</v>
      </c>
      <c r="N81" s="67">
        <v>45135</v>
      </c>
      <c r="O81" s="58" t="s">
        <v>143</v>
      </c>
      <c r="P81" s="58" t="s">
        <v>63</v>
      </c>
    </row>
    <row r="82" spans="1:16" ht="25" x14ac:dyDescent="0.25">
      <c r="A82" s="57" t="str">
        <f>HYPERLINK("#'x-" &amp; factor_list_table[[#This Row],[Series Number]] &amp; "'!A1", "x-" &amp; factor_list_table[[#This Row],[Series Number]])</f>
        <v>x-620</v>
      </c>
      <c r="B82" s="58" t="s">
        <v>31</v>
      </c>
      <c r="C82" s="59">
        <v>2015</v>
      </c>
      <c r="D82" s="58" t="s">
        <v>297</v>
      </c>
      <c r="E82" s="58" t="s">
        <v>340</v>
      </c>
      <c r="F82" s="58" t="s">
        <v>219</v>
      </c>
      <c r="G82" s="58" t="s">
        <v>246</v>
      </c>
      <c r="H82" s="59">
        <v>0</v>
      </c>
      <c r="I82" s="59">
        <v>620</v>
      </c>
      <c r="J82" s="59" t="s">
        <v>341</v>
      </c>
      <c r="K82" s="59" t="s">
        <v>155</v>
      </c>
      <c r="L82" s="58"/>
      <c r="M82" s="67">
        <v>45135</v>
      </c>
      <c r="N82" s="67">
        <v>45135</v>
      </c>
      <c r="O82" s="58" t="s">
        <v>143</v>
      </c>
      <c r="P82" s="58" t="s">
        <v>63</v>
      </c>
    </row>
    <row r="83" spans="1:16" ht="25" x14ac:dyDescent="0.25">
      <c r="A83" s="57" t="str">
        <f>HYPERLINK("#'x-" &amp; factor_list_table[[#This Row],[Series Number]] &amp; "'!A1", "x-" &amp; factor_list_table[[#This Row],[Series Number]])</f>
        <v>x-621</v>
      </c>
      <c r="B83" s="58" t="s">
        <v>31</v>
      </c>
      <c r="C83" s="59">
        <v>2015</v>
      </c>
      <c r="D83" s="58" t="s">
        <v>297</v>
      </c>
      <c r="E83" s="58" t="s">
        <v>342</v>
      </c>
      <c r="F83" s="58" t="s">
        <v>219</v>
      </c>
      <c r="G83" s="58" t="s">
        <v>246</v>
      </c>
      <c r="H83" s="59">
        <v>0</v>
      </c>
      <c r="I83" s="59">
        <v>621</v>
      </c>
      <c r="J83" s="59" t="s">
        <v>343</v>
      </c>
      <c r="K83" s="59" t="s">
        <v>157</v>
      </c>
      <c r="L83" s="58"/>
      <c r="M83" s="67">
        <v>45135</v>
      </c>
      <c r="N83" s="67">
        <v>45135</v>
      </c>
      <c r="O83" s="58" t="s">
        <v>143</v>
      </c>
      <c r="P83" s="58" t="s">
        <v>63</v>
      </c>
    </row>
    <row r="84" spans="1:16" ht="25" x14ac:dyDescent="0.25">
      <c r="A84" s="57" t="str">
        <f>HYPERLINK("#'x-" &amp; factor_list_table[[#This Row],[Series Number]] &amp; "'!A1", "x-" &amp; factor_list_table[[#This Row],[Series Number]])</f>
        <v>x-622</v>
      </c>
      <c r="B84" s="58" t="s">
        <v>31</v>
      </c>
      <c r="C84" s="59" t="s">
        <v>289</v>
      </c>
      <c r="D84" s="58" t="s">
        <v>344</v>
      </c>
      <c r="E84" s="58" t="s">
        <v>345</v>
      </c>
      <c r="F84" s="58" t="s">
        <v>299</v>
      </c>
      <c r="G84" s="58" t="s">
        <v>346</v>
      </c>
      <c r="H84" s="59">
        <v>2</v>
      </c>
      <c r="I84" s="59">
        <v>622</v>
      </c>
      <c r="J84" s="59" t="s">
        <v>347</v>
      </c>
      <c r="K84" s="59" t="s">
        <v>248</v>
      </c>
      <c r="L84" s="58"/>
      <c r="M84" s="67">
        <v>45135</v>
      </c>
      <c r="N84" s="67">
        <v>45135</v>
      </c>
      <c r="O84" s="58" t="s">
        <v>348</v>
      </c>
      <c r="P84" s="58" t="s">
        <v>63</v>
      </c>
    </row>
    <row r="85" spans="1:16" ht="25" x14ac:dyDescent="0.25">
      <c r="A85" s="57" t="str">
        <f>HYPERLINK("#'x-" &amp; factor_list_table[[#This Row],[Series Number]] &amp; "'!A1", "x-" &amp; factor_list_table[[#This Row],[Series Number]])</f>
        <v>x-623</v>
      </c>
      <c r="B85" s="58" t="s">
        <v>31</v>
      </c>
      <c r="C85" s="59" t="s">
        <v>289</v>
      </c>
      <c r="D85" s="58" t="s">
        <v>344</v>
      </c>
      <c r="E85" s="58" t="s">
        <v>349</v>
      </c>
      <c r="F85" s="58" t="s">
        <v>299</v>
      </c>
      <c r="G85" s="58" t="s">
        <v>346</v>
      </c>
      <c r="H85" s="59">
        <v>2</v>
      </c>
      <c r="I85" s="59">
        <v>623</v>
      </c>
      <c r="J85" s="59" t="s">
        <v>350</v>
      </c>
      <c r="K85" s="59" t="s">
        <v>251</v>
      </c>
      <c r="L85" s="58"/>
      <c r="M85" s="67">
        <v>45135</v>
      </c>
      <c r="N85" s="67">
        <v>45135</v>
      </c>
      <c r="O85" s="58" t="s">
        <v>348</v>
      </c>
      <c r="P85" s="58" t="s">
        <v>63</v>
      </c>
    </row>
    <row r="86" spans="1:16" ht="25" x14ac:dyDescent="0.25">
      <c r="A86" s="57" t="str">
        <f>HYPERLINK("#'x-" &amp; factor_list_table[[#This Row],[Series Number]] &amp; "'!A1", "x-" &amp; factor_list_table[[#This Row],[Series Number]])</f>
        <v>x-624</v>
      </c>
      <c r="B86" s="58" t="s">
        <v>31</v>
      </c>
      <c r="C86" s="59" t="s">
        <v>304</v>
      </c>
      <c r="D86" s="58" t="s">
        <v>344</v>
      </c>
      <c r="E86" s="58" t="s">
        <v>351</v>
      </c>
      <c r="F86" s="58" t="s">
        <v>299</v>
      </c>
      <c r="G86" s="58" t="s">
        <v>346</v>
      </c>
      <c r="H86" s="59">
        <v>1</v>
      </c>
      <c r="I86" s="59">
        <v>624</v>
      </c>
      <c r="J86" s="59" t="s">
        <v>352</v>
      </c>
      <c r="K86" s="59" t="s">
        <v>248</v>
      </c>
      <c r="L86" s="58"/>
      <c r="M86" s="67">
        <v>45135</v>
      </c>
      <c r="N86" s="67">
        <v>45135</v>
      </c>
      <c r="O86" s="58" t="s">
        <v>348</v>
      </c>
      <c r="P86" s="58" t="s">
        <v>63</v>
      </c>
    </row>
    <row r="87" spans="1:16" ht="25" x14ac:dyDescent="0.25">
      <c r="A87" s="57" t="str">
        <f>HYPERLINK("#'x-" &amp; factor_list_table[[#This Row],[Series Number]] &amp; "'!A1", "x-" &amp; factor_list_table[[#This Row],[Series Number]])</f>
        <v>x-625</v>
      </c>
      <c r="B87" s="58" t="s">
        <v>31</v>
      </c>
      <c r="C87" s="59" t="s">
        <v>304</v>
      </c>
      <c r="D87" s="58" t="s">
        <v>344</v>
      </c>
      <c r="E87" s="58" t="s">
        <v>353</v>
      </c>
      <c r="F87" s="58" t="s">
        <v>299</v>
      </c>
      <c r="G87" s="58" t="s">
        <v>346</v>
      </c>
      <c r="H87" s="59">
        <v>1</v>
      </c>
      <c r="I87" s="59">
        <v>625</v>
      </c>
      <c r="J87" s="59" t="s">
        <v>354</v>
      </c>
      <c r="K87" s="59" t="s">
        <v>251</v>
      </c>
      <c r="L87" s="58"/>
      <c r="M87" s="67">
        <v>45135</v>
      </c>
      <c r="N87" s="67">
        <v>45135</v>
      </c>
      <c r="O87" s="58" t="s">
        <v>348</v>
      </c>
      <c r="P87" s="58" t="s">
        <v>63</v>
      </c>
    </row>
    <row r="88" spans="1:16" ht="25" x14ac:dyDescent="0.25">
      <c r="A88" s="57" t="str">
        <f>HYPERLINK("#'x-" &amp; factor_list_table[[#This Row],[Series Number]] &amp; "'!A1", "x-" &amp; factor_list_table[[#This Row],[Series Number]])</f>
        <v>x-626</v>
      </c>
      <c r="B88" s="58" t="s">
        <v>31</v>
      </c>
      <c r="C88" s="59">
        <v>2015</v>
      </c>
      <c r="D88" s="58" t="s">
        <v>344</v>
      </c>
      <c r="E88" s="58" t="s">
        <v>351</v>
      </c>
      <c r="F88" s="58" t="s">
        <v>299</v>
      </c>
      <c r="G88" s="58" t="s">
        <v>346</v>
      </c>
      <c r="H88" s="59">
        <v>0</v>
      </c>
      <c r="I88" s="59">
        <v>626</v>
      </c>
      <c r="J88" s="59" t="s">
        <v>355</v>
      </c>
      <c r="K88" s="59" t="s">
        <v>356</v>
      </c>
      <c r="L88" s="58"/>
      <c r="M88" s="67">
        <v>45135</v>
      </c>
      <c r="N88" s="67">
        <v>45135</v>
      </c>
      <c r="O88" s="58" t="s">
        <v>348</v>
      </c>
      <c r="P88" s="58" t="s">
        <v>63</v>
      </c>
    </row>
    <row r="89" spans="1:16" ht="25" x14ac:dyDescent="0.25">
      <c r="A89" s="57" t="str">
        <f>HYPERLINK("#'x-" &amp; factor_list_table[[#This Row],[Series Number]] &amp; "'!A1", "x-" &amp; factor_list_table[[#This Row],[Series Number]])</f>
        <v>x-627</v>
      </c>
      <c r="B89" s="58" t="s">
        <v>31</v>
      </c>
      <c r="C89" s="59">
        <v>2015</v>
      </c>
      <c r="D89" s="58" t="s">
        <v>344</v>
      </c>
      <c r="E89" s="58" t="s">
        <v>357</v>
      </c>
      <c r="F89" s="58" t="s">
        <v>299</v>
      </c>
      <c r="G89" s="58" t="s">
        <v>346</v>
      </c>
      <c r="H89" s="59">
        <v>0</v>
      </c>
      <c r="I89" s="59">
        <v>627</v>
      </c>
      <c r="J89" s="59" t="s">
        <v>358</v>
      </c>
      <c r="K89" s="59" t="s">
        <v>359</v>
      </c>
      <c r="L89" s="58"/>
      <c r="M89" s="67">
        <v>45135</v>
      </c>
      <c r="N89" s="67">
        <v>45135</v>
      </c>
      <c r="O89" s="58" t="s">
        <v>348</v>
      </c>
      <c r="P89" s="58" t="s">
        <v>63</v>
      </c>
    </row>
    <row r="90" spans="1:16" ht="25" x14ac:dyDescent="0.25">
      <c r="A90" s="57" t="str">
        <f>HYPERLINK("#'x-" &amp; LEFT(factor_list_table[[#This Row],[Series Number]], LEN(factor_list_table[[#This Row],[Series Number]])-1) &amp; "'!A1","x-" &amp; LEFT(factor_list_table[[#This Row],[Series Number]], LEN(factor_list_table[[#This Row],[Series Number]])-1))</f>
        <v>x-701</v>
      </c>
      <c r="B90" s="58" t="s">
        <v>31</v>
      </c>
      <c r="C90" s="59">
        <v>2015</v>
      </c>
      <c r="D90" s="58" t="s">
        <v>360</v>
      </c>
      <c r="E90" s="58" t="s">
        <v>361</v>
      </c>
      <c r="F90" s="58" t="s">
        <v>219</v>
      </c>
      <c r="G90" s="58" t="s">
        <v>362</v>
      </c>
      <c r="H90" s="59">
        <v>0</v>
      </c>
      <c r="I90" s="59" t="s">
        <v>363</v>
      </c>
      <c r="J90" s="59" t="s">
        <v>364</v>
      </c>
      <c r="K90" s="59" t="s">
        <v>363</v>
      </c>
      <c r="L90" s="58"/>
      <c r="M90" s="67">
        <v>46213</v>
      </c>
      <c r="N90" s="67">
        <v>46213</v>
      </c>
      <c r="O90" s="58" t="s">
        <v>143</v>
      </c>
      <c r="P90" s="58" t="s">
        <v>62</v>
      </c>
    </row>
    <row r="91" spans="1:16" ht="25" x14ac:dyDescent="0.25">
      <c r="A91" s="57" t="str">
        <f>HYPERLINK("#'x-" &amp; LEFT(factor_list_table[[#This Row],[Series Number]], LEN(factor_list_table[[#This Row],[Series Number]])-1) &amp; "'!A1","x-" &amp; LEFT(factor_list_table[[#This Row],[Series Number]], LEN(factor_list_table[[#This Row],[Series Number]])-1))</f>
        <v>x-701</v>
      </c>
      <c r="B91" s="58" t="s">
        <v>31</v>
      </c>
      <c r="C91" s="59">
        <v>2015</v>
      </c>
      <c r="D91" s="58" t="s">
        <v>360</v>
      </c>
      <c r="E91" s="58" t="s">
        <v>365</v>
      </c>
      <c r="F91" s="58" t="s">
        <v>219</v>
      </c>
      <c r="G91" s="58" t="s">
        <v>362</v>
      </c>
      <c r="H91" s="59">
        <v>0</v>
      </c>
      <c r="I91" s="59" t="s">
        <v>366</v>
      </c>
      <c r="J91" s="59" t="s">
        <v>367</v>
      </c>
      <c r="K91" s="59" t="s">
        <v>366</v>
      </c>
      <c r="L91" s="58"/>
      <c r="M91" s="67">
        <v>46213</v>
      </c>
      <c r="N91" s="67">
        <v>46213</v>
      </c>
      <c r="O91" s="58" t="s">
        <v>143</v>
      </c>
      <c r="P91" s="58" t="s">
        <v>62</v>
      </c>
    </row>
    <row r="92" spans="1:16" ht="25" x14ac:dyDescent="0.25">
      <c r="A92" s="57" t="str">
        <f>HYPERLINK("#'x-" &amp; factor_list_table[[#This Row],[Series Number]] &amp; "'!A1", "x-" &amp; factor_list_table[[#This Row],[Series Number]])</f>
        <v>x-702</v>
      </c>
      <c r="B92" s="58" t="s">
        <v>31</v>
      </c>
      <c r="C92" s="59">
        <v>2015</v>
      </c>
      <c r="D92" s="58" t="s">
        <v>360</v>
      </c>
      <c r="E92" s="58" t="s">
        <v>368</v>
      </c>
      <c r="F92" s="58" t="s">
        <v>219</v>
      </c>
      <c r="G92" s="58" t="s">
        <v>369</v>
      </c>
      <c r="H92" s="59">
        <v>0</v>
      </c>
      <c r="I92" s="59">
        <v>702</v>
      </c>
      <c r="J92" s="59" t="s">
        <v>370</v>
      </c>
      <c r="K92" s="59">
        <v>702</v>
      </c>
      <c r="L92" s="58"/>
      <c r="M92" s="67">
        <v>46213</v>
      </c>
      <c r="N92" s="67">
        <v>46213</v>
      </c>
      <c r="O92" s="58" t="s">
        <v>143</v>
      </c>
      <c r="P92" s="58" t="s">
        <v>62</v>
      </c>
    </row>
    <row r="93" spans="1:16" ht="25" x14ac:dyDescent="0.25">
      <c r="A93" s="57" t="str">
        <f>HYPERLINK("#'x-" &amp; factor_list_table[[#This Row],[Series Number]] &amp; "'!A1", "x-" &amp; factor_list_table[[#This Row],[Series Number]])</f>
        <v>x-802</v>
      </c>
      <c r="B93" s="58" t="s">
        <v>31</v>
      </c>
      <c r="C93" s="59">
        <v>2007</v>
      </c>
      <c r="D93" s="58" t="s">
        <v>371</v>
      </c>
      <c r="E93" s="58" t="s">
        <v>372</v>
      </c>
      <c r="F93" s="58" t="s">
        <v>219</v>
      </c>
      <c r="G93" s="58" t="s">
        <v>346</v>
      </c>
      <c r="H93" s="59">
        <v>0</v>
      </c>
      <c r="I93" s="59">
        <v>802</v>
      </c>
      <c r="J93" s="59" t="s">
        <v>373</v>
      </c>
      <c r="K93" s="59" t="s">
        <v>356</v>
      </c>
      <c r="L93" s="58"/>
      <c r="M93" s="67"/>
      <c r="N93" s="67"/>
      <c r="O93" s="58" t="s">
        <v>374</v>
      </c>
      <c r="P93" s="58"/>
    </row>
    <row r="94" spans="1:16" ht="25" x14ac:dyDescent="0.25">
      <c r="A94" s="57" t="str">
        <f>HYPERLINK("#'x-" &amp; factor_list_table[[#This Row],[Series Number]] &amp; "'!A1", "x-" &amp; factor_list_table[[#This Row],[Series Number]])</f>
        <v>x-802</v>
      </c>
      <c r="B94" s="58" t="s">
        <v>31</v>
      </c>
      <c r="C94" s="59">
        <v>2007</v>
      </c>
      <c r="D94" s="58" t="s">
        <v>371</v>
      </c>
      <c r="E94" s="58" t="s">
        <v>375</v>
      </c>
      <c r="F94" s="58" t="s">
        <v>219</v>
      </c>
      <c r="G94" s="58" t="s">
        <v>346</v>
      </c>
      <c r="H94" s="59">
        <v>0</v>
      </c>
      <c r="I94" s="59">
        <v>802</v>
      </c>
      <c r="J94" s="59" t="s">
        <v>376</v>
      </c>
      <c r="K94" s="59" t="s">
        <v>359</v>
      </c>
      <c r="L94" s="58"/>
      <c r="M94" s="67"/>
      <c r="N94" s="67"/>
      <c r="O94" s="58" t="s">
        <v>374</v>
      </c>
      <c r="P94" s="58"/>
    </row>
    <row r="95" spans="1:16" ht="25" x14ac:dyDescent="0.25">
      <c r="A95" s="57" t="str">
        <f>HYPERLINK("#'x-" &amp; factor_list_table[[#This Row],[Series Number]] &amp; "'!A1", "x-" &amp; factor_list_table[[#This Row],[Series Number]])</f>
        <v>x-802</v>
      </c>
      <c r="B95" s="58" t="s">
        <v>31</v>
      </c>
      <c r="C95" s="59">
        <v>2007</v>
      </c>
      <c r="D95" s="58" t="s">
        <v>371</v>
      </c>
      <c r="E95" s="58" t="s">
        <v>377</v>
      </c>
      <c r="F95" s="58" t="s">
        <v>219</v>
      </c>
      <c r="G95" s="58" t="s">
        <v>346</v>
      </c>
      <c r="H95" s="59">
        <v>0</v>
      </c>
      <c r="I95" s="59">
        <v>802</v>
      </c>
      <c r="J95" s="59" t="s">
        <v>378</v>
      </c>
      <c r="K95" s="59" t="s">
        <v>323</v>
      </c>
      <c r="L95" s="58"/>
      <c r="M95" s="67"/>
      <c r="N95" s="67"/>
      <c r="O95" s="58" t="s">
        <v>374</v>
      </c>
      <c r="P95" s="58"/>
    </row>
  </sheetData>
  <sheetProtection algorithmName="SHA-512" hashValue="UY3Lg8TQ39Rz5nsbP/vIsF4WEkkqeWD5n6u3AYuNbXqfwF+/Xv83ckFAVYGTjsxwVq+11/kFreXcXT0WWD8EYw==" saltValue="DwQGuwWFKvaFTygUTkI1fg==" spinCount="100000" sheet="1" objects="1" scenarios="1" autoFilter="0"/>
  <phoneticPr fontId="34" type="noConversion"/>
  <pageMargins left="0.7" right="0.7" top="0.75" bottom="0.75" header="0.3" footer="0.3"/>
  <pageSetup paperSize="9" orientation="portrait" r:id="rId1"/>
  <headerFooter>
    <oddHeader>&amp;L&amp;Z&amp;F  [&amp;A]</oddHeader>
    <oddFooter>&amp;LPage &amp;P of &amp;N&amp;R&amp;T &amp;D</oddFooter>
  </headerFooter>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99C3B-4C13-4C18-8AA6-F3D16B25E86B}">
  <sheetPr codeName="Sheet52"/>
  <dimension ref="A1:B77"/>
  <sheetViews>
    <sheetView showGridLines="0" workbookViewId="0">
      <selection activeCell="A6" sqref="A6"/>
    </sheetView>
  </sheetViews>
  <sheetFormatPr defaultColWidth="8.7265625" defaultRowHeight="12.5" x14ac:dyDescent="0.25"/>
  <cols>
    <col min="1" max="1" width="31.54296875" style="42" customWidth="1"/>
    <col min="2" max="2" width="40.54296875" style="42" customWidth="1"/>
    <col min="3" max="16384" width="8.7265625" style="42"/>
  </cols>
  <sheetData>
    <row r="1" spans="1:2" s="1" customFormat="1" ht="20" x14ac:dyDescent="0.4">
      <c r="A1" s="2" t="s">
        <v>0</v>
      </c>
    </row>
    <row r="2" spans="1:2" s="1" customFormat="1" ht="15.5" x14ac:dyDescent="0.35">
      <c r="A2" s="30" t="s">
        <v>1</v>
      </c>
      <c r="B2" s="3" t="str">
        <f>wb_title</f>
        <v>Fire_NI - Consolidated Factor Spreadsheet</v>
      </c>
    </row>
    <row r="3" spans="1:2" s="1" customFormat="1" ht="15.5" x14ac:dyDescent="0.35">
      <c r="A3" s="30" t="s">
        <v>2</v>
      </c>
      <c r="B3" s="3" t="str">
        <f>TABLE_FACTOR_TYPE_1 &amp; " - x-" &amp; TABLE_SERIES_NUMBER_1</f>
        <v>Pension Debit - x-328</v>
      </c>
    </row>
    <row r="4" spans="1:2" customFormat="1" x14ac:dyDescent="0.25"/>
    <row r="5" spans="1:2" customFormat="1" x14ac:dyDescent="0.25"/>
    <row r="6" spans="1:2" customFormat="1" x14ac:dyDescent="0.25">
      <c r="A6" s="46" t="s">
        <v>379</v>
      </c>
      <c r="B6" s="52" t="s">
        <v>380</v>
      </c>
    </row>
    <row r="7" spans="1:2" customFormat="1" x14ac:dyDescent="0.25">
      <c r="A7" s="46" t="s">
        <v>381</v>
      </c>
      <c r="B7" s="52" t="s">
        <v>31</v>
      </c>
    </row>
    <row r="8" spans="1:2" customFormat="1" x14ac:dyDescent="0.25">
      <c r="A8" s="46" t="s">
        <v>123</v>
      </c>
      <c r="B8" s="52">
        <v>2015</v>
      </c>
    </row>
    <row r="9" spans="1:2" customFormat="1" x14ac:dyDescent="0.25">
      <c r="A9" s="46" t="s">
        <v>124</v>
      </c>
      <c r="B9" s="52" t="s">
        <v>217</v>
      </c>
    </row>
    <row r="10" spans="1:2" customFormat="1" ht="25" x14ac:dyDescent="0.25">
      <c r="A10" s="46" t="s">
        <v>6</v>
      </c>
      <c r="B10" s="52" t="s">
        <v>249</v>
      </c>
    </row>
    <row r="11" spans="1:2" customFormat="1" x14ac:dyDescent="0.25">
      <c r="A11" s="46" t="s">
        <v>125</v>
      </c>
      <c r="B11" s="52" t="s">
        <v>219</v>
      </c>
    </row>
    <row r="12" spans="1:2" customFormat="1" ht="25" x14ac:dyDescent="0.25">
      <c r="A12" s="46" t="s">
        <v>126</v>
      </c>
      <c r="B12" s="52" t="s">
        <v>246</v>
      </c>
    </row>
    <row r="13" spans="1:2" customFormat="1" x14ac:dyDescent="0.25">
      <c r="A13" s="46" t="s">
        <v>382</v>
      </c>
      <c r="B13" s="52">
        <v>0</v>
      </c>
    </row>
    <row r="14" spans="1:2" customFormat="1" x14ac:dyDescent="0.25">
      <c r="A14" s="46" t="s">
        <v>128</v>
      </c>
      <c r="B14" s="52">
        <v>328</v>
      </c>
    </row>
    <row r="15" spans="1:2" customFormat="1" x14ac:dyDescent="0.25">
      <c r="A15" s="46" t="s">
        <v>383</v>
      </c>
      <c r="B15" s="52" t="s">
        <v>250</v>
      </c>
    </row>
    <row r="16" spans="1:2" customFormat="1" x14ac:dyDescent="0.25">
      <c r="A16" s="46" t="s">
        <v>130</v>
      </c>
      <c r="B16" s="52" t="s">
        <v>251</v>
      </c>
    </row>
    <row r="17" spans="1:2" customFormat="1" x14ac:dyDescent="0.25">
      <c r="A17" s="47" t="s">
        <v>384</v>
      </c>
      <c r="B17" s="52"/>
    </row>
    <row r="18" spans="1:2" customFormat="1" x14ac:dyDescent="0.25">
      <c r="A18" s="46" t="s">
        <v>132</v>
      </c>
      <c r="B18" s="53">
        <v>46163</v>
      </c>
    </row>
    <row r="19" spans="1:2" customFormat="1" x14ac:dyDescent="0.25">
      <c r="A19" s="46" t="s">
        <v>133</v>
      </c>
      <c r="B19" s="53">
        <v>46161</v>
      </c>
    </row>
    <row r="20" spans="1:2" customFormat="1" x14ac:dyDescent="0.25">
      <c r="A20" s="46" t="s">
        <v>134</v>
      </c>
      <c r="B20" s="52" t="s">
        <v>143</v>
      </c>
    </row>
    <row r="21" spans="1:2" customFormat="1" x14ac:dyDescent="0.25">
      <c r="A21" s="46" t="s">
        <v>385</v>
      </c>
      <c r="B21" s="52" t="s">
        <v>62</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13" x14ac:dyDescent="0.25">
      <c r="A26" s="60" t="s">
        <v>405</v>
      </c>
      <c r="B26" s="60" t="s">
        <v>406</v>
      </c>
    </row>
    <row r="27" spans="1:2" x14ac:dyDescent="0.25">
      <c r="A27" s="44">
        <v>0</v>
      </c>
      <c r="B27" s="50">
        <v>1</v>
      </c>
    </row>
    <row r="28" spans="1:2" x14ac:dyDescent="0.25">
      <c r="A28" s="44">
        <v>1</v>
      </c>
      <c r="B28" s="50">
        <v>0.94099999999999995</v>
      </c>
    </row>
    <row r="29" spans="1:2" x14ac:dyDescent="0.25">
      <c r="A29" s="44">
        <v>2</v>
      </c>
      <c r="B29" s="50">
        <v>0.88800000000000001</v>
      </c>
    </row>
    <row r="30" spans="1:2" x14ac:dyDescent="0.25">
      <c r="A30" s="44">
        <v>3</v>
      </c>
      <c r="B30" s="50">
        <v>0.83899999999999997</v>
      </c>
    </row>
    <row r="31" spans="1:2" x14ac:dyDescent="0.25">
      <c r="A31" s="44">
        <v>4</v>
      </c>
      <c r="B31" s="50">
        <v>0.79400000000000004</v>
      </c>
    </row>
    <row r="32" spans="1:2" x14ac:dyDescent="0.25">
      <c r="A32" s="44">
        <v>5</v>
      </c>
      <c r="B32" s="50">
        <v>0.753</v>
      </c>
    </row>
    <row r="33" spans="1:2" x14ac:dyDescent="0.25">
      <c r="A33" s="44">
        <v>6</v>
      </c>
      <c r="B33" s="50">
        <v>0.71499999999999997</v>
      </c>
    </row>
    <row r="34" spans="1:2" x14ac:dyDescent="0.25">
      <c r="A34" s="44">
        <v>7</v>
      </c>
      <c r="B34" s="50">
        <v>0.68100000000000005</v>
      </c>
    </row>
    <row r="35" spans="1:2" x14ac:dyDescent="0.25">
      <c r="A35" s="44">
        <v>8</v>
      </c>
      <c r="B35" s="50">
        <v>0.64900000000000002</v>
      </c>
    </row>
    <row r="36" spans="1:2" x14ac:dyDescent="0.25">
      <c r="A36" s="44">
        <v>9</v>
      </c>
      <c r="B36" s="50">
        <v>0.61899999999999999</v>
      </c>
    </row>
    <row r="37" spans="1:2" x14ac:dyDescent="0.25">
      <c r="A37" s="44">
        <v>10</v>
      </c>
      <c r="B37" s="50">
        <v>0.59099999999999997</v>
      </c>
    </row>
    <row r="38" spans="1:2" x14ac:dyDescent="0.25">
      <c r="A38" s="44">
        <v>11</v>
      </c>
      <c r="B38" s="50">
        <v>0.56599999999999995</v>
      </c>
    </row>
    <row r="39" spans="1:2" x14ac:dyDescent="0.25">
      <c r="A39" s="44">
        <v>12</v>
      </c>
      <c r="B39" s="50">
        <v>0.54200000000000004</v>
      </c>
    </row>
    <row r="40" spans="1:2" x14ac:dyDescent="0.25">
      <c r="A40" s="44">
        <v>13</v>
      </c>
      <c r="B40" s="50">
        <v>0.51900000000000002</v>
      </c>
    </row>
    <row r="41" spans="1:2" x14ac:dyDescent="0.25">
      <c r="A41" s="44">
        <v>14</v>
      </c>
      <c r="B41" s="50">
        <v>0.499</v>
      </c>
    </row>
    <row r="42" spans="1:2" x14ac:dyDescent="0.25">
      <c r="A42" s="44">
        <v>15</v>
      </c>
      <c r="B42" s="50">
        <v>0.47899999999999998</v>
      </c>
    </row>
    <row r="43" spans="1:2" x14ac:dyDescent="0.25">
      <c r="A43" s="44">
        <v>16</v>
      </c>
      <c r="B43" s="50">
        <v>0.46100000000000002</v>
      </c>
    </row>
    <row r="44" spans="1:2" x14ac:dyDescent="0.25">
      <c r="A44" s="44">
        <v>17</v>
      </c>
      <c r="B44" s="50">
        <v>0.443</v>
      </c>
    </row>
    <row r="45" spans="1:2" x14ac:dyDescent="0.25">
      <c r="A45" s="44">
        <v>18</v>
      </c>
      <c r="B45" s="50">
        <v>0.42699999999999999</v>
      </c>
    </row>
    <row r="46" spans="1:2" x14ac:dyDescent="0.25">
      <c r="A46" s="44">
        <v>19</v>
      </c>
      <c r="B46" s="50">
        <v>0.41199999999999998</v>
      </c>
    </row>
    <row r="47" spans="1:2" x14ac:dyDescent="0.25">
      <c r="A47" s="44">
        <v>20</v>
      </c>
      <c r="B47" s="50">
        <v>0.39700000000000002</v>
      </c>
    </row>
    <row r="48" spans="1:2" x14ac:dyDescent="0.25">
      <c r="A48" s="44">
        <v>21</v>
      </c>
      <c r="B48" s="50">
        <v>0.38400000000000001</v>
      </c>
    </row>
    <row r="49" spans="1:2" x14ac:dyDescent="0.25">
      <c r="A49" s="44">
        <v>22</v>
      </c>
      <c r="B49" s="50">
        <v>0.37</v>
      </c>
    </row>
    <row r="50" spans="1:2" x14ac:dyDescent="0.25">
      <c r="A50" s="44">
        <v>23</v>
      </c>
      <c r="B50" s="50">
        <v>0.35799999999999998</v>
      </c>
    </row>
    <row r="51" spans="1:2" x14ac:dyDescent="0.25">
      <c r="A51" s="44">
        <v>24</v>
      </c>
      <c r="B51" s="50">
        <v>0.34599999999999997</v>
      </c>
    </row>
    <row r="52" spans="1:2" x14ac:dyDescent="0.25">
      <c r="A52" s="44">
        <v>25</v>
      </c>
      <c r="B52" s="50">
        <v>0.33500000000000002</v>
      </c>
    </row>
    <row r="53" spans="1:2" x14ac:dyDescent="0.25">
      <c r="A53" s="44">
        <v>26</v>
      </c>
      <c r="B53" s="50">
        <v>0.32500000000000001</v>
      </c>
    </row>
    <row r="54" spans="1:2" x14ac:dyDescent="0.25">
      <c r="A54" s="44">
        <v>27</v>
      </c>
      <c r="B54" s="50">
        <v>0.315</v>
      </c>
    </row>
    <row r="55" spans="1:2" x14ac:dyDescent="0.25">
      <c r="A55" s="44">
        <v>28</v>
      </c>
      <c r="B55" s="50">
        <v>0.30499999999999999</v>
      </c>
    </row>
    <row r="56" spans="1:2" x14ac:dyDescent="0.25">
      <c r="A56" s="44">
        <v>29</v>
      </c>
      <c r="B56" s="50">
        <v>0.29599999999999999</v>
      </c>
    </row>
    <row r="57" spans="1:2" x14ac:dyDescent="0.25">
      <c r="A57" s="44">
        <v>30</v>
      </c>
      <c r="B57" s="50">
        <v>0.28699999999999998</v>
      </c>
    </row>
    <row r="58" spans="1:2" x14ac:dyDescent="0.25">
      <c r="A58" s="44">
        <v>31</v>
      </c>
      <c r="B58" s="50">
        <v>0.27900000000000003</v>
      </c>
    </row>
    <row r="59" spans="1:2" x14ac:dyDescent="0.25">
      <c r="A59" s="44">
        <v>32</v>
      </c>
      <c r="B59" s="50">
        <v>0.27</v>
      </c>
    </row>
    <row r="60" spans="1:2" x14ac:dyDescent="0.25">
      <c r="A60" s="44">
        <v>33</v>
      </c>
      <c r="B60" s="50">
        <v>0.26300000000000001</v>
      </c>
    </row>
    <row r="61" spans="1:2" x14ac:dyDescent="0.25">
      <c r="A61" s="44">
        <v>34</v>
      </c>
      <c r="B61" s="50">
        <v>0.255</v>
      </c>
    </row>
    <row r="62" spans="1:2" x14ac:dyDescent="0.25">
      <c r="A62" s="44">
        <v>35</v>
      </c>
      <c r="B62" s="50">
        <v>0.248</v>
      </c>
    </row>
    <row r="63" spans="1:2" x14ac:dyDescent="0.25">
      <c r="A63" s="44">
        <v>36</v>
      </c>
      <c r="B63" s="50">
        <v>0.24099999999999999</v>
      </c>
    </row>
    <row r="64" spans="1:2" x14ac:dyDescent="0.25">
      <c r="A64" s="44">
        <v>37</v>
      </c>
      <c r="B64" s="50">
        <v>0.23499999999999999</v>
      </c>
    </row>
    <row r="65" spans="1:2" x14ac:dyDescent="0.25">
      <c r="A65" s="44">
        <v>38</v>
      </c>
      <c r="B65" s="50">
        <v>0.22900000000000001</v>
      </c>
    </row>
    <row r="66" spans="1:2" x14ac:dyDescent="0.25">
      <c r="A66" s="44">
        <v>39</v>
      </c>
      <c r="B66" s="50">
        <v>0.222</v>
      </c>
    </row>
    <row r="67" spans="1:2" x14ac:dyDescent="0.25">
      <c r="A67" s="44">
        <v>40</v>
      </c>
      <c r="B67" s="50">
        <v>0.217</v>
      </c>
    </row>
    <row r="68" spans="1:2" x14ac:dyDescent="0.25">
      <c r="A68" s="44">
        <v>41</v>
      </c>
      <c r="B68" s="50">
        <v>0.21099999999999999</v>
      </c>
    </row>
    <row r="69" spans="1:2" x14ac:dyDescent="0.25">
      <c r="A69" s="44">
        <v>42</v>
      </c>
      <c r="B69" s="50">
        <v>0.20599999999999999</v>
      </c>
    </row>
    <row r="70" spans="1:2" x14ac:dyDescent="0.25">
      <c r="A70" s="44">
        <v>43</v>
      </c>
      <c r="B70" s="50">
        <v>0.2</v>
      </c>
    </row>
    <row r="71" spans="1:2" x14ac:dyDescent="0.25">
      <c r="A71" s="44">
        <v>44</v>
      </c>
      <c r="B71" s="50">
        <v>0.19500000000000001</v>
      </c>
    </row>
    <row r="72" spans="1:2" x14ac:dyDescent="0.25">
      <c r="A72" s="44">
        <v>45</v>
      </c>
      <c r="B72" s="50">
        <v>0.19</v>
      </c>
    </row>
    <row r="73" spans="1:2" x14ac:dyDescent="0.25">
      <c r="A73" s="44">
        <v>46</v>
      </c>
      <c r="B73" s="50">
        <v>0.186</v>
      </c>
    </row>
    <row r="74" spans="1:2" x14ac:dyDescent="0.25">
      <c r="A74" s="44">
        <v>47</v>
      </c>
      <c r="B74" s="50">
        <v>0.18099999999999999</v>
      </c>
    </row>
    <row r="75" spans="1:2" x14ac:dyDescent="0.25">
      <c r="A75" s="44">
        <v>48</v>
      </c>
      <c r="B75" s="50">
        <v>0.17699999999999999</v>
      </c>
    </row>
    <row r="76" spans="1:2" x14ac:dyDescent="0.25">
      <c r="A76" s="44">
        <v>49</v>
      </c>
      <c r="B76" s="50">
        <v>0.17199999999999999</v>
      </c>
    </row>
    <row r="77" spans="1:2" x14ac:dyDescent="0.25">
      <c r="A77" s="44">
        <v>50</v>
      </c>
      <c r="B77" s="50">
        <v>0.16800000000000001</v>
      </c>
    </row>
  </sheetData>
  <sheetProtection algorithmName="SHA-512" hashValue="CEHI+pS1TTSqTne65TarmNHPbPrKq9n7faWnrtEM7Y84HS8/XnGwSgF7zi9e5lQ+iJ8p+rCDT6bTeefzMMtTDw==" saltValue="N9lfTOi8wMHBMT4jDnwYcw==" spinCount="100000" sheet="1" objects="1" scenarios="1"/>
  <conditionalFormatting sqref="A26:A77">
    <cfRule type="expression" dxfId="438" priority="1" stopIfTrue="1">
      <formula>MOD(ROW(),2)=0</formula>
    </cfRule>
    <cfRule type="expression" dxfId="437" priority="2" stopIfTrue="1">
      <formula>MOD(ROW(),2)&lt;&gt;0</formula>
    </cfRule>
  </conditionalFormatting>
  <conditionalFormatting sqref="B26:B77">
    <cfRule type="expression" dxfId="436" priority="3" stopIfTrue="1">
      <formula>MOD(ROW(),2)=0</formula>
    </cfRule>
    <cfRule type="expression" dxfId="435" priority="4" stopIfTrue="1">
      <formula>MOD(ROW(),2)&lt;&gt;0</formula>
    </cfRule>
  </conditionalFormatting>
  <conditionalFormatting sqref="A6:A21">
    <cfRule type="expression" dxfId="434" priority="5" stopIfTrue="1">
      <formula>MOD(ROW(),2)=0</formula>
    </cfRule>
    <cfRule type="expression" dxfId="433" priority="6" stopIfTrue="1">
      <formula>MOD(ROW(),2)&lt;&gt;0</formula>
    </cfRule>
  </conditionalFormatting>
  <conditionalFormatting sqref="B6:B21">
    <cfRule type="expression" dxfId="432" priority="7" stopIfTrue="1">
      <formula>MOD(ROW(),2)=0</formula>
    </cfRule>
    <cfRule type="expression" dxfId="431" priority="8" stopIfTrue="1">
      <formula>MOD(ROW(),2)&lt;&gt;0</formula>
    </cfRule>
  </conditionalFormatting>
  <pageMargins left="0.7" right="0.7" top="0.75" bottom="0.75" header="0.3" footer="0.3"/>
  <tableParts count="1">
    <tablePart r:id="rId1"/>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78665-DF2F-42EA-92A2-1747DA1F2128}">
  <sheetPr codeName="Sheet53"/>
  <dimension ref="A1:M37"/>
  <sheetViews>
    <sheetView showGridLines="0" workbookViewId="0">
      <selection activeCell="A6" sqref="A6"/>
    </sheetView>
  </sheetViews>
  <sheetFormatPr defaultColWidth="8.7265625" defaultRowHeight="12.5" x14ac:dyDescent="0.25"/>
  <cols>
    <col min="1" max="1" width="31.7265625" style="42" customWidth="1"/>
    <col min="2" max="13" width="22.7265625" style="42" customWidth="1"/>
    <col min="14" max="16384" width="8.7265625" style="42"/>
  </cols>
  <sheetData>
    <row r="1" spans="1:13" s="1" customFormat="1" ht="20" x14ac:dyDescent="0.4">
      <c r="A1" s="2" t="s">
        <v>0</v>
      </c>
    </row>
    <row r="2" spans="1:13" s="1" customFormat="1" ht="15.5" x14ac:dyDescent="0.35">
      <c r="A2" s="30" t="s">
        <v>1</v>
      </c>
      <c r="B2" s="3" t="str">
        <f>wb_title</f>
        <v>Fire_NI - Consolidated Factor Spreadsheet</v>
      </c>
    </row>
    <row r="3" spans="1:13" s="1" customFormat="1" ht="15.5" x14ac:dyDescent="0.35">
      <c r="A3" s="30" t="s">
        <v>2</v>
      </c>
      <c r="B3" s="3" t="str">
        <f>TABLE_FACTOR_TYPE_1 &amp; " - x-" &amp; TABLE_SERIES_NUMBER_1</f>
        <v>ERF - x-401</v>
      </c>
    </row>
    <row r="4" spans="1:13" customFormat="1" x14ac:dyDescent="0.25"/>
    <row r="5" spans="1:13" customFormat="1" x14ac:dyDescent="0.25"/>
    <row r="6" spans="1:13" customFormat="1" x14ac:dyDescent="0.25">
      <c r="A6" s="46" t="s">
        <v>379</v>
      </c>
      <c r="B6" s="52" t="s">
        <v>380</v>
      </c>
      <c r="C6" s="52"/>
      <c r="D6" s="52"/>
      <c r="E6" s="52"/>
      <c r="F6" s="52"/>
      <c r="G6" s="52"/>
      <c r="H6" s="52"/>
      <c r="I6" s="52"/>
      <c r="J6" s="52"/>
      <c r="K6" s="52"/>
      <c r="L6" s="52"/>
      <c r="M6" s="52"/>
    </row>
    <row r="7" spans="1:13" customFormat="1" x14ac:dyDescent="0.25">
      <c r="A7" s="46" t="s">
        <v>381</v>
      </c>
      <c r="B7" s="52" t="s">
        <v>31</v>
      </c>
      <c r="C7" s="52"/>
      <c r="D7" s="52"/>
      <c r="E7" s="52"/>
      <c r="F7" s="52"/>
      <c r="G7" s="52"/>
      <c r="H7" s="52"/>
      <c r="I7" s="52"/>
      <c r="J7" s="52"/>
      <c r="K7" s="52"/>
      <c r="L7" s="52"/>
      <c r="M7" s="52"/>
    </row>
    <row r="8" spans="1:13" customFormat="1" x14ac:dyDescent="0.25">
      <c r="A8" s="46" t="s">
        <v>123</v>
      </c>
      <c r="B8" s="52" t="s">
        <v>147</v>
      </c>
      <c r="C8" s="52"/>
      <c r="D8" s="52"/>
      <c r="E8" s="52"/>
      <c r="F8" s="52"/>
      <c r="G8" s="52"/>
      <c r="H8" s="52"/>
      <c r="I8" s="52"/>
      <c r="J8" s="52"/>
      <c r="K8" s="52"/>
      <c r="L8" s="52"/>
      <c r="M8" s="52"/>
    </row>
    <row r="9" spans="1:13" customFormat="1" x14ac:dyDescent="0.25">
      <c r="A9" s="46" t="s">
        <v>124</v>
      </c>
      <c r="B9" s="52" t="s">
        <v>252</v>
      </c>
      <c r="C9" s="52"/>
      <c r="D9" s="52"/>
      <c r="E9" s="52"/>
      <c r="F9" s="52"/>
      <c r="G9" s="52"/>
      <c r="H9" s="52"/>
      <c r="I9" s="52"/>
      <c r="J9" s="52"/>
      <c r="K9" s="52"/>
      <c r="L9" s="52"/>
      <c r="M9" s="52"/>
    </row>
    <row r="10" spans="1:13" customFormat="1" x14ac:dyDescent="0.25">
      <c r="A10" s="46" t="s">
        <v>6</v>
      </c>
      <c r="B10" s="52" t="s">
        <v>253</v>
      </c>
      <c r="C10" s="52"/>
      <c r="D10" s="52"/>
      <c r="E10" s="52"/>
      <c r="F10" s="52"/>
      <c r="G10" s="52"/>
      <c r="H10" s="52"/>
      <c r="I10" s="52"/>
      <c r="J10" s="52"/>
      <c r="K10" s="52"/>
      <c r="L10" s="52"/>
      <c r="M10" s="52"/>
    </row>
    <row r="11" spans="1:13" customFormat="1" x14ac:dyDescent="0.25">
      <c r="A11" s="46" t="s">
        <v>125</v>
      </c>
      <c r="B11" s="52" t="s">
        <v>219</v>
      </c>
      <c r="C11" s="52"/>
      <c r="D11" s="52"/>
      <c r="E11" s="52"/>
      <c r="F11" s="52"/>
      <c r="G11" s="52"/>
      <c r="H11" s="52"/>
      <c r="I11" s="52"/>
      <c r="J11" s="52"/>
      <c r="K11" s="52"/>
      <c r="L11" s="52"/>
      <c r="M11" s="52"/>
    </row>
    <row r="12" spans="1:13" customFormat="1" x14ac:dyDescent="0.25">
      <c r="A12" s="46" t="s">
        <v>126</v>
      </c>
      <c r="B12" s="52" t="s">
        <v>230</v>
      </c>
      <c r="C12" s="52"/>
      <c r="D12" s="52"/>
      <c r="E12" s="52"/>
      <c r="F12" s="52"/>
      <c r="G12" s="52"/>
      <c r="H12" s="52"/>
      <c r="I12" s="52"/>
      <c r="J12" s="52"/>
      <c r="K12" s="52"/>
      <c r="L12" s="52"/>
      <c r="M12" s="52"/>
    </row>
    <row r="13" spans="1:13" customFormat="1" x14ac:dyDescent="0.25">
      <c r="A13" s="46" t="s">
        <v>382</v>
      </c>
      <c r="B13" s="52">
        <v>1</v>
      </c>
      <c r="C13" s="52"/>
      <c r="D13" s="52"/>
      <c r="E13" s="52"/>
      <c r="F13" s="52"/>
      <c r="G13" s="52"/>
      <c r="H13" s="52"/>
      <c r="I13" s="52"/>
      <c r="J13" s="52"/>
      <c r="K13" s="52"/>
      <c r="L13" s="52"/>
      <c r="M13" s="52"/>
    </row>
    <row r="14" spans="1:13" customFormat="1" x14ac:dyDescent="0.25">
      <c r="A14" s="46" t="s">
        <v>128</v>
      </c>
      <c r="B14" s="52">
        <v>401</v>
      </c>
      <c r="C14" s="52"/>
      <c r="D14" s="52"/>
      <c r="E14" s="52"/>
      <c r="F14" s="52"/>
      <c r="G14" s="52"/>
      <c r="H14" s="52"/>
      <c r="I14" s="52"/>
      <c r="J14" s="52"/>
      <c r="K14" s="52"/>
      <c r="L14" s="52"/>
      <c r="M14" s="52"/>
    </row>
    <row r="15" spans="1:13" customFormat="1" x14ac:dyDescent="0.25">
      <c r="A15" s="46" t="s">
        <v>383</v>
      </c>
      <c r="B15" s="52" t="s">
        <v>254</v>
      </c>
      <c r="C15" s="52"/>
      <c r="D15" s="52"/>
      <c r="E15" s="52"/>
      <c r="F15" s="52"/>
      <c r="G15" s="52"/>
      <c r="H15" s="52"/>
      <c r="I15" s="52"/>
      <c r="J15" s="52"/>
      <c r="K15" s="52"/>
      <c r="L15" s="52"/>
      <c r="M15" s="52"/>
    </row>
    <row r="16" spans="1:13" customFormat="1" x14ac:dyDescent="0.25">
      <c r="A16" s="46" t="s">
        <v>130</v>
      </c>
      <c r="B16" s="52" t="s">
        <v>255</v>
      </c>
      <c r="C16" s="52"/>
      <c r="D16" s="52"/>
      <c r="E16" s="52"/>
      <c r="F16" s="52"/>
      <c r="G16" s="52"/>
      <c r="H16" s="52"/>
      <c r="I16" s="52"/>
      <c r="J16" s="52"/>
      <c r="K16" s="52"/>
      <c r="L16" s="52"/>
      <c r="M16" s="52"/>
    </row>
    <row r="17" spans="1:13" customFormat="1" x14ac:dyDescent="0.25">
      <c r="A17" s="47" t="s">
        <v>384</v>
      </c>
      <c r="B17" s="52"/>
      <c r="C17" s="52"/>
      <c r="D17" s="52"/>
      <c r="E17" s="52"/>
      <c r="F17" s="52"/>
      <c r="G17" s="52"/>
      <c r="H17" s="52"/>
      <c r="I17" s="52"/>
      <c r="J17" s="52"/>
      <c r="K17" s="52"/>
      <c r="L17" s="52"/>
      <c r="M17" s="52"/>
    </row>
    <row r="18" spans="1:13" customFormat="1" x14ac:dyDescent="0.25">
      <c r="A18" s="46" t="s">
        <v>132</v>
      </c>
      <c r="B18" s="53">
        <v>46213</v>
      </c>
      <c r="C18" s="53"/>
      <c r="D18" s="53"/>
      <c r="E18" s="53"/>
      <c r="F18" s="53"/>
      <c r="G18" s="53"/>
      <c r="H18" s="53"/>
      <c r="I18" s="53"/>
      <c r="J18" s="53"/>
      <c r="K18" s="53"/>
      <c r="L18" s="53"/>
      <c r="M18" s="53"/>
    </row>
    <row r="19" spans="1:13" customFormat="1" x14ac:dyDescent="0.25">
      <c r="A19" s="46" t="s">
        <v>133</v>
      </c>
      <c r="B19" s="53">
        <v>46213</v>
      </c>
      <c r="C19" s="53"/>
      <c r="D19" s="53"/>
      <c r="E19" s="53"/>
      <c r="F19" s="53"/>
      <c r="G19" s="53"/>
      <c r="H19" s="53"/>
      <c r="I19" s="53"/>
      <c r="J19" s="53"/>
      <c r="K19" s="53"/>
      <c r="L19" s="53"/>
      <c r="M19" s="53"/>
    </row>
    <row r="20" spans="1:13" customFormat="1" x14ac:dyDescent="0.25">
      <c r="A20" s="46" t="s">
        <v>134</v>
      </c>
      <c r="B20" s="52" t="s">
        <v>143</v>
      </c>
      <c r="C20" s="52"/>
      <c r="D20" s="52"/>
      <c r="E20" s="52"/>
      <c r="F20" s="52"/>
      <c r="G20" s="52"/>
      <c r="H20" s="52"/>
      <c r="I20" s="52"/>
      <c r="J20" s="52"/>
      <c r="K20" s="52"/>
      <c r="L20" s="52"/>
      <c r="M20" s="52"/>
    </row>
    <row r="21" spans="1:13" customFormat="1" x14ac:dyDescent="0.25">
      <c r="A21" s="46" t="s">
        <v>385</v>
      </c>
      <c r="B21" s="52" t="s">
        <v>62</v>
      </c>
      <c r="C21" s="52"/>
      <c r="D21" s="52"/>
      <c r="E21" s="52"/>
      <c r="F21" s="52"/>
      <c r="G21" s="52"/>
      <c r="H21" s="52"/>
      <c r="I21" s="52"/>
      <c r="J21" s="52"/>
      <c r="K21" s="52"/>
      <c r="L21" s="52"/>
      <c r="M21" s="52"/>
    </row>
    <row r="22" spans="1:13" customFormat="1" x14ac:dyDescent="0.25"/>
    <row r="23" spans="1:13" customFormat="1" x14ac:dyDescent="0.25">
      <c r="A23" s="23" t="str">
        <f>HYPERLINK("#'Factor List'!A1", "Back to Factor List")</f>
        <v>Back to Factor List</v>
      </c>
      <c r="B23" s="23" t="str">
        <f>HYPERLINK("#'Assumptions'!A1", "Assumptions")</f>
        <v>Assumptions</v>
      </c>
    </row>
    <row r="26" spans="1:13" s="61" customFormat="1" ht="13" x14ac:dyDescent="0.25">
      <c r="A26" s="60" t="s">
        <v>407</v>
      </c>
      <c r="B26" s="60">
        <v>0</v>
      </c>
      <c r="C26" s="60">
        <v>1</v>
      </c>
      <c r="D26" s="60">
        <v>2</v>
      </c>
      <c r="E26" s="60">
        <v>3</v>
      </c>
      <c r="F26" s="60">
        <v>4</v>
      </c>
      <c r="G26" s="60">
        <v>5</v>
      </c>
      <c r="H26" s="60">
        <v>6</v>
      </c>
      <c r="I26" s="60">
        <v>7</v>
      </c>
      <c r="J26" s="60">
        <v>8</v>
      </c>
      <c r="K26" s="60">
        <v>9</v>
      </c>
      <c r="L26" s="60">
        <v>10</v>
      </c>
      <c r="M26" s="60">
        <v>11</v>
      </c>
    </row>
    <row r="27" spans="1:13" x14ac:dyDescent="0.25">
      <c r="A27" s="44">
        <v>55</v>
      </c>
      <c r="B27" s="50">
        <v>0.60899999999999999</v>
      </c>
      <c r="C27" s="50">
        <v>0.61099999999999999</v>
      </c>
      <c r="D27" s="50">
        <v>0.61299999999999999</v>
      </c>
      <c r="E27" s="50">
        <v>0.61499999999999999</v>
      </c>
      <c r="F27" s="50">
        <v>0.61799999999999999</v>
      </c>
      <c r="G27" s="50">
        <v>0.62</v>
      </c>
      <c r="H27" s="50">
        <v>0.622</v>
      </c>
      <c r="I27" s="50">
        <v>0.624</v>
      </c>
      <c r="J27" s="50">
        <v>0.627</v>
      </c>
      <c r="K27" s="50">
        <v>0.629</v>
      </c>
      <c r="L27" s="50">
        <v>0.63100000000000001</v>
      </c>
      <c r="M27" s="50">
        <v>0.63300000000000001</v>
      </c>
    </row>
    <row r="28" spans="1:13" x14ac:dyDescent="0.25">
      <c r="A28" s="44">
        <v>56</v>
      </c>
      <c r="B28" s="50">
        <v>0.63600000000000001</v>
      </c>
      <c r="C28" s="50">
        <v>0.63800000000000001</v>
      </c>
      <c r="D28" s="50">
        <v>0.64100000000000001</v>
      </c>
      <c r="E28" s="50">
        <v>0.64300000000000002</v>
      </c>
      <c r="F28" s="50">
        <v>0.64500000000000002</v>
      </c>
      <c r="G28" s="50">
        <v>0.64800000000000002</v>
      </c>
      <c r="H28" s="50">
        <v>0.65</v>
      </c>
      <c r="I28" s="50">
        <v>0.65300000000000002</v>
      </c>
      <c r="J28" s="50">
        <v>0.65500000000000003</v>
      </c>
      <c r="K28" s="50">
        <v>0.65700000000000003</v>
      </c>
      <c r="L28" s="50">
        <v>0.66</v>
      </c>
      <c r="M28" s="50">
        <v>0.66200000000000003</v>
      </c>
    </row>
    <row r="29" spans="1:13" x14ac:dyDescent="0.25">
      <c r="A29" s="44">
        <v>57</v>
      </c>
      <c r="B29" s="50">
        <v>0.66500000000000004</v>
      </c>
      <c r="C29" s="50">
        <v>0.66700000000000004</v>
      </c>
      <c r="D29" s="50">
        <v>0.67</v>
      </c>
      <c r="E29" s="50">
        <v>0.67300000000000004</v>
      </c>
      <c r="F29" s="50">
        <v>0.67500000000000004</v>
      </c>
      <c r="G29" s="50">
        <v>0.67800000000000005</v>
      </c>
      <c r="H29" s="50">
        <v>0.68</v>
      </c>
      <c r="I29" s="50">
        <v>0.68300000000000005</v>
      </c>
      <c r="J29" s="50">
        <v>0.68600000000000005</v>
      </c>
      <c r="K29" s="50">
        <v>0.68799999999999994</v>
      </c>
      <c r="L29" s="50">
        <v>0.69099999999999995</v>
      </c>
      <c r="M29" s="50">
        <v>0.69299999999999995</v>
      </c>
    </row>
    <row r="30" spans="1:13" x14ac:dyDescent="0.25">
      <c r="A30" s="44">
        <v>58</v>
      </c>
      <c r="B30" s="50">
        <v>0.69599999999999995</v>
      </c>
      <c r="C30" s="50">
        <v>0.69899999999999995</v>
      </c>
      <c r="D30" s="50">
        <v>0.70199999999999996</v>
      </c>
      <c r="E30" s="50">
        <v>0.70399999999999996</v>
      </c>
      <c r="F30" s="50">
        <v>0.70699999999999996</v>
      </c>
      <c r="G30" s="50">
        <v>0.71</v>
      </c>
      <c r="H30" s="50">
        <v>0.71299999999999997</v>
      </c>
      <c r="I30" s="50">
        <v>0.71599999999999997</v>
      </c>
      <c r="J30" s="50">
        <v>0.71799999999999997</v>
      </c>
      <c r="K30" s="50">
        <v>0.72099999999999997</v>
      </c>
      <c r="L30" s="50">
        <v>0.72399999999999998</v>
      </c>
      <c r="M30" s="50">
        <v>0.72699999999999998</v>
      </c>
    </row>
    <row r="31" spans="1:13" x14ac:dyDescent="0.25">
      <c r="A31" s="44">
        <v>59</v>
      </c>
      <c r="B31" s="50">
        <v>0.73</v>
      </c>
      <c r="C31" s="50">
        <v>0.73299999999999998</v>
      </c>
      <c r="D31" s="50">
        <v>0.73599999999999999</v>
      </c>
      <c r="E31" s="50">
        <v>0.73899999999999999</v>
      </c>
      <c r="F31" s="50">
        <v>0.74199999999999999</v>
      </c>
      <c r="G31" s="50">
        <v>0.745</v>
      </c>
      <c r="H31" s="50">
        <v>0.748</v>
      </c>
      <c r="I31" s="50">
        <v>0.751</v>
      </c>
      <c r="J31" s="50">
        <v>0.754</v>
      </c>
      <c r="K31" s="50">
        <v>0.75700000000000001</v>
      </c>
      <c r="L31" s="50">
        <v>0.76</v>
      </c>
      <c r="M31" s="50">
        <v>0.76300000000000001</v>
      </c>
    </row>
    <row r="32" spans="1:13" x14ac:dyDescent="0.25">
      <c r="A32" s="44">
        <v>60</v>
      </c>
      <c r="B32" s="50">
        <v>0.76600000000000001</v>
      </c>
      <c r="C32" s="50">
        <v>0.76900000000000002</v>
      </c>
      <c r="D32" s="50">
        <v>0.77200000000000002</v>
      </c>
      <c r="E32" s="50">
        <v>0.77600000000000002</v>
      </c>
      <c r="F32" s="50">
        <v>0.77900000000000003</v>
      </c>
      <c r="G32" s="50">
        <v>0.78200000000000003</v>
      </c>
      <c r="H32" s="50">
        <v>0.78600000000000003</v>
      </c>
      <c r="I32" s="50">
        <v>0.78900000000000003</v>
      </c>
      <c r="J32" s="50">
        <v>0.79200000000000004</v>
      </c>
      <c r="K32" s="50">
        <v>0.79500000000000004</v>
      </c>
      <c r="L32" s="50">
        <v>0.79900000000000004</v>
      </c>
      <c r="M32" s="50">
        <v>0.80200000000000005</v>
      </c>
    </row>
    <row r="33" spans="1:13" x14ac:dyDescent="0.25">
      <c r="A33" s="44">
        <v>61</v>
      </c>
      <c r="B33" s="50">
        <v>0.80500000000000005</v>
      </c>
      <c r="C33" s="50">
        <v>0.80900000000000005</v>
      </c>
      <c r="D33" s="50">
        <v>0.81200000000000006</v>
      </c>
      <c r="E33" s="50">
        <v>0.81599999999999995</v>
      </c>
      <c r="F33" s="50">
        <v>0.81899999999999995</v>
      </c>
      <c r="G33" s="50">
        <v>0.82299999999999995</v>
      </c>
      <c r="H33" s="50">
        <v>0.82699999999999996</v>
      </c>
      <c r="I33" s="50">
        <v>0.83</v>
      </c>
      <c r="J33" s="50">
        <v>0.83399999999999996</v>
      </c>
      <c r="K33" s="50">
        <v>0.83699999999999997</v>
      </c>
      <c r="L33" s="50">
        <v>0.84099999999999997</v>
      </c>
      <c r="M33" s="50">
        <v>0.84399999999999997</v>
      </c>
    </row>
    <row r="34" spans="1:13" x14ac:dyDescent="0.25">
      <c r="A34" s="44">
        <v>62</v>
      </c>
      <c r="B34" s="50">
        <v>0.84799999999999998</v>
      </c>
      <c r="C34" s="50">
        <v>0.85199999999999998</v>
      </c>
      <c r="D34" s="50">
        <v>0.85599999999999998</v>
      </c>
      <c r="E34" s="50">
        <v>0.85899999999999999</v>
      </c>
      <c r="F34" s="50">
        <v>0.86299999999999999</v>
      </c>
      <c r="G34" s="50">
        <v>0.86699999999999999</v>
      </c>
      <c r="H34" s="50">
        <v>0.871</v>
      </c>
      <c r="I34" s="50">
        <v>0.875</v>
      </c>
      <c r="J34" s="50">
        <v>0.879</v>
      </c>
      <c r="K34" s="50">
        <v>0.88300000000000001</v>
      </c>
      <c r="L34" s="50">
        <v>0.88600000000000001</v>
      </c>
      <c r="M34" s="50">
        <v>0.89</v>
      </c>
    </row>
    <row r="35" spans="1:13" x14ac:dyDescent="0.25">
      <c r="A35" s="44">
        <v>63</v>
      </c>
      <c r="B35" s="50">
        <v>0.89400000000000002</v>
      </c>
      <c r="C35" s="50">
        <v>0.89800000000000002</v>
      </c>
      <c r="D35" s="50">
        <v>0.90300000000000002</v>
      </c>
      <c r="E35" s="50">
        <v>0.90700000000000003</v>
      </c>
      <c r="F35" s="50">
        <v>0.91100000000000003</v>
      </c>
      <c r="G35" s="50">
        <v>0.91500000000000004</v>
      </c>
      <c r="H35" s="50">
        <v>0.91900000000000004</v>
      </c>
      <c r="I35" s="50">
        <v>0.92400000000000004</v>
      </c>
      <c r="J35" s="50">
        <v>0.92800000000000005</v>
      </c>
      <c r="K35" s="50">
        <v>0.93200000000000005</v>
      </c>
      <c r="L35" s="50">
        <v>0.93600000000000005</v>
      </c>
      <c r="M35" s="50">
        <v>0.94099999999999995</v>
      </c>
    </row>
    <row r="36" spans="1:13" x14ac:dyDescent="0.25">
      <c r="A36" s="44">
        <v>64</v>
      </c>
      <c r="B36" s="50">
        <v>0.94499999999999995</v>
      </c>
      <c r="C36" s="50">
        <v>0.94899999999999995</v>
      </c>
      <c r="D36" s="50">
        <v>0.95399999999999996</v>
      </c>
      <c r="E36" s="50">
        <v>0.95899999999999996</v>
      </c>
      <c r="F36" s="50">
        <v>0.96299999999999997</v>
      </c>
      <c r="G36" s="50">
        <v>0.96799999999999997</v>
      </c>
      <c r="H36" s="50">
        <v>0.97199999999999998</v>
      </c>
      <c r="I36" s="50">
        <v>0.97699999999999998</v>
      </c>
      <c r="J36" s="50">
        <v>0.98199999999999998</v>
      </c>
      <c r="K36" s="50">
        <v>0.98599999999999999</v>
      </c>
      <c r="L36" s="50">
        <v>0.99099999999999999</v>
      </c>
      <c r="M36" s="50">
        <v>0.995</v>
      </c>
    </row>
    <row r="37" spans="1:13" x14ac:dyDescent="0.25">
      <c r="A37" s="44">
        <v>65</v>
      </c>
      <c r="B37" s="50">
        <v>1</v>
      </c>
      <c r="C37" s="50"/>
      <c r="D37" s="50"/>
      <c r="E37" s="50"/>
      <c r="F37" s="50"/>
      <c r="G37" s="50"/>
      <c r="H37" s="50"/>
      <c r="I37" s="50"/>
      <c r="J37" s="50"/>
      <c r="K37" s="50"/>
      <c r="L37" s="50"/>
      <c r="M37" s="50"/>
    </row>
  </sheetData>
  <sheetProtection algorithmName="SHA-512" hashValue="fgAKJZVuIvU9DWrgjjaE2lIU+WRzhCG16Vu9dOFxrepm/EvmK6FJxhXFGq6KzNM4PJH9pSOKgjcPVRsH70Yfrw==" saltValue="0x8FCOY2PhKVBp3HE5WPlw==" spinCount="100000" sheet="1" objects="1" scenarios="1"/>
  <conditionalFormatting sqref="A26:A37">
    <cfRule type="expression" dxfId="428" priority="9" stopIfTrue="1">
      <formula>MOD(ROW(),2)=0</formula>
    </cfRule>
    <cfRule type="expression" dxfId="427" priority="10" stopIfTrue="1">
      <formula>MOD(ROW(),2)&lt;&gt;0</formula>
    </cfRule>
  </conditionalFormatting>
  <conditionalFormatting sqref="B26:M37">
    <cfRule type="expression" dxfId="426" priority="11" stopIfTrue="1">
      <formula>MOD(ROW(),2)=0</formula>
    </cfRule>
    <cfRule type="expression" dxfId="425" priority="12" stopIfTrue="1">
      <formula>MOD(ROW(),2)&lt;&gt;0</formula>
    </cfRule>
  </conditionalFormatting>
  <conditionalFormatting sqref="A6:A21">
    <cfRule type="expression" dxfId="424" priority="13" stopIfTrue="1">
      <formula>MOD(ROW(),2)=0</formula>
    </cfRule>
    <cfRule type="expression" dxfId="423" priority="14" stopIfTrue="1">
      <formula>MOD(ROW(),2)&lt;&gt;0</formula>
    </cfRule>
  </conditionalFormatting>
  <conditionalFormatting sqref="B6:M21">
    <cfRule type="expression" dxfId="422" priority="15" stopIfTrue="1">
      <formula>MOD(ROW(),2)=0</formula>
    </cfRule>
    <cfRule type="expression" dxfId="421" priority="16" stopIfTrue="1">
      <formula>MOD(ROW(),2)&lt;&gt;0</formula>
    </cfRule>
  </conditionalFormatting>
  <pageMargins left="0.7" right="0.7" top="0.75" bottom="0.75" header="0.3" footer="0.3"/>
  <tableParts count="1">
    <tablePart r:id="rId1"/>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DEA29-0419-48C3-8D2A-1BC278567FEC}">
  <sheetPr codeName="Sheet54"/>
  <dimension ref="A1:M40"/>
  <sheetViews>
    <sheetView showGridLines="0" topLeftCell="A2" workbookViewId="0">
      <selection activeCell="A6" sqref="A6"/>
    </sheetView>
  </sheetViews>
  <sheetFormatPr defaultColWidth="8.7265625" defaultRowHeight="12.5" x14ac:dyDescent="0.25"/>
  <cols>
    <col min="1" max="1" width="31.7265625" style="42" customWidth="1"/>
    <col min="2" max="13" width="22.7265625" style="42" customWidth="1"/>
    <col min="14" max="16384" width="8.7265625" style="42"/>
  </cols>
  <sheetData>
    <row r="1" spans="1:13" s="1" customFormat="1" ht="20" x14ac:dyDescent="0.4">
      <c r="A1" s="2" t="s">
        <v>0</v>
      </c>
    </row>
    <row r="2" spans="1:13" s="1" customFormat="1" ht="15.5" x14ac:dyDescent="0.35">
      <c r="A2" s="30" t="s">
        <v>1</v>
      </c>
      <c r="B2" s="3" t="str">
        <f>wb_title</f>
        <v>Fire_NI - Consolidated Factor Spreadsheet</v>
      </c>
    </row>
    <row r="3" spans="1:13" s="1" customFormat="1" ht="15.5" x14ac:dyDescent="0.35">
      <c r="A3" s="30" t="s">
        <v>2</v>
      </c>
      <c r="B3" s="3" t="str">
        <f>TABLE_FACTOR_TYPE_1 &amp; " - x-" &amp; TABLE_SERIES_NUMBER_1</f>
        <v>ERF - x-403</v>
      </c>
    </row>
    <row r="4" spans="1:13" customFormat="1" x14ac:dyDescent="0.25"/>
    <row r="5" spans="1:13" customFormat="1" x14ac:dyDescent="0.25"/>
    <row r="6" spans="1:13" customFormat="1" x14ac:dyDescent="0.25">
      <c r="A6" s="46" t="s">
        <v>379</v>
      </c>
      <c r="B6" s="52" t="s">
        <v>380</v>
      </c>
      <c r="C6" s="52"/>
      <c r="D6" s="52"/>
      <c r="E6" s="52"/>
      <c r="F6" s="52"/>
      <c r="G6" s="52"/>
      <c r="H6" s="52"/>
      <c r="I6" s="52"/>
      <c r="J6" s="52"/>
      <c r="K6" s="52"/>
      <c r="L6" s="52"/>
      <c r="M6" s="52"/>
    </row>
    <row r="7" spans="1:13" customFormat="1" x14ac:dyDescent="0.25">
      <c r="A7" s="46" t="s">
        <v>381</v>
      </c>
      <c r="B7" s="52" t="s">
        <v>31</v>
      </c>
      <c r="C7" s="52"/>
      <c r="D7" s="52"/>
      <c r="E7" s="52"/>
      <c r="F7" s="52"/>
      <c r="G7" s="52"/>
      <c r="H7" s="52"/>
      <c r="I7" s="52"/>
      <c r="J7" s="52"/>
      <c r="K7" s="52"/>
      <c r="L7" s="52"/>
      <c r="M7" s="52"/>
    </row>
    <row r="8" spans="1:13" customFormat="1" x14ac:dyDescent="0.25">
      <c r="A8" s="46" t="s">
        <v>123</v>
      </c>
      <c r="B8" s="52">
        <v>2015</v>
      </c>
      <c r="C8" s="52"/>
      <c r="D8" s="52"/>
      <c r="E8" s="52"/>
      <c r="F8" s="52"/>
      <c r="G8" s="52"/>
      <c r="H8" s="52"/>
      <c r="I8" s="52"/>
      <c r="J8" s="52"/>
      <c r="K8" s="52"/>
      <c r="L8" s="52"/>
      <c r="M8" s="52"/>
    </row>
    <row r="9" spans="1:13" customFormat="1" x14ac:dyDescent="0.25">
      <c r="A9" s="46" t="s">
        <v>124</v>
      </c>
      <c r="B9" s="52" t="s">
        <v>252</v>
      </c>
      <c r="C9" s="52"/>
      <c r="D9" s="52"/>
      <c r="E9" s="52"/>
      <c r="F9" s="52"/>
      <c r="G9" s="52"/>
      <c r="H9" s="52"/>
      <c r="I9" s="52"/>
      <c r="J9" s="52"/>
      <c r="K9" s="52"/>
      <c r="L9" s="52"/>
      <c r="M9" s="52"/>
    </row>
    <row r="10" spans="1:13" customFormat="1" x14ac:dyDescent="0.25">
      <c r="A10" s="46" t="s">
        <v>6</v>
      </c>
      <c r="B10" s="52" t="s">
        <v>256</v>
      </c>
      <c r="C10" s="52"/>
      <c r="D10" s="52"/>
      <c r="E10" s="52"/>
      <c r="F10" s="52"/>
      <c r="G10" s="52"/>
      <c r="H10" s="52"/>
      <c r="I10" s="52"/>
      <c r="J10" s="52"/>
      <c r="K10" s="52"/>
      <c r="L10" s="52"/>
      <c r="M10" s="52"/>
    </row>
    <row r="11" spans="1:13" customFormat="1" x14ac:dyDescent="0.25">
      <c r="A11" s="46" t="s">
        <v>125</v>
      </c>
      <c r="B11" s="52" t="s">
        <v>219</v>
      </c>
      <c r="C11" s="52"/>
      <c r="D11" s="52"/>
      <c r="E11" s="52"/>
      <c r="F11" s="52"/>
      <c r="G11" s="52"/>
      <c r="H11" s="52"/>
      <c r="I11" s="52"/>
      <c r="J11" s="52"/>
      <c r="K11" s="52"/>
      <c r="L11" s="52"/>
      <c r="M11" s="52"/>
    </row>
    <row r="12" spans="1:13" customFormat="1" x14ac:dyDescent="0.25">
      <c r="A12" s="46" t="s">
        <v>126</v>
      </c>
      <c r="B12" s="52" t="s">
        <v>257</v>
      </c>
      <c r="C12" s="52"/>
      <c r="D12" s="52"/>
      <c r="E12" s="52"/>
      <c r="F12" s="52"/>
      <c r="G12" s="52"/>
      <c r="H12" s="52"/>
      <c r="I12" s="52"/>
      <c r="J12" s="52"/>
      <c r="K12" s="52"/>
      <c r="L12" s="52"/>
      <c r="M12" s="52"/>
    </row>
    <row r="13" spans="1:13" customFormat="1" x14ac:dyDescent="0.25">
      <c r="A13" s="46" t="s">
        <v>382</v>
      </c>
      <c r="B13" s="52">
        <v>0</v>
      </c>
      <c r="C13" s="52"/>
      <c r="D13" s="52"/>
      <c r="E13" s="52"/>
      <c r="F13" s="52"/>
      <c r="G13" s="52"/>
      <c r="H13" s="52"/>
      <c r="I13" s="52"/>
      <c r="J13" s="52"/>
      <c r="K13" s="52"/>
      <c r="L13" s="52"/>
      <c r="M13" s="52"/>
    </row>
    <row r="14" spans="1:13" customFormat="1" x14ac:dyDescent="0.25">
      <c r="A14" s="46" t="s">
        <v>128</v>
      </c>
      <c r="B14" s="52">
        <v>403</v>
      </c>
      <c r="C14" s="52"/>
      <c r="D14" s="52"/>
      <c r="E14" s="52"/>
      <c r="F14" s="52"/>
      <c r="G14" s="52"/>
      <c r="H14" s="52"/>
      <c r="I14" s="52"/>
      <c r="J14" s="52"/>
      <c r="K14" s="52"/>
      <c r="L14" s="52"/>
      <c r="M14" s="52"/>
    </row>
    <row r="15" spans="1:13" customFormat="1" x14ac:dyDescent="0.25">
      <c r="A15" s="46" t="s">
        <v>383</v>
      </c>
      <c r="B15" s="52" t="s">
        <v>258</v>
      </c>
      <c r="C15" s="52"/>
      <c r="D15" s="52"/>
      <c r="E15" s="52"/>
      <c r="F15" s="52"/>
      <c r="G15" s="52"/>
      <c r="H15" s="52"/>
      <c r="I15" s="52"/>
      <c r="J15" s="52"/>
      <c r="K15" s="52"/>
      <c r="L15" s="52"/>
      <c r="M15" s="52"/>
    </row>
    <row r="16" spans="1:13" customFormat="1" x14ac:dyDescent="0.25">
      <c r="A16" s="46" t="s">
        <v>130</v>
      </c>
      <c r="B16" s="52" t="s">
        <v>259</v>
      </c>
      <c r="C16" s="52"/>
      <c r="D16" s="52"/>
      <c r="E16" s="52"/>
      <c r="F16" s="52"/>
      <c r="G16" s="52"/>
      <c r="H16" s="52"/>
      <c r="I16" s="52"/>
      <c r="J16" s="52"/>
      <c r="K16" s="52"/>
      <c r="L16" s="52"/>
      <c r="M16" s="52"/>
    </row>
    <row r="17" spans="1:13" customFormat="1" x14ac:dyDescent="0.25">
      <c r="A17" s="47" t="s">
        <v>384</v>
      </c>
      <c r="B17" s="52"/>
      <c r="C17" s="52"/>
      <c r="D17" s="52"/>
      <c r="E17" s="52"/>
      <c r="F17" s="52"/>
      <c r="G17" s="52"/>
      <c r="H17" s="52"/>
      <c r="I17" s="52"/>
      <c r="J17" s="52"/>
      <c r="K17" s="52"/>
      <c r="L17" s="52"/>
      <c r="M17" s="52"/>
    </row>
    <row r="18" spans="1:13" customFormat="1" x14ac:dyDescent="0.25">
      <c r="A18" s="46" t="s">
        <v>132</v>
      </c>
      <c r="B18" s="53">
        <v>46213</v>
      </c>
      <c r="C18" s="53"/>
      <c r="D18" s="53"/>
      <c r="E18" s="53"/>
      <c r="F18" s="53"/>
      <c r="G18" s="53"/>
      <c r="H18" s="53"/>
      <c r="I18" s="53"/>
      <c r="J18" s="53"/>
      <c r="K18" s="53"/>
      <c r="L18" s="53"/>
      <c r="M18" s="53"/>
    </row>
    <row r="19" spans="1:13" customFormat="1" x14ac:dyDescent="0.25">
      <c r="A19" s="46" t="s">
        <v>133</v>
      </c>
      <c r="B19" s="53">
        <v>46266</v>
      </c>
      <c r="C19" s="53"/>
      <c r="D19" s="53"/>
      <c r="E19" s="53"/>
      <c r="F19" s="53"/>
      <c r="G19" s="53"/>
      <c r="H19" s="53"/>
      <c r="I19" s="53"/>
      <c r="J19" s="53"/>
      <c r="K19" s="53"/>
      <c r="L19" s="53"/>
      <c r="M19" s="53"/>
    </row>
    <row r="20" spans="1:13" customFormat="1" x14ac:dyDescent="0.25">
      <c r="A20" s="46" t="s">
        <v>134</v>
      </c>
      <c r="B20" s="52" t="s">
        <v>143</v>
      </c>
      <c r="C20" s="52"/>
      <c r="D20" s="52"/>
      <c r="E20" s="52"/>
      <c r="F20" s="52"/>
      <c r="G20" s="52"/>
      <c r="H20" s="52"/>
      <c r="I20" s="52"/>
      <c r="J20" s="52"/>
      <c r="K20" s="52"/>
      <c r="L20" s="52"/>
      <c r="M20" s="52"/>
    </row>
    <row r="21" spans="1:13" customFormat="1" x14ac:dyDescent="0.25">
      <c r="A21" s="46" t="s">
        <v>385</v>
      </c>
      <c r="B21" s="52" t="s">
        <v>62</v>
      </c>
      <c r="C21" s="52"/>
      <c r="D21" s="52"/>
      <c r="E21" s="52"/>
      <c r="F21" s="52"/>
      <c r="G21" s="52"/>
      <c r="H21" s="52"/>
      <c r="I21" s="52"/>
      <c r="J21" s="52"/>
      <c r="K21" s="52"/>
      <c r="L21" s="52"/>
      <c r="M21" s="52"/>
    </row>
    <row r="22" spans="1:13" customFormat="1" x14ac:dyDescent="0.25"/>
    <row r="23" spans="1:13" customFormat="1" x14ac:dyDescent="0.25">
      <c r="A23" s="23" t="str">
        <f>HYPERLINK("#'Factor List'!A1", "Back to Factor List")</f>
        <v>Back to Factor List</v>
      </c>
      <c r="B23" s="23" t="str">
        <f>HYPERLINK("#'Assumptions'!A1", "Assumptions")</f>
        <v>Assumptions</v>
      </c>
    </row>
    <row r="26" spans="1:13" s="61" customFormat="1" ht="13" x14ac:dyDescent="0.25">
      <c r="A26" s="60" t="s">
        <v>408</v>
      </c>
      <c r="B26" s="60">
        <v>0</v>
      </c>
      <c r="C26" s="60">
        <v>1</v>
      </c>
      <c r="D26" s="60">
        <v>2</v>
      </c>
      <c r="E26" s="60">
        <v>3</v>
      </c>
      <c r="F26" s="60">
        <v>4</v>
      </c>
      <c r="G26" s="60">
        <v>5</v>
      </c>
      <c r="H26" s="60">
        <v>6</v>
      </c>
      <c r="I26" s="60">
        <v>7</v>
      </c>
      <c r="J26" s="60">
        <v>8</v>
      </c>
      <c r="K26" s="60">
        <v>9</v>
      </c>
      <c r="L26" s="60">
        <v>10</v>
      </c>
      <c r="M26" s="60">
        <v>11</v>
      </c>
    </row>
    <row r="27" spans="1:13" x14ac:dyDescent="0.25">
      <c r="A27" s="44">
        <v>13</v>
      </c>
      <c r="B27" s="50">
        <v>0.51900000000000002</v>
      </c>
      <c r="C27" s="50"/>
      <c r="D27" s="50"/>
      <c r="E27" s="50"/>
      <c r="F27" s="50"/>
      <c r="G27" s="50"/>
      <c r="H27" s="50"/>
      <c r="I27" s="50"/>
      <c r="J27" s="50"/>
      <c r="K27" s="50"/>
      <c r="L27" s="50"/>
      <c r="M27" s="50"/>
    </row>
    <row r="28" spans="1:13" x14ac:dyDescent="0.25">
      <c r="A28" s="44">
        <v>12</v>
      </c>
      <c r="B28" s="50">
        <v>0.54200000000000004</v>
      </c>
      <c r="C28" s="50">
        <v>0.54</v>
      </c>
      <c r="D28" s="50">
        <v>0.53800000000000003</v>
      </c>
      <c r="E28" s="50">
        <v>0.53600000000000003</v>
      </c>
      <c r="F28" s="50">
        <v>0.53400000000000003</v>
      </c>
      <c r="G28" s="50">
        <v>0.53200000000000003</v>
      </c>
      <c r="H28" s="50">
        <v>0.53100000000000003</v>
      </c>
      <c r="I28" s="50">
        <v>0.52900000000000003</v>
      </c>
      <c r="J28" s="50">
        <v>0.52700000000000002</v>
      </c>
      <c r="K28" s="50">
        <v>0.52500000000000002</v>
      </c>
      <c r="L28" s="50">
        <v>0.52300000000000002</v>
      </c>
      <c r="M28" s="50">
        <v>0.52100000000000002</v>
      </c>
    </row>
    <row r="29" spans="1:13" x14ac:dyDescent="0.25">
      <c r="A29" s="44">
        <v>11</v>
      </c>
      <c r="B29" s="50">
        <v>0.56599999999999995</v>
      </c>
      <c r="C29" s="50">
        <v>0.56399999999999995</v>
      </c>
      <c r="D29" s="50">
        <v>0.56200000000000006</v>
      </c>
      <c r="E29" s="50">
        <v>0.56000000000000005</v>
      </c>
      <c r="F29" s="50">
        <v>0.55800000000000005</v>
      </c>
      <c r="G29" s="50">
        <v>0.55600000000000005</v>
      </c>
      <c r="H29" s="50">
        <v>0.55400000000000005</v>
      </c>
      <c r="I29" s="50">
        <v>0.55200000000000005</v>
      </c>
      <c r="J29" s="50">
        <v>0.55000000000000004</v>
      </c>
      <c r="K29" s="50">
        <v>0.54800000000000004</v>
      </c>
      <c r="L29" s="50">
        <v>0.54600000000000004</v>
      </c>
      <c r="M29" s="50">
        <v>0.54400000000000004</v>
      </c>
    </row>
    <row r="30" spans="1:13" x14ac:dyDescent="0.25">
      <c r="A30" s="44">
        <v>10</v>
      </c>
      <c r="B30" s="50">
        <v>0.59099999999999997</v>
      </c>
      <c r="C30" s="50">
        <v>0.58899999999999997</v>
      </c>
      <c r="D30" s="50">
        <v>0.58699999999999997</v>
      </c>
      <c r="E30" s="50">
        <v>0.58499999999999996</v>
      </c>
      <c r="F30" s="50">
        <v>0.58299999999999996</v>
      </c>
      <c r="G30" s="50">
        <v>0.58099999999999996</v>
      </c>
      <c r="H30" s="50">
        <v>0.57899999999999996</v>
      </c>
      <c r="I30" s="50">
        <v>0.57599999999999996</v>
      </c>
      <c r="J30" s="50">
        <v>0.57399999999999995</v>
      </c>
      <c r="K30" s="50">
        <v>0.57199999999999995</v>
      </c>
      <c r="L30" s="50">
        <v>0.56999999999999995</v>
      </c>
      <c r="M30" s="50">
        <v>0.56799999999999995</v>
      </c>
    </row>
    <row r="31" spans="1:13" x14ac:dyDescent="0.25">
      <c r="A31" s="44">
        <v>9</v>
      </c>
      <c r="B31" s="50">
        <v>0.61899999999999999</v>
      </c>
      <c r="C31" s="50">
        <v>0.61699999999999999</v>
      </c>
      <c r="D31" s="50">
        <v>0.61399999999999999</v>
      </c>
      <c r="E31" s="50">
        <v>0.61199999999999999</v>
      </c>
      <c r="F31" s="50">
        <v>0.61</v>
      </c>
      <c r="G31" s="50">
        <v>0.60699999999999998</v>
      </c>
      <c r="H31" s="50">
        <v>0.60499999999999998</v>
      </c>
      <c r="I31" s="50">
        <v>0.60299999999999998</v>
      </c>
      <c r="J31" s="50">
        <v>0.60099999999999998</v>
      </c>
      <c r="K31" s="50">
        <v>0.59799999999999998</v>
      </c>
      <c r="L31" s="50">
        <v>0.59599999999999997</v>
      </c>
      <c r="M31" s="50">
        <v>0.59399999999999997</v>
      </c>
    </row>
    <row r="32" spans="1:13" x14ac:dyDescent="0.25">
      <c r="A32" s="44">
        <v>8</v>
      </c>
      <c r="B32" s="50">
        <v>0.64900000000000002</v>
      </c>
      <c r="C32" s="50">
        <v>0.64600000000000002</v>
      </c>
      <c r="D32" s="50">
        <v>0.64400000000000002</v>
      </c>
      <c r="E32" s="50">
        <v>0.64100000000000001</v>
      </c>
      <c r="F32" s="50">
        <v>0.63900000000000001</v>
      </c>
      <c r="G32" s="50">
        <v>0.63600000000000001</v>
      </c>
      <c r="H32" s="50">
        <v>0.63400000000000001</v>
      </c>
      <c r="I32" s="50">
        <v>0.63100000000000001</v>
      </c>
      <c r="J32" s="50">
        <v>0.629</v>
      </c>
      <c r="K32" s="50">
        <v>0.626</v>
      </c>
      <c r="L32" s="50">
        <v>0.624</v>
      </c>
      <c r="M32" s="50">
        <v>0.621</v>
      </c>
    </row>
    <row r="33" spans="1:13" x14ac:dyDescent="0.25">
      <c r="A33" s="44">
        <v>7</v>
      </c>
      <c r="B33" s="50">
        <v>0.68100000000000005</v>
      </c>
      <c r="C33" s="50">
        <v>0.67800000000000005</v>
      </c>
      <c r="D33" s="50">
        <v>0.67500000000000004</v>
      </c>
      <c r="E33" s="50">
        <v>0.67300000000000004</v>
      </c>
      <c r="F33" s="50">
        <v>0.67</v>
      </c>
      <c r="G33" s="50">
        <v>0.66700000000000004</v>
      </c>
      <c r="H33" s="50">
        <v>0.66500000000000004</v>
      </c>
      <c r="I33" s="50">
        <v>0.66200000000000003</v>
      </c>
      <c r="J33" s="50">
        <v>0.65900000000000003</v>
      </c>
      <c r="K33" s="50">
        <v>0.65700000000000003</v>
      </c>
      <c r="L33" s="50">
        <v>0.65400000000000003</v>
      </c>
      <c r="M33" s="50">
        <v>0.65100000000000002</v>
      </c>
    </row>
    <row r="34" spans="1:13" x14ac:dyDescent="0.25">
      <c r="A34" s="44">
        <v>6</v>
      </c>
      <c r="B34" s="50">
        <v>0.71499999999999997</v>
      </c>
      <c r="C34" s="50">
        <v>0.71299999999999997</v>
      </c>
      <c r="D34" s="50">
        <v>0.71</v>
      </c>
      <c r="E34" s="50">
        <v>0.70699999999999996</v>
      </c>
      <c r="F34" s="50">
        <v>0.70399999999999996</v>
      </c>
      <c r="G34" s="50">
        <v>0.70099999999999996</v>
      </c>
      <c r="H34" s="50">
        <v>0.69799999999999995</v>
      </c>
      <c r="I34" s="50">
        <v>0.69499999999999995</v>
      </c>
      <c r="J34" s="50">
        <v>0.69199999999999995</v>
      </c>
      <c r="K34" s="50">
        <v>0.68899999999999995</v>
      </c>
      <c r="L34" s="50">
        <v>0.68700000000000006</v>
      </c>
      <c r="M34" s="50">
        <v>0.68400000000000005</v>
      </c>
    </row>
    <row r="35" spans="1:13" x14ac:dyDescent="0.25">
      <c r="A35" s="44">
        <v>5</v>
      </c>
      <c r="B35" s="50">
        <v>0.753</v>
      </c>
      <c r="C35" s="50">
        <v>0.75</v>
      </c>
      <c r="D35" s="50">
        <v>0.747</v>
      </c>
      <c r="E35" s="50">
        <v>0.74399999999999999</v>
      </c>
      <c r="F35" s="50">
        <v>0.74099999999999999</v>
      </c>
      <c r="G35" s="50">
        <v>0.73699999999999999</v>
      </c>
      <c r="H35" s="50">
        <v>0.73399999999999999</v>
      </c>
      <c r="I35" s="50">
        <v>0.73099999999999998</v>
      </c>
      <c r="J35" s="50">
        <v>0.72799999999999998</v>
      </c>
      <c r="K35" s="50">
        <v>0.72499999999999998</v>
      </c>
      <c r="L35" s="50">
        <v>0.72199999999999998</v>
      </c>
      <c r="M35" s="50">
        <v>0.71899999999999997</v>
      </c>
    </row>
    <row r="36" spans="1:13" x14ac:dyDescent="0.25">
      <c r="A36" s="44">
        <v>4</v>
      </c>
      <c r="B36" s="50">
        <v>0.79400000000000004</v>
      </c>
      <c r="C36" s="50">
        <v>0.79100000000000004</v>
      </c>
      <c r="D36" s="50">
        <v>0.78700000000000003</v>
      </c>
      <c r="E36" s="50">
        <v>0.78400000000000003</v>
      </c>
      <c r="F36" s="50">
        <v>0.78</v>
      </c>
      <c r="G36" s="50">
        <v>0.77700000000000002</v>
      </c>
      <c r="H36" s="50">
        <v>0.77400000000000002</v>
      </c>
      <c r="I36" s="50">
        <v>0.77</v>
      </c>
      <c r="J36" s="50">
        <v>0.76700000000000002</v>
      </c>
      <c r="K36" s="50">
        <v>0.76300000000000001</v>
      </c>
      <c r="L36" s="50">
        <v>0.76</v>
      </c>
      <c r="M36" s="50">
        <v>0.75700000000000001</v>
      </c>
    </row>
    <row r="37" spans="1:13" x14ac:dyDescent="0.25">
      <c r="A37" s="44">
        <v>3</v>
      </c>
      <c r="B37" s="50">
        <v>0.83899999999999997</v>
      </c>
      <c r="C37" s="50">
        <v>0.83499999999999996</v>
      </c>
      <c r="D37" s="50">
        <v>0.83099999999999996</v>
      </c>
      <c r="E37" s="50">
        <v>0.82799999999999996</v>
      </c>
      <c r="F37" s="50">
        <v>0.82399999999999995</v>
      </c>
      <c r="G37" s="50">
        <v>0.82</v>
      </c>
      <c r="H37" s="50">
        <v>0.81599999999999995</v>
      </c>
      <c r="I37" s="50">
        <v>0.81299999999999994</v>
      </c>
      <c r="J37" s="50">
        <v>0.80900000000000005</v>
      </c>
      <c r="K37" s="50">
        <v>0.80500000000000005</v>
      </c>
      <c r="L37" s="50">
        <v>0.80200000000000005</v>
      </c>
      <c r="M37" s="50">
        <v>0.79800000000000004</v>
      </c>
    </row>
    <row r="38" spans="1:13" x14ac:dyDescent="0.25">
      <c r="A38" s="44">
        <v>2</v>
      </c>
      <c r="B38" s="50">
        <v>0.88800000000000001</v>
      </c>
      <c r="C38" s="50">
        <v>0.88300000000000001</v>
      </c>
      <c r="D38" s="50">
        <v>0.879</v>
      </c>
      <c r="E38" s="50">
        <v>0.875</v>
      </c>
      <c r="F38" s="50">
        <v>0.871</v>
      </c>
      <c r="G38" s="50">
        <v>0.86699999999999999</v>
      </c>
      <c r="H38" s="50">
        <v>0.86299999999999999</v>
      </c>
      <c r="I38" s="50">
        <v>0.85899999999999999</v>
      </c>
      <c r="J38" s="50">
        <v>0.85499999999999998</v>
      </c>
      <c r="K38" s="50">
        <v>0.85099999999999998</v>
      </c>
      <c r="L38" s="50">
        <v>0.84699999999999998</v>
      </c>
      <c r="M38" s="50">
        <v>0.84299999999999997</v>
      </c>
    </row>
    <row r="39" spans="1:13" x14ac:dyDescent="0.25">
      <c r="A39" s="44">
        <v>1</v>
      </c>
      <c r="B39" s="50">
        <v>0.94099999999999995</v>
      </c>
      <c r="C39" s="50">
        <v>0.93700000000000006</v>
      </c>
      <c r="D39" s="50">
        <v>0.93200000000000005</v>
      </c>
      <c r="E39" s="50">
        <v>0.92800000000000005</v>
      </c>
      <c r="F39" s="50">
        <v>0.92300000000000004</v>
      </c>
      <c r="G39" s="50">
        <v>0.91900000000000004</v>
      </c>
      <c r="H39" s="50">
        <v>0.91400000000000003</v>
      </c>
      <c r="I39" s="50">
        <v>0.91</v>
      </c>
      <c r="J39" s="50">
        <v>0.90500000000000003</v>
      </c>
      <c r="K39" s="50">
        <v>0.90100000000000002</v>
      </c>
      <c r="L39" s="50">
        <v>0.89600000000000002</v>
      </c>
      <c r="M39" s="50">
        <v>0.89200000000000002</v>
      </c>
    </row>
    <row r="40" spans="1:13" x14ac:dyDescent="0.25">
      <c r="A40" s="44">
        <v>0</v>
      </c>
      <c r="B40" s="50">
        <v>1</v>
      </c>
      <c r="C40" s="50">
        <v>0.995</v>
      </c>
      <c r="D40" s="50">
        <v>0.99</v>
      </c>
      <c r="E40" s="50">
        <v>0.98499999999999999</v>
      </c>
      <c r="F40" s="50">
        <v>0.98</v>
      </c>
      <c r="G40" s="50">
        <v>0.97499999999999998</v>
      </c>
      <c r="H40" s="50">
        <v>0.97099999999999997</v>
      </c>
      <c r="I40" s="50">
        <v>0.96599999999999997</v>
      </c>
      <c r="J40" s="50">
        <v>0.96099999999999997</v>
      </c>
      <c r="K40" s="50">
        <v>0.95599999999999996</v>
      </c>
      <c r="L40" s="50">
        <v>0.95099999999999996</v>
      </c>
      <c r="M40" s="50">
        <v>0.94599999999999995</v>
      </c>
    </row>
  </sheetData>
  <sheetProtection algorithmName="SHA-512" hashValue="dcgipnjf0v+EP4F1bQednlkdRV/aW57mqXI6UjpA013v2sGvj6YyalMH1yc9AHTr8mG9xFsUTgoGrlFKeghAyw==" saltValue="VLBtokbpb5XQkQp0nTKWYQ==" spinCount="100000" sheet="1" objects="1" scenarios="1"/>
  <conditionalFormatting sqref="A26:A40">
    <cfRule type="expression" dxfId="418" priority="9" stopIfTrue="1">
      <formula>MOD(ROW(),2)=0</formula>
    </cfRule>
    <cfRule type="expression" dxfId="417" priority="10" stopIfTrue="1">
      <formula>MOD(ROW(),2)&lt;&gt;0</formula>
    </cfRule>
  </conditionalFormatting>
  <conditionalFormatting sqref="B26:M40">
    <cfRule type="expression" dxfId="416" priority="11" stopIfTrue="1">
      <formula>MOD(ROW(),2)=0</formula>
    </cfRule>
    <cfRule type="expression" dxfId="415" priority="12" stopIfTrue="1">
      <formula>MOD(ROW(),2)&lt;&gt;0</formula>
    </cfRule>
  </conditionalFormatting>
  <conditionalFormatting sqref="A6:A21">
    <cfRule type="expression" dxfId="414" priority="13" stopIfTrue="1">
      <formula>MOD(ROW(),2)=0</formula>
    </cfRule>
    <cfRule type="expression" dxfId="413" priority="14" stopIfTrue="1">
      <formula>MOD(ROW(),2)&lt;&gt;0</formula>
    </cfRule>
  </conditionalFormatting>
  <conditionalFormatting sqref="B6:M21">
    <cfRule type="expression" dxfId="412" priority="15" stopIfTrue="1">
      <formula>MOD(ROW(),2)=0</formula>
    </cfRule>
    <cfRule type="expression" dxfId="411" priority="16" stopIfTrue="1">
      <formula>MOD(ROW(),2)&lt;&gt;0</formula>
    </cfRule>
  </conditionalFormatting>
  <pageMargins left="0.7" right="0.7" top="0.75" bottom="0.75" header="0.3" footer="0.3"/>
  <tableParts count="1">
    <tablePart r:id="rId1"/>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10521-8E78-4EA5-981C-DE551BB0830A}">
  <sheetPr codeName="Sheet55"/>
  <dimension ref="A1:P38"/>
  <sheetViews>
    <sheetView showGridLines="0" zoomScale="85" zoomScaleNormal="85" workbookViewId="0">
      <selection activeCell="A6" sqref="A6"/>
    </sheetView>
  </sheetViews>
  <sheetFormatPr defaultColWidth="8.7265625" defaultRowHeight="12.5" x14ac:dyDescent="0.25"/>
  <cols>
    <col min="1" max="11" width="31.54296875" style="42"/>
    <col min="12" max="16" width="22.7265625" style="42" customWidth="1"/>
    <col min="17" max="16384" width="8.7265625" style="42"/>
  </cols>
  <sheetData>
    <row r="1" spans="1:16" s="1" customFormat="1" ht="20" x14ac:dyDescent="0.4">
      <c r="A1" s="2" t="s">
        <v>0</v>
      </c>
    </row>
    <row r="2" spans="1:16" s="1" customFormat="1" ht="15.5" x14ac:dyDescent="0.35">
      <c r="A2" s="30" t="s">
        <v>1</v>
      </c>
      <c r="B2" s="3" t="str">
        <f>wb_title</f>
        <v>Fire_NI - Consolidated Factor Spreadsheet</v>
      </c>
    </row>
    <row r="3" spans="1:16" s="1" customFormat="1" ht="15.5" x14ac:dyDescent="0.35">
      <c r="A3" s="30" t="s">
        <v>2</v>
      </c>
      <c r="B3" s="3" t="str">
        <f>TABLE_FACTOR_TYPE_1 &amp; " - x-" &amp; TABLE_SERIES_NUMBER_1</f>
        <v>LRF - x-404</v>
      </c>
    </row>
    <row r="4" spans="1:16" customFormat="1" x14ac:dyDescent="0.25"/>
    <row r="5" spans="1:16" customFormat="1" x14ac:dyDescent="0.25"/>
    <row r="6" spans="1:16" customFormat="1" x14ac:dyDescent="0.25">
      <c r="A6" s="46" t="s">
        <v>379</v>
      </c>
      <c r="B6" s="52" t="s">
        <v>380</v>
      </c>
      <c r="C6" s="52"/>
      <c r="D6" s="52"/>
      <c r="E6" s="52"/>
      <c r="F6" s="52"/>
      <c r="G6" s="52"/>
      <c r="H6" s="52"/>
      <c r="I6" s="52"/>
      <c r="J6" s="52"/>
      <c r="K6" s="52"/>
      <c r="L6" s="48"/>
      <c r="M6" s="48"/>
      <c r="N6" s="48"/>
      <c r="O6" s="48"/>
      <c r="P6" s="48"/>
    </row>
    <row r="7" spans="1:16" customFormat="1" x14ac:dyDescent="0.25">
      <c r="A7" s="46" t="s">
        <v>381</v>
      </c>
      <c r="B7" s="52" t="s">
        <v>31</v>
      </c>
      <c r="C7" s="52"/>
      <c r="D7" s="52"/>
      <c r="E7" s="52"/>
      <c r="F7" s="52"/>
      <c r="G7" s="52"/>
      <c r="H7" s="52"/>
      <c r="I7" s="52"/>
      <c r="J7" s="52"/>
      <c r="K7" s="52"/>
      <c r="L7" s="48"/>
      <c r="M7" s="48"/>
      <c r="N7" s="48"/>
      <c r="O7" s="48"/>
      <c r="P7" s="48"/>
    </row>
    <row r="8" spans="1:16" customFormat="1" x14ac:dyDescent="0.25">
      <c r="A8" s="46" t="s">
        <v>123</v>
      </c>
      <c r="B8" s="52">
        <v>2015</v>
      </c>
      <c r="C8" s="52"/>
      <c r="D8" s="52"/>
      <c r="E8" s="52"/>
      <c r="F8" s="52"/>
      <c r="G8" s="52"/>
      <c r="H8" s="52"/>
      <c r="I8" s="52"/>
      <c r="J8" s="52"/>
      <c r="K8" s="52"/>
      <c r="L8" s="48"/>
      <c r="M8" s="48"/>
      <c r="N8" s="48"/>
      <c r="O8" s="48"/>
      <c r="P8" s="48"/>
    </row>
    <row r="9" spans="1:16" customFormat="1" x14ac:dyDescent="0.25">
      <c r="A9" s="46" t="s">
        <v>124</v>
      </c>
      <c r="B9" s="52" t="s">
        <v>260</v>
      </c>
      <c r="C9" s="52"/>
      <c r="D9" s="52"/>
      <c r="E9" s="52"/>
      <c r="F9" s="52"/>
      <c r="G9" s="52"/>
      <c r="H9" s="52"/>
      <c r="I9" s="52"/>
      <c r="J9" s="52"/>
      <c r="K9" s="52"/>
      <c r="L9" s="48"/>
      <c r="M9" s="48"/>
      <c r="N9" s="48"/>
      <c r="O9" s="48"/>
      <c r="P9" s="48"/>
    </row>
    <row r="10" spans="1:16" customFormat="1" x14ac:dyDescent="0.25">
      <c r="A10" s="46" t="s">
        <v>6</v>
      </c>
      <c r="B10" s="52" t="s">
        <v>261</v>
      </c>
      <c r="C10" s="52"/>
      <c r="D10" s="52"/>
      <c r="E10" s="52"/>
      <c r="F10" s="52"/>
      <c r="G10" s="52"/>
      <c r="H10" s="52"/>
      <c r="I10" s="52"/>
      <c r="J10" s="52"/>
      <c r="K10" s="52"/>
      <c r="L10" s="48"/>
      <c r="M10" s="48"/>
      <c r="N10" s="48"/>
      <c r="O10" s="48"/>
      <c r="P10" s="48"/>
    </row>
    <row r="11" spans="1:16" customFormat="1" x14ac:dyDescent="0.25">
      <c r="A11" s="46" t="s">
        <v>125</v>
      </c>
      <c r="B11" s="52" t="s">
        <v>219</v>
      </c>
      <c r="C11" s="52"/>
      <c r="D11" s="52"/>
      <c r="E11" s="52"/>
      <c r="F11" s="52"/>
      <c r="G11" s="52"/>
      <c r="H11" s="52"/>
      <c r="I11" s="52"/>
      <c r="J11" s="52"/>
      <c r="K11" s="52"/>
      <c r="L11" s="48"/>
      <c r="M11" s="48"/>
      <c r="N11" s="48"/>
      <c r="O11" s="48"/>
      <c r="P11" s="48"/>
    </row>
    <row r="12" spans="1:16" customFormat="1" x14ac:dyDescent="0.25">
      <c r="A12" s="46" t="s">
        <v>126</v>
      </c>
      <c r="B12" s="52" t="s">
        <v>262</v>
      </c>
      <c r="C12" s="52"/>
      <c r="D12" s="52"/>
      <c r="E12" s="52"/>
      <c r="F12" s="52"/>
      <c r="G12" s="52"/>
      <c r="H12" s="52"/>
      <c r="I12" s="52"/>
      <c r="J12" s="52"/>
      <c r="K12" s="52"/>
      <c r="L12" s="48"/>
      <c r="M12" s="48"/>
      <c r="N12" s="48"/>
      <c r="O12" s="48"/>
      <c r="P12" s="48"/>
    </row>
    <row r="13" spans="1:16" customFormat="1" x14ac:dyDescent="0.25">
      <c r="A13" s="46" t="s">
        <v>382</v>
      </c>
      <c r="B13" s="52">
        <v>0</v>
      </c>
      <c r="C13" s="52"/>
      <c r="D13" s="52"/>
      <c r="E13" s="52"/>
      <c r="F13" s="52"/>
      <c r="G13" s="52"/>
      <c r="H13" s="52"/>
      <c r="I13" s="52"/>
      <c r="J13" s="52"/>
      <c r="K13" s="52"/>
      <c r="L13" s="48"/>
      <c r="M13" s="48"/>
      <c r="N13" s="48"/>
      <c r="O13" s="48"/>
      <c r="P13" s="48"/>
    </row>
    <row r="14" spans="1:16" customFormat="1" x14ac:dyDescent="0.25">
      <c r="A14" s="46" t="s">
        <v>128</v>
      </c>
      <c r="B14" s="52">
        <v>404</v>
      </c>
      <c r="C14" s="52"/>
      <c r="D14" s="52"/>
      <c r="E14" s="52"/>
      <c r="F14" s="52"/>
      <c r="G14" s="52"/>
      <c r="H14" s="52"/>
      <c r="I14" s="52"/>
      <c r="J14" s="52"/>
      <c r="K14" s="52"/>
      <c r="L14" s="48"/>
      <c r="M14" s="48"/>
      <c r="N14" s="48"/>
      <c r="O14" s="48"/>
      <c r="P14" s="48"/>
    </row>
    <row r="15" spans="1:16" customFormat="1" x14ac:dyDescent="0.25">
      <c r="A15" s="46" t="s">
        <v>383</v>
      </c>
      <c r="B15" s="52" t="s">
        <v>263</v>
      </c>
      <c r="C15" s="52"/>
      <c r="D15" s="52"/>
      <c r="E15" s="52"/>
      <c r="F15" s="52"/>
      <c r="G15" s="52"/>
      <c r="H15" s="52"/>
      <c r="I15" s="52"/>
      <c r="J15" s="52"/>
      <c r="K15" s="52"/>
      <c r="L15" s="48"/>
      <c r="M15" s="48"/>
      <c r="N15" s="48"/>
      <c r="O15" s="48"/>
      <c r="P15" s="48"/>
    </row>
    <row r="16" spans="1:16" customFormat="1" x14ac:dyDescent="0.25">
      <c r="A16" s="46" t="s">
        <v>130</v>
      </c>
      <c r="B16" s="52" t="s">
        <v>264</v>
      </c>
      <c r="C16" s="52"/>
      <c r="D16" s="52"/>
      <c r="E16" s="52"/>
      <c r="F16" s="52"/>
      <c r="G16" s="52"/>
      <c r="H16" s="52"/>
      <c r="I16" s="52"/>
      <c r="J16" s="52"/>
      <c r="K16" s="52"/>
      <c r="L16" s="48"/>
      <c r="M16" s="48"/>
      <c r="N16" s="48"/>
      <c r="O16" s="48"/>
      <c r="P16" s="48"/>
    </row>
    <row r="17" spans="1:16" customFormat="1" x14ac:dyDescent="0.25">
      <c r="A17" s="47" t="s">
        <v>384</v>
      </c>
      <c r="B17" s="52"/>
      <c r="C17" s="52"/>
      <c r="D17" s="52"/>
      <c r="E17" s="52"/>
      <c r="F17" s="52"/>
      <c r="G17" s="52"/>
      <c r="H17" s="52"/>
      <c r="I17" s="52"/>
      <c r="J17" s="52"/>
      <c r="K17" s="52"/>
      <c r="L17" s="48"/>
      <c r="M17" s="48"/>
      <c r="N17" s="48"/>
      <c r="O17" s="48"/>
      <c r="P17" s="48"/>
    </row>
    <row r="18" spans="1:16" customFormat="1" x14ac:dyDescent="0.25">
      <c r="A18" s="46" t="s">
        <v>132</v>
      </c>
      <c r="B18" s="53">
        <v>46213</v>
      </c>
      <c r="C18" s="53"/>
      <c r="D18" s="53"/>
      <c r="E18" s="53"/>
      <c r="F18" s="53"/>
      <c r="G18" s="53"/>
      <c r="H18" s="53"/>
      <c r="I18" s="53"/>
      <c r="J18" s="53"/>
      <c r="K18" s="53"/>
      <c r="L18" s="49"/>
      <c r="M18" s="49"/>
      <c r="N18" s="48"/>
      <c r="O18" s="48"/>
      <c r="P18" s="48"/>
    </row>
    <row r="19" spans="1:16" customFormat="1" x14ac:dyDescent="0.25">
      <c r="A19" s="46" t="s">
        <v>133</v>
      </c>
      <c r="B19" s="53">
        <v>46266</v>
      </c>
      <c r="C19" s="53"/>
      <c r="D19" s="53"/>
      <c r="E19" s="53"/>
      <c r="F19" s="53"/>
      <c r="G19" s="53"/>
      <c r="H19" s="53"/>
      <c r="I19" s="53"/>
      <c r="J19" s="53"/>
      <c r="K19" s="53"/>
      <c r="L19" s="49"/>
      <c r="M19" s="49"/>
      <c r="N19" s="48"/>
      <c r="O19" s="48"/>
      <c r="P19" s="48"/>
    </row>
    <row r="20" spans="1:16" customFormat="1" x14ac:dyDescent="0.25">
      <c r="A20" s="46" t="s">
        <v>134</v>
      </c>
      <c r="B20" s="52" t="s">
        <v>143</v>
      </c>
      <c r="C20" s="52"/>
      <c r="D20" s="52"/>
      <c r="E20" s="52"/>
      <c r="F20" s="52"/>
      <c r="G20" s="52"/>
      <c r="H20" s="52"/>
      <c r="I20" s="52"/>
      <c r="J20" s="52"/>
      <c r="K20" s="52"/>
      <c r="L20" s="48"/>
      <c r="M20" s="48"/>
      <c r="N20" s="48"/>
      <c r="O20" s="48"/>
      <c r="P20" s="48"/>
    </row>
    <row r="21" spans="1:16" customFormat="1" x14ac:dyDescent="0.25">
      <c r="A21" s="46" t="s">
        <v>385</v>
      </c>
      <c r="B21" s="52" t="s">
        <v>62</v>
      </c>
      <c r="C21" s="52"/>
      <c r="D21" s="52"/>
      <c r="E21" s="52"/>
      <c r="F21" s="52"/>
      <c r="G21" s="52"/>
      <c r="H21" s="52"/>
      <c r="I21" s="52"/>
      <c r="J21" s="52"/>
      <c r="K21" s="52"/>
      <c r="L21" s="48"/>
      <c r="M21" s="48"/>
      <c r="N21" s="48"/>
      <c r="O21" s="48"/>
      <c r="P21" s="48"/>
    </row>
    <row r="22" spans="1:16" customFormat="1" x14ac:dyDescent="0.25"/>
    <row r="23" spans="1:16" customFormat="1" x14ac:dyDescent="0.25">
      <c r="A23" s="23" t="str">
        <f>HYPERLINK("#'Factor List'!A1", "Back to Factor List")</f>
        <v>Back to Factor List</v>
      </c>
      <c r="B23" s="23" t="str">
        <f>HYPERLINK("#'Assumptions'!A1", "Assumptions")</f>
        <v>Assumptions</v>
      </c>
    </row>
    <row r="26" spans="1:16" s="61" customFormat="1" ht="13" x14ac:dyDescent="0.25">
      <c r="A26" s="60" t="s">
        <v>404</v>
      </c>
      <c r="B26" s="60">
        <v>55</v>
      </c>
      <c r="C26" s="60">
        <v>56</v>
      </c>
      <c r="D26" s="60">
        <v>57</v>
      </c>
      <c r="E26" s="60">
        <v>58</v>
      </c>
      <c r="F26" s="60">
        <v>59</v>
      </c>
      <c r="G26" s="60">
        <v>60</v>
      </c>
      <c r="H26" s="60">
        <v>61</v>
      </c>
      <c r="I26" s="60">
        <v>62</v>
      </c>
      <c r="J26" s="60">
        <v>63</v>
      </c>
      <c r="K26" s="60">
        <v>64</v>
      </c>
      <c r="L26" s="60">
        <v>65</v>
      </c>
      <c r="M26" s="60">
        <v>66</v>
      </c>
      <c r="N26" s="60">
        <v>67</v>
      </c>
      <c r="O26" s="60">
        <v>68</v>
      </c>
      <c r="P26" s="60">
        <v>69</v>
      </c>
    </row>
    <row r="27" spans="1:16" x14ac:dyDescent="0.25">
      <c r="A27" s="44">
        <v>0</v>
      </c>
      <c r="B27" s="51">
        <v>1E-3</v>
      </c>
      <c r="C27" s="51">
        <v>0.02</v>
      </c>
      <c r="D27" s="51">
        <v>2.1000000000000001E-2</v>
      </c>
      <c r="E27" s="51">
        <v>2.1999999999999999E-2</v>
      </c>
      <c r="F27" s="51">
        <v>2.3E-2</v>
      </c>
      <c r="G27" s="51">
        <v>2.5000000000000001E-2</v>
      </c>
      <c r="H27" s="51">
        <v>2.5999999999999999E-2</v>
      </c>
      <c r="I27" s="51">
        <v>2.7E-2</v>
      </c>
      <c r="J27" s="51">
        <v>2.8000000000000001E-2</v>
      </c>
      <c r="K27" s="51">
        <v>2.9000000000000001E-2</v>
      </c>
      <c r="L27" s="51">
        <v>3.1E-2</v>
      </c>
      <c r="M27" s="51">
        <v>3.2000000000000001E-2</v>
      </c>
      <c r="N27" s="51">
        <v>3.4000000000000002E-2</v>
      </c>
      <c r="O27" s="51">
        <v>3.5000000000000003E-2</v>
      </c>
      <c r="P27" s="51">
        <v>3.6999999999999998E-2</v>
      </c>
    </row>
    <row r="28" spans="1:16" x14ac:dyDescent="0.25">
      <c r="A28" s="44">
        <v>1</v>
      </c>
      <c r="B28" s="51">
        <v>2E-3</v>
      </c>
      <c r="C28" s="51">
        <v>0.02</v>
      </c>
      <c r="D28" s="51">
        <v>2.1000000000000001E-2</v>
      </c>
      <c r="E28" s="51">
        <v>2.1999999999999999E-2</v>
      </c>
      <c r="F28" s="51">
        <v>2.3E-2</v>
      </c>
      <c r="G28" s="51">
        <v>2.5000000000000001E-2</v>
      </c>
      <c r="H28" s="51">
        <v>2.5999999999999999E-2</v>
      </c>
      <c r="I28" s="51">
        <v>2.7E-2</v>
      </c>
      <c r="J28" s="51">
        <v>2.8000000000000001E-2</v>
      </c>
      <c r="K28" s="51">
        <v>0.03</v>
      </c>
      <c r="L28" s="51">
        <v>3.1E-2</v>
      </c>
      <c r="M28" s="51">
        <v>3.2000000000000001E-2</v>
      </c>
      <c r="N28" s="51">
        <v>3.4000000000000002E-2</v>
      </c>
      <c r="O28" s="51">
        <v>3.5999999999999997E-2</v>
      </c>
      <c r="P28" s="51">
        <v>3.7999999999999999E-2</v>
      </c>
    </row>
    <row r="29" spans="1:16" x14ac:dyDescent="0.25">
      <c r="A29" s="44">
        <v>2</v>
      </c>
      <c r="B29" s="51">
        <v>4.0000000000000001E-3</v>
      </c>
      <c r="C29" s="51">
        <v>0.02</v>
      </c>
      <c r="D29" s="51">
        <v>2.1000000000000001E-2</v>
      </c>
      <c r="E29" s="51">
        <v>2.1999999999999999E-2</v>
      </c>
      <c r="F29" s="51">
        <v>2.4E-2</v>
      </c>
      <c r="G29" s="51">
        <v>2.5000000000000001E-2</v>
      </c>
      <c r="H29" s="51">
        <v>2.5999999999999999E-2</v>
      </c>
      <c r="I29" s="51">
        <v>2.7E-2</v>
      </c>
      <c r="J29" s="51">
        <v>2.8000000000000001E-2</v>
      </c>
      <c r="K29" s="51">
        <v>0.03</v>
      </c>
      <c r="L29" s="51">
        <v>3.1E-2</v>
      </c>
      <c r="M29" s="51">
        <v>3.3000000000000002E-2</v>
      </c>
      <c r="N29" s="51">
        <v>3.4000000000000002E-2</v>
      </c>
      <c r="O29" s="51">
        <v>3.5999999999999997E-2</v>
      </c>
      <c r="P29" s="51">
        <v>3.7999999999999999E-2</v>
      </c>
    </row>
    <row r="30" spans="1:16" x14ac:dyDescent="0.25">
      <c r="A30" s="44">
        <v>3</v>
      </c>
      <c r="B30" s="51">
        <v>6.0000000000000001E-3</v>
      </c>
      <c r="C30" s="51">
        <v>0.02</v>
      </c>
      <c r="D30" s="51">
        <v>2.1000000000000001E-2</v>
      </c>
      <c r="E30" s="51">
        <v>2.1999999999999999E-2</v>
      </c>
      <c r="F30" s="51">
        <v>2.4E-2</v>
      </c>
      <c r="G30" s="51">
        <v>2.5000000000000001E-2</v>
      </c>
      <c r="H30" s="51">
        <v>2.5999999999999999E-2</v>
      </c>
      <c r="I30" s="51">
        <v>2.7E-2</v>
      </c>
      <c r="J30" s="51">
        <v>2.8000000000000001E-2</v>
      </c>
      <c r="K30" s="51">
        <v>0.03</v>
      </c>
      <c r="L30" s="51">
        <v>3.1E-2</v>
      </c>
      <c r="M30" s="51">
        <v>3.3000000000000002E-2</v>
      </c>
      <c r="N30" s="51">
        <v>3.4000000000000002E-2</v>
      </c>
      <c r="O30" s="51">
        <v>3.5999999999999997E-2</v>
      </c>
      <c r="P30" s="51">
        <v>3.7999999999999999E-2</v>
      </c>
    </row>
    <row r="31" spans="1:16" x14ac:dyDescent="0.25">
      <c r="A31" s="44">
        <v>4</v>
      </c>
      <c r="B31" s="51">
        <v>7.0000000000000001E-3</v>
      </c>
      <c r="C31" s="51">
        <v>0.02</v>
      </c>
      <c r="D31" s="51">
        <v>2.1000000000000001E-2</v>
      </c>
      <c r="E31" s="51">
        <v>2.3E-2</v>
      </c>
      <c r="F31" s="51">
        <v>2.4E-2</v>
      </c>
      <c r="G31" s="51">
        <v>2.5000000000000001E-2</v>
      </c>
      <c r="H31" s="51">
        <v>2.5999999999999999E-2</v>
      </c>
      <c r="I31" s="51">
        <v>2.7E-2</v>
      </c>
      <c r="J31" s="51">
        <v>2.9000000000000001E-2</v>
      </c>
      <c r="K31" s="51">
        <v>0.03</v>
      </c>
      <c r="L31" s="51">
        <v>3.1E-2</v>
      </c>
      <c r="M31" s="51">
        <v>3.3000000000000002E-2</v>
      </c>
      <c r="N31" s="51">
        <v>3.4000000000000002E-2</v>
      </c>
      <c r="O31" s="51">
        <v>3.5999999999999997E-2</v>
      </c>
      <c r="P31" s="51">
        <v>3.7999999999999999E-2</v>
      </c>
    </row>
    <row r="32" spans="1:16" x14ac:dyDescent="0.25">
      <c r="A32" s="44">
        <v>5</v>
      </c>
      <c r="B32" s="51">
        <v>8.9999999999999993E-3</v>
      </c>
      <c r="C32" s="51">
        <v>0.02</v>
      </c>
      <c r="D32" s="51">
        <v>2.1000000000000001E-2</v>
      </c>
      <c r="E32" s="51">
        <v>2.3E-2</v>
      </c>
      <c r="F32" s="51">
        <v>2.4E-2</v>
      </c>
      <c r="G32" s="51">
        <v>2.5000000000000001E-2</v>
      </c>
      <c r="H32" s="51">
        <v>2.5999999999999999E-2</v>
      </c>
      <c r="I32" s="51">
        <v>2.7E-2</v>
      </c>
      <c r="J32" s="51">
        <v>2.9000000000000001E-2</v>
      </c>
      <c r="K32" s="51">
        <v>0.03</v>
      </c>
      <c r="L32" s="51">
        <v>3.1E-2</v>
      </c>
      <c r="M32" s="51">
        <v>3.3000000000000002E-2</v>
      </c>
      <c r="N32" s="51">
        <v>3.4000000000000002E-2</v>
      </c>
      <c r="O32" s="51">
        <v>3.5999999999999997E-2</v>
      </c>
      <c r="P32" s="51">
        <v>3.9E-2</v>
      </c>
    </row>
    <row r="33" spans="1:16" x14ac:dyDescent="0.25">
      <c r="A33" s="44">
        <v>6</v>
      </c>
      <c r="B33" s="51">
        <v>1.0999999999999999E-2</v>
      </c>
      <c r="C33" s="51">
        <v>0.02</v>
      </c>
      <c r="D33" s="51">
        <v>2.1999999999999999E-2</v>
      </c>
      <c r="E33" s="51">
        <v>2.3E-2</v>
      </c>
      <c r="F33" s="51">
        <v>2.4E-2</v>
      </c>
      <c r="G33" s="51">
        <v>2.5000000000000001E-2</v>
      </c>
      <c r="H33" s="51">
        <v>2.5999999999999999E-2</v>
      </c>
      <c r="I33" s="51">
        <v>2.7E-2</v>
      </c>
      <c r="J33" s="51">
        <v>2.9000000000000001E-2</v>
      </c>
      <c r="K33" s="51">
        <v>0.03</v>
      </c>
      <c r="L33" s="51">
        <v>3.2000000000000001E-2</v>
      </c>
      <c r="M33" s="51">
        <v>3.3000000000000002E-2</v>
      </c>
      <c r="N33" s="51">
        <v>3.5000000000000003E-2</v>
      </c>
      <c r="O33" s="51">
        <v>3.5999999999999997E-2</v>
      </c>
      <c r="P33" s="51">
        <v>3.9E-2</v>
      </c>
    </row>
    <row r="34" spans="1:16" x14ac:dyDescent="0.25">
      <c r="A34" s="44">
        <v>7</v>
      </c>
      <c r="B34" s="51">
        <v>1.2E-2</v>
      </c>
      <c r="C34" s="51">
        <v>2.1000000000000001E-2</v>
      </c>
      <c r="D34" s="51">
        <v>2.1999999999999999E-2</v>
      </c>
      <c r="E34" s="51">
        <v>2.3E-2</v>
      </c>
      <c r="F34" s="51">
        <v>2.4E-2</v>
      </c>
      <c r="G34" s="51">
        <v>2.5000000000000001E-2</v>
      </c>
      <c r="H34" s="51">
        <v>2.5999999999999999E-2</v>
      </c>
      <c r="I34" s="51">
        <v>2.8000000000000001E-2</v>
      </c>
      <c r="J34" s="51">
        <v>2.9000000000000001E-2</v>
      </c>
      <c r="K34" s="51">
        <v>0.03</v>
      </c>
      <c r="L34" s="51">
        <v>3.2000000000000001E-2</v>
      </c>
      <c r="M34" s="51">
        <v>3.3000000000000002E-2</v>
      </c>
      <c r="N34" s="51">
        <v>3.5000000000000003E-2</v>
      </c>
      <c r="O34" s="51">
        <v>3.5999999999999997E-2</v>
      </c>
      <c r="P34" s="51">
        <v>3.9E-2</v>
      </c>
    </row>
    <row r="35" spans="1:16" x14ac:dyDescent="0.25">
      <c r="A35" s="44">
        <v>8</v>
      </c>
      <c r="B35" s="51">
        <v>1.4E-2</v>
      </c>
      <c r="C35" s="51">
        <v>2.1000000000000001E-2</v>
      </c>
      <c r="D35" s="51">
        <v>2.1999999999999999E-2</v>
      </c>
      <c r="E35" s="51">
        <v>2.3E-2</v>
      </c>
      <c r="F35" s="51">
        <v>2.4E-2</v>
      </c>
      <c r="G35" s="51">
        <v>2.5000000000000001E-2</v>
      </c>
      <c r="H35" s="51">
        <v>2.5999999999999999E-2</v>
      </c>
      <c r="I35" s="51">
        <v>2.8000000000000001E-2</v>
      </c>
      <c r="J35" s="51">
        <v>2.9000000000000001E-2</v>
      </c>
      <c r="K35" s="51">
        <v>0.03</v>
      </c>
      <c r="L35" s="51">
        <v>3.2000000000000001E-2</v>
      </c>
      <c r="M35" s="51">
        <v>3.3000000000000002E-2</v>
      </c>
      <c r="N35" s="51">
        <v>3.5000000000000003E-2</v>
      </c>
      <c r="O35" s="51">
        <v>3.6999999999999998E-2</v>
      </c>
      <c r="P35" s="51">
        <v>0.04</v>
      </c>
    </row>
    <row r="36" spans="1:16" x14ac:dyDescent="0.25">
      <c r="A36" s="44">
        <v>9</v>
      </c>
      <c r="B36" s="51">
        <v>1.6E-2</v>
      </c>
      <c r="C36" s="51">
        <v>2.1000000000000001E-2</v>
      </c>
      <c r="D36" s="51">
        <v>2.1999999999999999E-2</v>
      </c>
      <c r="E36" s="51">
        <v>2.3E-2</v>
      </c>
      <c r="F36" s="51">
        <v>2.4E-2</v>
      </c>
      <c r="G36" s="51">
        <v>2.5000000000000001E-2</v>
      </c>
      <c r="H36" s="51">
        <v>2.7E-2</v>
      </c>
      <c r="I36" s="51">
        <v>2.8000000000000001E-2</v>
      </c>
      <c r="J36" s="51">
        <v>2.9000000000000001E-2</v>
      </c>
      <c r="K36" s="51">
        <v>0.03</v>
      </c>
      <c r="L36" s="51">
        <v>3.2000000000000001E-2</v>
      </c>
      <c r="M36" s="51">
        <v>3.3000000000000002E-2</v>
      </c>
      <c r="N36" s="51">
        <v>3.5000000000000003E-2</v>
      </c>
      <c r="O36" s="51">
        <v>3.6999999999999998E-2</v>
      </c>
      <c r="P36" s="51">
        <v>0.04</v>
      </c>
    </row>
    <row r="37" spans="1:16" x14ac:dyDescent="0.25">
      <c r="A37" s="44">
        <v>10</v>
      </c>
      <c r="B37" s="51">
        <v>1.7000000000000001E-2</v>
      </c>
      <c r="C37" s="51">
        <v>2.1000000000000001E-2</v>
      </c>
      <c r="D37" s="51">
        <v>2.1999999999999999E-2</v>
      </c>
      <c r="E37" s="51">
        <v>2.3E-2</v>
      </c>
      <c r="F37" s="51">
        <v>2.4E-2</v>
      </c>
      <c r="G37" s="51">
        <v>2.5000000000000001E-2</v>
      </c>
      <c r="H37" s="51">
        <v>2.7E-2</v>
      </c>
      <c r="I37" s="51">
        <v>2.8000000000000001E-2</v>
      </c>
      <c r="J37" s="51">
        <v>2.9000000000000001E-2</v>
      </c>
      <c r="K37" s="51">
        <v>3.1E-2</v>
      </c>
      <c r="L37" s="51">
        <v>3.2000000000000001E-2</v>
      </c>
      <c r="M37" s="51">
        <v>3.4000000000000002E-2</v>
      </c>
      <c r="N37" s="51">
        <v>3.5000000000000003E-2</v>
      </c>
      <c r="O37" s="51">
        <v>3.6999999999999998E-2</v>
      </c>
      <c r="P37" s="51">
        <v>0.04</v>
      </c>
    </row>
    <row r="38" spans="1:16" x14ac:dyDescent="0.25">
      <c r="A38" s="44">
        <v>11</v>
      </c>
      <c r="B38" s="51">
        <v>1.9E-2</v>
      </c>
      <c r="C38" s="51">
        <v>2.1000000000000001E-2</v>
      </c>
      <c r="D38" s="51">
        <v>2.1999999999999999E-2</v>
      </c>
      <c r="E38" s="51">
        <v>2.3E-2</v>
      </c>
      <c r="F38" s="51">
        <v>2.4E-2</v>
      </c>
      <c r="G38" s="51">
        <v>2.5999999999999999E-2</v>
      </c>
      <c r="H38" s="51">
        <v>2.7E-2</v>
      </c>
      <c r="I38" s="51">
        <v>2.8000000000000001E-2</v>
      </c>
      <c r="J38" s="51">
        <v>2.9000000000000001E-2</v>
      </c>
      <c r="K38" s="51">
        <v>3.1E-2</v>
      </c>
      <c r="L38" s="51">
        <v>3.2000000000000001E-2</v>
      </c>
      <c r="M38" s="51">
        <v>3.4000000000000002E-2</v>
      </c>
      <c r="N38" s="51">
        <v>3.5000000000000003E-2</v>
      </c>
      <c r="O38" s="51">
        <v>3.6999999999999998E-2</v>
      </c>
      <c r="P38" s="51">
        <v>0.04</v>
      </c>
    </row>
  </sheetData>
  <sheetProtection algorithmName="SHA-512" hashValue="Dk2yQN74lI54R8kDc8Vqex7ZUaXuLBFGHDOdDrFwaYmQq380ynlVaGVz63HxVfEkRfwtunDkwGQPci7/G50v/g==" saltValue="my41OZmm8mfoRf2DWWiBvw==" spinCount="100000" sheet="1" objects="1" scenarios="1"/>
  <conditionalFormatting sqref="L26:P38">
    <cfRule type="expression" dxfId="408" priority="3" stopIfTrue="1">
      <formula>MOD(ROW(),2)=0</formula>
    </cfRule>
    <cfRule type="expression" dxfId="407" priority="4" stopIfTrue="1">
      <formula>MOD(ROW(),2)&lt;&gt;0</formula>
    </cfRule>
  </conditionalFormatting>
  <conditionalFormatting sqref="L6:P21">
    <cfRule type="expression" dxfId="406" priority="7" stopIfTrue="1">
      <formula>MOD(ROW(),2)=0</formula>
    </cfRule>
    <cfRule type="expression" dxfId="405" priority="8" stopIfTrue="1">
      <formula>MOD(ROW(),2)&lt;&gt;0</formula>
    </cfRule>
  </conditionalFormatting>
  <conditionalFormatting sqref="A26:A38">
    <cfRule type="expression" dxfId="404" priority="9" stopIfTrue="1">
      <formula>MOD(ROW(),2)=0</formula>
    </cfRule>
    <cfRule type="expression" dxfId="403" priority="10" stopIfTrue="1">
      <formula>MOD(ROW(),2)&lt;&gt;0</formula>
    </cfRule>
  </conditionalFormatting>
  <conditionalFormatting sqref="B26:K38">
    <cfRule type="expression" dxfId="402" priority="11" stopIfTrue="1">
      <formula>MOD(ROW(),2)=0</formula>
    </cfRule>
    <cfRule type="expression" dxfId="401" priority="12" stopIfTrue="1">
      <formula>MOD(ROW(),2)&lt;&gt;0</formula>
    </cfRule>
  </conditionalFormatting>
  <conditionalFormatting sqref="A6:A21">
    <cfRule type="expression" dxfId="400" priority="13" stopIfTrue="1">
      <formula>MOD(ROW(),2)=0</formula>
    </cfRule>
    <cfRule type="expression" dxfId="399" priority="14" stopIfTrue="1">
      <formula>MOD(ROW(),2)&lt;&gt;0</formula>
    </cfRule>
  </conditionalFormatting>
  <conditionalFormatting sqref="B6:K21">
    <cfRule type="expression" dxfId="398" priority="15" stopIfTrue="1">
      <formula>MOD(ROW(),2)=0</formula>
    </cfRule>
    <cfRule type="expression" dxfId="397" priority="16" stopIfTrue="1">
      <formula>MOD(ROW(),2)&lt;&gt;0</formula>
    </cfRule>
  </conditionalFormatting>
  <pageMargins left="0.7" right="0.7" top="0.75" bottom="0.75" header="0.3" footer="0.3"/>
  <tableParts count="1">
    <tablePart r:id="rId1"/>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AA485-CF9A-4E86-86BF-681B4022EF6D}">
  <sheetPr codeName="Sheet56"/>
  <dimension ref="A1:P38"/>
  <sheetViews>
    <sheetView showGridLines="0" workbookViewId="0">
      <selection activeCell="A6" sqref="A6"/>
    </sheetView>
  </sheetViews>
  <sheetFormatPr defaultColWidth="8.7265625" defaultRowHeight="12.5" x14ac:dyDescent="0.25"/>
  <cols>
    <col min="1" max="12" width="31.7265625" style="42"/>
    <col min="13" max="16" width="22.7265625" style="42" customWidth="1"/>
    <col min="17" max="16384" width="8.7265625" style="42"/>
  </cols>
  <sheetData>
    <row r="1" spans="1:16" s="1" customFormat="1" ht="20" x14ac:dyDescent="0.4">
      <c r="A1" s="2" t="s">
        <v>0</v>
      </c>
    </row>
    <row r="2" spans="1:16" s="1" customFormat="1" ht="15.5" x14ac:dyDescent="0.35">
      <c r="A2" s="30" t="s">
        <v>1</v>
      </c>
      <c r="B2" s="3" t="str">
        <f>wb_title</f>
        <v>Fire_NI - Consolidated Factor Spreadsheet</v>
      </c>
    </row>
    <row r="3" spans="1:16" s="1" customFormat="1" ht="15.5" x14ac:dyDescent="0.35">
      <c r="A3" s="30" t="s">
        <v>2</v>
      </c>
      <c r="B3" s="3" t="str">
        <f>TABLE_FACTOR_TYPE_1 &amp; " - x-" &amp; TABLE_SERIES_NUMBER_1</f>
        <v>LRF - x-405</v>
      </c>
    </row>
    <row r="4" spans="1:16" customFormat="1" x14ac:dyDescent="0.25"/>
    <row r="5" spans="1:16" customFormat="1" x14ac:dyDescent="0.25"/>
    <row r="6" spans="1:16" customFormat="1" x14ac:dyDescent="0.25">
      <c r="A6" s="46" t="s">
        <v>379</v>
      </c>
      <c r="B6" s="52" t="s">
        <v>380</v>
      </c>
      <c r="C6" s="52"/>
      <c r="D6" s="52"/>
      <c r="E6" s="52"/>
      <c r="F6" s="52"/>
      <c r="G6" s="52"/>
      <c r="H6" s="52"/>
      <c r="I6" s="52"/>
      <c r="J6" s="52"/>
      <c r="K6" s="52"/>
      <c r="L6" s="52"/>
      <c r="M6" s="48"/>
      <c r="N6" s="48"/>
      <c r="O6" s="48"/>
      <c r="P6" s="48"/>
    </row>
    <row r="7" spans="1:16" customFormat="1" x14ac:dyDescent="0.25">
      <c r="A7" s="46" t="s">
        <v>381</v>
      </c>
      <c r="B7" s="52" t="s">
        <v>31</v>
      </c>
      <c r="C7" s="52"/>
      <c r="D7" s="52"/>
      <c r="E7" s="52"/>
      <c r="F7" s="52"/>
      <c r="G7" s="52"/>
      <c r="H7" s="52"/>
      <c r="I7" s="52"/>
      <c r="J7" s="52"/>
      <c r="K7" s="52"/>
      <c r="L7" s="52"/>
      <c r="M7" s="48"/>
      <c r="N7" s="48"/>
      <c r="O7" s="48"/>
      <c r="P7" s="48"/>
    </row>
    <row r="8" spans="1:16" customFormat="1" x14ac:dyDescent="0.25">
      <c r="A8" s="46" t="s">
        <v>123</v>
      </c>
      <c r="B8" s="52">
        <v>2015</v>
      </c>
      <c r="C8" s="52"/>
      <c r="D8" s="52"/>
      <c r="E8" s="52"/>
      <c r="F8" s="52"/>
      <c r="G8" s="52"/>
      <c r="H8" s="52"/>
      <c r="I8" s="52"/>
      <c r="J8" s="52"/>
      <c r="K8" s="52"/>
      <c r="L8" s="52"/>
      <c r="M8" s="48"/>
      <c r="N8" s="48"/>
      <c r="O8" s="48"/>
      <c r="P8" s="48"/>
    </row>
    <row r="9" spans="1:16" customFormat="1" x14ac:dyDescent="0.25">
      <c r="A9" s="46" t="s">
        <v>124</v>
      </c>
      <c r="B9" s="52" t="s">
        <v>260</v>
      </c>
      <c r="C9" s="52"/>
      <c r="D9" s="52"/>
      <c r="E9" s="52"/>
      <c r="F9" s="52"/>
      <c r="G9" s="52"/>
      <c r="H9" s="52"/>
      <c r="I9" s="52"/>
      <c r="J9" s="52"/>
      <c r="K9" s="52"/>
      <c r="L9" s="52"/>
      <c r="M9" s="48"/>
      <c r="N9" s="48"/>
      <c r="O9" s="48"/>
      <c r="P9" s="48"/>
    </row>
    <row r="10" spans="1:16" customFormat="1" x14ac:dyDescent="0.25">
      <c r="A10" s="46" t="s">
        <v>6</v>
      </c>
      <c r="B10" s="52" t="s">
        <v>265</v>
      </c>
      <c r="C10" s="52"/>
      <c r="D10" s="52"/>
      <c r="E10" s="52"/>
      <c r="F10" s="52"/>
      <c r="G10" s="52"/>
      <c r="H10" s="52"/>
      <c r="I10" s="52"/>
      <c r="J10" s="52"/>
      <c r="K10" s="52"/>
      <c r="L10" s="52"/>
      <c r="M10" s="48"/>
      <c r="N10" s="48"/>
      <c r="O10" s="48"/>
      <c r="P10" s="48"/>
    </row>
    <row r="11" spans="1:16" customFormat="1" x14ac:dyDescent="0.25">
      <c r="A11" s="46" t="s">
        <v>125</v>
      </c>
      <c r="B11" s="52" t="s">
        <v>219</v>
      </c>
      <c r="C11" s="52"/>
      <c r="D11" s="52"/>
      <c r="E11" s="52"/>
      <c r="F11" s="52"/>
      <c r="G11" s="52"/>
      <c r="H11" s="52"/>
      <c r="I11" s="52"/>
      <c r="J11" s="52"/>
      <c r="K11" s="52"/>
      <c r="L11" s="52"/>
      <c r="M11" s="48"/>
      <c r="N11" s="48"/>
      <c r="O11" s="48"/>
      <c r="P11" s="48"/>
    </row>
    <row r="12" spans="1:16" customFormat="1" x14ac:dyDescent="0.25">
      <c r="A12" s="46" t="s">
        <v>126</v>
      </c>
      <c r="B12" s="52" t="s">
        <v>266</v>
      </c>
      <c r="C12" s="52"/>
      <c r="D12" s="52"/>
      <c r="E12" s="52"/>
      <c r="F12" s="52"/>
      <c r="G12" s="52"/>
      <c r="H12" s="52"/>
      <c r="I12" s="52"/>
      <c r="J12" s="52"/>
      <c r="K12" s="52"/>
      <c r="L12" s="52"/>
      <c r="M12" s="48"/>
      <c r="N12" s="48"/>
      <c r="O12" s="48"/>
      <c r="P12" s="48"/>
    </row>
    <row r="13" spans="1:16" customFormat="1" x14ac:dyDescent="0.25">
      <c r="A13" s="46" t="s">
        <v>382</v>
      </c>
      <c r="B13" s="52">
        <v>0</v>
      </c>
      <c r="C13" s="52"/>
      <c r="D13" s="52"/>
      <c r="E13" s="52"/>
      <c r="F13" s="52"/>
      <c r="G13" s="52"/>
      <c r="H13" s="52"/>
      <c r="I13" s="52"/>
      <c r="J13" s="52"/>
      <c r="K13" s="52"/>
      <c r="L13" s="52"/>
      <c r="M13" s="48"/>
      <c r="N13" s="48"/>
      <c r="O13" s="48"/>
      <c r="P13" s="48"/>
    </row>
    <row r="14" spans="1:16" customFormat="1" x14ac:dyDescent="0.25">
      <c r="A14" s="46" t="s">
        <v>128</v>
      </c>
      <c r="B14" s="52">
        <v>405</v>
      </c>
      <c r="C14" s="52"/>
      <c r="D14" s="52"/>
      <c r="E14" s="52"/>
      <c r="F14" s="52"/>
      <c r="G14" s="52"/>
      <c r="H14" s="52"/>
      <c r="I14" s="52"/>
      <c r="J14" s="52"/>
      <c r="K14" s="52"/>
      <c r="L14" s="52"/>
      <c r="M14" s="48"/>
      <c r="N14" s="48"/>
      <c r="O14" s="48"/>
      <c r="P14" s="48"/>
    </row>
    <row r="15" spans="1:16" customFormat="1" x14ac:dyDescent="0.25">
      <c r="A15" s="46" t="s">
        <v>383</v>
      </c>
      <c r="B15" s="52" t="s">
        <v>267</v>
      </c>
      <c r="C15" s="52"/>
      <c r="D15" s="52"/>
      <c r="E15" s="52"/>
      <c r="F15" s="52"/>
      <c r="G15" s="52"/>
      <c r="H15" s="52"/>
      <c r="I15" s="52"/>
      <c r="J15" s="52"/>
      <c r="K15" s="52"/>
      <c r="L15" s="52"/>
      <c r="M15" s="48"/>
      <c r="N15" s="48"/>
      <c r="O15" s="48"/>
      <c r="P15" s="48"/>
    </row>
    <row r="16" spans="1:16" customFormat="1" x14ac:dyDescent="0.25">
      <c r="A16" s="46" t="s">
        <v>130</v>
      </c>
      <c r="B16" s="52" t="s">
        <v>268</v>
      </c>
      <c r="C16" s="52"/>
      <c r="D16" s="52"/>
      <c r="E16" s="52"/>
      <c r="F16" s="52"/>
      <c r="G16" s="52"/>
      <c r="H16" s="52"/>
      <c r="I16" s="52"/>
      <c r="J16" s="52"/>
      <c r="K16" s="52"/>
      <c r="L16" s="52"/>
      <c r="M16" s="48"/>
      <c r="N16" s="48"/>
      <c r="O16" s="48"/>
      <c r="P16" s="48"/>
    </row>
    <row r="17" spans="1:16" customFormat="1" x14ac:dyDescent="0.25">
      <c r="A17" s="47" t="s">
        <v>384</v>
      </c>
      <c r="B17" s="52"/>
      <c r="C17" s="52"/>
      <c r="D17" s="52"/>
      <c r="E17" s="52"/>
      <c r="F17" s="52"/>
      <c r="G17" s="52"/>
      <c r="H17" s="52"/>
      <c r="I17" s="52"/>
      <c r="J17" s="52"/>
      <c r="K17" s="52"/>
      <c r="L17" s="52"/>
      <c r="M17" s="48"/>
      <c r="N17" s="48"/>
      <c r="O17" s="48"/>
      <c r="P17" s="48"/>
    </row>
    <row r="18" spans="1:16" customFormat="1" x14ac:dyDescent="0.25">
      <c r="A18" s="46" t="s">
        <v>132</v>
      </c>
      <c r="B18" s="53">
        <v>46213</v>
      </c>
      <c r="C18" s="53"/>
      <c r="D18" s="53"/>
      <c r="E18" s="53"/>
      <c r="F18" s="53"/>
      <c r="G18" s="53"/>
      <c r="H18" s="53"/>
      <c r="I18" s="53"/>
      <c r="J18" s="53"/>
      <c r="K18" s="53"/>
      <c r="L18" s="53"/>
      <c r="M18" s="49"/>
      <c r="N18" s="48"/>
      <c r="O18" s="48"/>
      <c r="P18" s="48"/>
    </row>
    <row r="19" spans="1:16" customFormat="1" x14ac:dyDescent="0.25">
      <c r="A19" s="46" t="s">
        <v>133</v>
      </c>
      <c r="B19" s="53">
        <v>46266</v>
      </c>
      <c r="C19" s="53"/>
      <c r="D19" s="53"/>
      <c r="E19" s="53"/>
      <c r="F19" s="53"/>
      <c r="G19" s="53"/>
      <c r="H19" s="53"/>
      <c r="I19" s="53"/>
      <c r="J19" s="53"/>
      <c r="K19" s="53"/>
      <c r="L19" s="53"/>
      <c r="M19" s="49"/>
      <c r="N19" s="48"/>
      <c r="O19" s="48"/>
      <c r="P19" s="48"/>
    </row>
    <row r="20" spans="1:16" customFormat="1" x14ac:dyDescent="0.25">
      <c r="A20" s="46" t="s">
        <v>134</v>
      </c>
      <c r="B20" s="52" t="s">
        <v>143</v>
      </c>
      <c r="C20" s="52"/>
      <c r="D20" s="52"/>
      <c r="E20" s="52"/>
      <c r="F20" s="52"/>
      <c r="G20" s="52"/>
      <c r="H20" s="52"/>
      <c r="I20" s="52"/>
      <c r="J20" s="52"/>
      <c r="K20" s="52"/>
      <c r="L20" s="52"/>
      <c r="M20" s="48"/>
      <c r="N20" s="48"/>
      <c r="O20" s="48"/>
      <c r="P20" s="48"/>
    </row>
    <row r="21" spans="1:16" customFormat="1" x14ac:dyDescent="0.25">
      <c r="A21" s="46" t="s">
        <v>385</v>
      </c>
      <c r="B21" s="52" t="s">
        <v>62</v>
      </c>
      <c r="C21" s="52"/>
      <c r="D21" s="52"/>
      <c r="E21" s="52"/>
      <c r="F21" s="52"/>
      <c r="G21" s="52"/>
      <c r="H21" s="52"/>
      <c r="I21" s="52"/>
      <c r="J21" s="52"/>
      <c r="K21" s="52"/>
      <c r="L21" s="52"/>
      <c r="M21" s="48"/>
      <c r="N21" s="48"/>
      <c r="O21" s="48"/>
      <c r="P21" s="48"/>
    </row>
    <row r="22" spans="1:16" customFormat="1" x14ac:dyDescent="0.25"/>
    <row r="23" spans="1:16" customFormat="1" x14ac:dyDescent="0.25">
      <c r="A23" s="23" t="str">
        <f>HYPERLINK("#'Factor List'!A1", "Back to Factor List")</f>
        <v>Back to Factor List</v>
      </c>
      <c r="B23" s="23" t="str">
        <f>HYPERLINK("#'Assumptions'!A1", "Assumptions")</f>
        <v>Assumptions</v>
      </c>
    </row>
    <row r="26" spans="1:16" s="61" customFormat="1" ht="13" x14ac:dyDescent="0.25">
      <c r="A26" s="60" t="s">
        <v>404</v>
      </c>
      <c r="B26" s="60">
        <v>55</v>
      </c>
      <c r="C26" s="60">
        <v>56</v>
      </c>
      <c r="D26" s="60">
        <v>57</v>
      </c>
      <c r="E26" s="60">
        <v>58</v>
      </c>
      <c r="F26" s="60">
        <v>59</v>
      </c>
      <c r="G26" s="60">
        <v>60</v>
      </c>
      <c r="H26" s="60">
        <v>61</v>
      </c>
      <c r="I26" s="60">
        <v>62</v>
      </c>
      <c r="J26" s="60">
        <v>63</v>
      </c>
      <c r="K26" s="60">
        <v>64</v>
      </c>
      <c r="L26" s="60">
        <v>65</v>
      </c>
      <c r="M26" s="60">
        <v>66</v>
      </c>
      <c r="N26" s="60">
        <v>67</v>
      </c>
      <c r="O26" s="60">
        <v>68</v>
      </c>
      <c r="P26" s="60">
        <v>69</v>
      </c>
    </row>
    <row r="27" spans="1:16" x14ac:dyDescent="0.25">
      <c r="A27" s="44">
        <v>0</v>
      </c>
      <c r="B27" s="51">
        <v>2E-3</v>
      </c>
      <c r="C27" s="51">
        <v>3.7999999999999999E-2</v>
      </c>
      <c r="D27" s="51">
        <v>3.9E-2</v>
      </c>
      <c r="E27" s="51">
        <v>0.04</v>
      </c>
      <c r="F27" s="51">
        <v>4.1000000000000002E-2</v>
      </c>
      <c r="G27" s="51">
        <v>4.2999999999999997E-2</v>
      </c>
      <c r="H27" s="51">
        <v>4.3999999999999997E-2</v>
      </c>
      <c r="I27" s="51">
        <v>4.4999999999999998E-2</v>
      </c>
      <c r="J27" s="51">
        <v>4.5999999999999999E-2</v>
      </c>
      <c r="K27" s="51">
        <v>4.8000000000000001E-2</v>
      </c>
      <c r="L27" s="51">
        <v>4.9000000000000002E-2</v>
      </c>
      <c r="M27" s="51">
        <v>5.0999999999999997E-2</v>
      </c>
      <c r="N27" s="51">
        <v>5.1999999999999998E-2</v>
      </c>
      <c r="O27" s="51">
        <v>5.3999999999999999E-2</v>
      </c>
      <c r="P27" s="51">
        <v>5.6000000000000001E-2</v>
      </c>
    </row>
    <row r="28" spans="1:16" x14ac:dyDescent="0.25">
      <c r="A28" s="44">
        <v>1</v>
      </c>
      <c r="B28" s="51">
        <v>5.0000000000000001E-3</v>
      </c>
      <c r="C28" s="51">
        <v>3.7999999999999999E-2</v>
      </c>
      <c r="D28" s="51">
        <v>3.9E-2</v>
      </c>
      <c r="E28" s="51">
        <v>0.04</v>
      </c>
      <c r="F28" s="51">
        <v>4.1000000000000002E-2</v>
      </c>
      <c r="G28" s="51">
        <v>4.2999999999999997E-2</v>
      </c>
      <c r="H28" s="51">
        <v>4.3999999999999997E-2</v>
      </c>
      <c r="I28" s="51">
        <v>4.4999999999999998E-2</v>
      </c>
      <c r="J28" s="51">
        <v>4.5999999999999999E-2</v>
      </c>
      <c r="K28" s="51">
        <v>4.8000000000000001E-2</v>
      </c>
      <c r="L28" s="51">
        <v>4.9000000000000002E-2</v>
      </c>
      <c r="M28" s="51">
        <v>5.0999999999999997E-2</v>
      </c>
      <c r="N28" s="51">
        <v>5.1999999999999998E-2</v>
      </c>
      <c r="O28" s="51">
        <v>5.3999999999999999E-2</v>
      </c>
      <c r="P28" s="51">
        <v>5.6000000000000001E-2</v>
      </c>
    </row>
    <row r="29" spans="1:16" x14ac:dyDescent="0.25">
      <c r="A29" s="44">
        <v>2</v>
      </c>
      <c r="B29" s="51">
        <v>8.0000000000000002E-3</v>
      </c>
      <c r="C29" s="51">
        <v>3.7999999999999999E-2</v>
      </c>
      <c r="D29" s="51">
        <v>3.9E-2</v>
      </c>
      <c r="E29" s="51">
        <v>0.04</v>
      </c>
      <c r="F29" s="51">
        <v>4.2000000000000003E-2</v>
      </c>
      <c r="G29" s="51">
        <v>4.2999999999999997E-2</v>
      </c>
      <c r="H29" s="51">
        <v>4.3999999999999997E-2</v>
      </c>
      <c r="I29" s="51">
        <v>4.4999999999999998E-2</v>
      </c>
      <c r="J29" s="51">
        <v>4.5999999999999999E-2</v>
      </c>
      <c r="K29" s="51">
        <v>4.8000000000000001E-2</v>
      </c>
      <c r="L29" s="51">
        <v>4.9000000000000002E-2</v>
      </c>
      <c r="M29" s="51">
        <v>5.0999999999999997E-2</v>
      </c>
      <c r="N29" s="51">
        <v>5.1999999999999998E-2</v>
      </c>
      <c r="O29" s="51">
        <v>5.3999999999999999E-2</v>
      </c>
      <c r="P29" s="51">
        <v>5.6000000000000001E-2</v>
      </c>
    </row>
    <row r="30" spans="1:16" x14ac:dyDescent="0.25">
      <c r="A30" s="44">
        <v>3</v>
      </c>
      <c r="B30" s="51">
        <v>1.0999999999999999E-2</v>
      </c>
      <c r="C30" s="51">
        <v>3.7999999999999999E-2</v>
      </c>
      <c r="D30" s="51">
        <v>3.9E-2</v>
      </c>
      <c r="E30" s="51">
        <v>0.04</v>
      </c>
      <c r="F30" s="51">
        <v>4.2000000000000003E-2</v>
      </c>
      <c r="G30" s="51">
        <v>4.2999999999999997E-2</v>
      </c>
      <c r="H30" s="51">
        <v>4.3999999999999997E-2</v>
      </c>
      <c r="I30" s="51">
        <v>4.4999999999999998E-2</v>
      </c>
      <c r="J30" s="51">
        <v>4.7E-2</v>
      </c>
      <c r="K30" s="51">
        <v>4.8000000000000001E-2</v>
      </c>
      <c r="L30" s="51">
        <v>4.9000000000000002E-2</v>
      </c>
      <c r="M30" s="51">
        <v>5.0999999999999997E-2</v>
      </c>
      <c r="N30" s="51">
        <v>5.1999999999999998E-2</v>
      </c>
      <c r="O30" s="51">
        <v>5.3999999999999999E-2</v>
      </c>
      <c r="P30" s="51">
        <v>5.6000000000000001E-2</v>
      </c>
    </row>
    <row r="31" spans="1:16" x14ac:dyDescent="0.25">
      <c r="A31" s="44">
        <v>4</v>
      </c>
      <c r="B31" s="51">
        <v>1.4E-2</v>
      </c>
      <c r="C31" s="51">
        <v>3.7999999999999999E-2</v>
      </c>
      <c r="D31" s="51">
        <v>3.9E-2</v>
      </c>
      <c r="E31" s="51">
        <v>4.1000000000000002E-2</v>
      </c>
      <c r="F31" s="51">
        <v>4.2000000000000003E-2</v>
      </c>
      <c r="G31" s="51">
        <v>4.2999999999999997E-2</v>
      </c>
      <c r="H31" s="51">
        <v>4.3999999999999997E-2</v>
      </c>
      <c r="I31" s="51">
        <v>4.4999999999999998E-2</v>
      </c>
      <c r="J31" s="51">
        <v>4.7E-2</v>
      </c>
      <c r="K31" s="51">
        <v>4.8000000000000001E-2</v>
      </c>
      <c r="L31" s="51">
        <v>0.05</v>
      </c>
      <c r="M31" s="51">
        <v>5.0999999999999997E-2</v>
      </c>
      <c r="N31" s="51">
        <v>5.2999999999999999E-2</v>
      </c>
      <c r="O31" s="51">
        <v>5.3999999999999999E-2</v>
      </c>
      <c r="P31" s="51">
        <v>5.7000000000000002E-2</v>
      </c>
    </row>
    <row r="32" spans="1:16" x14ac:dyDescent="0.25">
      <c r="A32" s="44">
        <v>5</v>
      </c>
      <c r="B32" s="51">
        <v>1.7000000000000001E-2</v>
      </c>
      <c r="C32" s="51">
        <v>3.7999999999999999E-2</v>
      </c>
      <c r="D32" s="51">
        <v>3.9E-2</v>
      </c>
      <c r="E32" s="51">
        <v>4.1000000000000002E-2</v>
      </c>
      <c r="F32" s="51">
        <v>4.2000000000000003E-2</v>
      </c>
      <c r="G32" s="51">
        <v>4.2999999999999997E-2</v>
      </c>
      <c r="H32" s="51">
        <v>4.3999999999999997E-2</v>
      </c>
      <c r="I32" s="51">
        <v>4.5999999999999999E-2</v>
      </c>
      <c r="J32" s="51">
        <v>4.7E-2</v>
      </c>
      <c r="K32" s="51">
        <v>4.8000000000000001E-2</v>
      </c>
      <c r="L32" s="51">
        <v>0.05</v>
      </c>
      <c r="M32" s="51">
        <v>5.0999999999999997E-2</v>
      </c>
      <c r="N32" s="51">
        <v>5.2999999999999999E-2</v>
      </c>
      <c r="O32" s="51">
        <v>5.3999999999999999E-2</v>
      </c>
      <c r="P32" s="51">
        <v>5.7000000000000002E-2</v>
      </c>
    </row>
    <row r="33" spans="1:16" x14ac:dyDescent="0.25">
      <c r="A33" s="44">
        <v>6</v>
      </c>
      <c r="B33" s="51">
        <v>2.1000000000000001E-2</v>
      </c>
      <c r="C33" s="51">
        <v>3.7999999999999999E-2</v>
      </c>
      <c r="D33" s="51">
        <v>0.04</v>
      </c>
      <c r="E33" s="51">
        <v>4.1000000000000002E-2</v>
      </c>
      <c r="F33" s="51">
        <v>4.2000000000000003E-2</v>
      </c>
      <c r="G33" s="51">
        <v>4.2999999999999997E-2</v>
      </c>
      <c r="H33" s="51">
        <v>4.3999999999999997E-2</v>
      </c>
      <c r="I33" s="51">
        <v>4.5999999999999999E-2</v>
      </c>
      <c r="J33" s="51">
        <v>4.7E-2</v>
      </c>
      <c r="K33" s="51">
        <v>4.8000000000000001E-2</v>
      </c>
      <c r="L33" s="51">
        <v>0.05</v>
      </c>
      <c r="M33" s="51">
        <v>5.0999999999999997E-2</v>
      </c>
      <c r="N33" s="51">
        <v>5.2999999999999999E-2</v>
      </c>
      <c r="O33" s="51">
        <v>5.5E-2</v>
      </c>
      <c r="P33" s="51">
        <v>5.7000000000000002E-2</v>
      </c>
    </row>
    <row r="34" spans="1:16" x14ac:dyDescent="0.25">
      <c r="A34" s="44">
        <v>7</v>
      </c>
      <c r="B34" s="51">
        <v>2.4E-2</v>
      </c>
      <c r="C34" s="51">
        <v>3.9E-2</v>
      </c>
      <c r="D34" s="51">
        <v>0.04</v>
      </c>
      <c r="E34" s="51">
        <v>4.1000000000000002E-2</v>
      </c>
      <c r="F34" s="51">
        <v>4.2000000000000003E-2</v>
      </c>
      <c r="G34" s="51">
        <v>4.2999999999999997E-2</v>
      </c>
      <c r="H34" s="51">
        <v>4.3999999999999997E-2</v>
      </c>
      <c r="I34" s="51">
        <v>4.5999999999999999E-2</v>
      </c>
      <c r="J34" s="51">
        <v>4.7E-2</v>
      </c>
      <c r="K34" s="51">
        <v>4.8000000000000001E-2</v>
      </c>
      <c r="L34" s="51">
        <v>0.05</v>
      </c>
      <c r="M34" s="51">
        <v>5.0999999999999997E-2</v>
      </c>
      <c r="N34" s="51">
        <v>5.2999999999999999E-2</v>
      </c>
      <c r="O34" s="51">
        <v>5.5E-2</v>
      </c>
      <c r="P34" s="51">
        <v>5.8000000000000003E-2</v>
      </c>
    </row>
    <row r="35" spans="1:16" x14ac:dyDescent="0.25">
      <c r="A35" s="44">
        <v>8</v>
      </c>
      <c r="B35" s="51">
        <v>2.7E-2</v>
      </c>
      <c r="C35" s="51">
        <v>3.9E-2</v>
      </c>
      <c r="D35" s="51">
        <v>0.04</v>
      </c>
      <c r="E35" s="51">
        <v>4.1000000000000002E-2</v>
      </c>
      <c r="F35" s="51">
        <v>4.2000000000000003E-2</v>
      </c>
      <c r="G35" s="51">
        <v>4.2999999999999997E-2</v>
      </c>
      <c r="H35" s="51">
        <v>4.4999999999999998E-2</v>
      </c>
      <c r="I35" s="51">
        <v>4.5999999999999999E-2</v>
      </c>
      <c r="J35" s="51">
        <v>4.7E-2</v>
      </c>
      <c r="K35" s="51">
        <v>4.9000000000000002E-2</v>
      </c>
      <c r="L35" s="51">
        <v>0.05</v>
      </c>
      <c r="M35" s="51">
        <v>5.1999999999999998E-2</v>
      </c>
      <c r="N35" s="51">
        <v>5.2999999999999999E-2</v>
      </c>
      <c r="O35" s="51">
        <v>5.5E-2</v>
      </c>
      <c r="P35" s="51">
        <v>5.8000000000000003E-2</v>
      </c>
    </row>
    <row r="36" spans="1:16" x14ac:dyDescent="0.25">
      <c r="A36" s="44">
        <v>9</v>
      </c>
      <c r="B36" s="51">
        <v>0.03</v>
      </c>
      <c r="C36" s="51">
        <v>3.9E-2</v>
      </c>
      <c r="D36" s="51">
        <v>0.04</v>
      </c>
      <c r="E36" s="51">
        <v>4.1000000000000002E-2</v>
      </c>
      <c r="F36" s="51">
        <v>4.2000000000000003E-2</v>
      </c>
      <c r="G36" s="51">
        <v>4.2999999999999997E-2</v>
      </c>
      <c r="H36" s="51">
        <v>4.4999999999999998E-2</v>
      </c>
      <c r="I36" s="51">
        <v>4.5999999999999999E-2</v>
      </c>
      <c r="J36" s="51">
        <v>4.7E-2</v>
      </c>
      <c r="K36" s="51">
        <v>4.9000000000000002E-2</v>
      </c>
      <c r="L36" s="51">
        <v>0.05</v>
      </c>
      <c r="M36" s="51">
        <v>5.1999999999999998E-2</v>
      </c>
      <c r="N36" s="51">
        <v>5.2999999999999999E-2</v>
      </c>
      <c r="O36" s="51">
        <v>5.5E-2</v>
      </c>
      <c r="P36" s="51">
        <v>5.8000000000000003E-2</v>
      </c>
    </row>
    <row r="37" spans="1:16" x14ac:dyDescent="0.25">
      <c r="A37" s="44">
        <v>10</v>
      </c>
      <c r="B37" s="51">
        <v>3.3000000000000002E-2</v>
      </c>
      <c r="C37" s="51">
        <v>3.9E-2</v>
      </c>
      <c r="D37" s="51">
        <v>0.04</v>
      </c>
      <c r="E37" s="51">
        <v>4.1000000000000002E-2</v>
      </c>
      <c r="F37" s="51">
        <v>4.2000000000000003E-2</v>
      </c>
      <c r="G37" s="51">
        <v>4.3999999999999997E-2</v>
      </c>
      <c r="H37" s="51">
        <v>4.4999999999999998E-2</v>
      </c>
      <c r="I37" s="51">
        <v>4.5999999999999999E-2</v>
      </c>
      <c r="J37" s="51">
        <v>4.7E-2</v>
      </c>
      <c r="K37" s="51">
        <v>4.9000000000000002E-2</v>
      </c>
      <c r="L37" s="51">
        <v>0.05</v>
      </c>
      <c r="M37" s="51">
        <v>5.1999999999999998E-2</v>
      </c>
      <c r="N37" s="51">
        <v>5.2999999999999999E-2</v>
      </c>
      <c r="O37" s="51">
        <v>5.5E-2</v>
      </c>
      <c r="P37" s="51">
        <v>5.8000000000000003E-2</v>
      </c>
    </row>
    <row r="38" spans="1:16" x14ac:dyDescent="0.25">
      <c r="A38" s="44">
        <v>11</v>
      </c>
      <c r="B38" s="51">
        <v>3.5999999999999997E-2</v>
      </c>
      <c r="C38" s="51">
        <v>3.9E-2</v>
      </c>
      <c r="D38" s="51">
        <v>0.04</v>
      </c>
      <c r="E38" s="51">
        <v>4.1000000000000002E-2</v>
      </c>
      <c r="F38" s="51">
        <v>4.2999999999999997E-2</v>
      </c>
      <c r="G38" s="51">
        <v>4.3999999999999997E-2</v>
      </c>
      <c r="H38" s="51">
        <v>4.4999999999999998E-2</v>
      </c>
      <c r="I38" s="51">
        <v>4.5999999999999999E-2</v>
      </c>
      <c r="J38" s="51">
        <v>4.7E-2</v>
      </c>
      <c r="K38" s="51">
        <v>4.9000000000000002E-2</v>
      </c>
      <c r="L38" s="51">
        <v>0.05</v>
      </c>
      <c r="M38" s="51">
        <v>5.1999999999999998E-2</v>
      </c>
      <c r="N38" s="51">
        <v>5.3999999999999999E-2</v>
      </c>
      <c r="O38" s="51">
        <v>5.5E-2</v>
      </c>
      <c r="P38" s="51">
        <v>5.8999999999999997E-2</v>
      </c>
    </row>
  </sheetData>
  <sheetProtection algorithmName="SHA-512" hashValue="TXIrVRA/S9D1Gs1sMX0SwGdU/4hUvVt+jHLyWMeRWbZZrMLq6GpK6gsvd3iEP+NJgcIo5anCcerLr3TjDXec9A==" saltValue="bqY5SPAUSuza0u8wdGvOPQ==" spinCount="100000" sheet="1" objects="1" scenarios="1"/>
  <conditionalFormatting sqref="M26:P38">
    <cfRule type="expression" dxfId="394" priority="3" stopIfTrue="1">
      <formula>MOD(ROW(),2)=0</formula>
    </cfRule>
    <cfRule type="expression" dxfId="393" priority="4" stopIfTrue="1">
      <formula>MOD(ROW(),2)&lt;&gt;0</formula>
    </cfRule>
  </conditionalFormatting>
  <conditionalFormatting sqref="M6:P21">
    <cfRule type="expression" dxfId="392" priority="7" stopIfTrue="1">
      <formula>MOD(ROW(),2)=0</formula>
    </cfRule>
    <cfRule type="expression" dxfId="391" priority="8" stopIfTrue="1">
      <formula>MOD(ROW(),2)&lt;&gt;0</formula>
    </cfRule>
  </conditionalFormatting>
  <conditionalFormatting sqref="A26:A38">
    <cfRule type="expression" dxfId="390" priority="9" stopIfTrue="1">
      <formula>MOD(ROW(),2)=0</formula>
    </cfRule>
    <cfRule type="expression" dxfId="389" priority="10" stopIfTrue="1">
      <formula>MOD(ROW(),2)&lt;&gt;0</formula>
    </cfRule>
  </conditionalFormatting>
  <conditionalFormatting sqref="B26:L38">
    <cfRule type="expression" dxfId="388" priority="11" stopIfTrue="1">
      <formula>MOD(ROW(),2)=0</formula>
    </cfRule>
    <cfRule type="expression" dxfId="387" priority="12" stopIfTrue="1">
      <formula>MOD(ROW(),2)&lt;&gt;0</formula>
    </cfRule>
  </conditionalFormatting>
  <conditionalFormatting sqref="A6:A21">
    <cfRule type="expression" dxfId="386" priority="13" stopIfTrue="1">
      <formula>MOD(ROW(),2)=0</formula>
    </cfRule>
    <cfRule type="expression" dxfId="385" priority="14" stopIfTrue="1">
      <formula>MOD(ROW(),2)&lt;&gt;0</formula>
    </cfRule>
  </conditionalFormatting>
  <conditionalFormatting sqref="B6:L21">
    <cfRule type="expression" dxfId="384" priority="15" stopIfTrue="1">
      <formula>MOD(ROW(),2)=0</formula>
    </cfRule>
    <cfRule type="expression" dxfId="383" priority="16" stopIfTrue="1">
      <formula>MOD(ROW(),2)&lt;&gt;0</formula>
    </cfRule>
  </conditionalFormatting>
  <pageMargins left="0.7" right="0.7" top="0.75" bottom="0.75" header="0.3" footer="0.3"/>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A1E11-877F-4912-BD88-9D487A4EA91B}">
  <sheetPr codeName="Sheet57"/>
  <dimension ref="A1:Q38"/>
  <sheetViews>
    <sheetView showGridLines="0" workbookViewId="0">
      <selection activeCell="A6" sqref="A6"/>
    </sheetView>
  </sheetViews>
  <sheetFormatPr defaultColWidth="31.7265625" defaultRowHeight="12.5" x14ac:dyDescent="0.25"/>
  <cols>
    <col min="1" max="1" width="31.7265625" style="42"/>
    <col min="2" max="2" width="21.54296875" style="42" customWidth="1"/>
    <col min="3" max="17" width="22.7265625" style="42" customWidth="1"/>
    <col min="18" max="16384" width="31.7265625" style="42"/>
  </cols>
  <sheetData>
    <row r="1" spans="1:17" s="1" customFormat="1" ht="20" x14ac:dyDescent="0.4">
      <c r="A1" s="2" t="s">
        <v>0</v>
      </c>
    </row>
    <row r="2" spans="1:17" s="1" customFormat="1" ht="15.5" x14ac:dyDescent="0.35">
      <c r="A2" s="30" t="s">
        <v>1</v>
      </c>
      <c r="B2" s="3" t="str">
        <f>wb_title</f>
        <v>Fire_NI - Consolidated Factor Spreadsheet</v>
      </c>
    </row>
    <row r="3" spans="1:17" s="1" customFormat="1" ht="15.5" x14ac:dyDescent="0.35">
      <c r="A3" s="30" t="s">
        <v>2</v>
      </c>
      <c r="B3" s="3" t="str">
        <f>TABLE_FACTOR_TYPE_1 &amp; " - x-" &amp; TABLE_SERIES_NUMBER_1</f>
        <v>LRF - x-406</v>
      </c>
    </row>
    <row r="4" spans="1:17" customFormat="1" x14ac:dyDescent="0.25"/>
    <row r="5" spans="1:17" customFormat="1" x14ac:dyDescent="0.25"/>
    <row r="6" spans="1:17" customFormat="1" x14ac:dyDescent="0.25">
      <c r="A6" s="46" t="s">
        <v>379</v>
      </c>
      <c r="B6" s="52" t="s">
        <v>380</v>
      </c>
      <c r="C6" s="48"/>
      <c r="D6" s="48"/>
      <c r="E6" s="48"/>
      <c r="F6" s="48"/>
      <c r="G6" s="48"/>
      <c r="H6" s="48"/>
      <c r="I6" s="48"/>
      <c r="J6" s="48"/>
      <c r="K6" s="48"/>
      <c r="L6" s="48"/>
      <c r="M6" s="48"/>
      <c r="N6" s="48"/>
      <c r="O6" s="48"/>
      <c r="P6" s="48"/>
      <c r="Q6" s="48"/>
    </row>
    <row r="7" spans="1:17" customFormat="1" x14ac:dyDescent="0.25">
      <c r="A7" s="46" t="s">
        <v>381</v>
      </c>
      <c r="B7" s="52" t="s">
        <v>31</v>
      </c>
      <c r="C7" s="48"/>
      <c r="D7" s="48"/>
      <c r="E7" s="48"/>
      <c r="F7" s="48"/>
      <c r="G7" s="48"/>
      <c r="H7" s="48"/>
      <c r="I7" s="48"/>
      <c r="J7" s="48"/>
      <c r="K7" s="48"/>
      <c r="L7" s="48"/>
      <c r="M7" s="48"/>
      <c r="N7" s="48"/>
      <c r="O7" s="48"/>
      <c r="P7" s="48"/>
      <c r="Q7" s="48"/>
    </row>
    <row r="8" spans="1:17" customFormat="1" x14ac:dyDescent="0.25">
      <c r="A8" s="46" t="s">
        <v>123</v>
      </c>
      <c r="B8" s="52">
        <v>2015</v>
      </c>
      <c r="C8" s="48"/>
      <c r="D8" s="48"/>
      <c r="E8" s="48"/>
      <c r="F8" s="48"/>
      <c r="G8" s="48"/>
      <c r="H8" s="48"/>
      <c r="I8" s="48"/>
      <c r="J8" s="48"/>
      <c r="K8" s="48"/>
      <c r="L8" s="48"/>
      <c r="M8" s="48"/>
      <c r="N8" s="48"/>
      <c r="O8" s="48"/>
      <c r="P8" s="48"/>
      <c r="Q8" s="48"/>
    </row>
    <row r="9" spans="1:17" customFormat="1" x14ac:dyDescent="0.25">
      <c r="A9" s="46" t="s">
        <v>124</v>
      </c>
      <c r="B9" s="52" t="s">
        <v>260</v>
      </c>
      <c r="C9" s="48"/>
      <c r="D9" s="48"/>
      <c r="E9" s="48"/>
      <c r="F9" s="48"/>
      <c r="G9" s="48"/>
      <c r="H9" s="48"/>
      <c r="I9" s="48"/>
      <c r="J9" s="48"/>
      <c r="K9" s="48"/>
      <c r="L9" s="48"/>
      <c r="M9" s="48"/>
      <c r="N9" s="48"/>
      <c r="O9" s="48"/>
      <c r="P9" s="48"/>
      <c r="Q9" s="48"/>
    </row>
    <row r="10" spans="1:17" customFormat="1" x14ac:dyDescent="0.25">
      <c r="A10" s="46" t="s">
        <v>6</v>
      </c>
      <c r="B10" s="52" t="s">
        <v>269</v>
      </c>
      <c r="C10" s="48"/>
      <c r="D10" s="48"/>
      <c r="E10" s="48"/>
      <c r="F10" s="48"/>
      <c r="G10" s="48"/>
      <c r="H10" s="48"/>
      <c r="I10" s="48"/>
      <c r="J10" s="48"/>
      <c r="K10" s="48"/>
      <c r="L10" s="48"/>
      <c r="M10" s="48"/>
      <c r="N10" s="48"/>
      <c r="O10" s="48"/>
      <c r="P10" s="48"/>
      <c r="Q10" s="48"/>
    </row>
    <row r="11" spans="1:17" customFormat="1" x14ac:dyDescent="0.25">
      <c r="A11" s="46" t="s">
        <v>125</v>
      </c>
      <c r="B11" s="52" t="s">
        <v>219</v>
      </c>
      <c r="C11" s="48"/>
      <c r="D11" s="48"/>
      <c r="E11" s="48"/>
      <c r="F11" s="48"/>
      <c r="G11" s="48"/>
      <c r="H11" s="48"/>
      <c r="I11" s="48"/>
      <c r="J11" s="48"/>
      <c r="K11" s="48"/>
      <c r="L11" s="48"/>
      <c r="M11" s="48"/>
      <c r="N11" s="48"/>
      <c r="O11" s="48"/>
      <c r="P11" s="48"/>
      <c r="Q11" s="48"/>
    </row>
    <row r="12" spans="1:17" customFormat="1" x14ac:dyDescent="0.25">
      <c r="A12" s="46" t="s">
        <v>126</v>
      </c>
      <c r="B12" s="52" t="s">
        <v>270</v>
      </c>
      <c r="C12" s="52"/>
      <c r="D12" s="52"/>
      <c r="E12" s="52"/>
      <c r="F12" s="52"/>
      <c r="G12" s="52"/>
      <c r="H12" s="52"/>
      <c r="I12" s="52"/>
      <c r="J12" s="52"/>
      <c r="K12" s="52"/>
      <c r="L12" s="52"/>
      <c r="M12" s="52"/>
      <c r="N12" s="48"/>
      <c r="O12" s="48"/>
      <c r="P12" s="48"/>
      <c r="Q12" s="48"/>
    </row>
    <row r="13" spans="1:17" customFormat="1" x14ac:dyDescent="0.25">
      <c r="A13" s="46" t="s">
        <v>382</v>
      </c>
      <c r="B13" s="52">
        <v>0</v>
      </c>
      <c r="C13" s="48"/>
      <c r="D13" s="48"/>
      <c r="E13" s="48"/>
      <c r="F13" s="48"/>
      <c r="G13" s="48"/>
      <c r="H13" s="48"/>
      <c r="I13" s="48"/>
      <c r="J13" s="48"/>
      <c r="K13" s="48"/>
      <c r="L13" s="48"/>
      <c r="M13" s="48"/>
      <c r="N13" s="48"/>
      <c r="O13" s="48"/>
      <c r="P13" s="48"/>
      <c r="Q13" s="48"/>
    </row>
    <row r="14" spans="1:17" customFormat="1" x14ac:dyDescent="0.25">
      <c r="A14" s="46" t="s">
        <v>128</v>
      </c>
      <c r="B14" s="52">
        <v>406</v>
      </c>
      <c r="C14" s="48"/>
      <c r="D14" s="48"/>
      <c r="E14" s="48"/>
      <c r="F14" s="48"/>
      <c r="G14" s="48"/>
      <c r="H14" s="48"/>
      <c r="I14" s="48"/>
      <c r="J14" s="48"/>
      <c r="K14" s="48"/>
      <c r="L14" s="48"/>
      <c r="M14" s="48"/>
      <c r="N14" s="48"/>
      <c r="O14" s="48"/>
      <c r="P14" s="48"/>
      <c r="Q14" s="48"/>
    </row>
    <row r="15" spans="1:17" customFormat="1" x14ac:dyDescent="0.25">
      <c r="A15" s="46" t="s">
        <v>383</v>
      </c>
      <c r="B15" s="52" t="s">
        <v>271</v>
      </c>
      <c r="C15" s="48"/>
      <c r="D15" s="48"/>
      <c r="E15" s="48"/>
      <c r="F15" s="48"/>
      <c r="G15" s="48"/>
      <c r="H15" s="48"/>
      <c r="I15" s="48"/>
      <c r="J15" s="48"/>
      <c r="K15" s="48"/>
      <c r="L15" s="48"/>
      <c r="M15" s="48"/>
      <c r="N15" s="48"/>
      <c r="O15" s="48"/>
      <c r="P15" s="48"/>
      <c r="Q15" s="48"/>
    </row>
    <row r="16" spans="1:17" customFormat="1" x14ac:dyDescent="0.25">
      <c r="A16" s="46" t="s">
        <v>130</v>
      </c>
      <c r="B16" s="52" t="s">
        <v>272</v>
      </c>
      <c r="C16" s="48"/>
      <c r="D16" s="48"/>
      <c r="E16" s="48"/>
      <c r="F16" s="48"/>
      <c r="G16" s="48"/>
      <c r="H16" s="48"/>
      <c r="I16" s="48"/>
      <c r="J16" s="48"/>
      <c r="K16" s="48"/>
      <c r="L16" s="48"/>
      <c r="M16" s="48"/>
      <c r="N16" s="48"/>
      <c r="O16" s="48"/>
      <c r="P16" s="48"/>
      <c r="Q16" s="48"/>
    </row>
    <row r="17" spans="1:17" customFormat="1" x14ac:dyDescent="0.25">
      <c r="A17" s="47" t="s">
        <v>384</v>
      </c>
      <c r="B17" s="52"/>
      <c r="C17" s="48"/>
      <c r="D17" s="48"/>
      <c r="E17" s="48"/>
      <c r="F17" s="48"/>
      <c r="G17" s="48"/>
      <c r="H17" s="48"/>
      <c r="I17" s="48"/>
      <c r="J17" s="48"/>
      <c r="K17" s="48"/>
      <c r="L17" s="48"/>
      <c r="M17" s="48"/>
      <c r="N17" s="48"/>
      <c r="O17" s="48"/>
      <c r="P17" s="48"/>
      <c r="Q17" s="48"/>
    </row>
    <row r="18" spans="1:17" customFormat="1" x14ac:dyDescent="0.25">
      <c r="A18" s="46" t="s">
        <v>132</v>
      </c>
      <c r="B18" s="53">
        <v>46213</v>
      </c>
      <c r="C18" s="49"/>
      <c r="D18" s="49"/>
      <c r="E18" s="49"/>
      <c r="F18" s="49"/>
      <c r="G18" s="49"/>
      <c r="H18" s="49"/>
      <c r="I18" s="49"/>
      <c r="J18" s="49"/>
      <c r="K18" s="49"/>
      <c r="L18" s="49"/>
      <c r="M18" s="49"/>
      <c r="N18" s="48"/>
      <c r="O18" s="48"/>
      <c r="P18" s="48"/>
      <c r="Q18" s="48"/>
    </row>
    <row r="19" spans="1:17" customFormat="1" x14ac:dyDescent="0.25">
      <c r="A19" s="46" t="s">
        <v>133</v>
      </c>
      <c r="B19" s="53">
        <v>46266</v>
      </c>
      <c r="C19" s="49"/>
      <c r="D19" s="49"/>
      <c r="E19" s="49"/>
      <c r="F19" s="49"/>
      <c r="G19" s="49"/>
      <c r="H19" s="49"/>
      <c r="I19" s="49"/>
      <c r="J19" s="49"/>
      <c r="K19" s="49"/>
      <c r="L19" s="49"/>
      <c r="M19" s="49"/>
      <c r="N19" s="48"/>
      <c r="O19" s="48"/>
      <c r="P19" s="48"/>
      <c r="Q19" s="48"/>
    </row>
    <row r="20" spans="1:17" customFormat="1" x14ac:dyDescent="0.25">
      <c r="A20" s="46" t="s">
        <v>134</v>
      </c>
      <c r="B20" s="52" t="s">
        <v>143</v>
      </c>
      <c r="C20" s="48"/>
      <c r="D20" s="48"/>
      <c r="E20" s="48"/>
      <c r="F20" s="48"/>
      <c r="G20" s="48"/>
      <c r="H20" s="48"/>
      <c r="I20" s="48"/>
      <c r="J20" s="48"/>
      <c r="K20" s="48"/>
      <c r="L20" s="48"/>
      <c r="M20" s="48"/>
      <c r="N20" s="48"/>
      <c r="O20" s="48"/>
      <c r="P20" s="48"/>
      <c r="Q20" s="48"/>
    </row>
    <row r="21" spans="1:17" customFormat="1" x14ac:dyDescent="0.25">
      <c r="A21" s="46" t="s">
        <v>385</v>
      </c>
      <c r="B21" s="52" t="s">
        <v>62</v>
      </c>
      <c r="C21" s="48"/>
      <c r="D21" s="48"/>
      <c r="E21" s="48"/>
      <c r="F21" s="48"/>
      <c r="G21" s="48"/>
      <c r="H21" s="48"/>
      <c r="I21" s="48"/>
      <c r="J21" s="48"/>
      <c r="K21" s="48"/>
      <c r="L21" s="48"/>
      <c r="M21" s="48"/>
      <c r="N21" s="48"/>
      <c r="O21" s="48"/>
      <c r="P21" s="48"/>
      <c r="Q21" s="48"/>
    </row>
    <row r="22" spans="1:17" customFormat="1" x14ac:dyDescent="0.25"/>
    <row r="23" spans="1:17" customFormat="1" x14ac:dyDescent="0.25">
      <c r="A23" s="23" t="str">
        <f>HYPERLINK("#'Factor List'!A1", "Back to Factor List")</f>
        <v>Back to Factor List</v>
      </c>
      <c r="B23" s="23" t="str">
        <f>HYPERLINK("#'Assumptions'!A1", "Assumptions")</f>
        <v>Assumptions</v>
      </c>
    </row>
    <row r="26" spans="1:17" s="61" customFormat="1" ht="13" x14ac:dyDescent="0.25">
      <c r="A26" s="60" t="s">
        <v>404</v>
      </c>
      <c r="B26" s="62">
        <v>54</v>
      </c>
      <c r="C26" s="60">
        <v>55</v>
      </c>
      <c r="D26" s="60">
        <v>56</v>
      </c>
      <c r="E26" s="60">
        <v>57</v>
      </c>
      <c r="F26" s="60">
        <v>58</v>
      </c>
      <c r="G26" s="60">
        <v>59</v>
      </c>
      <c r="H26" s="60">
        <v>60</v>
      </c>
      <c r="I26" s="60">
        <v>61</v>
      </c>
      <c r="J26" s="60">
        <v>62</v>
      </c>
      <c r="K26" s="60">
        <v>63</v>
      </c>
      <c r="L26" s="60">
        <v>64</v>
      </c>
      <c r="M26" s="60">
        <v>65</v>
      </c>
      <c r="N26" s="60">
        <v>66</v>
      </c>
      <c r="O26" s="60">
        <v>67</v>
      </c>
      <c r="P26" s="60">
        <v>68</v>
      </c>
      <c r="Q26" s="60">
        <v>69</v>
      </c>
    </row>
    <row r="27" spans="1:17" x14ac:dyDescent="0.25">
      <c r="A27" s="44">
        <v>0</v>
      </c>
      <c r="B27" s="51">
        <v>0</v>
      </c>
      <c r="C27" s="51">
        <v>0</v>
      </c>
      <c r="D27" s="51">
        <v>0</v>
      </c>
      <c r="E27" s="51">
        <v>0</v>
      </c>
      <c r="F27" s="51">
        <v>0</v>
      </c>
      <c r="G27" s="51">
        <v>0</v>
      </c>
      <c r="H27" s="51">
        <v>0</v>
      </c>
      <c r="I27" s="51">
        <v>0</v>
      </c>
      <c r="J27" s="51">
        <v>0</v>
      </c>
      <c r="K27" s="51">
        <v>0</v>
      </c>
      <c r="L27" s="51">
        <v>0</v>
      </c>
      <c r="M27" s="51">
        <v>0</v>
      </c>
      <c r="N27" s="51">
        <v>0</v>
      </c>
      <c r="O27" s="51">
        <v>0</v>
      </c>
      <c r="P27" s="51">
        <v>0</v>
      </c>
      <c r="Q27" s="51">
        <v>0</v>
      </c>
    </row>
    <row r="28" spans="1:17" x14ac:dyDescent="0.25">
      <c r="A28" s="44">
        <v>1</v>
      </c>
      <c r="B28" s="51">
        <v>1.6605856206723963E-3</v>
      </c>
      <c r="C28" s="51">
        <v>1.6605856206723963E-3</v>
      </c>
      <c r="D28" s="51">
        <v>1.7459716919589561E-3</v>
      </c>
      <c r="E28" s="51">
        <v>1.8399861771483126E-3</v>
      </c>
      <c r="F28" s="51">
        <v>1.9381624575167287E-3</v>
      </c>
      <c r="G28" s="51">
        <v>2.0395144683227474E-3</v>
      </c>
      <c r="H28" s="51">
        <v>2.1369229940206599E-3</v>
      </c>
      <c r="I28" s="51">
        <v>2.2336462807772007E-3</v>
      </c>
      <c r="J28" s="51">
        <v>2.3371411018408917E-3</v>
      </c>
      <c r="K28" s="51">
        <v>2.4475830657205589E-3</v>
      </c>
      <c r="L28" s="51">
        <v>2.5635670947537575E-3</v>
      </c>
      <c r="M28" s="51">
        <v>2.6847851892097888E-3</v>
      </c>
      <c r="N28" s="51">
        <v>2.812053311470439E-3</v>
      </c>
      <c r="O28" s="51">
        <v>2.9487214210969937E-3</v>
      </c>
      <c r="P28" s="51">
        <v>3.0924074777250905E-3</v>
      </c>
      <c r="Q28" s="51">
        <v>3.3738942524912095E-3</v>
      </c>
    </row>
    <row r="29" spans="1:17" x14ac:dyDescent="0.25">
      <c r="A29" s="44">
        <v>2</v>
      </c>
      <c r="B29" s="51">
        <v>3.3211712413447926E-3</v>
      </c>
      <c r="C29" s="51">
        <v>3.3211712413447926E-3</v>
      </c>
      <c r="D29" s="51">
        <v>3.4919433839179122E-3</v>
      </c>
      <c r="E29" s="51">
        <v>3.6799723542966251E-3</v>
      </c>
      <c r="F29" s="51">
        <v>3.8763249150334574E-3</v>
      </c>
      <c r="G29" s="51">
        <v>4.0790289366454948E-3</v>
      </c>
      <c r="H29" s="51">
        <v>4.2738459880413198E-3</v>
      </c>
      <c r="I29" s="51">
        <v>4.4672925615544014E-3</v>
      </c>
      <c r="J29" s="51">
        <v>4.6742822036817833E-3</v>
      </c>
      <c r="K29" s="51">
        <v>4.8951661314411178E-3</v>
      </c>
      <c r="L29" s="51">
        <v>5.1271341895075149E-3</v>
      </c>
      <c r="M29" s="51">
        <v>5.3695703784195775E-3</v>
      </c>
      <c r="N29" s="51">
        <v>5.6241066229408779E-3</v>
      </c>
      <c r="O29" s="51">
        <v>5.8974428421939874E-3</v>
      </c>
      <c r="P29" s="51">
        <v>6.1848149554501811E-3</v>
      </c>
      <c r="Q29" s="51">
        <v>6.747788504982419E-3</v>
      </c>
    </row>
    <row r="30" spans="1:17" x14ac:dyDescent="0.25">
      <c r="A30" s="44">
        <v>3</v>
      </c>
      <c r="B30" s="51">
        <v>4.9817568620171889E-3</v>
      </c>
      <c r="C30" s="51">
        <v>4.9817568620171889E-3</v>
      </c>
      <c r="D30" s="51">
        <v>5.2379150758768683E-3</v>
      </c>
      <c r="E30" s="51">
        <v>5.5199585314449377E-3</v>
      </c>
      <c r="F30" s="51">
        <v>5.8144873725501861E-3</v>
      </c>
      <c r="G30" s="51">
        <v>6.1185434049682427E-3</v>
      </c>
      <c r="H30" s="51">
        <v>6.4107689820619802E-3</v>
      </c>
      <c r="I30" s="51">
        <v>6.7009388423316021E-3</v>
      </c>
      <c r="J30" s="51">
        <v>7.0114233055226759E-3</v>
      </c>
      <c r="K30" s="51">
        <v>7.3427491971616767E-3</v>
      </c>
      <c r="L30" s="51">
        <v>7.6907012842612728E-3</v>
      </c>
      <c r="M30" s="51">
        <v>8.0543555676293663E-3</v>
      </c>
      <c r="N30" s="51">
        <v>8.4361599344113178E-3</v>
      </c>
      <c r="O30" s="51">
        <v>8.8461642632909811E-3</v>
      </c>
      <c r="P30" s="51">
        <v>9.2772224331752716E-3</v>
      </c>
      <c r="Q30" s="51">
        <v>1.0121682757473629E-2</v>
      </c>
    </row>
    <row r="31" spans="1:17" x14ac:dyDescent="0.25">
      <c r="A31" s="44">
        <v>4</v>
      </c>
      <c r="B31" s="51">
        <v>6.6423424826895852E-3</v>
      </c>
      <c r="C31" s="51">
        <v>6.6423424826895852E-3</v>
      </c>
      <c r="D31" s="51">
        <v>6.9838867678358243E-3</v>
      </c>
      <c r="E31" s="51">
        <v>7.3599447085932503E-3</v>
      </c>
      <c r="F31" s="51">
        <v>7.7526498300669149E-3</v>
      </c>
      <c r="G31" s="51">
        <v>8.1580578732909897E-3</v>
      </c>
      <c r="H31" s="51">
        <v>8.5476919760826397E-3</v>
      </c>
      <c r="I31" s="51">
        <v>8.9345851231088028E-3</v>
      </c>
      <c r="J31" s="51">
        <v>9.3485644073635667E-3</v>
      </c>
      <c r="K31" s="51">
        <v>9.7903322628822356E-3</v>
      </c>
      <c r="L31" s="51">
        <v>1.025426837901503E-2</v>
      </c>
      <c r="M31" s="51">
        <v>1.0739140756839155E-2</v>
      </c>
      <c r="N31" s="51">
        <v>1.1248213245881756E-2</v>
      </c>
      <c r="O31" s="51">
        <v>1.1794885684387975E-2</v>
      </c>
      <c r="P31" s="51">
        <v>1.2369629910900362E-2</v>
      </c>
      <c r="Q31" s="51">
        <v>1.3495577009964838E-2</v>
      </c>
    </row>
    <row r="32" spans="1:17" x14ac:dyDescent="0.25">
      <c r="A32" s="44">
        <v>5</v>
      </c>
      <c r="B32" s="51">
        <v>8.3029281033619815E-3</v>
      </c>
      <c r="C32" s="51">
        <v>8.3029281033619815E-3</v>
      </c>
      <c r="D32" s="51">
        <v>8.7298584597947804E-3</v>
      </c>
      <c r="E32" s="51">
        <v>9.1999308857415637E-3</v>
      </c>
      <c r="F32" s="51">
        <v>9.6908122875836444E-3</v>
      </c>
      <c r="G32" s="51">
        <v>1.0197572341613738E-2</v>
      </c>
      <c r="H32" s="51">
        <v>1.06846149701033E-2</v>
      </c>
      <c r="I32" s="51">
        <v>1.1168231403886003E-2</v>
      </c>
      <c r="J32" s="51">
        <v>1.1685705509204461E-2</v>
      </c>
      <c r="K32" s="51">
        <v>1.2237915328602795E-2</v>
      </c>
      <c r="L32" s="51">
        <v>1.2817835473768788E-2</v>
      </c>
      <c r="M32" s="51">
        <v>1.3423925946048944E-2</v>
      </c>
      <c r="N32" s="51">
        <v>1.4060266557352197E-2</v>
      </c>
      <c r="O32" s="51">
        <v>1.4743607105484969E-2</v>
      </c>
      <c r="P32" s="51">
        <v>1.5462037388625453E-2</v>
      </c>
      <c r="Q32" s="51">
        <v>1.686947126245605E-2</v>
      </c>
    </row>
    <row r="33" spans="1:17" x14ac:dyDescent="0.25">
      <c r="A33" s="44">
        <v>6</v>
      </c>
      <c r="B33" s="51">
        <v>9.9635137240343778E-3</v>
      </c>
      <c r="C33" s="51">
        <v>9.9635137240343778E-3</v>
      </c>
      <c r="D33" s="51">
        <v>1.0475830151753737E-2</v>
      </c>
      <c r="E33" s="51">
        <v>1.1039917062889875E-2</v>
      </c>
      <c r="F33" s="51">
        <v>1.1628974745100372E-2</v>
      </c>
      <c r="G33" s="51">
        <v>1.2237086809936485E-2</v>
      </c>
      <c r="H33" s="51">
        <v>1.282153796412396E-2</v>
      </c>
      <c r="I33" s="51">
        <v>1.3401877684663204E-2</v>
      </c>
      <c r="J33" s="51">
        <v>1.4022846611045352E-2</v>
      </c>
      <c r="K33" s="51">
        <v>1.4685498394323353E-2</v>
      </c>
      <c r="L33" s="51">
        <v>1.5381402568522546E-2</v>
      </c>
      <c r="M33" s="51">
        <v>1.6108711135258733E-2</v>
      </c>
      <c r="N33" s="51">
        <v>1.6872319868822636E-2</v>
      </c>
      <c r="O33" s="51">
        <v>1.7692328526581962E-2</v>
      </c>
      <c r="P33" s="51">
        <v>1.8554444866350543E-2</v>
      </c>
      <c r="Q33" s="51">
        <v>2.0243365514947258E-2</v>
      </c>
    </row>
    <row r="34" spans="1:17" x14ac:dyDescent="0.25">
      <c r="A34" s="44">
        <v>7</v>
      </c>
      <c r="B34" s="51">
        <v>1.1624099344706774E-2</v>
      </c>
      <c r="C34" s="51">
        <v>1.1624099344706774E-2</v>
      </c>
      <c r="D34" s="51">
        <v>1.2221801843712693E-2</v>
      </c>
      <c r="E34" s="51">
        <v>1.2879903240038189E-2</v>
      </c>
      <c r="F34" s="51">
        <v>1.3567137202617102E-2</v>
      </c>
      <c r="G34" s="51">
        <v>1.4276601278259233E-2</v>
      </c>
      <c r="H34" s="51">
        <v>1.4958460958144621E-2</v>
      </c>
      <c r="I34" s="51">
        <v>1.5635523965440407E-2</v>
      </c>
      <c r="J34" s="51">
        <v>1.6359987712886246E-2</v>
      </c>
      <c r="K34" s="51">
        <v>1.7133081460043914E-2</v>
      </c>
      <c r="L34" s="51">
        <v>1.7944969663276304E-2</v>
      </c>
      <c r="M34" s="51">
        <v>1.8793496324468521E-2</v>
      </c>
      <c r="N34" s="51">
        <v>1.9684373180293077E-2</v>
      </c>
      <c r="O34" s="51">
        <v>2.0641049947678958E-2</v>
      </c>
      <c r="P34" s="51">
        <v>2.1646852344075634E-2</v>
      </c>
      <c r="Q34" s="51">
        <v>2.3617259767438468E-2</v>
      </c>
    </row>
    <row r="35" spans="1:17" x14ac:dyDescent="0.25">
      <c r="A35" s="44">
        <v>8</v>
      </c>
      <c r="B35" s="51">
        <v>1.328468496537917E-2</v>
      </c>
      <c r="C35" s="51">
        <v>1.328468496537917E-2</v>
      </c>
      <c r="D35" s="51">
        <v>1.3967773535671649E-2</v>
      </c>
      <c r="E35" s="51">
        <v>1.4719889417186501E-2</v>
      </c>
      <c r="F35" s="51">
        <v>1.550529966013383E-2</v>
      </c>
      <c r="G35" s="51">
        <v>1.6316115746581979E-2</v>
      </c>
      <c r="H35" s="51">
        <v>1.7095383952165279E-2</v>
      </c>
      <c r="I35" s="51">
        <v>1.7869170246217606E-2</v>
      </c>
      <c r="J35" s="51">
        <v>1.8697128814727133E-2</v>
      </c>
      <c r="K35" s="51">
        <v>1.9580664525764471E-2</v>
      </c>
      <c r="L35" s="51">
        <v>2.050853675803006E-2</v>
      </c>
      <c r="M35" s="51">
        <v>2.147828151367831E-2</v>
      </c>
      <c r="N35" s="51">
        <v>2.2496426491763512E-2</v>
      </c>
      <c r="O35" s="51">
        <v>2.358977136877595E-2</v>
      </c>
      <c r="P35" s="51">
        <v>2.4739259821800724E-2</v>
      </c>
      <c r="Q35" s="51">
        <v>2.6991154019929676E-2</v>
      </c>
    </row>
    <row r="36" spans="1:17" x14ac:dyDescent="0.25">
      <c r="A36" s="44">
        <v>9</v>
      </c>
      <c r="B36" s="51">
        <v>1.4945270586051567E-2</v>
      </c>
      <c r="C36" s="51">
        <v>1.4945270586051567E-2</v>
      </c>
      <c r="D36" s="51">
        <v>1.5713745227630603E-2</v>
      </c>
      <c r="E36" s="51">
        <v>1.6559875594334812E-2</v>
      </c>
      <c r="F36" s="51">
        <v>1.7443462117650559E-2</v>
      </c>
      <c r="G36" s="51">
        <v>1.8355630214904727E-2</v>
      </c>
      <c r="H36" s="51">
        <v>1.923230694618594E-2</v>
      </c>
      <c r="I36" s="51">
        <v>2.0102816526994804E-2</v>
      </c>
      <c r="J36" s="51">
        <v>2.1034269916568028E-2</v>
      </c>
      <c r="K36" s="51">
        <v>2.2028247591485028E-2</v>
      </c>
      <c r="L36" s="51">
        <v>2.3072103852783819E-2</v>
      </c>
      <c r="M36" s="51">
        <v>2.4163066702888099E-2</v>
      </c>
      <c r="N36" s="51">
        <v>2.5308479803233953E-2</v>
      </c>
      <c r="O36" s="51">
        <v>2.6538492789872942E-2</v>
      </c>
      <c r="P36" s="51">
        <v>2.7831667299525815E-2</v>
      </c>
      <c r="Q36" s="51">
        <v>3.0365048272420887E-2</v>
      </c>
    </row>
    <row r="37" spans="1:17" x14ac:dyDescent="0.25">
      <c r="A37" s="44">
        <v>10</v>
      </c>
      <c r="B37" s="51">
        <v>1.6605856206723963E-2</v>
      </c>
      <c r="C37" s="51">
        <v>1.6605856206723963E-2</v>
      </c>
      <c r="D37" s="51">
        <v>1.7459716919589561E-2</v>
      </c>
      <c r="E37" s="51">
        <v>1.8399861771483127E-2</v>
      </c>
      <c r="F37" s="51">
        <v>1.9381624575167289E-2</v>
      </c>
      <c r="G37" s="51">
        <v>2.0395144683227475E-2</v>
      </c>
      <c r="H37" s="51">
        <v>2.13692299402066E-2</v>
      </c>
      <c r="I37" s="51">
        <v>2.2336462807772007E-2</v>
      </c>
      <c r="J37" s="51">
        <v>2.3371411018408922E-2</v>
      </c>
      <c r="K37" s="51">
        <v>2.4475830657205589E-2</v>
      </c>
      <c r="L37" s="51">
        <v>2.5635670947537575E-2</v>
      </c>
      <c r="M37" s="51">
        <v>2.6847851892097888E-2</v>
      </c>
      <c r="N37" s="51">
        <v>2.8120533114704395E-2</v>
      </c>
      <c r="O37" s="51">
        <v>2.9487214210969937E-2</v>
      </c>
      <c r="P37" s="51">
        <v>3.0924074777250905E-2</v>
      </c>
      <c r="Q37" s="51">
        <v>3.3738942524912101E-2</v>
      </c>
    </row>
    <row r="38" spans="1:17" x14ac:dyDescent="0.25">
      <c r="A38" s="44">
        <v>11</v>
      </c>
      <c r="B38" s="51">
        <v>1.8266441827396358E-2</v>
      </c>
      <c r="C38" s="51">
        <v>1.8266441827396358E-2</v>
      </c>
      <c r="D38" s="51">
        <v>1.9205688611548515E-2</v>
      </c>
      <c r="E38" s="51">
        <v>2.0239847948631439E-2</v>
      </c>
      <c r="F38" s="51">
        <v>2.1319787032684015E-2</v>
      </c>
      <c r="G38" s="51">
        <v>2.2434659151550223E-2</v>
      </c>
      <c r="H38" s="51">
        <v>2.350615293422726E-2</v>
      </c>
      <c r="I38" s="51">
        <v>2.4570109088549206E-2</v>
      </c>
      <c r="J38" s="51">
        <v>2.5708552120249809E-2</v>
      </c>
      <c r="K38" s="51">
        <v>2.6923413722926146E-2</v>
      </c>
      <c r="L38" s="51">
        <v>2.8199238042291332E-2</v>
      </c>
      <c r="M38" s="51">
        <v>2.9532637081307676E-2</v>
      </c>
      <c r="N38" s="51">
        <v>3.093258642617483E-2</v>
      </c>
      <c r="O38" s="51">
        <v>3.2435935632066933E-2</v>
      </c>
      <c r="P38" s="51">
        <v>3.4016482254975992E-2</v>
      </c>
      <c r="Q38" s="51">
        <v>3.7112836777403305E-2</v>
      </c>
    </row>
  </sheetData>
  <sheetProtection algorithmName="SHA-512" hashValue="hdRAcY5gzo2wMYMCJ87StcbdNEQuoT6y5VS30l3sUTf9Inl9RwthL0aO6sxTbyNT+dHo0oEK8aXegT2ooBcuRQ==" saltValue="ETUcMx4eWzNgOSTXpTo9BA==" spinCount="100000" sheet="1" objects="1" scenarios="1"/>
  <conditionalFormatting sqref="C26:Q38">
    <cfRule type="expression" dxfId="380" priority="5" stopIfTrue="1">
      <formula>MOD(ROW(),2)=0</formula>
    </cfRule>
    <cfRule type="expression" dxfId="379" priority="6" stopIfTrue="1">
      <formula>MOD(ROW(),2)&lt;&gt;0</formula>
    </cfRule>
  </conditionalFormatting>
  <conditionalFormatting sqref="C6:Q21">
    <cfRule type="expression" dxfId="378" priority="9" stopIfTrue="1">
      <formula>MOD(ROW(),2)=0</formula>
    </cfRule>
    <cfRule type="expression" dxfId="377" priority="10" stopIfTrue="1">
      <formula>MOD(ROW(),2)&lt;&gt;0</formula>
    </cfRule>
  </conditionalFormatting>
  <conditionalFormatting sqref="A27:A38">
    <cfRule type="expression" dxfId="376" priority="11" stopIfTrue="1">
      <formula>MOD(ROW(),2)=0</formula>
    </cfRule>
    <cfRule type="expression" dxfId="375" priority="12" stopIfTrue="1">
      <formula>MOD(ROW(),2)&lt;&gt;0</formula>
    </cfRule>
  </conditionalFormatting>
  <conditionalFormatting sqref="B26:B38">
    <cfRule type="expression" dxfId="374" priority="13" stopIfTrue="1">
      <formula>MOD(ROW(),2)=0</formula>
    </cfRule>
    <cfRule type="expression" dxfId="373" priority="14" stopIfTrue="1">
      <formula>MOD(ROW(),2)&lt;&gt;0</formula>
    </cfRule>
  </conditionalFormatting>
  <conditionalFormatting sqref="A6:A21">
    <cfRule type="expression" dxfId="372" priority="15" stopIfTrue="1">
      <formula>MOD(ROW(),2)=0</formula>
    </cfRule>
    <cfRule type="expression" dxfId="371" priority="16" stopIfTrue="1">
      <formula>MOD(ROW(),2)&lt;&gt;0</formula>
    </cfRule>
  </conditionalFormatting>
  <conditionalFormatting sqref="B6:B21">
    <cfRule type="expression" dxfId="370" priority="17" stopIfTrue="1">
      <formula>MOD(ROW(),2)=0</formula>
    </cfRule>
    <cfRule type="expression" dxfId="369" priority="18" stopIfTrue="1">
      <formula>MOD(ROW(),2)&lt;&gt;0</formula>
    </cfRule>
  </conditionalFormatting>
  <conditionalFormatting sqref="A26">
    <cfRule type="expression" dxfId="368" priority="1" stopIfTrue="1">
      <formula>MOD(ROW(),2)=0</formula>
    </cfRule>
    <cfRule type="expression" dxfId="367" priority="2" stopIfTrue="1">
      <formula>MOD(ROW(),2)&lt;&gt;0</formula>
    </cfRule>
  </conditionalFormatting>
  <pageMargins left="0.7" right="0.7" top="0.75" bottom="0.75" header="0.3" footer="0.3"/>
  <tableParts count="1">
    <tablePart r:id="rId1"/>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653DD-5B2D-4335-9673-44E5026AB4B0}">
  <sheetPr codeName="Sheet58"/>
  <dimension ref="A1:Q38"/>
  <sheetViews>
    <sheetView showGridLines="0" topLeftCell="A3" workbookViewId="0">
      <selection activeCell="A6" sqref="A6"/>
    </sheetView>
  </sheetViews>
  <sheetFormatPr defaultColWidth="31.7265625" defaultRowHeight="12.5" x14ac:dyDescent="0.25"/>
  <cols>
    <col min="1" max="1" width="31.7265625" style="42"/>
    <col min="2" max="2" width="40.54296875" style="42" customWidth="1"/>
    <col min="3" max="17" width="22.7265625" style="42" customWidth="1"/>
    <col min="18" max="16384" width="31.7265625" style="42"/>
  </cols>
  <sheetData>
    <row r="1" spans="1:17" s="1" customFormat="1" ht="20" x14ac:dyDescent="0.4">
      <c r="A1" s="2" t="s">
        <v>0</v>
      </c>
    </row>
    <row r="2" spans="1:17" s="1" customFormat="1" ht="15.5" x14ac:dyDescent="0.35">
      <c r="A2" s="30" t="s">
        <v>1</v>
      </c>
      <c r="B2" s="3" t="str">
        <f>wb_title</f>
        <v>Fire_NI - Consolidated Factor Spreadsheet</v>
      </c>
    </row>
    <row r="3" spans="1:17" s="1" customFormat="1" ht="15.5" x14ac:dyDescent="0.35">
      <c r="A3" s="30" t="s">
        <v>2</v>
      </c>
      <c r="B3" s="3" t="str">
        <f>TABLE_FACTOR_TYPE_1 &amp; " - x-" &amp; TABLE_SERIES_NUMBER_1</f>
        <v>LRF - x-407</v>
      </c>
    </row>
    <row r="4" spans="1:17" customFormat="1" x14ac:dyDescent="0.25"/>
    <row r="5" spans="1:17" customFormat="1" x14ac:dyDescent="0.25"/>
    <row r="6" spans="1:17" customFormat="1" x14ac:dyDescent="0.25">
      <c r="A6" s="46" t="s">
        <v>379</v>
      </c>
      <c r="B6" s="52" t="s">
        <v>380</v>
      </c>
      <c r="C6" s="48"/>
      <c r="D6" s="48"/>
      <c r="E6" s="48"/>
      <c r="F6" s="48"/>
      <c r="G6" s="48"/>
      <c r="H6" s="48"/>
      <c r="I6" s="48"/>
      <c r="J6" s="48"/>
      <c r="K6" s="48"/>
      <c r="L6" s="48"/>
      <c r="M6" s="48"/>
      <c r="N6" s="48"/>
      <c r="O6" s="48"/>
      <c r="P6" s="48"/>
      <c r="Q6" s="48"/>
    </row>
    <row r="7" spans="1:17" customFormat="1" x14ac:dyDescent="0.25">
      <c r="A7" s="46" t="s">
        <v>381</v>
      </c>
      <c r="B7" s="52" t="s">
        <v>31</v>
      </c>
      <c r="C7" s="48"/>
      <c r="D7" s="48"/>
      <c r="E7" s="48"/>
      <c r="F7" s="48"/>
      <c r="G7" s="48"/>
      <c r="H7" s="48"/>
      <c r="I7" s="48"/>
      <c r="J7" s="48"/>
      <c r="K7" s="48"/>
      <c r="L7" s="48"/>
      <c r="M7" s="48"/>
      <c r="N7" s="48"/>
      <c r="O7" s="48"/>
      <c r="P7" s="48"/>
      <c r="Q7" s="48"/>
    </row>
    <row r="8" spans="1:17" customFormat="1" x14ac:dyDescent="0.25">
      <c r="A8" s="46" t="s">
        <v>123</v>
      </c>
      <c r="B8" s="52">
        <v>2015</v>
      </c>
      <c r="C8" s="48"/>
      <c r="D8" s="48"/>
      <c r="E8" s="48"/>
      <c r="F8" s="48"/>
      <c r="G8" s="48"/>
      <c r="H8" s="48"/>
      <c r="I8" s="48"/>
      <c r="J8" s="48"/>
      <c r="K8" s="48"/>
      <c r="L8" s="48"/>
      <c r="M8" s="48"/>
      <c r="N8" s="48"/>
      <c r="O8" s="48"/>
      <c r="P8" s="48"/>
      <c r="Q8" s="48"/>
    </row>
    <row r="9" spans="1:17" customFormat="1" x14ac:dyDescent="0.25">
      <c r="A9" s="46" t="s">
        <v>124</v>
      </c>
      <c r="B9" s="52" t="s">
        <v>260</v>
      </c>
      <c r="C9" s="48"/>
      <c r="D9" s="48"/>
      <c r="E9" s="48"/>
      <c r="F9" s="48"/>
      <c r="G9" s="48"/>
      <c r="H9" s="48"/>
      <c r="I9" s="48"/>
      <c r="J9" s="48"/>
      <c r="K9" s="48"/>
      <c r="L9" s="48"/>
      <c r="M9" s="48"/>
      <c r="N9" s="48"/>
      <c r="O9" s="48"/>
      <c r="P9" s="48"/>
      <c r="Q9" s="48"/>
    </row>
    <row r="10" spans="1:17" customFormat="1" x14ac:dyDescent="0.25">
      <c r="A10" s="46" t="s">
        <v>6</v>
      </c>
      <c r="B10" s="52" t="s">
        <v>273</v>
      </c>
      <c r="C10" s="48"/>
      <c r="D10" s="48"/>
      <c r="E10" s="48"/>
      <c r="F10" s="48"/>
      <c r="G10" s="48"/>
      <c r="H10" s="48"/>
      <c r="I10" s="48"/>
      <c r="J10" s="48"/>
      <c r="K10" s="48"/>
      <c r="L10" s="48"/>
      <c r="M10" s="48"/>
      <c r="N10" s="48"/>
      <c r="O10" s="48"/>
      <c r="P10" s="48"/>
      <c r="Q10" s="48"/>
    </row>
    <row r="11" spans="1:17" customFormat="1" x14ac:dyDescent="0.25">
      <c r="A11" s="46" t="s">
        <v>125</v>
      </c>
      <c r="B11" s="52" t="s">
        <v>219</v>
      </c>
      <c r="C11" s="48"/>
      <c r="D11" s="48"/>
      <c r="E11" s="48"/>
      <c r="F11" s="48"/>
      <c r="G11" s="48"/>
      <c r="H11" s="48"/>
      <c r="I11" s="48"/>
      <c r="J11" s="48"/>
      <c r="K11" s="48"/>
      <c r="L11" s="48"/>
      <c r="M11" s="48"/>
      <c r="N11" s="48"/>
      <c r="O11" s="48"/>
      <c r="P11" s="48"/>
      <c r="Q11" s="48"/>
    </row>
    <row r="12" spans="1:17" customFormat="1" x14ac:dyDescent="0.25">
      <c r="A12" s="46" t="s">
        <v>126</v>
      </c>
      <c r="B12" s="52" t="s">
        <v>270</v>
      </c>
      <c r="C12" s="52"/>
      <c r="D12" s="52"/>
      <c r="E12" s="52"/>
      <c r="F12" s="52"/>
      <c r="G12" s="52"/>
      <c r="H12" s="52"/>
      <c r="I12" s="52"/>
      <c r="J12" s="52"/>
      <c r="K12" s="52"/>
      <c r="L12" s="52"/>
      <c r="M12" s="52"/>
      <c r="N12" s="48"/>
      <c r="O12" s="48"/>
      <c r="P12" s="48"/>
      <c r="Q12" s="48"/>
    </row>
    <row r="13" spans="1:17" customFormat="1" x14ac:dyDescent="0.25">
      <c r="A13" s="46" t="s">
        <v>382</v>
      </c>
      <c r="B13" s="52">
        <v>0</v>
      </c>
      <c r="C13" s="48"/>
      <c r="D13" s="48"/>
      <c r="E13" s="48"/>
      <c r="F13" s="48"/>
      <c r="G13" s="48"/>
      <c r="H13" s="48"/>
      <c r="I13" s="48"/>
      <c r="J13" s="48"/>
      <c r="K13" s="48"/>
      <c r="L13" s="48"/>
      <c r="M13" s="48"/>
      <c r="N13" s="48"/>
      <c r="O13" s="48"/>
      <c r="P13" s="48"/>
      <c r="Q13" s="48"/>
    </row>
    <row r="14" spans="1:17" customFormat="1" x14ac:dyDescent="0.25">
      <c r="A14" s="46" t="s">
        <v>128</v>
      </c>
      <c r="B14" s="52">
        <v>407</v>
      </c>
      <c r="C14" s="48"/>
      <c r="D14" s="48"/>
      <c r="E14" s="48"/>
      <c r="F14" s="48"/>
      <c r="G14" s="48"/>
      <c r="H14" s="48"/>
      <c r="I14" s="48"/>
      <c r="J14" s="48"/>
      <c r="K14" s="48"/>
      <c r="L14" s="48"/>
      <c r="M14" s="48"/>
      <c r="N14" s="48"/>
      <c r="O14" s="48"/>
      <c r="P14" s="48"/>
      <c r="Q14" s="48"/>
    </row>
    <row r="15" spans="1:17" customFormat="1" x14ac:dyDescent="0.25">
      <c r="A15" s="46" t="s">
        <v>383</v>
      </c>
      <c r="B15" s="52" t="s">
        <v>274</v>
      </c>
      <c r="C15" s="48"/>
      <c r="D15" s="48"/>
      <c r="E15" s="48"/>
      <c r="F15" s="48"/>
      <c r="G15" s="48"/>
      <c r="H15" s="48"/>
      <c r="I15" s="48"/>
      <c r="J15" s="48"/>
      <c r="K15" s="48"/>
      <c r="L15" s="48"/>
      <c r="M15" s="48"/>
      <c r="N15" s="48"/>
      <c r="O15" s="48"/>
      <c r="P15" s="48"/>
      <c r="Q15" s="48"/>
    </row>
    <row r="16" spans="1:17" customFormat="1" x14ac:dyDescent="0.25">
      <c r="A16" s="46" t="s">
        <v>130</v>
      </c>
      <c r="B16" s="52" t="s">
        <v>275</v>
      </c>
      <c r="C16" s="48"/>
      <c r="D16" s="48"/>
      <c r="E16" s="48"/>
      <c r="F16" s="48"/>
      <c r="G16" s="48"/>
      <c r="H16" s="48"/>
      <c r="I16" s="48"/>
      <c r="J16" s="48"/>
      <c r="K16" s="48"/>
      <c r="L16" s="48"/>
      <c r="M16" s="48"/>
      <c r="N16" s="48"/>
      <c r="O16" s="48"/>
      <c r="P16" s="48"/>
      <c r="Q16" s="48"/>
    </row>
    <row r="17" spans="1:17" customFormat="1" x14ac:dyDescent="0.25">
      <c r="A17" s="47" t="s">
        <v>384</v>
      </c>
      <c r="B17" s="52"/>
      <c r="C17" s="48"/>
      <c r="D17" s="48"/>
      <c r="E17" s="48"/>
      <c r="F17" s="48"/>
      <c r="G17" s="48"/>
      <c r="H17" s="48"/>
      <c r="I17" s="48"/>
      <c r="J17" s="48"/>
      <c r="K17" s="48"/>
      <c r="L17" s="48"/>
      <c r="M17" s="48"/>
      <c r="N17" s="48"/>
      <c r="O17" s="48"/>
      <c r="P17" s="48"/>
      <c r="Q17" s="48"/>
    </row>
    <row r="18" spans="1:17" customFormat="1" x14ac:dyDescent="0.25">
      <c r="A18" s="46" t="s">
        <v>132</v>
      </c>
      <c r="B18" s="53">
        <v>46213</v>
      </c>
      <c r="C18" s="49"/>
      <c r="D18" s="49"/>
      <c r="E18" s="49"/>
      <c r="F18" s="49"/>
      <c r="G18" s="49"/>
      <c r="H18" s="49"/>
      <c r="I18" s="49"/>
      <c r="J18" s="49"/>
      <c r="K18" s="49"/>
      <c r="L18" s="49"/>
      <c r="M18" s="49"/>
      <c r="N18" s="48"/>
      <c r="O18" s="48"/>
      <c r="P18" s="48"/>
      <c r="Q18" s="48"/>
    </row>
    <row r="19" spans="1:17" customFormat="1" x14ac:dyDescent="0.25">
      <c r="A19" s="46" t="s">
        <v>133</v>
      </c>
      <c r="B19" s="53">
        <v>46266</v>
      </c>
      <c r="C19" s="49"/>
      <c r="D19" s="49"/>
      <c r="E19" s="49"/>
      <c r="F19" s="49"/>
      <c r="G19" s="49"/>
      <c r="H19" s="49"/>
      <c r="I19" s="49"/>
      <c r="J19" s="49"/>
      <c r="K19" s="49"/>
      <c r="L19" s="49"/>
      <c r="M19" s="49"/>
      <c r="N19" s="48"/>
      <c r="O19" s="48"/>
      <c r="P19" s="48"/>
      <c r="Q19" s="48"/>
    </row>
    <row r="20" spans="1:17" customFormat="1" x14ac:dyDescent="0.25">
      <c r="A20" s="46" t="s">
        <v>134</v>
      </c>
      <c r="B20" s="52" t="s">
        <v>143</v>
      </c>
      <c r="C20" s="48"/>
      <c r="D20" s="48"/>
      <c r="E20" s="48"/>
      <c r="F20" s="48"/>
      <c r="G20" s="48"/>
      <c r="H20" s="48"/>
      <c r="I20" s="48"/>
      <c r="J20" s="48"/>
      <c r="K20" s="48"/>
      <c r="L20" s="48"/>
      <c r="M20" s="48"/>
      <c r="N20" s="48"/>
      <c r="O20" s="48"/>
      <c r="P20" s="48"/>
      <c r="Q20" s="48"/>
    </row>
    <row r="21" spans="1:17" customFormat="1" x14ac:dyDescent="0.25">
      <c r="A21" s="46" t="s">
        <v>385</v>
      </c>
      <c r="B21" s="52" t="s">
        <v>62</v>
      </c>
      <c r="C21" s="48"/>
      <c r="D21" s="48"/>
      <c r="E21" s="48"/>
      <c r="F21" s="48"/>
      <c r="G21" s="48"/>
      <c r="H21" s="48"/>
      <c r="I21" s="48"/>
      <c r="J21" s="48"/>
      <c r="K21" s="48"/>
      <c r="L21" s="48"/>
      <c r="M21" s="48"/>
      <c r="N21" s="48"/>
      <c r="O21" s="48"/>
      <c r="P21" s="48"/>
      <c r="Q21" s="48"/>
    </row>
    <row r="22" spans="1:17" customFormat="1" x14ac:dyDescent="0.25"/>
    <row r="23" spans="1:17" customFormat="1" x14ac:dyDescent="0.25">
      <c r="A23" s="23" t="str">
        <f>HYPERLINK("#'Factor List'!A1", "Back to Factor List")</f>
        <v>Back to Factor List</v>
      </c>
      <c r="B23" s="23" t="str">
        <f>HYPERLINK("#'Assumptions'!A1", "Assumptions")</f>
        <v>Assumptions</v>
      </c>
    </row>
    <row r="26" spans="1:17" s="61" customFormat="1" ht="13" x14ac:dyDescent="0.25">
      <c r="A26" s="60" t="s">
        <v>404</v>
      </c>
      <c r="B26" s="62">
        <v>54</v>
      </c>
      <c r="C26" s="60">
        <v>55</v>
      </c>
      <c r="D26" s="60">
        <v>56</v>
      </c>
      <c r="E26" s="60">
        <v>57</v>
      </c>
      <c r="F26" s="60">
        <v>58</v>
      </c>
      <c r="G26" s="60">
        <v>59</v>
      </c>
      <c r="H26" s="60">
        <v>60</v>
      </c>
      <c r="I26" s="60">
        <v>61</v>
      </c>
      <c r="J26" s="60">
        <v>62</v>
      </c>
      <c r="K26" s="60">
        <v>63</v>
      </c>
      <c r="L26" s="60">
        <v>64</v>
      </c>
      <c r="M26" s="60">
        <v>65</v>
      </c>
      <c r="N26" s="60">
        <v>66</v>
      </c>
      <c r="O26" s="60">
        <v>67</v>
      </c>
      <c r="P26" s="60">
        <v>68</v>
      </c>
      <c r="Q26" s="60">
        <v>69</v>
      </c>
    </row>
    <row r="27" spans="1:17" x14ac:dyDescent="0.25">
      <c r="A27" s="44">
        <v>0</v>
      </c>
      <c r="B27" s="51">
        <v>0</v>
      </c>
      <c r="C27" s="51">
        <v>0</v>
      </c>
      <c r="D27" s="51">
        <v>0</v>
      </c>
      <c r="E27" s="51">
        <v>0</v>
      </c>
      <c r="F27" s="51">
        <v>0</v>
      </c>
      <c r="G27" s="51">
        <v>0</v>
      </c>
      <c r="H27" s="51">
        <v>0</v>
      </c>
      <c r="I27" s="51">
        <v>0</v>
      </c>
      <c r="J27" s="51">
        <v>0</v>
      </c>
      <c r="K27" s="51">
        <v>0</v>
      </c>
      <c r="L27" s="51">
        <v>0</v>
      </c>
      <c r="M27" s="51">
        <v>0</v>
      </c>
      <c r="N27" s="51">
        <v>0</v>
      </c>
      <c r="O27" s="51">
        <v>0</v>
      </c>
      <c r="P27" s="51">
        <v>0</v>
      </c>
      <c r="Q27" s="51">
        <v>0</v>
      </c>
    </row>
    <row r="28" spans="1:17" x14ac:dyDescent="0.25">
      <c r="A28" s="44">
        <v>1</v>
      </c>
      <c r="B28" s="51">
        <v>3.1606628685262213E-3</v>
      </c>
      <c r="C28" s="51">
        <v>3.1606628685262213E-3</v>
      </c>
      <c r="D28" s="51">
        <v>3.2475559382474429E-3</v>
      </c>
      <c r="E28" s="51">
        <v>3.3432297067354007E-3</v>
      </c>
      <c r="F28" s="51">
        <v>3.4431387228838766E-3</v>
      </c>
      <c r="G28" s="51">
        <v>3.5462795186677423E-3</v>
      </c>
      <c r="H28" s="51">
        <v>3.6454072298667526E-3</v>
      </c>
      <c r="I28" s="51">
        <v>3.7438376081845E-3</v>
      </c>
      <c r="J28" s="51">
        <v>3.8491590331777353E-3</v>
      </c>
      <c r="K28" s="51">
        <v>3.9615502127102672E-3</v>
      </c>
      <c r="L28" s="51">
        <v>4.0795812705804631E-3</v>
      </c>
      <c r="M28" s="51">
        <v>4.2029387710994185E-3</v>
      </c>
      <c r="N28" s="51">
        <v>4.332453077756886E-3</v>
      </c>
      <c r="O28" s="51">
        <v>4.4715332743219469E-3</v>
      </c>
      <c r="P28" s="51">
        <v>4.6177552792511824E-3</v>
      </c>
      <c r="Q28" s="51">
        <v>4.9042100789253732E-3</v>
      </c>
    </row>
    <row r="29" spans="1:17" x14ac:dyDescent="0.25">
      <c r="A29" s="44">
        <v>2</v>
      </c>
      <c r="B29" s="51">
        <v>6.3213257370524426E-3</v>
      </c>
      <c r="C29" s="51">
        <v>6.3213257370524426E-3</v>
      </c>
      <c r="D29" s="51">
        <v>6.4951118764948858E-3</v>
      </c>
      <c r="E29" s="51">
        <v>6.6864594134708015E-3</v>
      </c>
      <c r="F29" s="51">
        <v>6.8862774457677531E-3</v>
      </c>
      <c r="G29" s="51">
        <v>7.0925590373354845E-3</v>
      </c>
      <c r="H29" s="51">
        <v>7.2908144597335052E-3</v>
      </c>
      <c r="I29" s="51">
        <v>7.487675216369E-3</v>
      </c>
      <c r="J29" s="51">
        <v>7.6983180663554706E-3</v>
      </c>
      <c r="K29" s="51">
        <v>7.9231004254205345E-3</v>
      </c>
      <c r="L29" s="51">
        <v>8.1591625411609262E-3</v>
      </c>
      <c r="M29" s="51">
        <v>8.405877542198837E-3</v>
      </c>
      <c r="N29" s="51">
        <v>8.664906155513772E-3</v>
      </c>
      <c r="O29" s="51">
        <v>8.9430665486438937E-3</v>
      </c>
      <c r="P29" s="51">
        <v>9.2355105585023647E-3</v>
      </c>
      <c r="Q29" s="51">
        <v>9.8084201578507463E-3</v>
      </c>
    </row>
    <row r="30" spans="1:17" x14ac:dyDescent="0.25">
      <c r="A30" s="44">
        <v>3</v>
      </c>
      <c r="B30" s="51">
        <v>9.4819886055786638E-3</v>
      </c>
      <c r="C30" s="51">
        <v>9.4819886055786638E-3</v>
      </c>
      <c r="D30" s="51">
        <v>9.7426678147423292E-3</v>
      </c>
      <c r="E30" s="51">
        <v>1.0029689120206202E-2</v>
      </c>
      <c r="F30" s="51">
        <v>1.032941616865163E-2</v>
      </c>
      <c r="G30" s="51">
        <v>1.0638838556003227E-2</v>
      </c>
      <c r="H30" s="51">
        <v>1.0936221689600258E-2</v>
      </c>
      <c r="I30" s="51">
        <v>1.1231512824553501E-2</v>
      </c>
      <c r="J30" s="51">
        <v>1.1547477099533207E-2</v>
      </c>
      <c r="K30" s="51">
        <v>1.1884650638130803E-2</v>
      </c>
      <c r="L30" s="51">
        <v>1.2238743811741389E-2</v>
      </c>
      <c r="M30" s="51">
        <v>1.2608816313298256E-2</v>
      </c>
      <c r="N30" s="51">
        <v>1.299735923327066E-2</v>
      </c>
      <c r="O30" s="51">
        <v>1.3414599822965841E-2</v>
      </c>
      <c r="P30" s="51">
        <v>1.3853265837753547E-2</v>
      </c>
      <c r="Q30" s="51">
        <v>1.471263023677612E-2</v>
      </c>
    </row>
    <row r="31" spans="1:17" x14ac:dyDescent="0.25">
      <c r="A31" s="44">
        <v>4</v>
      </c>
      <c r="B31" s="51">
        <v>1.2642651474104885E-2</v>
      </c>
      <c r="C31" s="51">
        <v>1.2642651474104885E-2</v>
      </c>
      <c r="D31" s="51">
        <v>1.2990223752989772E-2</v>
      </c>
      <c r="E31" s="51">
        <v>1.3372918826941603E-2</v>
      </c>
      <c r="F31" s="51">
        <v>1.3772554891535506E-2</v>
      </c>
      <c r="G31" s="51">
        <v>1.4185118074670969E-2</v>
      </c>
      <c r="H31" s="51">
        <v>1.458162891946701E-2</v>
      </c>
      <c r="I31" s="51">
        <v>1.4975350432738E-2</v>
      </c>
      <c r="J31" s="51">
        <v>1.5396636132710941E-2</v>
      </c>
      <c r="K31" s="51">
        <v>1.5846200850841069E-2</v>
      </c>
      <c r="L31" s="51">
        <v>1.6318325082321852E-2</v>
      </c>
      <c r="M31" s="51">
        <v>1.6811755084397674E-2</v>
      </c>
      <c r="N31" s="51">
        <v>1.7329812311027544E-2</v>
      </c>
      <c r="O31" s="51">
        <v>1.7886133097287787E-2</v>
      </c>
      <c r="P31" s="51">
        <v>1.8471021117004729E-2</v>
      </c>
      <c r="Q31" s="51">
        <v>1.9616840315701493E-2</v>
      </c>
    </row>
    <row r="32" spans="1:17" x14ac:dyDescent="0.25">
      <c r="A32" s="44">
        <v>5</v>
      </c>
      <c r="B32" s="51">
        <v>1.5803314342631106E-2</v>
      </c>
      <c r="C32" s="51">
        <v>1.5803314342631106E-2</v>
      </c>
      <c r="D32" s="51">
        <v>1.6237779691237218E-2</v>
      </c>
      <c r="E32" s="51">
        <v>1.6716148533677005E-2</v>
      </c>
      <c r="F32" s="51">
        <v>1.7215693614419384E-2</v>
      </c>
      <c r="G32" s="51">
        <v>1.7731397593338714E-2</v>
      </c>
      <c r="H32" s="51">
        <v>1.8227036149333766E-2</v>
      </c>
      <c r="I32" s="51">
        <v>1.8719188040922503E-2</v>
      </c>
      <c r="J32" s="51">
        <v>1.9245795165888677E-2</v>
      </c>
      <c r="K32" s="51">
        <v>1.980775106355134E-2</v>
      </c>
      <c r="L32" s="51">
        <v>2.0397906352902315E-2</v>
      </c>
      <c r="M32" s="51">
        <v>2.1014693855497094E-2</v>
      </c>
      <c r="N32" s="51">
        <v>2.1662265388784435E-2</v>
      </c>
      <c r="O32" s="51">
        <v>2.2357666371609734E-2</v>
      </c>
      <c r="P32" s="51">
        <v>2.3088776396255912E-2</v>
      </c>
      <c r="Q32" s="51">
        <v>2.4521050394626868E-2</v>
      </c>
    </row>
    <row r="33" spans="1:17" x14ac:dyDescent="0.25">
      <c r="A33" s="44">
        <v>6</v>
      </c>
      <c r="B33" s="51">
        <v>1.8963977211157328E-2</v>
      </c>
      <c r="C33" s="51">
        <v>1.8963977211157328E-2</v>
      </c>
      <c r="D33" s="51">
        <v>1.9485335629484658E-2</v>
      </c>
      <c r="E33" s="51">
        <v>2.0059378240412404E-2</v>
      </c>
      <c r="F33" s="51">
        <v>2.065883233730326E-2</v>
      </c>
      <c r="G33" s="51">
        <v>2.1277677112006455E-2</v>
      </c>
      <c r="H33" s="51">
        <v>2.1872443379200517E-2</v>
      </c>
      <c r="I33" s="51">
        <v>2.2463025649107002E-2</v>
      </c>
      <c r="J33" s="51">
        <v>2.3094954199066414E-2</v>
      </c>
      <c r="K33" s="51">
        <v>2.3769301276261607E-2</v>
      </c>
      <c r="L33" s="51">
        <v>2.4477487623482778E-2</v>
      </c>
      <c r="M33" s="51">
        <v>2.5217632626596511E-2</v>
      </c>
      <c r="N33" s="51">
        <v>2.5994718466541319E-2</v>
      </c>
      <c r="O33" s="51">
        <v>2.6829199645931681E-2</v>
      </c>
      <c r="P33" s="51">
        <v>2.7706531675507094E-2</v>
      </c>
      <c r="Q33" s="51">
        <v>2.9425260473552241E-2</v>
      </c>
    </row>
    <row r="34" spans="1:17" x14ac:dyDescent="0.25">
      <c r="A34" s="44">
        <v>7</v>
      </c>
      <c r="B34" s="51">
        <v>2.2124640079683549E-2</v>
      </c>
      <c r="C34" s="51">
        <v>2.2124640079683549E-2</v>
      </c>
      <c r="D34" s="51">
        <v>2.2732891567732103E-2</v>
      </c>
      <c r="E34" s="51">
        <v>2.3402607947147807E-2</v>
      </c>
      <c r="F34" s="51">
        <v>2.410197106018714E-2</v>
      </c>
      <c r="G34" s="51">
        <v>2.4823956630674198E-2</v>
      </c>
      <c r="H34" s="51">
        <v>2.551785060906727E-2</v>
      </c>
      <c r="I34" s="51">
        <v>2.6206863257291504E-2</v>
      </c>
      <c r="J34" s="51">
        <v>2.694411323224415E-2</v>
      </c>
      <c r="K34" s="51">
        <v>2.7730851488971878E-2</v>
      </c>
      <c r="L34" s="51">
        <v>2.8557068894063245E-2</v>
      </c>
      <c r="M34" s="51">
        <v>2.9420571397695931E-2</v>
      </c>
      <c r="N34" s="51">
        <v>3.0327171544298207E-2</v>
      </c>
      <c r="O34" s="51">
        <v>3.1300732920253628E-2</v>
      </c>
      <c r="P34" s="51">
        <v>3.232428695475828E-2</v>
      </c>
      <c r="Q34" s="51">
        <v>3.4329470552477613E-2</v>
      </c>
    </row>
    <row r="35" spans="1:17" x14ac:dyDescent="0.25">
      <c r="A35" s="44">
        <v>8</v>
      </c>
      <c r="B35" s="51">
        <v>2.528530294820977E-2</v>
      </c>
      <c r="C35" s="51">
        <v>2.528530294820977E-2</v>
      </c>
      <c r="D35" s="51">
        <v>2.5980447505979543E-2</v>
      </c>
      <c r="E35" s="51">
        <v>2.6745837653883206E-2</v>
      </c>
      <c r="F35" s="51">
        <v>2.7545109783071012E-2</v>
      </c>
      <c r="G35" s="51">
        <v>2.8370236149341938E-2</v>
      </c>
      <c r="H35" s="51">
        <v>2.9163257838934021E-2</v>
      </c>
      <c r="I35" s="51">
        <v>2.9950700865476E-2</v>
      </c>
      <c r="J35" s="51">
        <v>3.0793272265421882E-2</v>
      </c>
      <c r="K35" s="51">
        <v>3.1692401701682138E-2</v>
      </c>
      <c r="L35" s="51">
        <v>3.2636650164643705E-2</v>
      </c>
      <c r="M35" s="51">
        <v>3.3623510168795348E-2</v>
      </c>
      <c r="N35" s="51">
        <v>3.4659624622055088E-2</v>
      </c>
      <c r="O35" s="51">
        <v>3.5772266194575575E-2</v>
      </c>
      <c r="P35" s="51">
        <v>3.6942042234009459E-2</v>
      </c>
      <c r="Q35" s="51">
        <v>3.9233680631402985E-2</v>
      </c>
    </row>
    <row r="36" spans="1:17" x14ac:dyDescent="0.25">
      <c r="A36" s="44">
        <v>9</v>
      </c>
      <c r="B36" s="51">
        <v>2.8445965816735991E-2</v>
      </c>
      <c r="C36" s="51">
        <v>2.8445965816735991E-2</v>
      </c>
      <c r="D36" s="51">
        <v>2.9228003444226987E-2</v>
      </c>
      <c r="E36" s="51">
        <v>3.0089067360618608E-2</v>
      </c>
      <c r="F36" s="51">
        <v>3.0988248505954892E-2</v>
      </c>
      <c r="G36" s="51">
        <v>3.1916515668009682E-2</v>
      </c>
      <c r="H36" s="51">
        <v>3.2808665068800771E-2</v>
      </c>
      <c r="I36" s="51">
        <v>3.3694538473660503E-2</v>
      </c>
      <c r="J36" s="51">
        <v>3.4642431298599619E-2</v>
      </c>
      <c r="K36" s="51">
        <v>3.5653951914392412E-2</v>
      </c>
      <c r="L36" s="51">
        <v>3.6716231435224164E-2</v>
      </c>
      <c r="M36" s="51">
        <v>3.7826448939894765E-2</v>
      </c>
      <c r="N36" s="51">
        <v>3.8992077699811979E-2</v>
      </c>
      <c r="O36" s="51">
        <v>4.0243799468897522E-2</v>
      </c>
      <c r="P36" s="51">
        <v>4.1559797513260638E-2</v>
      </c>
      <c r="Q36" s="51">
        <v>4.4137890710328365E-2</v>
      </c>
    </row>
    <row r="37" spans="1:17" x14ac:dyDescent="0.25">
      <c r="A37" s="44">
        <v>10</v>
      </c>
      <c r="B37" s="51">
        <v>3.1606628685262213E-2</v>
      </c>
      <c r="C37" s="51">
        <v>3.1606628685262213E-2</v>
      </c>
      <c r="D37" s="51">
        <v>3.2475559382474435E-2</v>
      </c>
      <c r="E37" s="51">
        <v>3.3432297067354011E-2</v>
      </c>
      <c r="F37" s="51">
        <v>3.4431387228838768E-2</v>
      </c>
      <c r="G37" s="51">
        <v>3.5462795186677429E-2</v>
      </c>
      <c r="H37" s="51">
        <v>3.6454072298667532E-2</v>
      </c>
      <c r="I37" s="51">
        <v>3.7438376081845005E-2</v>
      </c>
      <c r="J37" s="51">
        <v>3.8491590331777355E-2</v>
      </c>
      <c r="K37" s="51">
        <v>3.9615502127102679E-2</v>
      </c>
      <c r="L37" s="51">
        <v>4.0795812705804631E-2</v>
      </c>
      <c r="M37" s="51">
        <v>4.2029387710994189E-2</v>
      </c>
      <c r="N37" s="51">
        <v>4.332453077756887E-2</v>
      </c>
      <c r="O37" s="51">
        <v>4.4715332743219469E-2</v>
      </c>
      <c r="P37" s="51">
        <v>4.6177552792511824E-2</v>
      </c>
      <c r="Q37" s="51">
        <v>4.9042100789253737E-2</v>
      </c>
    </row>
    <row r="38" spans="1:17" x14ac:dyDescent="0.25">
      <c r="A38" s="44">
        <v>11</v>
      </c>
      <c r="B38" s="51">
        <v>3.4767291553788431E-2</v>
      </c>
      <c r="C38" s="51">
        <v>3.4767291553788431E-2</v>
      </c>
      <c r="D38" s="51">
        <v>3.5723115320721872E-2</v>
      </c>
      <c r="E38" s="51">
        <v>3.6775526774089407E-2</v>
      </c>
      <c r="F38" s="51">
        <v>3.7874525951722644E-2</v>
      </c>
      <c r="G38" s="51">
        <v>3.9009074705345162E-2</v>
      </c>
      <c r="H38" s="51">
        <v>4.0099479528534279E-2</v>
      </c>
      <c r="I38" s="51">
        <v>4.1182213690029501E-2</v>
      </c>
      <c r="J38" s="51">
        <v>4.2340749364955091E-2</v>
      </c>
      <c r="K38" s="51">
        <v>4.3577052339812947E-2</v>
      </c>
      <c r="L38" s="51">
        <v>4.487539397638509E-2</v>
      </c>
      <c r="M38" s="51">
        <v>4.6232326482093598E-2</v>
      </c>
      <c r="N38" s="51">
        <v>4.7656983855325748E-2</v>
      </c>
      <c r="O38" s="51">
        <v>4.9186866017541415E-2</v>
      </c>
      <c r="P38" s="51">
        <v>5.0795308071763003E-2</v>
      </c>
      <c r="Q38" s="51">
        <v>5.3946310868179109E-2</v>
      </c>
    </row>
  </sheetData>
  <sheetProtection algorithmName="SHA-512" hashValue="iGQnNLYeCNQwNZ5Q60fogRKSNfb+FR3ICkCHoEyJnn8sqe/wpUivuNtFCkil/F89cChw6i5dOLRgFrBc8Wl2Bw==" saltValue="WllINWgAiFalmF9xT+SJOA==" spinCount="100000" sheet="1" objects="1" scenarios="1"/>
  <conditionalFormatting sqref="C26:Q38">
    <cfRule type="expression" dxfId="364" priority="5" stopIfTrue="1">
      <formula>MOD(ROW(),2)=0</formula>
    </cfRule>
    <cfRule type="expression" dxfId="363" priority="6" stopIfTrue="1">
      <formula>MOD(ROW(),2)&lt;&gt;0</formula>
    </cfRule>
  </conditionalFormatting>
  <conditionalFormatting sqref="C6:Q21">
    <cfRule type="expression" dxfId="362" priority="9" stopIfTrue="1">
      <formula>MOD(ROW(),2)=0</formula>
    </cfRule>
    <cfRule type="expression" dxfId="361" priority="10" stopIfTrue="1">
      <formula>MOD(ROW(),2)&lt;&gt;0</formula>
    </cfRule>
  </conditionalFormatting>
  <conditionalFormatting sqref="A27:A38">
    <cfRule type="expression" dxfId="360" priority="11" stopIfTrue="1">
      <formula>MOD(ROW(),2)=0</formula>
    </cfRule>
    <cfRule type="expression" dxfId="359" priority="12" stopIfTrue="1">
      <formula>MOD(ROW(),2)&lt;&gt;0</formula>
    </cfRule>
  </conditionalFormatting>
  <conditionalFormatting sqref="B26:B38">
    <cfRule type="expression" dxfId="358" priority="13" stopIfTrue="1">
      <formula>MOD(ROW(),2)=0</formula>
    </cfRule>
    <cfRule type="expression" dxfId="357" priority="14" stopIfTrue="1">
      <formula>MOD(ROW(),2)&lt;&gt;0</formula>
    </cfRule>
  </conditionalFormatting>
  <conditionalFormatting sqref="A6:A21">
    <cfRule type="expression" dxfId="356" priority="15" stopIfTrue="1">
      <formula>MOD(ROW(),2)=0</formula>
    </cfRule>
    <cfRule type="expression" dxfId="355" priority="16" stopIfTrue="1">
      <formula>MOD(ROW(),2)&lt;&gt;0</formula>
    </cfRule>
  </conditionalFormatting>
  <conditionalFormatting sqref="B6:B21">
    <cfRule type="expression" dxfId="354" priority="17" stopIfTrue="1">
      <formula>MOD(ROW(),2)=0</formula>
    </cfRule>
    <cfRule type="expression" dxfId="353" priority="18" stopIfTrue="1">
      <formula>MOD(ROW(),2)&lt;&gt;0</formula>
    </cfRule>
  </conditionalFormatting>
  <conditionalFormatting sqref="A26">
    <cfRule type="expression" dxfId="352" priority="1" stopIfTrue="1">
      <formula>MOD(ROW(),2)=0</formula>
    </cfRule>
    <cfRule type="expression" dxfId="351" priority="2" stopIfTrue="1">
      <formula>MOD(ROW(),2)&lt;&gt;0</formula>
    </cfRule>
  </conditionalFormatting>
  <pageMargins left="0.7" right="0.7" top="0.75" bottom="0.75" header="0.3" footer="0.3"/>
  <tableParts count="1">
    <tablePart r:id="rId1"/>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045D4-2BF7-4ED1-A082-EE09A39A4908}">
  <sheetPr codeName="Sheet59"/>
  <dimension ref="A1:C41"/>
  <sheetViews>
    <sheetView showGridLines="0" workbookViewId="0">
      <selection activeCell="A6" sqref="A6"/>
    </sheetView>
  </sheetViews>
  <sheetFormatPr defaultColWidth="8.7265625" defaultRowHeight="12.5" x14ac:dyDescent="0.25"/>
  <cols>
    <col min="1" max="1" width="31.7265625" style="42" customWidth="1"/>
    <col min="2" max="2" width="22.7265625" style="42" customWidth="1"/>
    <col min="3" max="3" width="28.453125" style="42" customWidth="1"/>
    <col min="4" max="16384" width="8.7265625" style="42"/>
  </cols>
  <sheetData>
    <row r="1" spans="1:3" s="1" customFormat="1" ht="20" x14ac:dyDescent="0.4">
      <c r="A1" s="2" t="s">
        <v>0</v>
      </c>
    </row>
    <row r="2" spans="1:3" s="1" customFormat="1" ht="15.5" x14ac:dyDescent="0.35">
      <c r="A2" s="30" t="s">
        <v>1</v>
      </c>
      <c r="B2" s="3" t="str">
        <f>wb_title</f>
        <v>Fire_NI - Consolidated Factor Spreadsheet</v>
      </c>
    </row>
    <row r="3" spans="1:3" s="1" customFormat="1" ht="15.5" x14ac:dyDescent="0.35">
      <c r="A3" s="30" t="s">
        <v>2</v>
      </c>
      <c r="B3" s="3" t="str">
        <f>TABLE_FACTOR_TYPE_1 &amp; " - x-" &amp; TABLE_SERIES_NUMBER_1</f>
        <v>Triv Comm - x-501</v>
      </c>
    </row>
    <row r="4" spans="1:3" customFormat="1" x14ac:dyDescent="0.25"/>
    <row r="5" spans="1:3" customFormat="1" x14ac:dyDescent="0.25"/>
    <row r="6" spans="1:3" customFormat="1" x14ac:dyDescent="0.25">
      <c r="A6" s="46" t="s">
        <v>379</v>
      </c>
      <c r="B6" s="52" t="s">
        <v>380</v>
      </c>
      <c r="C6" s="52"/>
    </row>
    <row r="7" spans="1:3" customFormat="1" x14ac:dyDescent="0.25">
      <c r="A7" s="46" t="s">
        <v>381</v>
      </c>
      <c r="B7" s="52" t="s">
        <v>31</v>
      </c>
      <c r="C7" s="52"/>
    </row>
    <row r="8" spans="1:3" customFormat="1" x14ac:dyDescent="0.25">
      <c r="A8" s="46" t="s">
        <v>123</v>
      </c>
      <c r="B8" s="52" t="s">
        <v>276</v>
      </c>
      <c r="C8" s="52"/>
    </row>
    <row r="9" spans="1:3" customFormat="1" x14ac:dyDescent="0.25">
      <c r="A9" s="46" t="s">
        <v>124</v>
      </c>
      <c r="B9" s="52" t="s">
        <v>277</v>
      </c>
      <c r="C9" s="52"/>
    </row>
    <row r="10" spans="1:3" customFormat="1" x14ac:dyDescent="0.25">
      <c r="A10" s="46" t="s">
        <v>6</v>
      </c>
      <c r="B10" s="52" t="s">
        <v>278</v>
      </c>
      <c r="C10" s="52"/>
    </row>
    <row r="11" spans="1:3" customFormat="1" x14ac:dyDescent="0.25">
      <c r="A11" s="46" t="s">
        <v>125</v>
      </c>
      <c r="B11" s="52" t="s">
        <v>219</v>
      </c>
      <c r="C11" s="52"/>
    </row>
    <row r="12" spans="1:3" customFormat="1" x14ac:dyDescent="0.25">
      <c r="A12" s="46" t="s">
        <v>126</v>
      </c>
      <c r="B12" s="52" t="s">
        <v>279</v>
      </c>
      <c r="C12" s="52"/>
    </row>
    <row r="13" spans="1:3" customFormat="1" x14ac:dyDescent="0.25">
      <c r="A13" s="46" t="s">
        <v>382</v>
      </c>
      <c r="B13" s="52">
        <v>1</v>
      </c>
      <c r="C13" s="52"/>
    </row>
    <row r="14" spans="1:3" customFormat="1" x14ac:dyDescent="0.25">
      <c r="A14" s="46" t="s">
        <v>128</v>
      </c>
      <c r="B14" s="52">
        <v>501</v>
      </c>
      <c r="C14" s="52"/>
    </row>
    <row r="15" spans="1:3" customFormat="1" x14ac:dyDescent="0.25">
      <c r="A15" s="46" t="s">
        <v>383</v>
      </c>
      <c r="B15" s="52" t="s">
        <v>280</v>
      </c>
      <c r="C15" s="52"/>
    </row>
    <row r="16" spans="1:3" customFormat="1" x14ac:dyDescent="0.25">
      <c r="A16" s="46" t="s">
        <v>130</v>
      </c>
      <c r="B16" s="52" t="s">
        <v>281</v>
      </c>
      <c r="C16" s="52"/>
    </row>
    <row r="17" spans="1:3" customFormat="1" x14ac:dyDescent="0.25">
      <c r="A17" s="47" t="s">
        <v>384</v>
      </c>
      <c r="B17" s="52"/>
      <c r="C17" s="52"/>
    </row>
    <row r="18" spans="1:3" customFormat="1" x14ac:dyDescent="0.25">
      <c r="A18" s="46" t="s">
        <v>132</v>
      </c>
      <c r="B18" s="53">
        <v>46213</v>
      </c>
      <c r="C18" s="53"/>
    </row>
    <row r="19" spans="1:3" customFormat="1" x14ac:dyDescent="0.25">
      <c r="A19" s="46" t="s">
        <v>133</v>
      </c>
      <c r="B19" s="53">
        <v>46213</v>
      </c>
      <c r="C19" s="53"/>
    </row>
    <row r="20" spans="1:3" customFormat="1" x14ac:dyDescent="0.25">
      <c r="A20" s="46" t="s">
        <v>134</v>
      </c>
      <c r="B20" s="52" t="s">
        <v>143</v>
      </c>
      <c r="C20" s="52"/>
    </row>
    <row r="21" spans="1:3" customFormat="1" x14ac:dyDescent="0.25">
      <c r="A21" s="46" t="s">
        <v>385</v>
      </c>
      <c r="B21" s="52" t="s">
        <v>62</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39" x14ac:dyDescent="0.25">
      <c r="A26" s="60" t="s">
        <v>386</v>
      </c>
      <c r="B26" s="60" t="s">
        <v>409</v>
      </c>
      <c r="C26" s="60" t="s">
        <v>410</v>
      </c>
    </row>
    <row r="27" spans="1:3" x14ac:dyDescent="0.25">
      <c r="A27" s="44">
        <v>60</v>
      </c>
      <c r="B27" s="50">
        <v>19.619</v>
      </c>
      <c r="C27" s="50">
        <v>3.6509999999999998</v>
      </c>
    </row>
    <row r="28" spans="1:3" x14ac:dyDescent="0.25">
      <c r="A28" s="44">
        <v>61</v>
      </c>
      <c r="B28" s="50">
        <v>19.064</v>
      </c>
      <c r="C28" s="50">
        <v>3.6720000000000002</v>
      </c>
    </row>
    <row r="29" spans="1:3" x14ac:dyDescent="0.25">
      <c r="A29" s="44">
        <v>62</v>
      </c>
      <c r="B29" s="50">
        <v>18.504000000000001</v>
      </c>
      <c r="C29" s="50">
        <v>3.69</v>
      </c>
    </row>
    <row r="30" spans="1:3" x14ac:dyDescent="0.25">
      <c r="A30" s="44">
        <v>63</v>
      </c>
      <c r="B30" s="50">
        <v>17.939</v>
      </c>
      <c r="C30" s="50">
        <v>3.706</v>
      </c>
    </row>
    <row r="31" spans="1:3" x14ac:dyDescent="0.25">
      <c r="A31" s="44">
        <v>64</v>
      </c>
      <c r="B31" s="50">
        <v>17.369</v>
      </c>
      <c r="C31" s="50">
        <v>3.7189999999999999</v>
      </c>
    </row>
    <row r="32" spans="1:3" x14ac:dyDescent="0.25">
      <c r="A32" s="44">
        <v>65</v>
      </c>
      <c r="B32" s="50">
        <v>16.795000000000002</v>
      </c>
      <c r="C32" s="50">
        <v>3.7280000000000002</v>
      </c>
    </row>
    <row r="33" spans="1:3" x14ac:dyDescent="0.25">
      <c r="A33" s="44">
        <v>66</v>
      </c>
      <c r="B33" s="50">
        <v>16.216999999999999</v>
      </c>
      <c r="C33" s="50">
        <v>3.7330000000000001</v>
      </c>
    </row>
    <row r="34" spans="1:3" x14ac:dyDescent="0.25">
      <c r="A34" s="44">
        <v>67</v>
      </c>
      <c r="B34" s="50">
        <v>15.635999999999999</v>
      </c>
      <c r="C34" s="50">
        <v>3.7360000000000002</v>
      </c>
    </row>
    <row r="35" spans="1:3" x14ac:dyDescent="0.25">
      <c r="A35" s="44">
        <v>68</v>
      </c>
      <c r="B35" s="50">
        <v>15.048999999999999</v>
      </c>
      <c r="C35" s="50">
        <v>3.7349999999999999</v>
      </c>
    </row>
    <row r="36" spans="1:3" x14ac:dyDescent="0.25">
      <c r="A36" s="44">
        <v>69</v>
      </c>
      <c r="B36" s="50">
        <v>14.457000000000001</v>
      </c>
      <c r="C36" s="50">
        <v>3.7309999999999999</v>
      </c>
    </row>
    <row r="37" spans="1:3" x14ac:dyDescent="0.25">
      <c r="A37" s="44">
        <v>70</v>
      </c>
      <c r="B37" s="50">
        <v>13.861000000000001</v>
      </c>
      <c r="C37" s="50">
        <v>3.7240000000000002</v>
      </c>
    </row>
    <row r="38" spans="1:3" x14ac:dyDescent="0.25">
      <c r="A38" s="44">
        <v>71</v>
      </c>
      <c r="B38" s="50">
        <v>13.262</v>
      </c>
      <c r="C38" s="50">
        <v>3.7130000000000001</v>
      </c>
    </row>
    <row r="39" spans="1:3" x14ac:dyDescent="0.25">
      <c r="A39" s="44">
        <v>72</v>
      </c>
      <c r="B39" s="50">
        <v>12.663</v>
      </c>
      <c r="C39" s="50">
        <v>3.6960000000000002</v>
      </c>
    </row>
    <row r="40" spans="1:3" x14ac:dyDescent="0.25">
      <c r="A40" s="44">
        <v>73</v>
      </c>
      <c r="B40" s="50">
        <v>12.067</v>
      </c>
      <c r="C40" s="50">
        <v>3.6739999999999999</v>
      </c>
    </row>
    <row r="41" spans="1:3" x14ac:dyDescent="0.25">
      <c r="A41" s="44">
        <v>74</v>
      </c>
      <c r="B41" s="50">
        <v>11.478999999999999</v>
      </c>
      <c r="C41" s="50">
        <v>3.5449999999999999</v>
      </c>
    </row>
  </sheetData>
  <sheetProtection algorithmName="SHA-512" hashValue="zQHJZV0qwSbETTJ0uqCIB6MFCF39qnU9FTKHwCPoi6hvS7jatoCZhbZUr244Mot6a66EKhpZ1EpUoAHYOM9Nnw==" saltValue="2lhesttgg3fx15tOBBRtqA==" spinCount="100000" sheet="1" objects="1" scenarios="1"/>
  <conditionalFormatting sqref="A26:A41">
    <cfRule type="expression" dxfId="348" priority="1" stopIfTrue="1">
      <formula>MOD(ROW(),2)=0</formula>
    </cfRule>
    <cfRule type="expression" dxfId="347" priority="2" stopIfTrue="1">
      <formula>MOD(ROW(),2)&lt;&gt;0</formula>
    </cfRule>
  </conditionalFormatting>
  <conditionalFormatting sqref="B26:C41">
    <cfRule type="expression" dxfId="346" priority="3" stopIfTrue="1">
      <formula>MOD(ROW(),2)=0</formula>
    </cfRule>
    <cfRule type="expression" dxfId="345" priority="4" stopIfTrue="1">
      <formula>MOD(ROW(),2)&lt;&gt;0</formula>
    </cfRule>
  </conditionalFormatting>
  <conditionalFormatting sqref="A6:A21">
    <cfRule type="expression" dxfId="344" priority="5" stopIfTrue="1">
      <formula>MOD(ROW(),2)=0</formula>
    </cfRule>
    <cfRule type="expression" dxfId="343" priority="6" stopIfTrue="1">
      <formula>MOD(ROW(),2)&lt;&gt;0</formula>
    </cfRule>
  </conditionalFormatting>
  <conditionalFormatting sqref="B6:C21">
    <cfRule type="expression" dxfId="342" priority="7" stopIfTrue="1">
      <formula>MOD(ROW(),2)=0</formula>
    </cfRule>
    <cfRule type="expression" dxfId="341" priority="8" stopIfTrue="1">
      <formula>MOD(ROW(),2)&lt;&gt;0</formula>
    </cfRule>
  </conditionalFormatting>
  <pageMargins left="0.7" right="0.7" top="0.75" bottom="0.75" header="0.3" footer="0.3"/>
  <tableParts count="1">
    <tablePart r:id="rId1"/>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AD140-8BCD-409B-B5D6-A54A77A19BF8}">
  <sheetPr codeName="Sheet60"/>
  <dimension ref="A1:B101"/>
  <sheetViews>
    <sheetView showGridLines="0" workbookViewId="0">
      <selection activeCell="A6" sqref="A6"/>
    </sheetView>
  </sheetViews>
  <sheetFormatPr defaultColWidth="8.7265625" defaultRowHeight="12.5" x14ac:dyDescent="0.25"/>
  <cols>
    <col min="1" max="1" width="31.7265625" style="42" customWidth="1"/>
    <col min="2" max="2" width="40.54296875" style="42" customWidth="1"/>
    <col min="3" max="16384" width="8.7265625" style="42"/>
  </cols>
  <sheetData>
    <row r="1" spans="1:2" s="1" customFormat="1" ht="20" x14ac:dyDescent="0.4">
      <c r="A1" s="2" t="s">
        <v>0</v>
      </c>
    </row>
    <row r="2" spans="1:2" s="1" customFormat="1" ht="15.5" x14ac:dyDescent="0.35">
      <c r="A2" s="30" t="s">
        <v>1</v>
      </c>
      <c r="B2" s="3" t="str">
        <f>wb_title</f>
        <v>Fire_NI - Consolidated Factor Spreadsheet</v>
      </c>
    </row>
    <row r="3" spans="1:2" s="1" customFormat="1" ht="15.5" x14ac:dyDescent="0.35">
      <c r="A3" s="30" t="s">
        <v>2</v>
      </c>
      <c r="B3" s="3" t="str">
        <f>TABLE_FACTOR_TYPE_1 &amp; " - x-" &amp; TABLE_SERIES_NUMBER_1</f>
        <v>Triv Comm - x-502</v>
      </c>
    </row>
    <row r="4" spans="1:2" customFormat="1" x14ac:dyDescent="0.25"/>
    <row r="5" spans="1:2" customFormat="1" x14ac:dyDescent="0.25"/>
    <row r="6" spans="1:2" customFormat="1" x14ac:dyDescent="0.25">
      <c r="A6" s="46" t="s">
        <v>379</v>
      </c>
      <c r="B6" s="52" t="s">
        <v>380</v>
      </c>
    </row>
    <row r="7" spans="1:2" customFormat="1" x14ac:dyDescent="0.25">
      <c r="A7" s="46" t="s">
        <v>381</v>
      </c>
      <c r="B7" s="52" t="s">
        <v>31</v>
      </c>
    </row>
    <row r="8" spans="1:2" customFormat="1" x14ac:dyDescent="0.25">
      <c r="A8" s="46" t="s">
        <v>123</v>
      </c>
      <c r="B8" s="52" t="s">
        <v>276</v>
      </c>
    </row>
    <row r="9" spans="1:2" customFormat="1" x14ac:dyDescent="0.25">
      <c r="A9" s="46" t="s">
        <v>124</v>
      </c>
      <c r="B9" s="52" t="s">
        <v>277</v>
      </c>
    </row>
    <row r="10" spans="1:2" customFormat="1" ht="62.5" x14ac:dyDescent="0.25">
      <c r="A10" s="46" t="s">
        <v>6</v>
      </c>
      <c r="B10" s="52" t="s">
        <v>282</v>
      </c>
    </row>
    <row r="11" spans="1:2" customFormat="1" x14ac:dyDescent="0.25">
      <c r="A11" s="46" t="s">
        <v>125</v>
      </c>
      <c r="B11" s="52" t="s">
        <v>219</v>
      </c>
    </row>
    <row r="12" spans="1:2" customFormat="1" x14ac:dyDescent="0.25">
      <c r="A12" s="46" t="s">
        <v>126</v>
      </c>
      <c r="B12" s="52" t="s">
        <v>279</v>
      </c>
    </row>
    <row r="13" spans="1:2" customFormat="1" x14ac:dyDescent="0.25">
      <c r="A13" s="46" t="s">
        <v>382</v>
      </c>
      <c r="B13" s="52">
        <v>1</v>
      </c>
    </row>
    <row r="14" spans="1:2" customFormat="1" x14ac:dyDescent="0.25">
      <c r="A14" s="46" t="s">
        <v>128</v>
      </c>
      <c r="B14" s="52">
        <v>502</v>
      </c>
    </row>
    <row r="15" spans="1:2" customFormat="1" x14ac:dyDescent="0.25">
      <c r="A15" s="46" t="s">
        <v>383</v>
      </c>
      <c r="B15" s="52" t="s">
        <v>283</v>
      </c>
    </row>
    <row r="16" spans="1:2" customFormat="1" x14ac:dyDescent="0.25">
      <c r="A16" s="46" t="s">
        <v>130</v>
      </c>
      <c r="B16" s="52" t="s">
        <v>284</v>
      </c>
    </row>
    <row r="17" spans="1:2" customFormat="1" x14ac:dyDescent="0.25">
      <c r="A17" s="47" t="s">
        <v>384</v>
      </c>
      <c r="B17" s="52"/>
    </row>
    <row r="18" spans="1:2" customFormat="1" x14ac:dyDescent="0.25">
      <c r="A18" s="46" t="s">
        <v>132</v>
      </c>
      <c r="B18" s="53">
        <v>46213</v>
      </c>
    </row>
    <row r="19" spans="1:2" customFormat="1" x14ac:dyDescent="0.25">
      <c r="A19" s="46" t="s">
        <v>133</v>
      </c>
      <c r="B19" s="53">
        <v>46213</v>
      </c>
    </row>
    <row r="20" spans="1:2" customFormat="1" x14ac:dyDescent="0.25">
      <c r="A20" s="46" t="s">
        <v>134</v>
      </c>
      <c r="B20" s="52" t="s">
        <v>143</v>
      </c>
    </row>
    <row r="21" spans="1:2" customFormat="1" x14ac:dyDescent="0.25">
      <c r="A21" s="46" t="s">
        <v>385</v>
      </c>
      <c r="B21" s="52" t="s">
        <v>62</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13" x14ac:dyDescent="0.25">
      <c r="A26" s="60" t="s">
        <v>386</v>
      </c>
      <c r="B26" s="60" t="s">
        <v>411</v>
      </c>
    </row>
    <row r="27" spans="1:2" x14ac:dyDescent="0.25">
      <c r="A27" s="44">
        <v>25</v>
      </c>
      <c r="B27" s="50">
        <v>35.659999999999997</v>
      </c>
    </row>
    <row r="28" spans="1:2" x14ac:dyDescent="0.25">
      <c r="A28" s="44">
        <v>26</v>
      </c>
      <c r="B28" s="50">
        <v>35.343000000000004</v>
      </c>
    </row>
    <row r="29" spans="1:2" x14ac:dyDescent="0.25">
      <c r="A29" s="44">
        <v>27</v>
      </c>
      <c r="B29" s="50">
        <v>35.020000000000003</v>
      </c>
    </row>
    <row r="30" spans="1:2" x14ac:dyDescent="0.25">
      <c r="A30" s="44">
        <v>28</v>
      </c>
      <c r="B30" s="50">
        <v>34.691000000000003</v>
      </c>
    </row>
    <row r="31" spans="1:2" x14ac:dyDescent="0.25">
      <c r="A31" s="44">
        <v>29</v>
      </c>
      <c r="B31" s="50">
        <v>34.354999999999997</v>
      </c>
    </row>
    <row r="32" spans="1:2" x14ac:dyDescent="0.25">
      <c r="A32" s="44">
        <v>30</v>
      </c>
      <c r="B32" s="50">
        <v>34.012</v>
      </c>
    </row>
    <row r="33" spans="1:2" x14ac:dyDescent="0.25">
      <c r="A33" s="44">
        <v>31</v>
      </c>
      <c r="B33" s="50">
        <v>33.661999999999999</v>
      </c>
    </row>
    <row r="34" spans="1:2" x14ac:dyDescent="0.25">
      <c r="A34" s="44">
        <v>32</v>
      </c>
      <c r="B34" s="50">
        <v>33.305</v>
      </c>
    </row>
    <row r="35" spans="1:2" x14ac:dyDescent="0.25">
      <c r="A35" s="44">
        <v>33</v>
      </c>
      <c r="B35" s="50">
        <v>32.941000000000003</v>
      </c>
    </row>
    <row r="36" spans="1:2" x14ac:dyDescent="0.25">
      <c r="A36" s="44">
        <v>34</v>
      </c>
      <c r="B36" s="50">
        <v>32.570999999999998</v>
      </c>
    </row>
    <row r="37" spans="1:2" x14ac:dyDescent="0.25">
      <c r="A37" s="44">
        <v>35</v>
      </c>
      <c r="B37" s="50">
        <v>32.192999999999998</v>
      </c>
    </row>
    <row r="38" spans="1:2" x14ac:dyDescent="0.25">
      <c r="A38" s="44">
        <v>36</v>
      </c>
      <c r="B38" s="50">
        <v>31.808</v>
      </c>
    </row>
    <row r="39" spans="1:2" x14ac:dyDescent="0.25">
      <c r="A39" s="44">
        <v>37</v>
      </c>
      <c r="B39" s="50">
        <v>31.416</v>
      </c>
    </row>
    <row r="40" spans="1:2" x14ac:dyDescent="0.25">
      <c r="A40" s="44">
        <v>38</v>
      </c>
      <c r="B40" s="50">
        <v>31.018000000000001</v>
      </c>
    </row>
    <row r="41" spans="1:2" x14ac:dyDescent="0.25">
      <c r="A41" s="44">
        <v>39</v>
      </c>
      <c r="B41" s="50">
        <v>30.613</v>
      </c>
    </row>
    <row r="42" spans="1:2" x14ac:dyDescent="0.25">
      <c r="A42" s="44">
        <v>40</v>
      </c>
      <c r="B42" s="50">
        <v>30.201000000000001</v>
      </c>
    </row>
    <row r="43" spans="1:2" x14ac:dyDescent="0.25">
      <c r="A43" s="44">
        <v>41</v>
      </c>
      <c r="B43" s="50">
        <v>29.783000000000001</v>
      </c>
    </row>
    <row r="44" spans="1:2" x14ac:dyDescent="0.25">
      <c r="A44" s="44">
        <v>42</v>
      </c>
      <c r="B44" s="50">
        <v>29.359000000000002</v>
      </c>
    </row>
    <row r="45" spans="1:2" x14ac:dyDescent="0.25">
      <c r="A45" s="44">
        <v>43</v>
      </c>
      <c r="B45" s="50">
        <v>28.93</v>
      </c>
    </row>
    <row r="46" spans="1:2" x14ac:dyDescent="0.25">
      <c r="A46" s="44">
        <v>44</v>
      </c>
      <c r="B46" s="50">
        <v>28.497</v>
      </c>
    </row>
    <row r="47" spans="1:2" x14ac:dyDescent="0.25">
      <c r="A47" s="44">
        <v>45</v>
      </c>
      <c r="B47" s="50">
        <v>28.059000000000001</v>
      </c>
    </row>
    <row r="48" spans="1:2" x14ac:dyDescent="0.25">
      <c r="A48" s="44">
        <v>46</v>
      </c>
      <c r="B48" s="50">
        <v>27.617999999999999</v>
      </c>
    </row>
    <row r="49" spans="1:2" x14ac:dyDescent="0.25">
      <c r="A49" s="44">
        <v>47</v>
      </c>
      <c r="B49" s="50">
        <v>27.172999999999998</v>
      </c>
    </row>
    <row r="50" spans="1:2" x14ac:dyDescent="0.25">
      <c r="A50" s="44">
        <v>48</v>
      </c>
      <c r="B50" s="50">
        <v>26.722999999999999</v>
      </c>
    </row>
    <row r="51" spans="1:2" x14ac:dyDescent="0.25">
      <c r="A51" s="44">
        <v>49</v>
      </c>
      <c r="B51" s="50">
        <v>26.268999999999998</v>
      </c>
    </row>
    <row r="52" spans="1:2" x14ac:dyDescent="0.25">
      <c r="A52" s="44">
        <v>50</v>
      </c>
      <c r="B52" s="50">
        <v>25.808</v>
      </c>
    </row>
    <row r="53" spans="1:2" x14ac:dyDescent="0.25">
      <c r="A53" s="44">
        <v>51</v>
      </c>
      <c r="B53" s="50">
        <v>25.343</v>
      </c>
    </row>
    <row r="54" spans="1:2" x14ac:dyDescent="0.25">
      <c r="A54" s="44">
        <v>52</v>
      </c>
      <c r="B54" s="50">
        <v>24.870999999999999</v>
      </c>
    </row>
    <row r="55" spans="1:2" x14ac:dyDescent="0.25">
      <c r="A55" s="44">
        <v>53</v>
      </c>
      <c r="B55" s="50">
        <v>24.393999999999998</v>
      </c>
    </row>
    <row r="56" spans="1:2" x14ac:dyDescent="0.25">
      <c r="A56" s="44">
        <v>54</v>
      </c>
      <c r="B56" s="50">
        <v>23.91</v>
      </c>
    </row>
    <row r="57" spans="1:2" x14ac:dyDescent="0.25">
      <c r="A57" s="44">
        <v>55</v>
      </c>
      <c r="B57" s="50">
        <v>23.420999999999999</v>
      </c>
    </row>
    <row r="58" spans="1:2" x14ac:dyDescent="0.25">
      <c r="A58" s="44">
        <v>56</v>
      </c>
      <c r="B58" s="50">
        <v>22.925000000000001</v>
      </c>
    </row>
    <row r="59" spans="1:2" x14ac:dyDescent="0.25">
      <c r="A59" s="44">
        <v>57</v>
      </c>
      <c r="B59" s="50">
        <v>22.422000000000001</v>
      </c>
    </row>
    <row r="60" spans="1:2" x14ac:dyDescent="0.25">
      <c r="A60" s="44">
        <v>58</v>
      </c>
      <c r="B60" s="50">
        <v>21.913</v>
      </c>
    </row>
    <row r="61" spans="1:2" x14ac:dyDescent="0.25">
      <c r="A61" s="44">
        <v>59</v>
      </c>
      <c r="B61" s="50">
        <v>21.396999999999998</v>
      </c>
    </row>
    <row r="62" spans="1:2" x14ac:dyDescent="0.25">
      <c r="A62" s="44">
        <v>60</v>
      </c>
      <c r="B62" s="50">
        <v>20.873999999999999</v>
      </c>
    </row>
    <row r="63" spans="1:2" x14ac:dyDescent="0.25">
      <c r="A63" s="44">
        <v>61</v>
      </c>
      <c r="B63" s="50">
        <v>20.344999999999999</v>
      </c>
    </row>
    <row r="64" spans="1:2" x14ac:dyDescent="0.25">
      <c r="A64" s="44">
        <v>62</v>
      </c>
      <c r="B64" s="50">
        <v>19.808</v>
      </c>
    </row>
    <row r="65" spans="1:2" x14ac:dyDescent="0.25">
      <c r="A65" s="44">
        <v>63</v>
      </c>
      <c r="B65" s="50">
        <v>19.265000000000001</v>
      </c>
    </row>
    <row r="66" spans="1:2" x14ac:dyDescent="0.25">
      <c r="A66" s="44">
        <v>64</v>
      </c>
      <c r="B66" s="50">
        <v>18.715</v>
      </c>
    </row>
    <row r="67" spans="1:2" x14ac:dyDescent="0.25">
      <c r="A67" s="44">
        <v>65</v>
      </c>
      <c r="B67" s="50">
        <v>18.158000000000001</v>
      </c>
    </row>
    <row r="68" spans="1:2" x14ac:dyDescent="0.25">
      <c r="A68" s="44">
        <v>66</v>
      </c>
      <c r="B68" s="50">
        <v>17.593</v>
      </c>
    </row>
    <row r="69" spans="1:2" x14ac:dyDescent="0.25">
      <c r="A69" s="44">
        <v>67</v>
      </c>
      <c r="B69" s="50">
        <v>17.021000000000001</v>
      </c>
    </row>
    <row r="70" spans="1:2" x14ac:dyDescent="0.25">
      <c r="A70" s="44">
        <v>68</v>
      </c>
      <c r="B70" s="50">
        <v>16.442</v>
      </c>
    </row>
    <row r="71" spans="1:2" x14ac:dyDescent="0.25">
      <c r="A71" s="44">
        <v>69</v>
      </c>
      <c r="B71" s="50">
        <v>15.859</v>
      </c>
    </row>
    <row r="72" spans="1:2" x14ac:dyDescent="0.25">
      <c r="A72" s="44">
        <v>70</v>
      </c>
      <c r="B72" s="50">
        <v>15.271000000000001</v>
      </c>
    </row>
    <row r="73" spans="1:2" x14ac:dyDescent="0.25">
      <c r="A73" s="44">
        <v>71</v>
      </c>
      <c r="B73" s="50">
        <v>14.680999999999999</v>
      </c>
    </row>
    <row r="74" spans="1:2" x14ac:dyDescent="0.25">
      <c r="A74" s="44">
        <v>72</v>
      </c>
      <c r="B74" s="50">
        <v>14.089</v>
      </c>
    </row>
    <row r="75" spans="1:2" x14ac:dyDescent="0.25">
      <c r="A75" s="44">
        <v>73</v>
      </c>
      <c r="B75" s="50">
        <v>13.497</v>
      </c>
    </row>
    <row r="76" spans="1:2" x14ac:dyDescent="0.25">
      <c r="A76" s="44">
        <v>74</v>
      </c>
      <c r="B76" s="50">
        <v>12.906000000000001</v>
      </c>
    </row>
    <row r="77" spans="1:2" x14ac:dyDescent="0.25">
      <c r="A77" s="44">
        <v>75</v>
      </c>
      <c r="B77" s="50">
        <v>12.319000000000001</v>
      </c>
    </row>
    <row r="78" spans="1:2" x14ac:dyDescent="0.25">
      <c r="A78" s="44">
        <v>76</v>
      </c>
      <c r="B78" s="50">
        <v>11.737</v>
      </c>
    </row>
    <row r="79" spans="1:2" x14ac:dyDescent="0.25">
      <c r="A79" s="44">
        <v>77</v>
      </c>
      <c r="B79" s="50">
        <v>11.161</v>
      </c>
    </row>
    <row r="80" spans="1:2" x14ac:dyDescent="0.25">
      <c r="A80" s="44">
        <v>78</v>
      </c>
      <c r="B80" s="50">
        <v>10.587</v>
      </c>
    </row>
    <row r="81" spans="1:2" x14ac:dyDescent="0.25">
      <c r="A81" s="44">
        <v>79</v>
      </c>
      <c r="B81" s="50">
        <v>10.013</v>
      </c>
    </row>
    <row r="82" spans="1:2" x14ac:dyDescent="0.25">
      <c r="A82" s="44">
        <v>80</v>
      </c>
      <c r="B82" s="50">
        <v>9.4390000000000001</v>
      </c>
    </row>
    <row r="83" spans="1:2" x14ac:dyDescent="0.25">
      <c r="A83" s="44">
        <v>81</v>
      </c>
      <c r="B83" s="50">
        <v>8.8680000000000003</v>
      </c>
    </row>
    <row r="84" spans="1:2" x14ac:dyDescent="0.25">
      <c r="A84" s="44">
        <v>82</v>
      </c>
      <c r="B84" s="50">
        <v>8.3010000000000002</v>
      </c>
    </row>
    <row r="85" spans="1:2" x14ac:dyDescent="0.25">
      <c r="A85" s="44">
        <v>83</v>
      </c>
      <c r="B85" s="50">
        <v>7.742</v>
      </c>
    </row>
    <row r="86" spans="1:2" x14ac:dyDescent="0.25">
      <c r="A86" s="44">
        <v>84</v>
      </c>
      <c r="B86" s="50">
        <v>7.1929999999999996</v>
      </c>
    </row>
    <row r="87" spans="1:2" x14ac:dyDescent="0.25">
      <c r="A87" s="44">
        <v>85</v>
      </c>
      <c r="B87" s="50">
        <v>6.6580000000000004</v>
      </c>
    </row>
    <row r="88" spans="1:2" x14ac:dyDescent="0.25">
      <c r="A88" s="44">
        <v>86</v>
      </c>
      <c r="B88" s="50">
        <v>6.1420000000000003</v>
      </c>
    </row>
    <row r="89" spans="1:2" x14ac:dyDescent="0.25">
      <c r="A89" s="44">
        <v>87</v>
      </c>
      <c r="B89" s="50">
        <v>5.6529999999999996</v>
      </c>
    </row>
    <row r="90" spans="1:2" x14ac:dyDescent="0.25">
      <c r="A90" s="44">
        <v>88</v>
      </c>
      <c r="B90" s="50">
        <v>5.1929999999999996</v>
      </c>
    </row>
    <row r="91" spans="1:2" x14ac:dyDescent="0.25">
      <c r="A91" s="44">
        <v>89</v>
      </c>
      <c r="B91" s="50">
        <v>4.7629999999999999</v>
      </c>
    </row>
    <row r="92" spans="1:2" x14ac:dyDescent="0.25">
      <c r="A92" s="44">
        <v>90</v>
      </c>
      <c r="B92" s="50">
        <v>4.3579999999999997</v>
      </c>
    </row>
    <row r="93" spans="1:2" x14ac:dyDescent="0.25">
      <c r="A93" s="44">
        <v>91</v>
      </c>
      <c r="B93" s="50">
        <v>3.9769999999999999</v>
      </c>
    </row>
    <row r="94" spans="1:2" x14ac:dyDescent="0.25">
      <c r="A94" s="44">
        <v>92</v>
      </c>
      <c r="B94" s="50">
        <v>3.62</v>
      </c>
    </row>
    <row r="95" spans="1:2" x14ac:dyDescent="0.25">
      <c r="A95" s="44">
        <v>93</v>
      </c>
      <c r="B95" s="50">
        <v>3.2909999999999999</v>
      </c>
    </row>
    <row r="96" spans="1:2" x14ac:dyDescent="0.25">
      <c r="A96" s="44">
        <v>94</v>
      </c>
      <c r="B96" s="50">
        <v>2.992</v>
      </c>
    </row>
    <row r="97" spans="1:2" x14ac:dyDescent="0.25">
      <c r="A97" s="44">
        <v>95</v>
      </c>
      <c r="B97" s="50">
        <v>2.7210000000000001</v>
      </c>
    </row>
    <row r="98" spans="1:2" x14ac:dyDescent="0.25">
      <c r="A98" s="44">
        <v>96</v>
      </c>
      <c r="B98" s="50">
        <v>2.4769999999999999</v>
      </c>
    </row>
    <row r="99" spans="1:2" x14ac:dyDescent="0.25">
      <c r="A99" s="44">
        <v>97</v>
      </c>
      <c r="B99" s="50">
        <v>2.2559999999999998</v>
      </c>
    </row>
    <row r="100" spans="1:2" x14ac:dyDescent="0.25">
      <c r="A100" s="44">
        <v>98</v>
      </c>
      <c r="B100" s="50">
        <v>2.0609999999999999</v>
      </c>
    </row>
    <row r="101" spans="1:2" x14ac:dyDescent="0.25">
      <c r="A101" s="44">
        <v>99</v>
      </c>
      <c r="B101" s="50">
        <v>1.891</v>
      </c>
    </row>
  </sheetData>
  <sheetProtection algorithmName="SHA-512" hashValue="wQYxwfhf4BmzOdq+UHwBuduFHGP+CTsspkBWlpeg/MyTn/wo2TBxLfZLtKrQZ31eOjyWBquiiN1i++ukPBYF8Q==" saltValue="r/aux0vq7PTp1scgq5ftSQ==" spinCount="100000" sheet="1" objects="1" scenarios="1"/>
  <conditionalFormatting sqref="A26:A101">
    <cfRule type="expression" dxfId="338" priority="1" stopIfTrue="1">
      <formula>MOD(ROW(),2)=0</formula>
    </cfRule>
    <cfRule type="expression" dxfId="337" priority="2" stopIfTrue="1">
      <formula>MOD(ROW(),2)&lt;&gt;0</formula>
    </cfRule>
  </conditionalFormatting>
  <conditionalFormatting sqref="B26:B101">
    <cfRule type="expression" dxfId="336" priority="3" stopIfTrue="1">
      <formula>MOD(ROW(),2)=0</formula>
    </cfRule>
    <cfRule type="expression" dxfId="335" priority="4" stopIfTrue="1">
      <formula>MOD(ROW(),2)&lt;&gt;0</formula>
    </cfRule>
  </conditionalFormatting>
  <conditionalFormatting sqref="A6:A21">
    <cfRule type="expression" dxfId="334" priority="5" stopIfTrue="1">
      <formula>MOD(ROW(),2)=0</formula>
    </cfRule>
    <cfRule type="expression" dxfId="333" priority="6" stopIfTrue="1">
      <formula>MOD(ROW(),2)&lt;&gt;0</formula>
    </cfRule>
  </conditionalFormatting>
  <conditionalFormatting sqref="B6:B21">
    <cfRule type="expression" dxfId="332" priority="7" stopIfTrue="1">
      <formula>MOD(ROW(),2)=0</formula>
    </cfRule>
    <cfRule type="expression" dxfId="331" priority="8" stopIfTrue="1">
      <formula>MOD(ROW(),2)&lt;&gt;0</formula>
    </cfRule>
  </conditionalFormatting>
  <pageMargins left="0.7" right="0.7" top="0.75" bottom="0.75" header="0.3" footer="0.3"/>
  <tableParts count="1">
    <tablePart r:id="rId1"/>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D3771-8593-4E5F-8D59-71DC5580510C}">
  <sheetPr codeName="Sheet61"/>
  <dimension ref="A1:C46"/>
  <sheetViews>
    <sheetView showGridLines="0" workbookViewId="0">
      <selection activeCell="A6" sqref="A6"/>
    </sheetView>
  </sheetViews>
  <sheetFormatPr defaultColWidth="8.7265625" defaultRowHeight="12.5" x14ac:dyDescent="0.25"/>
  <cols>
    <col min="1" max="1" width="31.7265625" style="42" customWidth="1"/>
    <col min="2" max="2" width="22.7265625" style="42" customWidth="1"/>
    <col min="3" max="3" width="29.453125" style="42" customWidth="1"/>
    <col min="4" max="16384" width="8.7265625" style="42"/>
  </cols>
  <sheetData>
    <row r="1" spans="1:3" s="1" customFormat="1" ht="20" x14ac:dyDescent="0.4">
      <c r="A1" s="2" t="s">
        <v>0</v>
      </c>
    </row>
    <row r="2" spans="1:3" s="1" customFormat="1" ht="15.5" x14ac:dyDescent="0.35">
      <c r="A2" s="30" t="s">
        <v>1</v>
      </c>
      <c r="B2" s="3" t="str">
        <f>wb_title</f>
        <v>Fire_NI - Consolidated Factor Spreadsheet</v>
      </c>
    </row>
    <row r="3" spans="1:3" s="1" customFormat="1" ht="15.5" x14ac:dyDescent="0.35">
      <c r="A3" s="30" t="s">
        <v>2</v>
      </c>
      <c r="B3" s="3" t="str">
        <f>TABLE_FACTOR_TYPE_1 &amp; " - x-" &amp; TABLE_SERIES_NUMBER_1</f>
        <v>Triv Comm - x-503</v>
      </c>
    </row>
    <row r="4" spans="1:3" customFormat="1" x14ac:dyDescent="0.25"/>
    <row r="5" spans="1:3" customFormat="1" x14ac:dyDescent="0.25"/>
    <row r="6" spans="1:3" customFormat="1" x14ac:dyDescent="0.25">
      <c r="A6" s="46" t="s">
        <v>379</v>
      </c>
      <c r="B6" s="52" t="s">
        <v>380</v>
      </c>
      <c r="C6" s="52"/>
    </row>
    <row r="7" spans="1:3" customFormat="1" x14ac:dyDescent="0.25">
      <c r="A7" s="46" t="s">
        <v>381</v>
      </c>
      <c r="B7" s="52" t="s">
        <v>31</v>
      </c>
      <c r="C7" s="52"/>
    </row>
    <row r="8" spans="1:3" customFormat="1" x14ac:dyDescent="0.25">
      <c r="A8" s="46" t="s">
        <v>123</v>
      </c>
      <c r="B8" s="52">
        <v>2015</v>
      </c>
      <c r="C8" s="52"/>
    </row>
    <row r="9" spans="1:3" customFormat="1" x14ac:dyDescent="0.25">
      <c r="A9" s="46" t="s">
        <v>124</v>
      </c>
      <c r="B9" s="52" t="s">
        <v>277</v>
      </c>
      <c r="C9" s="52"/>
    </row>
    <row r="10" spans="1:3" customFormat="1" ht="25" x14ac:dyDescent="0.25">
      <c r="A10" s="46" t="s">
        <v>6</v>
      </c>
      <c r="B10" s="52" t="s">
        <v>285</v>
      </c>
      <c r="C10" s="52"/>
    </row>
    <row r="11" spans="1:3" customFormat="1" x14ac:dyDescent="0.25">
      <c r="A11" s="46" t="s">
        <v>125</v>
      </c>
      <c r="B11" s="52" t="s">
        <v>219</v>
      </c>
      <c r="C11" s="52"/>
    </row>
    <row r="12" spans="1:3" customFormat="1" x14ac:dyDescent="0.25">
      <c r="A12" s="46" t="s">
        <v>126</v>
      </c>
      <c r="B12" s="52" t="s">
        <v>279</v>
      </c>
      <c r="C12" s="52"/>
    </row>
    <row r="13" spans="1:3" customFormat="1" x14ac:dyDescent="0.25">
      <c r="A13" s="46" t="s">
        <v>382</v>
      </c>
      <c r="B13" s="52">
        <v>0</v>
      </c>
      <c r="C13" s="52"/>
    </row>
    <row r="14" spans="1:3" customFormat="1" x14ac:dyDescent="0.25">
      <c r="A14" s="46" t="s">
        <v>128</v>
      </c>
      <c r="B14" s="52">
        <v>503</v>
      </c>
      <c r="C14" s="52"/>
    </row>
    <row r="15" spans="1:3" customFormat="1" x14ac:dyDescent="0.25">
      <c r="A15" s="46" t="s">
        <v>383</v>
      </c>
      <c r="B15" s="52" t="s">
        <v>286</v>
      </c>
      <c r="C15" s="52"/>
    </row>
    <row r="16" spans="1:3" customFormat="1" x14ac:dyDescent="0.25">
      <c r="A16" s="46" t="s">
        <v>130</v>
      </c>
      <c r="B16" s="52" t="s">
        <v>281</v>
      </c>
      <c r="C16" s="52"/>
    </row>
    <row r="17" spans="1:3" customFormat="1" x14ac:dyDescent="0.25">
      <c r="A17" s="47" t="s">
        <v>384</v>
      </c>
      <c r="B17" s="52"/>
      <c r="C17" s="52"/>
    </row>
    <row r="18" spans="1:3" customFormat="1" x14ac:dyDescent="0.25">
      <c r="A18" s="46" t="s">
        <v>132</v>
      </c>
      <c r="B18" s="53">
        <v>46213</v>
      </c>
      <c r="C18" s="53"/>
    </row>
    <row r="19" spans="1:3" customFormat="1" x14ac:dyDescent="0.25">
      <c r="A19" s="46" t="s">
        <v>133</v>
      </c>
      <c r="B19" s="53">
        <v>46213</v>
      </c>
      <c r="C19" s="53"/>
    </row>
    <row r="20" spans="1:3" customFormat="1" x14ac:dyDescent="0.25">
      <c r="A20" s="46" t="s">
        <v>134</v>
      </c>
      <c r="B20" s="52" t="s">
        <v>143</v>
      </c>
      <c r="C20" s="52"/>
    </row>
    <row r="21" spans="1:3" customFormat="1" x14ac:dyDescent="0.25">
      <c r="A21" s="46" t="s">
        <v>385</v>
      </c>
      <c r="B21" s="52" t="s">
        <v>62</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39" x14ac:dyDescent="0.25">
      <c r="A26" s="60" t="s">
        <v>386</v>
      </c>
      <c r="B26" s="60" t="s">
        <v>412</v>
      </c>
      <c r="C26" s="60" t="s">
        <v>413</v>
      </c>
    </row>
    <row r="27" spans="1:3" x14ac:dyDescent="0.25">
      <c r="A27" s="44">
        <v>55</v>
      </c>
      <c r="B27" s="50">
        <v>22.36</v>
      </c>
      <c r="C27" s="50">
        <v>3.7469999999999999</v>
      </c>
    </row>
    <row r="28" spans="1:3" x14ac:dyDescent="0.25">
      <c r="A28" s="44">
        <v>56</v>
      </c>
      <c r="B28" s="50">
        <v>21.837</v>
      </c>
      <c r="C28" s="50">
        <v>3.78</v>
      </c>
    </row>
    <row r="29" spans="1:3" x14ac:dyDescent="0.25">
      <c r="A29" s="44">
        <v>57</v>
      </c>
      <c r="B29" s="50">
        <v>21.309000000000001</v>
      </c>
      <c r="C29" s="50">
        <v>3.8109999999999999</v>
      </c>
    </row>
    <row r="30" spans="1:3" x14ac:dyDescent="0.25">
      <c r="A30" s="44">
        <v>58</v>
      </c>
      <c r="B30" s="50">
        <v>20.774000000000001</v>
      </c>
      <c r="C30" s="50">
        <v>3.8410000000000002</v>
      </c>
    </row>
    <row r="31" spans="1:3" x14ac:dyDescent="0.25">
      <c r="A31" s="44">
        <v>59</v>
      </c>
      <c r="B31" s="50">
        <v>20.233000000000001</v>
      </c>
      <c r="C31" s="50">
        <v>3.8690000000000002</v>
      </c>
    </row>
    <row r="32" spans="1:3" x14ac:dyDescent="0.25">
      <c r="A32" s="44">
        <v>60</v>
      </c>
      <c r="B32" s="50">
        <v>19.687999999999999</v>
      </c>
      <c r="C32" s="50">
        <v>3.895</v>
      </c>
    </row>
    <row r="33" spans="1:3" x14ac:dyDescent="0.25">
      <c r="A33" s="44">
        <v>61</v>
      </c>
      <c r="B33" s="50">
        <v>19.138999999999999</v>
      </c>
      <c r="C33" s="50">
        <v>3.9169999999999998</v>
      </c>
    </row>
    <row r="34" spans="1:3" x14ac:dyDescent="0.25">
      <c r="A34" s="44">
        <v>62</v>
      </c>
      <c r="B34" s="50">
        <v>18.585999999999999</v>
      </c>
      <c r="C34" s="50">
        <v>3.9359999999999999</v>
      </c>
    </row>
    <row r="35" spans="1:3" x14ac:dyDescent="0.25">
      <c r="A35" s="44">
        <v>63</v>
      </c>
      <c r="B35" s="50">
        <v>18.029</v>
      </c>
      <c r="C35" s="50">
        <v>3.9529999999999998</v>
      </c>
    </row>
    <row r="36" spans="1:3" x14ac:dyDescent="0.25">
      <c r="A36" s="44">
        <v>64</v>
      </c>
      <c r="B36" s="50">
        <v>17.468</v>
      </c>
      <c r="C36" s="50">
        <v>3.9660000000000002</v>
      </c>
    </row>
    <row r="37" spans="1:3" x14ac:dyDescent="0.25">
      <c r="A37" s="44">
        <v>65</v>
      </c>
      <c r="B37" s="50">
        <v>16.902999999999999</v>
      </c>
      <c r="C37" s="50">
        <v>3.976</v>
      </c>
    </row>
    <row r="38" spans="1:3" x14ac:dyDescent="0.25">
      <c r="A38" s="44">
        <v>66</v>
      </c>
      <c r="B38" s="50">
        <v>16.335999999999999</v>
      </c>
      <c r="C38" s="50">
        <v>3.9820000000000002</v>
      </c>
    </row>
    <row r="39" spans="1:3" x14ac:dyDescent="0.25">
      <c r="A39" s="44">
        <v>67</v>
      </c>
      <c r="B39" s="50">
        <v>15.765000000000001</v>
      </c>
      <c r="C39" s="50">
        <v>3.9849999999999999</v>
      </c>
    </row>
    <row r="40" spans="1:3" x14ac:dyDescent="0.25">
      <c r="A40" s="44">
        <v>68</v>
      </c>
      <c r="B40" s="50">
        <v>15.191000000000001</v>
      </c>
      <c r="C40" s="50">
        <v>3.984</v>
      </c>
    </row>
    <row r="41" spans="1:3" x14ac:dyDescent="0.25">
      <c r="A41" s="44">
        <v>69</v>
      </c>
      <c r="B41" s="50">
        <v>14.614000000000001</v>
      </c>
      <c r="C41" s="50">
        <v>3.93</v>
      </c>
    </row>
    <row r="42" spans="1:3" x14ac:dyDescent="0.25">
      <c r="A42" s="44">
        <v>70</v>
      </c>
      <c r="B42" s="50">
        <v>14.035</v>
      </c>
      <c r="C42" s="50">
        <v>3.8730000000000002</v>
      </c>
    </row>
    <row r="43" spans="1:3" x14ac:dyDescent="0.25">
      <c r="A43" s="44">
        <v>71</v>
      </c>
      <c r="B43" s="50">
        <v>13.457000000000001</v>
      </c>
      <c r="C43" s="50">
        <v>3.8610000000000002</v>
      </c>
    </row>
    <row r="44" spans="1:3" x14ac:dyDescent="0.25">
      <c r="A44" s="44">
        <v>72</v>
      </c>
      <c r="B44" s="50">
        <v>12.882999999999999</v>
      </c>
      <c r="C44" s="50">
        <v>3.8439999999999999</v>
      </c>
    </row>
    <row r="45" spans="1:3" x14ac:dyDescent="0.25">
      <c r="A45" s="44">
        <v>73</v>
      </c>
      <c r="B45" s="50">
        <v>12.315</v>
      </c>
      <c r="C45" s="50">
        <v>3.82</v>
      </c>
    </row>
    <row r="46" spans="1:3" x14ac:dyDescent="0.25">
      <c r="A46" s="44">
        <v>74</v>
      </c>
      <c r="B46" s="50">
        <v>11.757999999999999</v>
      </c>
      <c r="C46" s="50">
        <v>3.6669999999999998</v>
      </c>
    </row>
  </sheetData>
  <sheetProtection algorithmName="SHA-512" hashValue="bfkkUbA+7cPFjKOYTQznuYweKIv14jneawMswGPVSJigbeBvDuTthqHHFmYQI7clzGr/AjUDCDwEnsB4Zt1Z3A==" saltValue="bc4K8VbqkS9wBWPGtCYkYw==" spinCount="100000" sheet="1" objects="1" scenarios="1"/>
  <conditionalFormatting sqref="A26:A46">
    <cfRule type="expression" dxfId="328" priority="3" stopIfTrue="1">
      <formula>MOD(ROW(),2)=0</formula>
    </cfRule>
    <cfRule type="expression" dxfId="327" priority="4" stopIfTrue="1">
      <formula>MOD(ROW(),2)&lt;&gt;0</formula>
    </cfRule>
  </conditionalFormatting>
  <conditionalFormatting sqref="B26:C40 B41:B46">
    <cfRule type="expression" dxfId="326" priority="5" stopIfTrue="1">
      <formula>MOD(ROW(),2)=0</formula>
    </cfRule>
    <cfRule type="expression" dxfId="325" priority="6" stopIfTrue="1">
      <formula>MOD(ROW(),2)&lt;&gt;0</formula>
    </cfRule>
  </conditionalFormatting>
  <conditionalFormatting sqref="A6:A21">
    <cfRule type="expression" dxfId="324" priority="7" stopIfTrue="1">
      <formula>MOD(ROW(),2)=0</formula>
    </cfRule>
    <cfRule type="expression" dxfId="323" priority="8" stopIfTrue="1">
      <formula>MOD(ROW(),2)&lt;&gt;0</formula>
    </cfRule>
  </conditionalFormatting>
  <conditionalFormatting sqref="B6:C21">
    <cfRule type="expression" dxfId="322" priority="9" stopIfTrue="1">
      <formula>MOD(ROW(),2)=0</formula>
    </cfRule>
    <cfRule type="expression" dxfId="321" priority="10" stopIfTrue="1">
      <formula>MOD(ROW(),2)&lt;&gt;0</formula>
    </cfRule>
  </conditionalFormatting>
  <conditionalFormatting sqref="C41:C46">
    <cfRule type="expression" dxfId="320" priority="1" stopIfTrue="1">
      <formula>MOD(ROW(),2)=0</formula>
    </cfRule>
    <cfRule type="expression" dxfId="319" priority="2" stopIfTrue="1">
      <formula>MOD(ROW(),2)&lt;&gt;0</formula>
    </cfRule>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28DD6-C730-4CB4-8B7A-76FD71484955}">
  <sheetPr codeName="Sheet8"/>
  <dimension ref="A1:D68"/>
  <sheetViews>
    <sheetView showGridLines="0" workbookViewId="0">
      <selection activeCell="A6" sqref="A6"/>
    </sheetView>
  </sheetViews>
  <sheetFormatPr defaultColWidth="8.7265625" defaultRowHeight="12.5" x14ac:dyDescent="0.25"/>
  <cols>
    <col min="1" max="1" width="31.54296875" style="42" customWidth="1"/>
    <col min="2" max="4" width="22.54296875" style="42" customWidth="1"/>
    <col min="5" max="16384" width="8.7265625" style="42"/>
  </cols>
  <sheetData>
    <row r="1" spans="1:4" s="1" customFormat="1" ht="20" x14ac:dyDescent="0.4">
      <c r="A1" s="2" t="s">
        <v>0</v>
      </c>
    </row>
    <row r="2" spans="1:4" s="1" customFormat="1" ht="15.5" x14ac:dyDescent="0.35">
      <c r="A2" s="30" t="s">
        <v>1</v>
      </c>
      <c r="B2" s="3" t="str">
        <f>wb_title</f>
        <v>Fire_NI - Consolidated Factor Spreadsheet</v>
      </c>
    </row>
    <row r="3" spans="1:4" s="1" customFormat="1" ht="15.5" x14ac:dyDescent="0.35">
      <c r="A3" s="30" t="s">
        <v>2</v>
      </c>
      <c r="B3" s="3" t="str">
        <f>TABLE_FACTOR_TYPE_1 &amp; " - x-" &amp; TABLE_SERIES_NUMBER_1</f>
        <v>CETV - x-201</v>
      </c>
    </row>
    <row r="4" spans="1:4" customFormat="1" x14ac:dyDescent="0.25"/>
    <row r="5" spans="1:4" customFormat="1" x14ac:dyDescent="0.25"/>
    <row r="6" spans="1:4" customFormat="1" x14ac:dyDescent="0.25">
      <c r="A6" s="46" t="s">
        <v>379</v>
      </c>
      <c r="B6" s="52" t="s">
        <v>380</v>
      </c>
      <c r="C6" s="52"/>
      <c r="D6" s="52"/>
    </row>
    <row r="7" spans="1:4" customFormat="1" x14ac:dyDescent="0.25">
      <c r="A7" s="46" t="s">
        <v>381</v>
      </c>
      <c r="B7" s="52" t="s">
        <v>31</v>
      </c>
      <c r="C7" s="52"/>
      <c r="D7" s="52"/>
    </row>
    <row r="8" spans="1:4" customFormat="1" x14ac:dyDescent="0.25">
      <c r="A8" s="46" t="s">
        <v>123</v>
      </c>
      <c r="B8" s="52" t="s">
        <v>136</v>
      </c>
      <c r="C8" s="52"/>
      <c r="D8" s="52"/>
    </row>
    <row r="9" spans="1:4" customFormat="1" x14ac:dyDescent="0.25">
      <c r="A9" s="46" t="s">
        <v>124</v>
      </c>
      <c r="B9" s="52" t="s">
        <v>137</v>
      </c>
      <c r="C9" s="52"/>
      <c r="D9" s="52"/>
    </row>
    <row r="10" spans="1:4" customFormat="1" x14ac:dyDescent="0.25">
      <c r="A10" s="46" t="s">
        <v>6</v>
      </c>
      <c r="B10" s="52" t="s">
        <v>138</v>
      </c>
      <c r="C10" s="52"/>
      <c r="D10" s="52"/>
    </row>
    <row r="11" spans="1:4" customFormat="1" x14ac:dyDescent="0.25">
      <c r="A11" s="46" t="s">
        <v>125</v>
      </c>
      <c r="B11" s="52" t="s">
        <v>139</v>
      </c>
      <c r="C11" s="52"/>
      <c r="D11" s="52"/>
    </row>
    <row r="12" spans="1:4" customFormat="1" x14ac:dyDescent="0.25">
      <c r="A12" s="46" t="s">
        <v>126</v>
      </c>
      <c r="B12" s="52" t="s">
        <v>140</v>
      </c>
      <c r="C12" s="52"/>
      <c r="D12" s="52"/>
    </row>
    <row r="13" spans="1:4" customFormat="1" x14ac:dyDescent="0.25">
      <c r="A13" s="46" t="s">
        <v>382</v>
      </c>
      <c r="B13" s="52">
        <v>2</v>
      </c>
      <c r="C13" s="52"/>
      <c r="D13" s="52"/>
    </row>
    <row r="14" spans="1:4" customFormat="1" x14ac:dyDescent="0.25">
      <c r="A14" s="46" t="s">
        <v>128</v>
      </c>
      <c r="B14" s="52">
        <v>201</v>
      </c>
      <c r="C14" s="52"/>
      <c r="D14" s="52"/>
    </row>
    <row r="15" spans="1:4" customFormat="1" x14ac:dyDescent="0.25">
      <c r="A15" s="46" t="s">
        <v>383</v>
      </c>
      <c r="B15" s="52" t="s">
        <v>141</v>
      </c>
      <c r="C15" s="52"/>
      <c r="D15" s="52"/>
    </row>
    <row r="16" spans="1:4" customFormat="1" x14ac:dyDescent="0.25">
      <c r="A16" s="46" t="s">
        <v>130</v>
      </c>
      <c r="B16" s="52" t="s">
        <v>142</v>
      </c>
      <c r="C16" s="52"/>
      <c r="D16" s="52"/>
    </row>
    <row r="17" spans="1:4" customFormat="1" x14ac:dyDescent="0.25">
      <c r="A17" s="47" t="s">
        <v>384</v>
      </c>
      <c r="B17" s="52"/>
      <c r="C17" s="52"/>
      <c r="D17" s="52"/>
    </row>
    <row r="18" spans="1:4" customFormat="1" x14ac:dyDescent="0.25">
      <c r="A18" s="46" t="s">
        <v>132</v>
      </c>
      <c r="B18" s="53">
        <v>46163</v>
      </c>
      <c r="C18" s="53"/>
      <c r="D18" s="53"/>
    </row>
    <row r="19" spans="1:4" customFormat="1" x14ac:dyDescent="0.25">
      <c r="A19" s="46" t="s">
        <v>133</v>
      </c>
      <c r="B19" s="53">
        <v>46161</v>
      </c>
      <c r="C19" s="52"/>
      <c r="D19" s="52"/>
    </row>
    <row r="20" spans="1:4" customFormat="1" x14ac:dyDescent="0.25">
      <c r="A20" s="46" t="s">
        <v>134</v>
      </c>
      <c r="B20" s="52" t="s">
        <v>143</v>
      </c>
      <c r="C20" s="52"/>
      <c r="D20" s="52"/>
    </row>
    <row r="21" spans="1:4" customFormat="1" x14ac:dyDescent="0.25">
      <c r="A21" s="46" t="s">
        <v>385</v>
      </c>
      <c r="B21" s="52" t="s">
        <v>62</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1" customFormat="1" ht="39" x14ac:dyDescent="0.25">
      <c r="A26" s="60" t="s">
        <v>386</v>
      </c>
      <c r="B26" s="60" t="s">
        <v>387</v>
      </c>
      <c r="C26" s="60" t="s">
        <v>388</v>
      </c>
      <c r="D26" s="60" t="s">
        <v>389</v>
      </c>
    </row>
    <row r="27" spans="1:4" x14ac:dyDescent="0.25">
      <c r="A27" s="44">
        <v>18</v>
      </c>
      <c r="B27" s="45">
        <v>9.16</v>
      </c>
      <c r="C27" s="45">
        <v>1.99</v>
      </c>
      <c r="D27" s="45">
        <v>0</v>
      </c>
    </row>
    <row r="28" spans="1:4" x14ac:dyDescent="0.25">
      <c r="A28" s="44">
        <v>19</v>
      </c>
      <c r="B28" s="45">
        <v>9.33</v>
      </c>
      <c r="C28" s="45">
        <v>2.08</v>
      </c>
      <c r="D28" s="45">
        <v>0</v>
      </c>
    </row>
    <row r="29" spans="1:4" x14ac:dyDescent="0.25">
      <c r="A29" s="44">
        <v>20</v>
      </c>
      <c r="B29" s="45">
        <v>9.49</v>
      </c>
      <c r="C29" s="45">
        <v>2.11</v>
      </c>
      <c r="D29" s="45">
        <v>0</v>
      </c>
    </row>
    <row r="30" spans="1:4" x14ac:dyDescent="0.25">
      <c r="A30" s="44">
        <v>21</v>
      </c>
      <c r="B30" s="45">
        <v>9.66</v>
      </c>
      <c r="C30" s="45">
        <v>2.15</v>
      </c>
      <c r="D30" s="45">
        <v>0</v>
      </c>
    </row>
    <row r="31" spans="1:4" x14ac:dyDescent="0.25">
      <c r="A31" s="44">
        <v>22</v>
      </c>
      <c r="B31" s="45">
        <v>9.84</v>
      </c>
      <c r="C31" s="45">
        <v>2.19</v>
      </c>
      <c r="D31" s="45">
        <v>0</v>
      </c>
    </row>
    <row r="32" spans="1:4" x14ac:dyDescent="0.25">
      <c r="A32" s="44">
        <v>23</v>
      </c>
      <c r="B32" s="45">
        <v>10.01</v>
      </c>
      <c r="C32" s="45">
        <v>2.23</v>
      </c>
      <c r="D32" s="45">
        <v>0</v>
      </c>
    </row>
    <row r="33" spans="1:4" x14ac:dyDescent="0.25">
      <c r="A33" s="44">
        <v>24</v>
      </c>
      <c r="B33" s="45">
        <v>10.19</v>
      </c>
      <c r="C33" s="45">
        <v>2.27</v>
      </c>
      <c r="D33" s="45">
        <v>0</v>
      </c>
    </row>
    <row r="34" spans="1:4" x14ac:dyDescent="0.25">
      <c r="A34" s="44">
        <v>25</v>
      </c>
      <c r="B34" s="45">
        <v>10.38</v>
      </c>
      <c r="C34" s="45">
        <v>2.31</v>
      </c>
      <c r="D34" s="45">
        <v>0</v>
      </c>
    </row>
    <row r="35" spans="1:4" x14ac:dyDescent="0.25">
      <c r="A35" s="44">
        <v>26</v>
      </c>
      <c r="B35" s="45">
        <v>10.56</v>
      </c>
      <c r="C35" s="45">
        <v>2.35</v>
      </c>
      <c r="D35" s="45">
        <v>0</v>
      </c>
    </row>
    <row r="36" spans="1:4" x14ac:dyDescent="0.25">
      <c r="A36" s="44">
        <v>27</v>
      </c>
      <c r="B36" s="45">
        <v>10.75</v>
      </c>
      <c r="C36" s="45">
        <v>2.39</v>
      </c>
      <c r="D36" s="45">
        <v>0</v>
      </c>
    </row>
    <row r="37" spans="1:4" x14ac:dyDescent="0.25">
      <c r="A37" s="44">
        <v>28</v>
      </c>
      <c r="B37" s="45">
        <v>10.95</v>
      </c>
      <c r="C37" s="45">
        <v>2.4300000000000002</v>
      </c>
      <c r="D37" s="45">
        <v>0</v>
      </c>
    </row>
    <row r="38" spans="1:4" x14ac:dyDescent="0.25">
      <c r="A38" s="44">
        <v>29</v>
      </c>
      <c r="B38" s="45">
        <v>11.14</v>
      </c>
      <c r="C38" s="45">
        <v>2.4700000000000002</v>
      </c>
      <c r="D38" s="45">
        <v>0</v>
      </c>
    </row>
    <row r="39" spans="1:4" x14ac:dyDescent="0.25">
      <c r="A39" s="44">
        <v>30</v>
      </c>
      <c r="B39" s="45">
        <v>11.34</v>
      </c>
      <c r="C39" s="45">
        <v>2.5099999999999998</v>
      </c>
      <c r="D39" s="45">
        <v>0</v>
      </c>
    </row>
    <row r="40" spans="1:4" x14ac:dyDescent="0.25">
      <c r="A40" s="44">
        <v>31</v>
      </c>
      <c r="B40" s="45">
        <v>11.55</v>
      </c>
      <c r="C40" s="45">
        <v>2.56</v>
      </c>
      <c r="D40" s="45">
        <v>0</v>
      </c>
    </row>
    <row r="41" spans="1:4" x14ac:dyDescent="0.25">
      <c r="A41" s="44">
        <v>32</v>
      </c>
      <c r="B41" s="45">
        <v>11.76</v>
      </c>
      <c r="C41" s="45">
        <v>2.6</v>
      </c>
      <c r="D41" s="45">
        <v>0</v>
      </c>
    </row>
    <row r="42" spans="1:4" x14ac:dyDescent="0.25">
      <c r="A42" s="44">
        <v>33</v>
      </c>
      <c r="B42" s="45">
        <v>11.97</v>
      </c>
      <c r="C42" s="45">
        <v>2.65</v>
      </c>
      <c r="D42" s="45">
        <v>0</v>
      </c>
    </row>
    <row r="43" spans="1:4" x14ac:dyDescent="0.25">
      <c r="A43" s="44">
        <v>34</v>
      </c>
      <c r="B43" s="45">
        <v>12.18</v>
      </c>
      <c r="C43" s="45">
        <v>2.69</v>
      </c>
      <c r="D43" s="45">
        <v>0</v>
      </c>
    </row>
    <row r="44" spans="1:4" x14ac:dyDescent="0.25">
      <c r="A44" s="44">
        <v>35</v>
      </c>
      <c r="B44" s="45">
        <v>12.4</v>
      </c>
      <c r="C44" s="45">
        <v>2.74</v>
      </c>
      <c r="D44" s="45">
        <v>0</v>
      </c>
    </row>
    <row r="45" spans="1:4" x14ac:dyDescent="0.25">
      <c r="A45" s="44">
        <v>36</v>
      </c>
      <c r="B45" s="45">
        <v>12.63</v>
      </c>
      <c r="C45" s="45">
        <v>2.79</v>
      </c>
      <c r="D45" s="45">
        <v>0</v>
      </c>
    </row>
    <row r="46" spans="1:4" x14ac:dyDescent="0.25">
      <c r="A46" s="44">
        <v>37</v>
      </c>
      <c r="B46" s="45">
        <v>12.85</v>
      </c>
      <c r="C46" s="45">
        <v>2.83</v>
      </c>
      <c r="D46" s="45">
        <v>0</v>
      </c>
    </row>
    <row r="47" spans="1:4" x14ac:dyDescent="0.25">
      <c r="A47" s="44">
        <v>38</v>
      </c>
      <c r="B47" s="45">
        <v>13.09</v>
      </c>
      <c r="C47" s="45">
        <v>2.88</v>
      </c>
      <c r="D47" s="45">
        <v>0</v>
      </c>
    </row>
    <row r="48" spans="1:4" x14ac:dyDescent="0.25">
      <c r="A48" s="44">
        <v>39</v>
      </c>
      <c r="B48" s="45">
        <v>13.32</v>
      </c>
      <c r="C48" s="45">
        <v>2.93</v>
      </c>
      <c r="D48" s="45">
        <v>0</v>
      </c>
    </row>
    <row r="49" spans="1:4" x14ac:dyDescent="0.25">
      <c r="A49" s="44">
        <v>40</v>
      </c>
      <c r="B49" s="45">
        <v>13.57</v>
      </c>
      <c r="C49" s="45">
        <v>2.97</v>
      </c>
      <c r="D49" s="45">
        <v>0</v>
      </c>
    </row>
    <row r="50" spans="1:4" x14ac:dyDescent="0.25">
      <c r="A50" s="44">
        <v>41</v>
      </c>
      <c r="B50" s="45">
        <v>13.82</v>
      </c>
      <c r="C50" s="45">
        <v>3.02</v>
      </c>
      <c r="D50" s="45">
        <v>0</v>
      </c>
    </row>
    <row r="51" spans="1:4" x14ac:dyDescent="0.25">
      <c r="A51" s="44">
        <v>42</v>
      </c>
      <c r="B51" s="45">
        <v>14.07</v>
      </c>
      <c r="C51" s="45">
        <v>3.07</v>
      </c>
      <c r="D51" s="45">
        <v>0</v>
      </c>
    </row>
    <row r="52" spans="1:4" x14ac:dyDescent="0.25">
      <c r="A52" s="44">
        <v>43</v>
      </c>
      <c r="B52" s="45">
        <v>14.33</v>
      </c>
      <c r="C52" s="45">
        <v>3.11</v>
      </c>
      <c r="D52" s="45">
        <v>0</v>
      </c>
    </row>
    <row r="53" spans="1:4" x14ac:dyDescent="0.25">
      <c r="A53" s="44">
        <v>44</v>
      </c>
      <c r="B53" s="45">
        <v>14.59</v>
      </c>
      <c r="C53" s="45">
        <v>3.16</v>
      </c>
      <c r="D53" s="45">
        <v>0</v>
      </c>
    </row>
    <row r="54" spans="1:4" x14ac:dyDescent="0.25">
      <c r="A54" s="44">
        <v>45</v>
      </c>
      <c r="B54" s="45">
        <v>14.87</v>
      </c>
      <c r="C54" s="45">
        <v>3.21</v>
      </c>
      <c r="D54" s="45">
        <v>0</v>
      </c>
    </row>
    <row r="55" spans="1:4" x14ac:dyDescent="0.25">
      <c r="A55" s="44">
        <v>46</v>
      </c>
      <c r="B55" s="45">
        <v>15.14</v>
      </c>
      <c r="C55" s="45">
        <v>3.25</v>
      </c>
      <c r="D55" s="45">
        <v>0</v>
      </c>
    </row>
    <row r="56" spans="1:4" x14ac:dyDescent="0.25">
      <c r="A56" s="44">
        <v>47</v>
      </c>
      <c r="B56" s="45">
        <v>15.43</v>
      </c>
      <c r="C56" s="45">
        <v>3.29</v>
      </c>
      <c r="D56" s="45">
        <v>0</v>
      </c>
    </row>
    <row r="57" spans="1:4" x14ac:dyDescent="0.25">
      <c r="A57" s="44">
        <v>48</v>
      </c>
      <c r="B57" s="45">
        <v>15.73</v>
      </c>
      <c r="C57" s="45">
        <v>3.33</v>
      </c>
      <c r="D57" s="45">
        <v>0</v>
      </c>
    </row>
    <row r="58" spans="1:4" x14ac:dyDescent="0.25">
      <c r="A58" s="44">
        <v>49</v>
      </c>
      <c r="B58" s="45">
        <v>16.03</v>
      </c>
      <c r="C58" s="45">
        <v>3.37</v>
      </c>
      <c r="D58" s="45">
        <v>0</v>
      </c>
    </row>
    <row r="59" spans="1:4" x14ac:dyDescent="0.25">
      <c r="A59" s="44">
        <v>50</v>
      </c>
      <c r="B59" s="45">
        <v>16.34</v>
      </c>
      <c r="C59" s="45">
        <v>3.41</v>
      </c>
      <c r="D59" s="45">
        <v>0</v>
      </c>
    </row>
    <row r="60" spans="1:4" x14ac:dyDescent="0.25">
      <c r="A60" s="44">
        <v>51</v>
      </c>
      <c r="B60" s="45">
        <v>16.66</v>
      </c>
      <c r="C60" s="45">
        <v>3.45</v>
      </c>
      <c r="D60" s="45">
        <v>0</v>
      </c>
    </row>
    <row r="61" spans="1:4" x14ac:dyDescent="0.25">
      <c r="A61" s="44">
        <v>52</v>
      </c>
      <c r="B61" s="45">
        <v>16.989999999999998</v>
      </c>
      <c r="C61" s="45">
        <v>3.48</v>
      </c>
      <c r="D61" s="45">
        <v>0</v>
      </c>
    </row>
    <row r="62" spans="1:4" x14ac:dyDescent="0.25">
      <c r="A62" s="44">
        <v>53</v>
      </c>
      <c r="B62" s="45">
        <v>17.32</v>
      </c>
      <c r="C62" s="45">
        <v>3.52</v>
      </c>
      <c r="D62" s="45">
        <v>0</v>
      </c>
    </row>
    <row r="63" spans="1:4" x14ac:dyDescent="0.25">
      <c r="A63" s="44">
        <v>54</v>
      </c>
      <c r="B63" s="45">
        <v>17.68</v>
      </c>
      <c r="C63" s="45">
        <v>3.55</v>
      </c>
      <c r="D63" s="45">
        <v>0</v>
      </c>
    </row>
    <row r="64" spans="1:4" x14ac:dyDescent="0.25">
      <c r="A64" s="44">
        <v>55</v>
      </c>
      <c r="B64" s="45">
        <v>18.05</v>
      </c>
      <c r="C64" s="45">
        <v>3.57</v>
      </c>
      <c r="D64" s="45">
        <v>0</v>
      </c>
    </row>
    <row r="65" spans="1:4" x14ac:dyDescent="0.25">
      <c r="A65" s="44">
        <v>56</v>
      </c>
      <c r="B65" s="45">
        <v>18.43</v>
      </c>
      <c r="C65" s="45">
        <v>3.59</v>
      </c>
      <c r="D65" s="45">
        <v>0</v>
      </c>
    </row>
    <row r="66" spans="1:4" x14ac:dyDescent="0.25">
      <c r="A66" s="44">
        <v>57</v>
      </c>
      <c r="B66" s="45">
        <v>18.829999999999998</v>
      </c>
      <c r="C66" s="45">
        <v>3.61</v>
      </c>
      <c r="D66" s="45">
        <v>0</v>
      </c>
    </row>
    <row r="67" spans="1:4" x14ac:dyDescent="0.25">
      <c r="A67" s="44">
        <v>58</v>
      </c>
      <c r="B67" s="45">
        <v>19.25</v>
      </c>
      <c r="C67" s="45">
        <v>3.62</v>
      </c>
      <c r="D67" s="45">
        <v>0</v>
      </c>
    </row>
    <row r="68" spans="1:4" x14ac:dyDescent="0.25">
      <c r="A68" s="44">
        <v>59</v>
      </c>
      <c r="B68" s="45">
        <v>19.68</v>
      </c>
      <c r="C68" s="45">
        <v>3.63</v>
      </c>
      <c r="D68" s="45">
        <v>0</v>
      </c>
    </row>
  </sheetData>
  <sheetProtection algorithmName="SHA-512" hashValue="qLdbMxo4TjKw+kheu3cHEyB8FT/SAVvYb+C/6PRkvBWprWdtP6zCukBuQw11AlvKoWepin7XGPUUi81eBhXRVA==" saltValue="nQLCxv87o1f05mdLsNNEeA==" spinCount="100000" sheet="1" objects="1" scenarios="1"/>
  <conditionalFormatting sqref="A26:A68">
    <cfRule type="expression" dxfId="880" priority="1" stopIfTrue="1">
      <formula>MOD(ROW(),2)=0</formula>
    </cfRule>
    <cfRule type="expression" dxfId="879" priority="2" stopIfTrue="1">
      <formula>MOD(ROW(),2)&lt;&gt;0</formula>
    </cfRule>
  </conditionalFormatting>
  <conditionalFormatting sqref="B26:D68">
    <cfRule type="expression" dxfId="878" priority="3" stopIfTrue="1">
      <formula>MOD(ROW(),2)=0</formula>
    </cfRule>
    <cfRule type="expression" dxfId="877" priority="4" stopIfTrue="1">
      <formula>MOD(ROW(),2)&lt;&gt;0</formula>
    </cfRule>
  </conditionalFormatting>
  <conditionalFormatting sqref="A6:A21">
    <cfRule type="expression" dxfId="876" priority="5" stopIfTrue="1">
      <formula>MOD(ROW(),2)=0</formula>
    </cfRule>
    <cfRule type="expression" dxfId="875" priority="6" stopIfTrue="1">
      <formula>MOD(ROW(),2)&lt;&gt;0</formula>
    </cfRule>
  </conditionalFormatting>
  <conditionalFormatting sqref="B6:D21">
    <cfRule type="expression" dxfId="874" priority="7" stopIfTrue="1">
      <formula>MOD(ROW(),2)=0</formula>
    </cfRule>
    <cfRule type="expression" dxfId="873" priority="8" stopIfTrue="1">
      <formula>MOD(ROW(),2)&lt;&gt;0</formula>
    </cfRule>
  </conditionalFormatting>
  <pageMargins left="0.7" right="0.7" top="0.75" bottom="0.75" header="0.3" footer="0.3"/>
  <tableParts count="1">
    <tablePart r:id="rId1"/>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77C93-678F-469C-B4A2-A9B23F0639F2}">
  <sheetPr codeName="Sheet62"/>
  <dimension ref="A1:B101"/>
  <sheetViews>
    <sheetView showGridLines="0" workbookViewId="0">
      <selection activeCell="A6" sqref="A6"/>
    </sheetView>
  </sheetViews>
  <sheetFormatPr defaultColWidth="8.7265625" defaultRowHeight="12.5" x14ac:dyDescent="0.25"/>
  <cols>
    <col min="1" max="1" width="31.7265625" style="42" customWidth="1"/>
    <col min="2" max="2" width="40.54296875" style="42" customWidth="1"/>
    <col min="3" max="16384" width="8.7265625" style="42"/>
  </cols>
  <sheetData>
    <row r="1" spans="1:2" s="1" customFormat="1" ht="20" x14ac:dyDescent="0.4">
      <c r="A1" s="2" t="s">
        <v>0</v>
      </c>
    </row>
    <row r="2" spans="1:2" s="1" customFormat="1" ht="15.5" x14ac:dyDescent="0.35">
      <c r="A2" s="30" t="s">
        <v>1</v>
      </c>
      <c r="B2" s="3" t="str">
        <f>wb_title</f>
        <v>Fire_NI - Consolidated Factor Spreadsheet</v>
      </c>
    </row>
    <row r="3" spans="1:2" s="1" customFormat="1" ht="15.5" x14ac:dyDescent="0.35">
      <c r="A3" s="30" t="s">
        <v>2</v>
      </c>
      <c r="B3" s="3" t="str">
        <f>TABLE_FACTOR_TYPE_1 &amp; " - x-" &amp; TABLE_SERIES_NUMBER_1</f>
        <v>Triv Comm - x-504</v>
      </c>
    </row>
    <row r="4" spans="1:2" customFormat="1" x14ac:dyDescent="0.25"/>
    <row r="5" spans="1:2" customFormat="1" x14ac:dyDescent="0.25"/>
    <row r="6" spans="1:2" customFormat="1" x14ac:dyDescent="0.25">
      <c r="A6" s="46" t="s">
        <v>379</v>
      </c>
      <c r="B6" s="52" t="s">
        <v>380</v>
      </c>
    </row>
    <row r="7" spans="1:2" customFormat="1" x14ac:dyDescent="0.25">
      <c r="A7" s="46" t="s">
        <v>381</v>
      </c>
      <c r="B7" s="52" t="s">
        <v>31</v>
      </c>
    </row>
    <row r="8" spans="1:2" customFormat="1" x14ac:dyDescent="0.25">
      <c r="A8" s="46" t="s">
        <v>123</v>
      </c>
      <c r="B8" s="52">
        <v>2015</v>
      </c>
    </row>
    <row r="9" spans="1:2" customFormat="1" x14ac:dyDescent="0.25">
      <c r="A9" s="46" t="s">
        <v>124</v>
      </c>
      <c r="B9" s="52" t="s">
        <v>277</v>
      </c>
    </row>
    <row r="10" spans="1:2" customFormat="1" ht="25" x14ac:dyDescent="0.25">
      <c r="A10" s="46" t="s">
        <v>6</v>
      </c>
      <c r="B10" s="52" t="s">
        <v>287</v>
      </c>
    </row>
    <row r="11" spans="1:2" customFormat="1" x14ac:dyDescent="0.25">
      <c r="A11" s="46" t="s">
        <v>125</v>
      </c>
      <c r="B11" s="52" t="s">
        <v>219</v>
      </c>
    </row>
    <row r="12" spans="1:2" customFormat="1" x14ac:dyDescent="0.25">
      <c r="A12" s="46" t="s">
        <v>126</v>
      </c>
      <c r="B12" s="52" t="s">
        <v>279</v>
      </c>
    </row>
    <row r="13" spans="1:2" customFormat="1" x14ac:dyDescent="0.25">
      <c r="A13" s="46" t="s">
        <v>382</v>
      </c>
      <c r="B13" s="52">
        <v>0</v>
      </c>
    </row>
    <row r="14" spans="1:2" customFormat="1" x14ac:dyDescent="0.25">
      <c r="A14" s="46" t="s">
        <v>128</v>
      </c>
      <c r="B14" s="52">
        <v>504</v>
      </c>
    </row>
    <row r="15" spans="1:2" customFormat="1" x14ac:dyDescent="0.25">
      <c r="A15" s="46" t="s">
        <v>383</v>
      </c>
      <c r="B15" s="52" t="s">
        <v>288</v>
      </c>
    </row>
    <row r="16" spans="1:2" customFormat="1" x14ac:dyDescent="0.25">
      <c r="A16" s="46" t="s">
        <v>130</v>
      </c>
      <c r="B16" s="52" t="s">
        <v>284</v>
      </c>
    </row>
    <row r="17" spans="1:2" customFormat="1" x14ac:dyDescent="0.25">
      <c r="A17" s="47" t="s">
        <v>384</v>
      </c>
      <c r="B17" s="52"/>
    </row>
    <row r="18" spans="1:2" customFormat="1" x14ac:dyDescent="0.25">
      <c r="A18" s="46" t="s">
        <v>132</v>
      </c>
      <c r="B18" s="53">
        <v>46213</v>
      </c>
    </row>
    <row r="19" spans="1:2" customFormat="1" x14ac:dyDescent="0.25">
      <c r="A19" s="46" t="s">
        <v>133</v>
      </c>
      <c r="B19" s="53">
        <v>46213</v>
      </c>
    </row>
    <row r="20" spans="1:2" customFormat="1" x14ac:dyDescent="0.25">
      <c r="A20" s="46" t="s">
        <v>134</v>
      </c>
      <c r="B20" s="52" t="s">
        <v>143</v>
      </c>
    </row>
    <row r="21" spans="1:2" customFormat="1" x14ac:dyDescent="0.25">
      <c r="A21" s="46" t="s">
        <v>385</v>
      </c>
      <c r="B21" s="52" t="s">
        <v>62</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13" x14ac:dyDescent="0.25">
      <c r="A26" s="60" t="s">
        <v>386</v>
      </c>
      <c r="B26" s="60" t="s">
        <v>414</v>
      </c>
    </row>
    <row r="27" spans="1:2" x14ac:dyDescent="0.25">
      <c r="A27" s="44">
        <v>25</v>
      </c>
      <c r="B27" s="50">
        <v>35.659999999999997</v>
      </c>
    </row>
    <row r="28" spans="1:2" x14ac:dyDescent="0.25">
      <c r="A28" s="44">
        <v>26</v>
      </c>
      <c r="B28" s="50">
        <v>35.343000000000004</v>
      </c>
    </row>
    <row r="29" spans="1:2" x14ac:dyDescent="0.25">
      <c r="A29" s="44">
        <v>27</v>
      </c>
      <c r="B29" s="50">
        <v>35.020000000000003</v>
      </c>
    </row>
    <row r="30" spans="1:2" x14ac:dyDescent="0.25">
      <c r="A30" s="44">
        <v>28</v>
      </c>
      <c r="B30" s="50">
        <v>34.691000000000003</v>
      </c>
    </row>
    <row r="31" spans="1:2" x14ac:dyDescent="0.25">
      <c r="A31" s="44">
        <v>29</v>
      </c>
      <c r="B31" s="50">
        <v>34.354999999999997</v>
      </c>
    </row>
    <row r="32" spans="1:2" x14ac:dyDescent="0.25">
      <c r="A32" s="44">
        <v>30</v>
      </c>
      <c r="B32" s="50">
        <v>34.012</v>
      </c>
    </row>
    <row r="33" spans="1:2" x14ac:dyDescent="0.25">
      <c r="A33" s="44">
        <v>31</v>
      </c>
      <c r="B33" s="50">
        <v>33.661999999999999</v>
      </c>
    </row>
    <row r="34" spans="1:2" x14ac:dyDescent="0.25">
      <c r="A34" s="44">
        <v>32</v>
      </c>
      <c r="B34" s="50">
        <v>33.305</v>
      </c>
    </row>
    <row r="35" spans="1:2" x14ac:dyDescent="0.25">
      <c r="A35" s="44">
        <v>33</v>
      </c>
      <c r="B35" s="50">
        <v>32.941000000000003</v>
      </c>
    </row>
    <row r="36" spans="1:2" x14ac:dyDescent="0.25">
      <c r="A36" s="44">
        <v>34</v>
      </c>
      <c r="B36" s="50">
        <v>32.570999999999998</v>
      </c>
    </row>
    <row r="37" spans="1:2" x14ac:dyDescent="0.25">
      <c r="A37" s="44">
        <v>35</v>
      </c>
      <c r="B37" s="50">
        <v>32.192999999999998</v>
      </c>
    </row>
    <row r="38" spans="1:2" x14ac:dyDescent="0.25">
      <c r="A38" s="44">
        <v>36</v>
      </c>
      <c r="B38" s="50">
        <v>31.808</v>
      </c>
    </row>
    <row r="39" spans="1:2" x14ac:dyDescent="0.25">
      <c r="A39" s="44">
        <v>37</v>
      </c>
      <c r="B39" s="50">
        <v>31.416</v>
      </c>
    </row>
    <row r="40" spans="1:2" x14ac:dyDescent="0.25">
      <c r="A40" s="44">
        <v>38</v>
      </c>
      <c r="B40" s="50">
        <v>31.018000000000001</v>
      </c>
    </row>
    <row r="41" spans="1:2" x14ac:dyDescent="0.25">
      <c r="A41" s="44">
        <v>39</v>
      </c>
      <c r="B41" s="50">
        <v>30.613</v>
      </c>
    </row>
    <row r="42" spans="1:2" x14ac:dyDescent="0.25">
      <c r="A42" s="44">
        <v>40</v>
      </c>
      <c r="B42" s="50">
        <v>30.201000000000001</v>
      </c>
    </row>
    <row r="43" spans="1:2" x14ac:dyDescent="0.25">
      <c r="A43" s="44">
        <v>41</v>
      </c>
      <c r="B43" s="50">
        <v>29.783000000000001</v>
      </c>
    </row>
    <row r="44" spans="1:2" x14ac:dyDescent="0.25">
      <c r="A44" s="44">
        <v>42</v>
      </c>
      <c r="B44" s="50">
        <v>29.359000000000002</v>
      </c>
    </row>
    <row r="45" spans="1:2" x14ac:dyDescent="0.25">
      <c r="A45" s="44">
        <v>43</v>
      </c>
      <c r="B45" s="50">
        <v>28.93</v>
      </c>
    </row>
    <row r="46" spans="1:2" x14ac:dyDescent="0.25">
      <c r="A46" s="44">
        <v>44</v>
      </c>
      <c r="B46" s="50">
        <v>28.497</v>
      </c>
    </row>
    <row r="47" spans="1:2" x14ac:dyDescent="0.25">
      <c r="A47" s="44">
        <v>45</v>
      </c>
      <c r="B47" s="50">
        <v>28.059000000000001</v>
      </c>
    </row>
    <row r="48" spans="1:2" x14ac:dyDescent="0.25">
      <c r="A48" s="44">
        <v>46</v>
      </c>
      <c r="B48" s="50">
        <v>27.617999999999999</v>
      </c>
    </row>
    <row r="49" spans="1:2" x14ac:dyDescent="0.25">
      <c r="A49" s="44">
        <v>47</v>
      </c>
      <c r="B49" s="50">
        <v>27.172999999999998</v>
      </c>
    </row>
    <row r="50" spans="1:2" x14ac:dyDescent="0.25">
      <c r="A50" s="44">
        <v>48</v>
      </c>
      <c r="B50" s="50">
        <v>26.722999999999999</v>
      </c>
    </row>
    <row r="51" spans="1:2" x14ac:dyDescent="0.25">
      <c r="A51" s="44">
        <v>49</v>
      </c>
      <c r="B51" s="50">
        <v>26.268999999999998</v>
      </c>
    </row>
    <row r="52" spans="1:2" x14ac:dyDescent="0.25">
      <c r="A52" s="44">
        <v>50</v>
      </c>
      <c r="B52" s="50">
        <v>25.808</v>
      </c>
    </row>
    <row r="53" spans="1:2" x14ac:dyDescent="0.25">
      <c r="A53" s="44">
        <v>51</v>
      </c>
      <c r="B53" s="50">
        <v>25.343</v>
      </c>
    </row>
    <row r="54" spans="1:2" x14ac:dyDescent="0.25">
      <c r="A54" s="44">
        <v>52</v>
      </c>
      <c r="B54" s="50">
        <v>24.870999999999999</v>
      </c>
    </row>
    <row r="55" spans="1:2" x14ac:dyDescent="0.25">
      <c r="A55" s="44">
        <v>53</v>
      </c>
      <c r="B55" s="50">
        <v>24.393999999999998</v>
      </c>
    </row>
    <row r="56" spans="1:2" x14ac:dyDescent="0.25">
      <c r="A56" s="44">
        <v>54</v>
      </c>
      <c r="B56" s="50">
        <v>23.91</v>
      </c>
    </row>
    <row r="57" spans="1:2" x14ac:dyDescent="0.25">
      <c r="A57" s="44">
        <v>55</v>
      </c>
      <c r="B57" s="50">
        <v>23.420999999999999</v>
      </c>
    </row>
    <row r="58" spans="1:2" x14ac:dyDescent="0.25">
      <c r="A58" s="44">
        <v>56</v>
      </c>
      <c r="B58" s="50">
        <v>22.925000000000001</v>
      </c>
    </row>
    <row r="59" spans="1:2" x14ac:dyDescent="0.25">
      <c r="A59" s="44">
        <v>57</v>
      </c>
      <c r="B59" s="50">
        <v>22.422000000000001</v>
      </c>
    </row>
    <row r="60" spans="1:2" x14ac:dyDescent="0.25">
      <c r="A60" s="44">
        <v>58</v>
      </c>
      <c r="B60" s="50">
        <v>21.913</v>
      </c>
    </row>
    <row r="61" spans="1:2" x14ac:dyDescent="0.25">
      <c r="A61" s="44">
        <v>59</v>
      </c>
      <c r="B61" s="50">
        <v>21.396999999999998</v>
      </c>
    </row>
    <row r="62" spans="1:2" x14ac:dyDescent="0.25">
      <c r="A62" s="44">
        <v>60</v>
      </c>
      <c r="B62" s="50">
        <v>20.873999999999999</v>
      </c>
    </row>
    <row r="63" spans="1:2" x14ac:dyDescent="0.25">
      <c r="A63" s="44">
        <v>61</v>
      </c>
      <c r="B63" s="50">
        <v>20.344999999999999</v>
      </c>
    </row>
    <row r="64" spans="1:2" x14ac:dyDescent="0.25">
      <c r="A64" s="44">
        <v>62</v>
      </c>
      <c r="B64" s="50">
        <v>19.808</v>
      </c>
    </row>
    <row r="65" spans="1:2" x14ac:dyDescent="0.25">
      <c r="A65" s="44">
        <v>63</v>
      </c>
      <c r="B65" s="50">
        <v>19.265000000000001</v>
      </c>
    </row>
    <row r="66" spans="1:2" x14ac:dyDescent="0.25">
      <c r="A66" s="44">
        <v>64</v>
      </c>
      <c r="B66" s="50">
        <v>18.715</v>
      </c>
    </row>
    <row r="67" spans="1:2" x14ac:dyDescent="0.25">
      <c r="A67" s="44">
        <v>65</v>
      </c>
      <c r="B67" s="50">
        <v>18.158000000000001</v>
      </c>
    </row>
    <row r="68" spans="1:2" x14ac:dyDescent="0.25">
      <c r="A68" s="44">
        <v>66</v>
      </c>
      <c r="B68" s="50">
        <v>17.593</v>
      </c>
    </row>
    <row r="69" spans="1:2" x14ac:dyDescent="0.25">
      <c r="A69" s="44">
        <v>67</v>
      </c>
      <c r="B69" s="50">
        <v>17.021000000000001</v>
      </c>
    </row>
    <row r="70" spans="1:2" x14ac:dyDescent="0.25">
      <c r="A70" s="44">
        <v>68</v>
      </c>
      <c r="B70" s="50">
        <v>16.442</v>
      </c>
    </row>
    <row r="71" spans="1:2" x14ac:dyDescent="0.25">
      <c r="A71" s="44">
        <v>69</v>
      </c>
      <c r="B71" s="50">
        <v>15.859</v>
      </c>
    </row>
    <row r="72" spans="1:2" x14ac:dyDescent="0.25">
      <c r="A72" s="44">
        <v>70</v>
      </c>
      <c r="B72" s="50">
        <v>15.271000000000001</v>
      </c>
    </row>
    <row r="73" spans="1:2" x14ac:dyDescent="0.25">
      <c r="A73" s="44">
        <v>71</v>
      </c>
      <c r="B73" s="50">
        <v>14.680999999999999</v>
      </c>
    </row>
    <row r="74" spans="1:2" x14ac:dyDescent="0.25">
      <c r="A74" s="44">
        <v>72</v>
      </c>
      <c r="B74" s="50">
        <v>14.089</v>
      </c>
    </row>
    <row r="75" spans="1:2" x14ac:dyDescent="0.25">
      <c r="A75" s="44">
        <v>73</v>
      </c>
      <c r="B75" s="50">
        <v>13.497</v>
      </c>
    </row>
    <row r="76" spans="1:2" x14ac:dyDescent="0.25">
      <c r="A76" s="44">
        <v>74</v>
      </c>
      <c r="B76" s="50">
        <v>12.906000000000001</v>
      </c>
    </row>
    <row r="77" spans="1:2" x14ac:dyDescent="0.25">
      <c r="A77" s="44">
        <v>75</v>
      </c>
      <c r="B77" s="50">
        <v>12.319000000000001</v>
      </c>
    </row>
    <row r="78" spans="1:2" x14ac:dyDescent="0.25">
      <c r="A78" s="44">
        <v>76</v>
      </c>
      <c r="B78" s="50">
        <v>11.737</v>
      </c>
    </row>
    <row r="79" spans="1:2" x14ac:dyDescent="0.25">
      <c r="A79" s="44">
        <v>77</v>
      </c>
      <c r="B79" s="50">
        <v>11.161</v>
      </c>
    </row>
    <row r="80" spans="1:2" x14ac:dyDescent="0.25">
      <c r="A80" s="44">
        <v>78</v>
      </c>
      <c r="B80" s="50">
        <v>10.587</v>
      </c>
    </row>
    <row r="81" spans="1:2" x14ac:dyDescent="0.25">
      <c r="A81" s="44">
        <v>79</v>
      </c>
      <c r="B81" s="50">
        <v>10.013</v>
      </c>
    </row>
    <row r="82" spans="1:2" x14ac:dyDescent="0.25">
      <c r="A82" s="44">
        <v>80</v>
      </c>
      <c r="B82" s="50">
        <v>9.4390000000000001</v>
      </c>
    </row>
    <row r="83" spans="1:2" x14ac:dyDescent="0.25">
      <c r="A83" s="44">
        <v>81</v>
      </c>
      <c r="B83" s="50">
        <v>8.8680000000000003</v>
      </c>
    </row>
    <row r="84" spans="1:2" x14ac:dyDescent="0.25">
      <c r="A84" s="44">
        <v>82</v>
      </c>
      <c r="B84" s="50">
        <v>8.3010000000000002</v>
      </c>
    </row>
    <row r="85" spans="1:2" x14ac:dyDescent="0.25">
      <c r="A85" s="44">
        <v>83</v>
      </c>
      <c r="B85" s="50">
        <v>7.742</v>
      </c>
    </row>
    <row r="86" spans="1:2" x14ac:dyDescent="0.25">
      <c r="A86" s="44">
        <v>84</v>
      </c>
      <c r="B86" s="50">
        <v>7.1929999999999996</v>
      </c>
    </row>
    <row r="87" spans="1:2" x14ac:dyDescent="0.25">
      <c r="A87" s="44">
        <v>85</v>
      </c>
      <c r="B87" s="50">
        <v>6.6580000000000004</v>
      </c>
    </row>
    <row r="88" spans="1:2" x14ac:dyDescent="0.25">
      <c r="A88" s="44">
        <v>86</v>
      </c>
      <c r="B88" s="50">
        <v>6.1420000000000003</v>
      </c>
    </row>
    <row r="89" spans="1:2" x14ac:dyDescent="0.25">
      <c r="A89" s="44">
        <v>87</v>
      </c>
      <c r="B89" s="50">
        <v>5.6529999999999996</v>
      </c>
    </row>
    <row r="90" spans="1:2" x14ac:dyDescent="0.25">
      <c r="A90" s="44">
        <v>88</v>
      </c>
      <c r="B90" s="50">
        <v>5.1929999999999996</v>
      </c>
    </row>
    <row r="91" spans="1:2" x14ac:dyDescent="0.25">
      <c r="A91" s="44">
        <v>89</v>
      </c>
      <c r="B91" s="50">
        <v>4.7629999999999999</v>
      </c>
    </row>
    <row r="92" spans="1:2" x14ac:dyDescent="0.25">
      <c r="A92" s="44">
        <v>90</v>
      </c>
      <c r="B92" s="50">
        <v>4.3579999999999997</v>
      </c>
    </row>
    <row r="93" spans="1:2" x14ac:dyDescent="0.25">
      <c r="A93" s="44">
        <v>91</v>
      </c>
      <c r="B93" s="50">
        <v>3.9769999999999999</v>
      </c>
    </row>
    <row r="94" spans="1:2" x14ac:dyDescent="0.25">
      <c r="A94" s="44">
        <v>92</v>
      </c>
      <c r="B94" s="50">
        <v>3.62</v>
      </c>
    </row>
    <row r="95" spans="1:2" x14ac:dyDescent="0.25">
      <c r="A95" s="44">
        <v>93</v>
      </c>
      <c r="B95" s="50">
        <v>3.2909999999999999</v>
      </c>
    </row>
    <row r="96" spans="1:2" x14ac:dyDescent="0.25">
      <c r="A96" s="44">
        <v>94</v>
      </c>
      <c r="B96" s="50">
        <v>2.992</v>
      </c>
    </row>
    <row r="97" spans="1:2" x14ac:dyDescent="0.25">
      <c r="A97" s="44">
        <v>95</v>
      </c>
      <c r="B97" s="50">
        <v>2.7210000000000001</v>
      </c>
    </row>
    <row r="98" spans="1:2" x14ac:dyDescent="0.25">
      <c r="A98" s="44">
        <v>96</v>
      </c>
      <c r="B98" s="50">
        <v>2.4769999999999999</v>
      </c>
    </row>
    <row r="99" spans="1:2" x14ac:dyDescent="0.25">
      <c r="A99" s="44">
        <v>97</v>
      </c>
      <c r="B99" s="50">
        <v>2.2559999999999998</v>
      </c>
    </row>
    <row r="100" spans="1:2" x14ac:dyDescent="0.25">
      <c r="A100" s="44">
        <v>98</v>
      </c>
      <c r="B100" s="50">
        <v>2.0609999999999999</v>
      </c>
    </row>
    <row r="101" spans="1:2" x14ac:dyDescent="0.25">
      <c r="A101" s="44">
        <v>99</v>
      </c>
      <c r="B101" s="50">
        <v>1.891</v>
      </c>
    </row>
  </sheetData>
  <sheetProtection algorithmName="SHA-512" hashValue="NBA8NSHidVnHW5CxDU76PQCUV6qlKsVLqPoYK3Z/QJpSWxzd4tRfP11TaBRtHShnufPqLvxHhNGSMaepqPpkAA==" saltValue="K4GiaAd0FoTMlgyMwksf5w==" spinCount="100000" sheet="1" objects="1" scenarios="1"/>
  <conditionalFormatting sqref="A26:A101">
    <cfRule type="expression" dxfId="316" priority="1" stopIfTrue="1">
      <formula>MOD(ROW(),2)=0</formula>
    </cfRule>
    <cfRule type="expression" dxfId="315" priority="2" stopIfTrue="1">
      <formula>MOD(ROW(),2)&lt;&gt;0</formula>
    </cfRule>
  </conditionalFormatting>
  <conditionalFormatting sqref="B26:B101">
    <cfRule type="expression" dxfId="314" priority="3" stopIfTrue="1">
      <formula>MOD(ROW(),2)=0</formula>
    </cfRule>
    <cfRule type="expression" dxfId="313" priority="4" stopIfTrue="1">
      <formula>MOD(ROW(),2)&lt;&gt;0</formula>
    </cfRule>
  </conditionalFormatting>
  <conditionalFormatting sqref="A6:A21">
    <cfRule type="expression" dxfId="312" priority="5" stopIfTrue="1">
      <formula>MOD(ROW(),2)=0</formula>
    </cfRule>
    <cfRule type="expression" dxfId="311" priority="6" stopIfTrue="1">
      <formula>MOD(ROW(),2)&lt;&gt;0</formula>
    </cfRule>
  </conditionalFormatting>
  <conditionalFormatting sqref="B6:B21">
    <cfRule type="expression" dxfId="310" priority="7" stopIfTrue="1">
      <formula>MOD(ROW(),2)=0</formula>
    </cfRule>
    <cfRule type="expression" dxfId="309" priority="8" stopIfTrue="1">
      <formula>MOD(ROW(),2)&lt;&gt;0</formula>
    </cfRule>
  </conditionalFormatting>
  <pageMargins left="0.7" right="0.7" top="0.75" bottom="0.75" header="0.3" footer="0.3"/>
  <tableParts count="1">
    <tablePart r:id="rId1"/>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17472-BA1E-4FFD-A84B-67AD3E9825E4}">
  <sheetPr codeName="Sheet63"/>
  <dimension ref="A1:M53"/>
  <sheetViews>
    <sheetView showGridLines="0" workbookViewId="0">
      <selection activeCell="A6" sqref="A6"/>
    </sheetView>
  </sheetViews>
  <sheetFormatPr defaultColWidth="8.7265625" defaultRowHeight="12.5" x14ac:dyDescent="0.25"/>
  <cols>
    <col min="1" max="1" width="34" style="42" customWidth="1"/>
    <col min="2" max="2" width="8.7265625" style="42"/>
    <col min="3" max="3" width="10.26953125" style="42" customWidth="1"/>
    <col min="4" max="4" width="10" style="42" customWidth="1"/>
    <col min="5" max="16384" width="8.7265625" style="42"/>
  </cols>
  <sheetData>
    <row r="1" spans="1:13" s="1" customFormat="1" ht="20" x14ac:dyDescent="0.4">
      <c r="A1" s="2" t="s">
        <v>0</v>
      </c>
    </row>
    <row r="2" spans="1:13" s="1" customFormat="1" ht="15.5" x14ac:dyDescent="0.35">
      <c r="A2" s="30" t="s">
        <v>1</v>
      </c>
      <c r="B2" s="3" t="str">
        <f>wb_title</f>
        <v>Fire_NI - Consolidated Factor Spreadsheet</v>
      </c>
    </row>
    <row r="3" spans="1:13" s="1" customFormat="1" ht="15.5" x14ac:dyDescent="0.35">
      <c r="A3" s="30" t="s">
        <v>2</v>
      </c>
      <c r="B3" s="3" t="str">
        <f>TABLE_FACTOR_TYPE_1 &amp; " - x-" &amp; TABLE_SERIES_NUMBER_1</f>
        <v>Commutation - x-505</v>
      </c>
    </row>
    <row r="4" spans="1:13" customFormat="1" x14ac:dyDescent="0.25"/>
    <row r="5" spans="1:13" customFormat="1" x14ac:dyDescent="0.25"/>
    <row r="6" spans="1:13" customFormat="1" x14ac:dyDescent="0.25">
      <c r="A6" s="46" t="s">
        <v>379</v>
      </c>
      <c r="B6" s="52" t="s">
        <v>380</v>
      </c>
      <c r="C6" s="52"/>
      <c r="D6" s="52"/>
      <c r="E6" s="52"/>
      <c r="F6" s="52"/>
      <c r="G6" s="52"/>
      <c r="H6" s="52"/>
      <c r="I6" s="52"/>
      <c r="J6" s="52"/>
      <c r="K6" s="52"/>
      <c r="L6" s="52"/>
      <c r="M6" s="52"/>
    </row>
    <row r="7" spans="1:13" customFormat="1" x14ac:dyDescent="0.25">
      <c r="A7" s="46" t="s">
        <v>381</v>
      </c>
      <c r="B7" s="52" t="s">
        <v>31</v>
      </c>
      <c r="C7" s="52"/>
      <c r="D7" s="52"/>
      <c r="E7" s="52"/>
      <c r="F7" s="52"/>
      <c r="G7" s="52"/>
      <c r="H7" s="52"/>
      <c r="I7" s="52"/>
      <c r="J7" s="52"/>
      <c r="K7" s="52"/>
      <c r="L7" s="52"/>
      <c r="M7" s="52"/>
    </row>
    <row r="8" spans="1:13" customFormat="1" x14ac:dyDescent="0.25">
      <c r="A8" s="46" t="s">
        <v>123</v>
      </c>
      <c r="B8" s="52" t="s">
        <v>289</v>
      </c>
      <c r="C8" s="52"/>
      <c r="D8" s="52"/>
      <c r="E8" s="52"/>
      <c r="F8" s="52"/>
      <c r="G8" s="52"/>
      <c r="H8" s="52"/>
      <c r="I8" s="52"/>
      <c r="J8" s="52"/>
      <c r="K8" s="52"/>
      <c r="L8" s="52"/>
      <c r="M8" s="52"/>
    </row>
    <row r="9" spans="1:13" customFormat="1" x14ac:dyDescent="0.25">
      <c r="A9" s="46" t="s">
        <v>124</v>
      </c>
      <c r="B9" s="52" t="s">
        <v>290</v>
      </c>
      <c r="C9" s="52"/>
      <c r="D9" s="52"/>
      <c r="E9" s="52"/>
      <c r="F9" s="52"/>
      <c r="G9" s="52"/>
      <c r="H9" s="52"/>
      <c r="I9" s="52"/>
      <c r="J9" s="52"/>
      <c r="K9" s="52"/>
      <c r="L9" s="52"/>
      <c r="M9" s="52"/>
    </row>
    <row r="10" spans="1:13" customFormat="1" x14ac:dyDescent="0.25">
      <c r="A10" s="46" t="s">
        <v>6</v>
      </c>
      <c r="B10" s="52" t="s">
        <v>291</v>
      </c>
      <c r="C10" s="52"/>
      <c r="D10" s="52"/>
      <c r="E10" s="52"/>
      <c r="F10" s="52"/>
      <c r="G10" s="52"/>
      <c r="H10" s="52"/>
      <c r="I10" s="52"/>
      <c r="J10" s="52"/>
      <c r="K10" s="52"/>
      <c r="L10" s="52"/>
      <c r="M10" s="52"/>
    </row>
    <row r="11" spans="1:13" customFormat="1" x14ac:dyDescent="0.25">
      <c r="A11" s="46" t="s">
        <v>125</v>
      </c>
      <c r="B11" s="52" t="s">
        <v>219</v>
      </c>
      <c r="C11" s="52"/>
      <c r="D11" s="52"/>
      <c r="E11" s="52"/>
      <c r="F11" s="52"/>
      <c r="G11" s="52"/>
      <c r="H11" s="52"/>
      <c r="I11" s="52"/>
      <c r="J11" s="52"/>
      <c r="K11" s="52"/>
      <c r="L11" s="52"/>
      <c r="M11" s="52"/>
    </row>
    <row r="12" spans="1:13" customFormat="1" x14ac:dyDescent="0.25">
      <c r="A12" s="46" t="s">
        <v>126</v>
      </c>
      <c r="B12" s="52" t="s">
        <v>292</v>
      </c>
      <c r="C12" s="52"/>
      <c r="D12" s="52"/>
      <c r="E12" s="52"/>
      <c r="F12" s="52"/>
      <c r="G12" s="52"/>
      <c r="H12" s="52"/>
      <c r="I12" s="52"/>
      <c r="J12" s="52"/>
      <c r="K12" s="52"/>
      <c r="L12" s="52"/>
      <c r="M12" s="52"/>
    </row>
    <row r="13" spans="1:13" customFormat="1" x14ac:dyDescent="0.25">
      <c r="A13" s="46" t="s">
        <v>382</v>
      </c>
      <c r="B13" s="52">
        <v>0</v>
      </c>
      <c r="C13" s="52"/>
      <c r="D13" s="52"/>
      <c r="E13" s="52"/>
      <c r="F13" s="52"/>
      <c r="G13" s="52"/>
      <c r="H13" s="52"/>
      <c r="I13" s="52"/>
      <c r="J13" s="52"/>
      <c r="K13" s="52"/>
      <c r="L13" s="52"/>
      <c r="M13" s="52"/>
    </row>
    <row r="14" spans="1:13" customFormat="1" x14ac:dyDescent="0.25">
      <c r="A14" s="46" t="s">
        <v>128</v>
      </c>
      <c r="B14" s="52">
        <v>505</v>
      </c>
      <c r="C14" s="52"/>
      <c r="D14" s="52"/>
      <c r="E14" s="52"/>
      <c r="F14" s="52"/>
      <c r="G14" s="52"/>
      <c r="H14" s="52"/>
      <c r="I14" s="52"/>
      <c r="J14" s="52"/>
      <c r="K14" s="52"/>
      <c r="L14" s="52"/>
      <c r="M14" s="52"/>
    </row>
    <row r="15" spans="1:13" customFormat="1" x14ac:dyDescent="0.25">
      <c r="A15" s="46" t="s">
        <v>383</v>
      </c>
      <c r="B15" s="52" t="s">
        <v>293</v>
      </c>
      <c r="C15" s="52"/>
      <c r="D15" s="52"/>
      <c r="E15" s="52"/>
      <c r="F15" s="52"/>
      <c r="G15" s="52"/>
      <c r="H15" s="52"/>
      <c r="I15" s="52"/>
      <c r="J15" s="52"/>
      <c r="K15" s="52"/>
      <c r="L15" s="52"/>
      <c r="M15" s="52"/>
    </row>
    <row r="16" spans="1:13" customFormat="1" x14ac:dyDescent="0.25">
      <c r="A16" s="46" t="s">
        <v>130</v>
      </c>
      <c r="B16" s="52" t="s">
        <v>281</v>
      </c>
      <c r="C16" s="52"/>
      <c r="D16" s="52"/>
      <c r="E16" s="52"/>
      <c r="F16" s="52"/>
      <c r="G16" s="52"/>
      <c r="H16" s="52"/>
      <c r="I16" s="52"/>
      <c r="J16" s="52"/>
      <c r="K16" s="52"/>
      <c r="L16" s="52"/>
      <c r="M16" s="52"/>
    </row>
    <row r="17" spans="1:13" customFormat="1" x14ac:dyDescent="0.25">
      <c r="A17" s="47" t="s">
        <v>384</v>
      </c>
      <c r="B17" s="52"/>
      <c r="C17" s="52"/>
      <c r="D17" s="52"/>
      <c r="E17" s="52"/>
      <c r="F17" s="52"/>
      <c r="G17" s="52"/>
      <c r="H17" s="52"/>
      <c r="I17" s="52"/>
      <c r="J17" s="52"/>
      <c r="K17" s="52"/>
      <c r="L17" s="52"/>
      <c r="M17" s="52"/>
    </row>
    <row r="18" spans="1:13" customFormat="1" x14ac:dyDescent="0.25">
      <c r="A18" s="46" t="s">
        <v>132</v>
      </c>
      <c r="B18" s="53">
        <v>46163</v>
      </c>
      <c r="C18" s="53"/>
      <c r="D18" s="53"/>
      <c r="E18" s="53"/>
      <c r="F18" s="53"/>
      <c r="G18" s="53"/>
      <c r="H18" s="53"/>
      <c r="I18" s="53"/>
      <c r="J18" s="53"/>
      <c r="K18" s="53"/>
      <c r="L18" s="53"/>
      <c r="M18" s="53"/>
    </row>
    <row r="19" spans="1:13" customFormat="1" x14ac:dyDescent="0.25">
      <c r="A19" s="46" t="s">
        <v>133</v>
      </c>
      <c r="B19" s="53">
        <v>46163</v>
      </c>
      <c r="C19" s="52"/>
      <c r="D19" s="52"/>
      <c r="E19" s="52"/>
      <c r="F19" s="52"/>
      <c r="G19" s="52"/>
      <c r="H19" s="52"/>
      <c r="I19" s="52"/>
      <c r="J19" s="52"/>
      <c r="K19" s="52"/>
      <c r="L19" s="52"/>
      <c r="M19" s="52"/>
    </row>
    <row r="20" spans="1:13" customFormat="1" x14ac:dyDescent="0.25">
      <c r="A20" s="46" t="s">
        <v>134</v>
      </c>
      <c r="B20" s="52" t="s">
        <v>143</v>
      </c>
      <c r="C20" s="52"/>
      <c r="D20" s="52"/>
      <c r="E20" s="52"/>
      <c r="F20" s="52"/>
      <c r="G20" s="52"/>
      <c r="H20" s="52"/>
      <c r="I20" s="52"/>
      <c r="J20" s="52"/>
      <c r="K20" s="52"/>
      <c r="L20" s="52"/>
      <c r="M20" s="52"/>
    </row>
    <row r="21" spans="1:13" customFormat="1" x14ac:dyDescent="0.25">
      <c r="A21" s="46" t="s">
        <v>385</v>
      </c>
      <c r="B21" s="52" t="s">
        <v>62</v>
      </c>
      <c r="C21" s="52"/>
      <c r="D21" s="52"/>
      <c r="E21" s="52"/>
      <c r="F21" s="52"/>
      <c r="G21" s="52"/>
      <c r="H21" s="52"/>
      <c r="I21" s="52"/>
      <c r="J21" s="52"/>
      <c r="K21" s="52"/>
      <c r="L21" s="52"/>
      <c r="M21" s="52"/>
    </row>
    <row r="22" spans="1:13" customFormat="1" x14ac:dyDescent="0.25"/>
    <row r="23" spans="1:13" customFormat="1" x14ac:dyDescent="0.25">
      <c r="A23" s="23" t="str">
        <f>HYPERLINK("#'Factor List'!A1", "Back to Factor List")</f>
        <v>Back to Factor List</v>
      </c>
      <c r="B23" s="23" t="str">
        <f>HYPERLINK("#'Assumptions'!A1", "Assumptions")</f>
        <v>Assumptions</v>
      </c>
    </row>
    <row r="26" spans="1:13" s="61" customFormat="1" ht="13" x14ac:dyDescent="0.25">
      <c r="A26" s="60" t="s">
        <v>407</v>
      </c>
      <c r="B26" s="60">
        <v>0</v>
      </c>
      <c r="C26" s="60">
        <v>1</v>
      </c>
      <c r="D26" s="60">
        <v>2</v>
      </c>
      <c r="E26" s="60">
        <v>3</v>
      </c>
      <c r="F26" s="60">
        <v>4</v>
      </c>
      <c r="G26" s="60">
        <v>5</v>
      </c>
      <c r="H26" s="60">
        <v>6</v>
      </c>
      <c r="I26" s="60">
        <v>7</v>
      </c>
      <c r="J26" s="60">
        <v>8</v>
      </c>
      <c r="K26" s="60">
        <v>9</v>
      </c>
      <c r="L26" s="60">
        <v>10</v>
      </c>
      <c r="M26" s="60">
        <v>11</v>
      </c>
    </row>
    <row r="27" spans="1:13" x14ac:dyDescent="0.25">
      <c r="A27" s="44" t="s">
        <v>415</v>
      </c>
      <c r="B27" s="45">
        <v>24.9</v>
      </c>
      <c r="C27" s="45"/>
      <c r="D27" s="45"/>
      <c r="E27" s="45"/>
      <c r="F27" s="45"/>
      <c r="G27" s="45"/>
      <c r="H27" s="45"/>
      <c r="I27" s="45"/>
      <c r="J27" s="45"/>
      <c r="K27" s="45"/>
      <c r="L27" s="45"/>
      <c r="M27" s="45"/>
    </row>
    <row r="28" spans="1:13" x14ac:dyDescent="0.25">
      <c r="A28" s="44">
        <v>50</v>
      </c>
      <c r="B28" s="45">
        <v>24.9</v>
      </c>
      <c r="C28" s="45">
        <v>24.9</v>
      </c>
      <c r="D28" s="45">
        <v>24.8</v>
      </c>
      <c r="E28" s="45">
        <v>24.8</v>
      </c>
      <c r="F28" s="45">
        <v>24.8</v>
      </c>
      <c r="G28" s="45">
        <v>24.7</v>
      </c>
      <c r="H28" s="45">
        <v>24.7</v>
      </c>
      <c r="I28" s="45">
        <v>24.6</v>
      </c>
      <c r="J28" s="45">
        <v>24.6</v>
      </c>
      <c r="K28" s="45">
        <v>24.6</v>
      </c>
      <c r="L28" s="45">
        <v>24.5</v>
      </c>
      <c r="M28" s="45">
        <v>24.5</v>
      </c>
    </row>
    <row r="29" spans="1:13" x14ac:dyDescent="0.25">
      <c r="A29" s="44">
        <v>51</v>
      </c>
      <c r="B29" s="45">
        <v>24.5</v>
      </c>
      <c r="C29" s="45">
        <v>24.4</v>
      </c>
      <c r="D29" s="45">
        <v>24.4</v>
      </c>
      <c r="E29" s="45">
        <v>24.4</v>
      </c>
      <c r="F29" s="45">
        <v>24.3</v>
      </c>
      <c r="G29" s="45">
        <v>24.3</v>
      </c>
      <c r="H29" s="45">
        <v>24.2</v>
      </c>
      <c r="I29" s="45">
        <v>24.2</v>
      </c>
      <c r="J29" s="45">
        <v>24.2</v>
      </c>
      <c r="K29" s="45">
        <v>24.1</v>
      </c>
      <c r="L29" s="45">
        <v>24.1</v>
      </c>
      <c r="M29" s="45">
        <v>24.1</v>
      </c>
    </row>
    <row r="30" spans="1:13" x14ac:dyDescent="0.25">
      <c r="A30" s="44">
        <v>52</v>
      </c>
      <c r="B30" s="45">
        <v>24</v>
      </c>
      <c r="C30" s="45">
        <v>24</v>
      </c>
      <c r="D30" s="45">
        <v>23.9</v>
      </c>
      <c r="E30" s="45">
        <v>23.9</v>
      </c>
      <c r="F30" s="45">
        <v>23.9</v>
      </c>
      <c r="G30" s="45">
        <v>23.8</v>
      </c>
      <c r="H30" s="45">
        <v>23.8</v>
      </c>
      <c r="I30" s="45">
        <v>23.8</v>
      </c>
      <c r="J30" s="45">
        <v>23.7</v>
      </c>
      <c r="K30" s="45">
        <v>23.7</v>
      </c>
      <c r="L30" s="45">
        <v>23.6</v>
      </c>
      <c r="M30" s="45">
        <v>23.6</v>
      </c>
    </row>
    <row r="31" spans="1:13" x14ac:dyDescent="0.25">
      <c r="A31" s="44">
        <v>53</v>
      </c>
      <c r="B31" s="45">
        <v>23.6</v>
      </c>
      <c r="C31" s="45">
        <v>23.5</v>
      </c>
      <c r="D31" s="45">
        <v>23.5</v>
      </c>
      <c r="E31" s="45">
        <v>23.4</v>
      </c>
      <c r="F31" s="45">
        <v>23.4</v>
      </c>
      <c r="G31" s="45">
        <v>23.3</v>
      </c>
      <c r="H31" s="45">
        <v>23.3</v>
      </c>
      <c r="I31" s="45">
        <v>23.3</v>
      </c>
      <c r="J31" s="45">
        <v>23.2</v>
      </c>
      <c r="K31" s="45">
        <v>23.2</v>
      </c>
      <c r="L31" s="45">
        <v>23.1</v>
      </c>
      <c r="M31" s="45">
        <v>23.1</v>
      </c>
    </row>
    <row r="32" spans="1:13" x14ac:dyDescent="0.25">
      <c r="A32" s="44">
        <v>54</v>
      </c>
      <c r="B32" s="45">
        <v>23.1</v>
      </c>
      <c r="C32" s="45">
        <v>23</v>
      </c>
      <c r="D32" s="45">
        <v>23</v>
      </c>
      <c r="E32" s="45">
        <v>22.9</v>
      </c>
      <c r="F32" s="45">
        <v>22.9</v>
      </c>
      <c r="G32" s="45">
        <v>22.9</v>
      </c>
      <c r="H32" s="45">
        <v>22.8</v>
      </c>
      <c r="I32" s="45">
        <v>22.8</v>
      </c>
      <c r="J32" s="45">
        <v>22.7</v>
      </c>
      <c r="K32" s="45">
        <v>22.7</v>
      </c>
      <c r="L32" s="45">
        <v>22.6</v>
      </c>
      <c r="M32" s="45">
        <v>22.6</v>
      </c>
    </row>
    <row r="33" spans="1:13" x14ac:dyDescent="0.25">
      <c r="A33" s="44">
        <v>55</v>
      </c>
      <c r="B33" s="45">
        <v>22.6</v>
      </c>
      <c r="C33" s="45">
        <v>22.5</v>
      </c>
      <c r="D33" s="45">
        <v>22.5</v>
      </c>
      <c r="E33" s="45">
        <v>22.4</v>
      </c>
      <c r="F33" s="45">
        <v>22.4</v>
      </c>
      <c r="G33" s="45">
        <v>22.3</v>
      </c>
      <c r="H33" s="45">
        <v>22.3</v>
      </c>
      <c r="I33" s="45">
        <v>22.2</v>
      </c>
      <c r="J33" s="45">
        <v>22.2</v>
      </c>
      <c r="K33" s="45">
        <v>22.2</v>
      </c>
      <c r="L33" s="45">
        <v>22.1</v>
      </c>
      <c r="M33" s="45">
        <v>22.1</v>
      </c>
    </row>
    <row r="34" spans="1:13" x14ac:dyDescent="0.25">
      <c r="A34" s="44">
        <v>56</v>
      </c>
      <c r="B34" s="45">
        <v>22</v>
      </c>
      <c r="C34" s="45">
        <v>22</v>
      </c>
      <c r="D34" s="45">
        <v>21.9</v>
      </c>
      <c r="E34" s="45">
        <v>21.9</v>
      </c>
      <c r="F34" s="45">
        <v>21.9</v>
      </c>
      <c r="G34" s="45">
        <v>21.8</v>
      </c>
      <c r="H34" s="45">
        <v>21.8</v>
      </c>
      <c r="I34" s="45">
        <v>21.7</v>
      </c>
      <c r="J34" s="45">
        <v>21.7</v>
      </c>
      <c r="K34" s="45">
        <v>21.6</v>
      </c>
      <c r="L34" s="45">
        <v>21.6</v>
      </c>
      <c r="M34" s="45">
        <v>21.5</v>
      </c>
    </row>
    <row r="35" spans="1:13" x14ac:dyDescent="0.25">
      <c r="A35" s="44">
        <v>57</v>
      </c>
      <c r="B35" s="45">
        <v>21.5</v>
      </c>
      <c r="C35" s="45">
        <v>21.5</v>
      </c>
      <c r="D35" s="45">
        <v>21.4</v>
      </c>
      <c r="E35" s="45">
        <v>21.4</v>
      </c>
      <c r="F35" s="45">
        <v>21.3</v>
      </c>
      <c r="G35" s="45">
        <v>21.3</v>
      </c>
      <c r="H35" s="45">
        <v>21.2</v>
      </c>
      <c r="I35" s="45">
        <v>21.2</v>
      </c>
      <c r="J35" s="45">
        <v>21.1</v>
      </c>
      <c r="K35" s="45">
        <v>21.1</v>
      </c>
      <c r="L35" s="45">
        <v>21.1</v>
      </c>
      <c r="M35" s="45">
        <v>21</v>
      </c>
    </row>
    <row r="36" spans="1:13" x14ac:dyDescent="0.25">
      <c r="A36" s="44">
        <v>58</v>
      </c>
      <c r="B36" s="45">
        <v>21</v>
      </c>
      <c r="C36" s="45">
        <v>20.9</v>
      </c>
      <c r="D36" s="45">
        <v>20.9</v>
      </c>
      <c r="E36" s="45">
        <v>20.8</v>
      </c>
      <c r="F36" s="45">
        <v>20.8</v>
      </c>
      <c r="G36" s="45">
        <v>20.7</v>
      </c>
      <c r="H36" s="45">
        <v>20.7</v>
      </c>
      <c r="I36" s="45">
        <v>20.6</v>
      </c>
      <c r="J36" s="45">
        <v>20.6</v>
      </c>
      <c r="K36" s="45">
        <v>20.6</v>
      </c>
      <c r="L36" s="45">
        <v>20.5</v>
      </c>
      <c r="M36" s="45">
        <v>20.5</v>
      </c>
    </row>
    <row r="37" spans="1:13" x14ac:dyDescent="0.25">
      <c r="A37" s="44">
        <v>59</v>
      </c>
      <c r="B37" s="45">
        <v>20.399999999999999</v>
      </c>
      <c r="C37" s="45">
        <v>20.399999999999999</v>
      </c>
      <c r="D37" s="45">
        <v>20.3</v>
      </c>
      <c r="E37" s="45">
        <v>20.3</v>
      </c>
      <c r="F37" s="45">
        <v>20.2</v>
      </c>
      <c r="G37" s="45">
        <v>20.2</v>
      </c>
      <c r="H37" s="45">
        <v>20.100000000000001</v>
      </c>
      <c r="I37" s="45">
        <v>20.100000000000001</v>
      </c>
      <c r="J37" s="45">
        <v>20.100000000000001</v>
      </c>
      <c r="K37" s="45">
        <v>20</v>
      </c>
      <c r="L37" s="45">
        <v>20</v>
      </c>
      <c r="M37" s="45">
        <v>19.899999999999999</v>
      </c>
    </row>
    <row r="38" spans="1:13" x14ac:dyDescent="0.25">
      <c r="A38" s="44">
        <v>60</v>
      </c>
      <c r="B38" s="45">
        <v>19.899999999999999</v>
      </c>
      <c r="C38" s="45">
        <v>19.8</v>
      </c>
      <c r="D38" s="45">
        <v>19.8</v>
      </c>
      <c r="E38" s="45">
        <v>19.7</v>
      </c>
      <c r="F38" s="45">
        <v>19.7</v>
      </c>
      <c r="G38" s="45">
        <v>19.600000000000001</v>
      </c>
      <c r="H38" s="45">
        <v>19.600000000000001</v>
      </c>
      <c r="I38" s="45">
        <v>19.600000000000001</v>
      </c>
      <c r="J38" s="45">
        <v>19.5</v>
      </c>
      <c r="K38" s="45">
        <v>19.5</v>
      </c>
      <c r="L38" s="45">
        <v>19.399999999999999</v>
      </c>
      <c r="M38" s="45">
        <v>19.399999999999999</v>
      </c>
    </row>
    <row r="39" spans="1:13" x14ac:dyDescent="0.25">
      <c r="A39" s="44">
        <v>61</v>
      </c>
      <c r="B39" s="45">
        <v>19.3</v>
      </c>
      <c r="C39" s="45">
        <v>19.3</v>
      </c>
      <c r="D39" s="45">
        <v>19.2</v>
      </c>
      <c r="E39" s="45">
        <v>19.2</v>
      </c>
      <c r="F39" s="45">
        <v>19.100000000000001</v>
      </c>
      <c r="G39" s="45">
        <v>19.100000000000001</v>
      </c>
      <c r="H39" s="45">
        <v>19</v>
      </c>
      <c r="I39" s="45">
        <v>19</v>
      </c>
      <c r="J39" s="45">
        <v>18.899999999999999</v>
      </c>
      <c r="K39" s="45">
        <v>18.899999999999999</v>
      </c>
      <c r="L39" s="45">
        <v>18.899999999999999</v>
      </c>
      <c r="M39" s="45">
        <v>18.8</v>
      </c>
    </row>
    <row r="40" spans="1:13" x14ac:dyDescent="0.25">
      <c r="A40" s="44">
        <v>62</v>
      </c>
      <c r="B40" s="45">
        <v>18.8</v>
      </c>
      <c r="C40" s="45">
        <v>18.7</v>
      </c>
      <c r="D40" s="45">
        <v>18.7</v>
      </c>
      <c r="E40" s="45">
        <v>18.600000000000001</v>
      </c>
      <c r="F40" s="45">
        <v>18.600000000000001</v>
      </c>
      <c r="G40" s="45">
        <v>18.5</v>
      </c>
      <c r="H40" s="45">
        <v>18.5</v>
      </c>
      <c r="I40" s="45">
        <v>18.399999999999999</v>
      </c>
      <c r="J40" s="45">
        <v>18.399999999999999</v>
      </c>
      <c r="K40" s="45">
        <v>18.3</v>
      </c>
      <c r="L40" s="45">
        <v>18.3</v>
      </c>
      <c r="M40" s="45">
        <v>18.2</v>
      </c>
    </row>
    <row r="41" spans="1:13" x14ac:dyDescent="0.25">
      <c r="A41" s="44">
        <v>63</v>
      </c>
      <c r="B41" s="45">
        <v>18.2</v>
      </c>
      <c r="C41" s="45">
        <v>18.2</v>
      </c>
      <c r="D41" s="45">
        <v>18.100000000000001</v>
      </c>
      <c r="E41" s="45">
        <v>18.100000000000001</v>
      </c>
      <c r="F41" s="45">
        <v>18</v>
      </c>
      <c r="G41" s="45">
        <v>18</v>
      </c>
      <c r="H41" s="45">
        <v>17.899999999999999</v>
      </c>
      <c r="I41" s="45">
        <v>17.899999999999999</v>
      </c>
      <c r="J41" s="45">
        <v>17.8</v>
      </c>
      <c r="K41" s="45">
        <v>17.8</v>
      </c>
      <c r="L41" s="45">
        <v>17.7</v>
      </c>
      <c r="M41" s="45">
        <v>17.7</v>
      </c>
    </row>
    <row r="42" spans="1:13" x14ac:dyDescent="0.25">
      <c r="A42" s="44">
        <v>64</v>
      </c>
      <c r="B42" s="45">
        <v>17.600000000000001</v>
      </c>
      <c r="C42" s="45">
        <v>17.600000000000001</v>
      </c>
      <c r="D42" s="45">
        <v>17.5</v>
      </c>
      <c r="E42" s="45">
        <v>17.5</v>
      </c>
      <c r="F42" s="45">
        <v>17.399999999999999</v>
      </c>
      <c r="G42" s="45">
        <v>17.399999999999999</v>
      </c>
      <c r="H42" s="45">
        <v>17.3</v>
      </c>
      <c r="I42" s="45">
        <v>17.3</v>
      </c>
      <c r="J42" s="45">
        <v>17.2</v>
      </c>
      <c r="K42" s="45">
        <v>17.2</v>
      </c>
      <c r="L42" s="45">
        <v>17.2</v>
      </c>
      <c r="M42" s="45">
        <v>17.100000000000001</v>
      </c>
    </row>
    <row r="43" spans="1:13" x14ac:dyDescent="0.25">
      <c r="A43" s="44">
        <v>65</v>
      </c>
      <c r="B43" s="45">
        <v>17.100000000000001</v>
      </c>
      <c r="C43" s="45">
        <v>17</v>
      </c>
      <c r="D43" s="45">
        <v>17</v>
      </c>
      <c r="E43" s="45">
        <v>16.899999999999999</v>
      </c>
      <c r="F43" s="45">
        <v>16.899999999999999</v>
      </c>
      <c r="G43" s="45">
        <v>16.8</v>
      </c>
      <c r="H43" s="45">
        <v>16.8</v>
      </c>
      <c r="I43" s="45">
        <v>16.7</v>
      </c>
      <c r="J43" s="45">
        <v>16.7</v>
      </c>
      <c r="K43" s="45">
        <v>16.600000000000001</v>
      </c>
      <c r="L43" s="45">
        <v>16.600000000000001</v>
      </c>
      <c r="M43" s="45">
        <v>16.5</v>
      </c>
    </row>
    <row r="44" spans="1:13" x14ac:dyDescent="0.25">
      <c r="A44" s="44">
        <v>66</v>
      </c>
      <c r="B44" s="45">
        <v>16.5</v>
      </c>
      <c r="C44" s="45">
        <v>16.399999999999999</v>
      </c>
      <c r="D44" s="45">
        <v>16.399999999999999</v>
      </c>
      <c r="E44" s="45">
        <v>16.3</v>
      </c>
      <c r="F44" s="45">
        <v>16.3</v>
      </c>
      <c r="G44" s="45">
        <v>16.2</v>
      </c>
      <c r="H44" s="45">
        <v>16.2</v>
      </c>
      <c r="I44" s="45">
        <v>16.100000000000001</v>
      </c>
      <c r="J44" s="45">
        <v>16.100000000000001</v>
      </c>
      <c r="K44" s="45">
        <v>16</v>
      </c>
      <c r="L44" s="45">
        <v>16</v>
      </c>
      <c r="M44" s="45">
        <v>16</v>
      </c>
    </row>
    <row r="45" spans="1:13" x14ac:dyDescent="0.25">
      <c r="A45" s="44">
        <v>67</v>
      </c>
      <c r="B45" s="45">
        <v>15.9</v>
      </c>
      <c r="C45" s="45">
        <v>15.9</v>
      </c>
      <c r="D45" s="45">
        <v>15.8</v>
      </c>
      <c r="E45" s="45">
        <v>15.8</v>
      </c>
      <c r="F45" s="45">
        <v>15.7</v>
      </c>
      <c r="G45" s="45">
        <v>15.7</v>
      </c>
      <c r="H45" s="45">
        <v>15.6</v>
      </c>
      <c r="I45" s="45">
        <v>15.6</v>
      </c>
      <c r="J45" s="45">
        <v>15.5</v>
      </c>
      <c r="K45" s="45">
        <v>15.5</v>
      </c>
      <c r="L45" s="45">
        <v>15.4</v>
      </c>
      <c r="M45" s="45">
        <v>15.4</v>
      </c>
    </row>
    <row r="46" spans="1:13" x14ac:dyDescent="0.25">
      <c r="A46" s="44">
        <v>68</v>
      </c>
      <c r="B46" s="45">
        <v>15.3</v>
      </c>
      <c r="C46" s="45">
        <v>15.3</v>
      </c>
      <c r="D46" s="45">
        <v>15.2</v>
      </c>
      <c r="E46" s="45">
        <v>15.2</v>
      </c>
      <c r="F46" s="45">
        <v>15.1</v>
      </c>
      <c r="G46" s="45">
        <v>15.1</v>
      </c>
      <c r="H46" s="45">
        <v>15</v>
      </c>
      <c r="I46" s="45">
        <v>15</v>
      </c>
      <c r="J46" s="45">
        <v>14.9</v>
      </c>
      <c r="K46" s="45">
        <v>14.9</v>
      </c>
      <c r="L46" s="45">
        <v>14.8</v>
      </c>
      <c r="M46" s="45">
        <v>14.8</v>
      </c>
    </row>
    <row r="47" spans="1:13" x14ac:dyDescent="0.25">
      <c r="A47" s="44">
        <v>69</v>
      </c>
      <c r="B47" s="45">
        <v>14.7</v>
      </c>
      <c r="C47" s="45">
        <v>14.7</v>
      </c>
      <c r="D47" s="45">
        <v>14.6</v>
      </c>
      <c r="E47" s="45">
        <v>14.6</v>
      </c>
      <c r="F47" s="45">
        <v>14.5</v>
      </c>
      <c r="G47" s="45">
        <v>14.5</v>
      </c>
      <c r="H47" s="45">
        <v>14.4</v>
      </c>
      <c r="I47" s="45">
        <v>14.4</v>
      </c>
      <c r="J47" s="45">
        <v>14.3</v>
      </c>
      <c r="K47" s="45">
        <v>14.3</v>
      </c>
      <c r="L47" s="45">
        <v>14.2</v>
      </c>
      <c r="M47" s="45">
        <v>14.2</v>
      </c>
    </row>
    <row r="48" spans="1:13" x14ac:dyDescent="0.25">
      <c r="A48" s="44">
        <v>70</v>
      </c>
      <c r="B48" s="45">
        <v>14.1</v>
      </c>
      <c r="C48" s="45">
        <v>14.1</v>
      </c>
      <c r="D48" s="45">
        <v>14</v>
      </c>
      <c r="E48" s="45">
        <v>14</v>
      </c>
      <c r="F48" s="45">
        <v>13.9</v>
      </c>
      <c r="G48" s="45">
        <v>13.9</v>
      </c>
      <c r="H48" s="45">
        <v>13.8</v>
      </c>
      <c r="I48" s="45">
        <v>13.8</v>
      </c>
      <c r="J48" s="45">
        <v>13.7</v>
      </c>
      <c r="K48" s="45">
        <v>13.7</v>
      </c>
      <c r="L48" s="45">
        <v>13.6</v>
      </c>
      <c r="M48" s="45">
        <v>13.6</v>
      </c>
    </row>
    <row r="49" spans="1:13" x14ac:dyDescent="0.25">
      <c r="A49" s="44">
        <v>71</v>
      </c>
      <c r="B49" s="45">
        <v>13.5</v>
      </c>
      <c r="C49" s="45">
        <v>13.5</v>
      </c>
      <c r="D49" s="45">
        <v>13.4</v>
      </c>
      <c r="E49" s="45">
        <v>13.4</v>
      </c>
      <c r="F49" s="45">
        <v>13.3</v>
      </c>
      <c r="G49" s="45">
        <v>13.3</v>
      </c>
      <c r="H49" s="45">
        <v>13.2</v>
      </c>
      <c r="I49" s="45">
        <v>13.2</v>
      </c>
      <c r="J49" s="45">
        <v>13.1</v>
      </c>
      <c r="K49" s="45">
        <v>13.1</v>
      </c>
      <c r="L49" s="45">
        <v>13</v>
      </c>
      <c r="M49" s="45">
        <v>13</v>
      </c>
    </row>
    <row r="50" spans="1:13" x14ac:dyDescent="0.25">
      <c r="A50" s="44">
        <v>72</v>
      </c>
      <c r="B50" s="45">
        <v>12.9</v>
      </c>
      <c r="C50" s="45">
        <v>12.9</v>
      </c>
      <c r="D50" s="45">
        <v>12.8</v>
      </c>
      <c r="E50" s="45">
        <v>12.8</v>
      </c>
      <c r="F50" s="45">
        <v>12.7</v>
      </c>
      <c r="G50" s="45">
        <v>12.7</v>
      </c>
      <c r="H50" s="45">
        <v>12.6</v>
      </c>
      <c r="I50" s="45">
        <v>12.6</v>
      </c>
      <c r="J50" s="45">
        <v>12.5</v>
      </c>
      <c r="K50" s="45">
        <v>12.5</v>
      </c>
      <c r="L50" s="45">
        <v>12.4</v>
      </c>
      <c r="M50" s="45">
        <v>12.4</v>
      </c>
    </row>
    <row r="51" spans="1:13" x14ac:dyDescent="0.25">
      <c r="A51" s="44">
        <v>73</v>
      </c>
      <c r="B51" s="45">
        <v>12.3</v>
      </c>
      <c r="C51" s="45">
        <v>12.3</v>
      </c>
      <c r="D51" s="45">
        <v>12.2</v>
      </c>
      <c r="E51" s="45">
        <v>12.2</v>
      </c>
      <c r="F51" s="45">
        <v>12.1</v>
      </c>
      <c r="G51" s="45">
        <v>12.1</v>
      </c>
      <c r="H51" s="45">
        <v>12</v>
      </c>
      <c r="I51" s="45">
        <v>12</v>
      </c>
      <c r="J51" s="45">
        <v>11.9</v>
      </c>
      <c r="K51" s="45">
        <v>11.9</v>
      </c>
      <c r="L51" s="45">
        <v>11.8</v>
      </c>
      <c r="M51" s="45">
        <v>11.8</v>
      </c>
    </row>
    <row r="52" spans="1:13" x14ac:dyDescent="0.25">
      <c r="A52" s="44">
        <v>74</v>
      </c>
      <c r="B52" s="45">
        <v>11.7</v>
      </c>
      <c r="C52" s="45">
        <v>11.7</v>
      </c>
      <c r="D52" s="45">
        <v>11.6</v>
      </c>
      <c r="E52" s="45">
        <v>11.6</v>
      </c>
      <c r="F52" s="45">
        <v>11.6</v>
      </c>
      <c r="G52" s="45">
        <v>11.5</v>
      </c>
      <c r="H52" s="45">
        <v>11.5</v>
      </c>
      <c r="I52" s="45">
        <v>11.4</v>
      </c>
      <c r="J52" s="45">
        <v>11.4</v>
      </c>
      <c r="K52" s="45">
        <v>11.3</v>
      </c>
      <c r="L52" s="45">
        <v>11.3</v>
      </c>
      <c r="M52" s="45">
        <v>11.2</v>
      </c>
    </row>
    <row r="53" spans="1:13" x14ac:dyDescent="0.25">
      <c r="A53" s="44">
        <v>75</v>
      </c>
      <c r="B53" s="45">
        <v>11.2</v>
      </c>
      <c r="C53" s="45"/>
      <c r="D53" s="45"/>
      <c r="E53" s="45"/>
      <c r="F53" s="45"/>
      <c r="G53" s="45"/>
      <c r="H53" s="45"/>
      <c r="I53" s="45"/>
      <c r="J53" s="45"/>
      <c r="K53" s="45"/>
      <c r="L53" s="45"/>
      <c r="M53" s="45"/>
    </row>
  </sheetData>
  <sheetProtection algorithmName="SHA-512" hashValue="0BBDGdYUV2V+go85f+No6m3eKr/WOT9QzjGBSvu2IM3zNpG8FvhAMX5QLoVOZKQ/m/Hear7X+r4hGc/KB4WK9A==" saltValue="x+tbIrBvAdq3dkygnPHW9Q==" spinCount="100000" sheet="1" objects="1" scenarios="1"/>
  <conditionalFormatting sqref="A26:A53">
    <cfRule type="expression" dxfId="306" priority="1" stopIfTrue="1">
      <formula>MOD(ROW(),2)=0</formula>
    </cfRule>
    <cfRule type="expression" dxfId="305" priority="2" stopIfTrue="1">
      <formula>MOD(ROW(),2)&lt;&gt;0</formula>
    </cfRule>
  </conditionalFormatting>
  <conditionalFormatting sqref="B26:M53">
    <cfRule type="expression" dxfId="304" priority="3" stopIfTrue="1">
      <formula>MOD(ROW(),2)=0</formula>
    </cfRule>
    <cfRule type="expression" dxfId="303" priority="4" stopIfTrue="1">
      <formula>MOD(ROW(),2)&lt;&gt;0</formula>
    </cfRule>
  </conditionalFormatting>
  <conditionalFormatting sqref="A6:A21">
    <cfRule type="expression" dxfId="302" priority="5" stopIfTrue="1">
      <formula>MOD(ROW(),2)=0</formula>
    </cfRule>
    <cfRule type="expression" dxfId="301" priority="6" stopIfTrue="1">
      <formula>MOD(ROW(),2)&lt;&gt;0</formula>
    </cfRule>
  </conditionalFormatting>
  <conditionalFormatting sqref="B6:M21">
    <cfRule type="expression" dxfId="300" priority="7" stopIfTrue="1">
      <formula>MOD(ROW(),2)=0</formula>
    </cfRule>
    <cfRule type="expression" dxfId="299" priority="8" stopIfTrue="1">
      <formula>MOD(ROW(),2)&lt;&gt;0</formula>
    </cfRule>
  </conditionalFormatting>
  <pageMargins left="0.7" right="0.7" top="0.75" bottom="0.75" header="0.3" footer="0.3"/>
  <tableParts count="1">
    <tablePart r:id="rId1"/>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F36AD-B393-4024-B361-CE8D3F522289}">
  <sheetPr codeName="Sheet64"/>
  <dimension ref="A1:B27"/>
  <sheetViews>
    <sheetView showGridLines="0" workbookViewId="0">
      <selection activeCell="A6" sqref="A6"/>
    </sheetView>
  </sheetViews>
  <sheetFormatPr defaultColWidth="8.7265625" defaultRowHeight="12.5" x14ac:dyDescent="0.25"/>
  <cols>
    <col min="1" max="1" width="34" style="42" customWidth="1"/>
    <col min="2" max="2" width="40.54296875" style="42" customWidth="1"/>
    <col min="3" max="16384" width="8.7265625" style="42"/>
  </cols>
  <sheetData>
    <row r="1" spans="1:2" s="1" customFormat="1" ht="20" x14ac:dyDescent="0.4">
      <c r="A1" s="2" t="s">
        <v>0</v>
      </c>
    </row>
    <row r="2" spans="1:2" s="1" customFormat="1" ht="15.5" x14ac:dyDescent="0.35">
      <c r="A2" s="30" t="s">
        <v>1</v>
      </c>
      <c r="B2" s="3" t="str">
        <f>wb_title</f>
        <v>Fire_NI - Consolidated Factor Spreadsheet</v>
      </c>
    </row>
    <row r="3" spans="1:2" s="1" customFormat="1" ht="15.5" x14ac:dyDescent="0.35">
      <c r="A3" s="30" t="s">
        <v>2</v>
      </c>
      <c r="B3" s="3" t="str">
        <f>TABLE_FACTOR_TYPE_1 &amp; " - x-" &amp; TABLE_SERIES_NUMBER_1</f>
        <v>Triv Comm - x-506</v>
      </c>
    </row>
    <row r="4" spans="1:2" customFormat="1" x14ac:dyDescent="0.25"/>
    <row r="5" spans="1:2" customFormat="1" x14ac:dyDescent="0.25"/>
    <row r="6" spans="1:2" customFormat="1" x14ac:dyDescent="0.25">
      <c r="A6" s="46" t="s">
        <v>379</v>
      </c>
      <c r="B6" s="52" t="s">
        <v>380</v>
      </c>
    </row>
    <row r="7" spans="1:2" customFormat="1" x14ac:dyDescent="0.25">
      <c r="A7" s="46" t="s">
        <v>381</v>
      </c>
      <c r="B7" s="52" t="s">
        <v>31</v>
      </c>
    </row>
    <row r="8" spans="1:2" customFormat="1" x14ac:dyDescent="0.25">
      <c r="A8" s="46" t="s">
        <v>123</v>
      </c>
      <c r="B8" s="52" t="s">
        <v>294</v>
      </c>
    </row>
    <row r="9" spans="1:2" customFormat="1" x14ac:dyDescent="0.25">
      <c r="A9" s="46" t="s">
        <v>124</v>
      </c>
      <c r="B9" s="52" t="s">
        <v>277</v>
      </c>
    </row>
    <row r="10" spans="1:2" customFormat="1" ht="75" x14ac:dyDescent="0.25">
      <c r="A10" s="46" t="s">
        <v>6</v>
      </c>
      <c r="B10" s="52" t="s">
        <v>295</v>
      </c>
    </row>
    <row r="11" spans="1:2" customFormat="1" x14ac:dyDescent="0.25">
      <c r="A11" s="46" t="s">
        <v>125</v>
      </c>
      <c r="B11" s="52" t="s">
        <v>219</v>
      </c>
    </row>
    <row r="12" spans="1:2" customFormat="1" x14ac:dyDescent="0.25">
      <c r="A12" s="46" t="s">
        <v>126</v>
      </c>
      <c r="B12" s="52" t="s">
        <v>92</v>
      </c>
    </row>
    <row r="13" spans="1:2" customFormat="1" x14ac:dyDescent="0.25">
      <c r="A13" s="46" t="s">
        <v>382</v>
      </c>
      <c r="B13" s="52">
        <v>0</v>
      </c>
    </row>
    <row r="14" spans="1:2" customFormat="1" x14ac:dyDescent="0.25">
      <c r="A14" s="46" t="s">
        <v>128</v>
      </c>
      <c r="B14" s="52">
        <v>506</v>
      </c>
    </row>
    <row r="15" spans="1:2" customFormat="1" x14ac:dyDescent="0.25">
      <c r="A15" s="46" t="s">
        <v>383</v>
      </c>
      <c r="B15" s="52" t="s">
        <v>296</v>
      </c>
    </row>
    <row r="16" spans="1:2" customFormat="1" x14ac:dyDescent="0.25">
      <c r="A16" s="46" t="s">
        <v>130</v>
      </c>
      <c r="B16" s="52" t="s">
        <v>159</v>
      </c>
    </row>
    <row r="17" spans="1:2" customFormat="1" x14ac:dyDescent="0.25">
      <c r="A17" s="47" t="s">
        <v>384</v>
      </c>
      <c r="B17" s="52"/>
    </row>
    <row r="18" spans="1:2" customFormat="1" x14ac:dyDescent="0.25">
      <c r="A18" s="46" t="s">
        <v>132</v>
      </c>
      <c r="B18" s="53">
        <v>45135</v>
      </c>
    </row>
    <row r="19" spans="1:2" customFormat="1" x14ac:dyDescent="0.25">
      <c r="A19" s="46" t="s">
        <v>133</v>
      </c>
      <c r="B19" s="53">
        <v>45135</v>
      </c>
    </row>
    <row r="20" spans="1:2" customFormat="1" x14ac:dyDescent="0.25">
      <c r="A20" s="46" t="s">
        <v>134</v>
      </c>
      <c r="B20" s="52" t="s">
        <v>143</v>
      </c>
    </row>
    <row r="21" spans="1:2" customFormat="1" x14ac:dyDescent="0.25">
      <c r="A21" s="46" t="s">
        <v>385</v>
      </c>
      <c r="B21" s="52" t="s">
        <v>63</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13" x14ac:dyDescent="0.25">
      <c r="A26" s="60" t="s">
        <v>416</v>
      </c>
      <c r="B26" s="60" t="s">
        <v>417</v>
      </c>
    </row>
    <row r="27" spans="1:2" x14ac:dyDescent="0.25">
      <c r="A27" s="43" t="s">
        <v>418</v>
      </c>
      <c r="B27" s="43">
        <v>11</v>
      </c>
    </row>
  </sheetData>
  <sheetProtection algorithmName="SHA-512" hashValue="n/hKWPMwaP7S2tEaGOzlKL2Ym0Vtq0CNPUUvMhyuaK/oGjcvx3yynajm5VT0NcjIGDiNcwYQo6MC721VNMf4Qw==" saltValue="7/aQLWH7BWE3tQrRgNM8ng==" spinCount="100000" sheet="1" objects="1" scenarios="1"/>
  <conditionalFormatting sqref="A26:A27">
    <cfRule type="expression" dxfId="296" priority="1" stopIfTrue="1">
      <formula>MOD(ROW(),2)=0</formula>
    </cfRule>
    <cfRule type="expression" dxfId="295" priority="2" stopIfTrue="1">
      <formula>MOD(ROW(),2)&lt;&gt;0</formula>
    </cfRule>
  </conditionalFormatting>
  <conditionalFormatting sqref="B26:B27">
    <cfRule type="expression" dxfId="294" priority="3" stopIfTrue="1">
      <formula>MOD(ROW(),2)=0</formula>
    </cfRule>
    <cfRule type="expression" dxfId="293" priority="4" stopIfTrue="1">
      <formula>MOD(ROW(),2)&lt;&gt;0</formula>
    </cfRule>
  </conditionalFormatting>
  <conditionalFormatting sqref="A6:A21">
    <cfRule type="expression" dxfId="292" priority="5" stopIfTrue="1">
      <formula>MOD(ROW(),2)=0</formula>
    </cfRule>
    <cfRule type="expression" dxfId="291" priority="6" stopIfTrue="1">
      <formula>MOD(ROW(),2)&lt;&gt;0</formula>
    </cfRule>
  </conditionalFormatting>
  <conditionalFormatting sqref="B6:B21">
    <cfRule type="expression" dxfId="290" priority="7" stopIfTrue="1">
      <formula>MOD(ROW(),2)=0</formula>
    </cfRule>
    <cfRule type="expression" dxfId="289" priority="8" stopIfTrue="1">
      <formula>MOD(ROW(),2)&lt;&gt;0</formula>
    </cfRule>
  </conditionalFormatting>
  <pageMargins left="0.7" right="0.7" top="0.75" bottom="0.75" header="0.3" footer="0.3"/>
  <tableParts count="1">
    <tablePart r:id="rId1"/>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8FB27-D292-4A2B-B77D-CC7AABF2C316}">
  <sheetPr codeName="Sheet65"/>
  <dimension ref="A1:C68"/>
  <sheetViews>
    <sheetView showGridLines="0" workbookViewId="0">
      <selection activeCell="A6" sqref="A6"/>
    </sheetView>
  </sheetViews>
  <sheetFormatPr defaultColWidth="8.7265625" defaultRowHeight="12.5" x14ac:dyDescent="0.25"/>
  <cols>
    <col min="1" max="1" width="31.7265625" style="42" customWidth="1"/>
    <col min="2" max="3" width="22.7265625" style="42" customWidth="1"/>
    <col min="4" max="16384" width="8.7265625" style="42"/>
  </cols>
  <sheetData>
    <row r="1" spans="1:3" s="1" customFormat="1" ht="20" x14ac:dyDescent="0.4">
      <c r="A1" s="2" t="s">
        <v>0</v>
      </c>
    </row>
    <row r="2" spans="1:3" s="1" customFormat="1" ht="15.5" x14ac:dyDescent="0.35">
      <c r="A2" s="30" t="s">
        <v>1</v>
      </c>
      <c r="B2" s="3" t="str">
        <f>wb_title</f>
        <v>Fire_NI - Consolidated Factor Spreadsheet</v>
      </c>
    </row>
    <row r="3" spans="1:3" s="1" customFormat="1" ht="15.5" x14ac:dyDescent="0.35">
      <c r="A3" s="30" t="s">
        <v>2</v>
      </c>
      <c r="B3" s="3" t="str">
        <f>TABLE_FACTOR_TYPE_1 &amp; " - x-" &amp; TABLE_SERIES_NUMBER_1</f>
        <v>Scheme pays AA - x-603</v>
      </c>
    </row>
    <row r="4" spans="1:3" customFormat="1" x14ac:dyDescent="0.25"/>
    <row r="5" spans="1:3" customFormat="1" x14ac:dyDescent="0.25"/>
    <row r="6" spans="1:3" customFormat="1" x14ac:dyDescent="0.25">
      <c r="A6" s="46" t="s">
        <v>379</v>
      </c>
      <c r="B6" s="52" t="s">
        <v>380</v>
      </c>
      <c r="C6" s="52"/>
    </row>
    <row r="7" spans="1:3" customFormat="1" x14ac:dyDescent="0.25">
      <c r="A7" s="46" t="s">
        <v>381</v>
      </c>
      <c r="B7" s="52" t="s">
        <v>31</v>
      </c>
      <c r="C7" s="52"/>
    </row>
    <row r="8" spans="1:3" customFormat="1" x14ac:dyDescent="0.25">
      <c r="A8" s="46" t="s">
        <v>123</v>
      </c>
      <c r="B8" s="52" t="s">
        <v>289</v>
      </c>
      <c r="C8" s="52"/>
    </row>
    <row r="9" spans="1:3" customFormat="1" x14ac:dyDescent="0.25">
      <c r="A9" s="46" t="s">
        <v>124</v>
      </c>
      <c r="B9" s="52" t="s">
        <v>297</v>
      </c>
      <c r="C9" s="52"/>
    </row>
    <row r="10" spans="1:3" customFormat="1" ht="37.5" x14ac:dyDescent="0.25">
      <c r="A10" s="46" t="s">
        <v>6</v>
      </c>
      <c r="B10" s="52" t="s">
        <v>298</v>
      </c>
      <c r="C10" s="52"/>
    </row>
    <row r="11" spans="1:3" customFormat="1" x14ac:dyDescent="0.25">
      <c r="A11" s="46" t="s">
        <v>125</v>
      </c>
      <c r="B11" s="52" t="s">
        <v>299</v>
      </c>
      <c r="C11" s="52"/>
    </row>
    <row r="12" spans="1:3" customFormat="1" ht="25" x14ac:dyDescent="0.25">
      <c r="A12" s="46" t="s">
        <v>126</v>
      </c>
      <c r="B12" s="52" t="s">
        <v>300</v>
      </c>
      <c r="C12" s="52"/>
    </row>
    <row r="13" spans="1:3" customFormat="1" x14ac:dyDescent="0.25">
      <c r="A13" s="46" t="s">
        <v>382</v>
      </c>
      <c r="B13" s="52">
        <v>2</v>
      </c>
      <c r="C13" s="52"/>
    </row>
    <row r="14" spans="1:3" customFormat="1" x14ac:dyDescent="0.25">
      <c r="A14" s="46" t="s">
        <v>128</v>
      </c>
      <c r="B14" s="52">
        <v>603</v>
      </c>
      <c r="C14" s="52"/>
    </row>
    <row r="15" spans="1:3" customFormat="1" x14ac:dyDescent="0.25">
      <c r="A15" s="46" t="s">
        <v>383</v>
      </c>
      <c r="B15" s="52" t="s">
        <v>301</v>
      </c>
      <c r="C15" s="52"/>
    </row>
    <row r="16" spans="1:3" customFormat="1" x14ac:dyDescent="0.25">
      <c r="A16" s="46" t="s">
        <v>130</v>
      </c>
      <c r="B16" s="52" t="s">
        <v>142</v>
      </c>
      <c r="C16" s="52"/>
    </row>
    <row r="17" spans="1:3" customFormat="1" x14ac:dyDescent="0.25">
      <c r="A17" s="47" t="s">
        <v>384</v>
      </c>
      <c r="B17" s="52"/>
      <c r="C17" s="52"/>
    </row>
    <row r="18" spans="1:3" customFormat="1" x14ac:dyDescent="0.25">
      <c r="A18" s="46" t="s">
        <v>132</v>
      </c>
      <c r="B18" s="53">
        <v>45135</v>
      </c>
      <c r="C18" s="53"/>
    </row>
    <row r="19" spans="1:3" customFormat="1" x14ac:dyDescent="0.25">
      <c r="A19" s="46" t="s">
        <v>133</v>
      </c>
      <c r="B19" s="53">
        <v>45135</v>
      </c>
      <c r="C19" s="53"/>
    </row>
    <row r="20" spans="1:3" customFormat="1" x14ac:dyDescent="0.25">
      <c r="A20" s="46" t="s">
        <v>134</v>
      </c>
      <c r="B20" s="52" t="s">
        <v>143</v>
      </c>
      <c r="C20" s="52"/>
    </row>
    <row r="21" spans="1:3" customFormat="1" x14ac:dyDescent="0.25">
      <c r="A21" s="46" t="s">
        <v>385</v>
      </c>
      <c r="B21" s="52" t="s">
        <v>63</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52" x14ac:dyDescent="0.25">
      <c r="A26" s="60" t="s">
        <v>386</v>
      </c>
      <c r="B26" s="60" t="s">
        <v>419</v>
      </c>
      <c r="C26" s="60" t="s">
        <v>420</v>
      </c>
    </row>
    <row r="27" spans="1:3" x14ac:dyDescent="0.25">
      <c r="A27" s="44">
        <v>18</v>
      </c>
      <c r="B27" s="45">
        <v>10.87</v>
      </c>
      <c r="C27" s="45">
        <v>10.87</v>
      </c>
    </row>
    <row r="28" spans="1:3" x14ac:dyDescent="0.25">
      <c r="A28" s="44">
        <v>19</v>
      </c>
      <c r="B28" s="45">
        <v>11.02</v>
      </c>
      <c r="C28" s="45">
        <v>11.02</v>
      </c>
    </row>
    <row r="29" spans="1:3" x14ac:dyDescent="0.25">
      <c r="A29" s="44">
        <v>20</v>
      </c>
      <c r="B29" s="45">
        <v>11.18</v>
      </c>
      <c r="C29" s="45">
        <v>11.18</v>
      </c>
    </row>
    <row r="30" spans="1:3" x14ac:dyDescent="0.25">
      <c r="A30" s="44">
        <v>21</v>
      </c>
      <c r="B30" s="45">
        <v>11.34</v>
      </c>
      <c r="C30" s="45">
        <v>11.34</v>
      </c>
    </row>
    <row r="31" spans="1:3" x14ac:dyDescent="0.25">
      <c r="A31" s="44">
        <v>22</v>
      </c>
      <c r="B31" s="45">
        <v>11.51</v>
      </c>
      <c r="C31" s="45">
        <v>11.51</v>
      </c>
    </row>
    <row r="32" spans="1:3" x14ac:dyDescent="0.25">
      <c r="A32" s="44">
        <v>23</v>
      </c>
      <c r="B32" s="45">
        <v>11.67</v>
      </c>
      <c r="C32" s="45">
        <v>11.67</v>
      </c>
    </row>
    <row r="33" spans="1:3" x14ac:dyDescent="0.25">
      <c r="A33" s="44">
        <v>24</v>
      </c>
      <c r="B33" s="45">
        <v>11.84</v>
      </c>
      <c r="C33" s="45">
        <v>11.84</v>
      </c>
    </row>
    <row r="34" spans="1:3" x14ac:dyDescent="0.25">
      <c r="A34" s="44">
        <v>25</v>
      </c>
      <c r="B34" s="45">
        <v>12.01</v>
      </c>
      <c r="C34" s="45">
        <v>12.01</v>
      </c>
    </row>
    <row r="35" spans="1:3" x14ac:dyDescent="0.25">
      <c r="A35" s="44">
        <v>26</v>
      </c>
      <c r="B35" s="45">
        <v>12.19</v>
      </c>
      <c r="C35" s="45">
        <v>12.19</v>
      </c>
    </row>
    <row r="36" spans="1:3" x14ac:dyDescent="0.25">
      <c r="A36" s="44">
        <v>27</v>
      </c>
      <c r="B36" s="45">
        <v>12.36</v>
      </c>
      <c r="C36" s="45">
        <v>12.36</v>
      </c>
    </row>
    <row r="37" spans="1:3" x14ac:dyDescent="0.25">
      <c r="A37" s="44">
        <v>28</v>
      </c>
      <c r="B37" s="45">
        <v>12.54</v>
      </c>
      <c r="C37" s="45">
        <v>12.54</v>
      </c>
    </row>
    <row r="38" spans="1:3" x14ac:dyDescent="0.25">
      <c r="A38" s="44">
        <v>29</v>
      </c>
      <c r="B38" s="45">
        <v>12.73</v>
      </c>
      <c r="C38" s="45">
        <v>12.73</v>
      </c>
    </row>
    <row r="39" spans="1:3" x14ac:dyDescent="0.25">
      <c r="A39" s="44">
        <v>30</v>
      </c>
      <c r="B39" s="45">
        <v>12.91</v>
      </c>
      <c r="C39" s="45">
        <v>12.91</v>
      </c>
    </row>
    <row r="40" spans="1:3" x14ac:dyDescent="0.25">
      <c r="A40" s="44">
        <v>31</v>
      </c>
      <c r="B40" s="45">
        <v>13.1</v>
      </c>
      <c r="C40" s="45">
        <v>13.1</v>
      </c>
    </row>
    <row r="41" spans="1:3" x14ac:dyDescent="0.25">
      <c r="A41" s="44">
        <v>32</v>
      </c>
      <c r="B41" s="45">
        <v>13.3</v>
      </c>
      <c r="C41" s="45">
        <v>13.3</v>
      </c>
    </row>
    <row r="42" spans="1:3" x14ac:dyDescent="0.25">
      <c r="A42" s="44">
        <v>33</v>
      </c>
      <c r="B42" s="45">
        <v>13.49</v>
      </c>
      <c r="C42" s="45">
        <v>13.49</v>
      </c>
    </row>
    <row r="43" spans="1:3" x14ac:dyDescent="0.25">
      <c r="A43" s="44">
        <v>34</v>
      </c>
      <c r="B43" s="45">
        <v>13.69</v>
      </c>
      <c r="C43" s="45">
        <v>13.69</v>
      </c>
    </row>
    <row r="44" spans="1:3" x14ac:dyDescent="0.25">
      <c r="A44" s="44">
        <v>35</v>
      </c>
      <c r="B44" s="45">
        <v>13.89</v>
      </c>
      <c r="C44" s="45">
        <v>13.89</v>
      </c>
    </row>
    <row r="45" spans="1:3" x14ac:dyDescent="0.25">
      <c r="A45" s="44">
        <v>36</v>
      </c>
      <c r="B45" s="45">
        <v>14.1</v>
      </c>
      <c r="C45" s="45">
        <v>14.1</v>
      </c>
    </row>
    <row r="46" spans="1:3" x14ac:dyDescent="0.25">
      <c r="A46" s="44">
        <v>37</v>
      </c>
      <c r="B46" s="45">
        <v>14.31</v>
      </c>
      <c r="C46" s="45">
        <v>14.31</v>
      </c>
    </row>
    <row r="47" spans="1:3" x14ac:dyDescent="0.25">
      <c r="A47" s="44">
        <v>38</v>
      </c>
      <c r="B47" s="45">
        <v>14.53</v>
      </c>
      <c r="C47" s="45">
        <v>14.53</v>
      </c>
    </row>
    <row r="48" spans="1:3" x14ac:dyDescent="0.25">
      <c r="A48" s="44">
        <v>39</v>
      </c>
      <c r="B48" s="45">
        <v>14.75</v>
      </c>
      <c r="C48" s="45">
        <v>14.75</v>
      </c>
    </row>
    <row r="49" spans="1:3" x14ac:dyDescent="0.25">
      <c r="A49" s="44">
        <v>40</v>
      </c>
      <c r="B49" s="45">
        <v>14.97</v>
      </c>
      <c r="C49" s="45">
        <v>14.97</v>
      </c>
    </row>
    <row r="50" spans="1:3" x14ac:dyDescent="0.25">
      <c r="A50" s="44">
        <v>41</v>
      </c>
      <c r="B50" s="45">
        <v>15.2</v>
      </c>
      <c r="C50" s="45">
        <v>15.2</v>
      </c>
    </row>
    <row r="51" spans="1:3" x14ac:dyDescent="0.25">
      <c r="A51" s="44">
        <v>42</v>
      </c>
      <c r="B51" s="45">
        <v>15.43</v>
      </c>
      <c r="C51" s="45">
        <v>15.43</v>
      </c>
    </row>
    <row r="52" spans="1:3" x14ac:dyDescent="0.25">
      <c r="A52" s="44">
        <v>43</v>
      </c>
      <c r="B52" s="45">
        <v>15.67</v>
      </c>
      <c r="C52" s="45">
        <v>15.67</v>
      </c>
    </row>
    <row r="53" spans="1:3" x14ac:dyDescent="0.25">
      <c r="A53" s="44">
        <v>44</v>
      </c>
      <c r="B53" s="45">
        <v>15.91</v>
      </c>
      <c r="C53" s="45">
        <v>15.91</v>
      </c>
    </row>
    <row r="54" spans="1:3" x14ac:dyDescent="0.25">
      <c r="A54" s="44">
        <v>45</v>
      </c>
      <c r="B54" s="45">
        <v>16.16</v>
      </c>
      <c r="C54" s="45">
        <v>16.16</v>
      </c>
    </row>
    <row r="55" spans="1:3" x14ac:dyDescent="0.25">
      <c r="A55" s="44">
        <v>46</v>
      </c>
      <c r="B55" s="45">
        <v>16.420000000000002</v>
      </c>
      <c r="C55" s="45">
        <v>16.420000000000002</v>
      </c>
    </row>
    <row r="56" spans="1:3" x14ac:dyDescent="0.25">
      <c r="A56" s="44">
        <v>47</v>
      </c>
      <c r="B56" s="45">
        <v>16.68</v>
      </c>
      <c r="C56" s="45">
        <v>16.68</v>
      </c>
    </row>
    <row r="57" spans="1:3" x14ac:dyDescent="0.25">
      <c r="A57" s="44">
        <v>48</v>
      </c>
      <c r="B57" s="45">
        <v>16.940000000000001</v>
      </c>
      <c r="C57" s="45">
        <v>16.940000000000001</v>
      </c>
    </row>
    <row r="58" spans="1:3" x14ac:dyDescent="0.25">
      <c r="A58" s="44">
        <v>49</v>
      </c>
      <c r="B58" s="45">
        <v>17.22</v>
      </c>
      <c r="C58" s="45">
        <v>17.22</v>
      </c>
    </row>
    <row r="59" spans="1:3" x14ac:dyDescent="0.25">
      <c r="A59" s="44">
        <v>50</v>
      </c>
      <c r="B59" s="45">
        <v>17.5</v>
      </c>
      <c r="C59" s="45">
        <v>17.5</v>
      </c>
    </row>
    <row r="60" spans="1:3" x14ac:dyDescent="0.25">
      <c r="A60" s="44">
        <v>51</v>
      </c>
      <c r="B60" s="45">
        <v>17.79</v>
      </c>
      <c r="C60" s="45">
        <v>17.79</v>
      </c>
    </row>
    <row r="61" spans="1:3" x14ac:dyDescent="0.25">
      <c r="A61" s="44">
        <v>52</v>
      </c>
      <c r="B61" s="45">
        <v>18.09</v>
      </c>
      <c r="C61" s="45">
        <v>18.09</v>
      </c>
    </row>
    <row r="62" spans="1:3" x14ac:dyDescent="0.25">
      <c r="A62" s="44">
        <v>53</v>
      </c>
      <c r="B62" s="45">
        <v>18.39</v>
      </c>
      <c r="C62" s="45">
        <v>18.39</v>
      </c>
    </row>
    <row r="63" spans="1:3" x14ac:dyDescent="0.25">
      <c r="A63" s="44">
        <v>54</v>
      </c>
      <c r="B63" s="45">
        <v>18.71</v>
      </c>
      <c r="C63" s="45">
        <v>18.71</v>
      </c>
    </row>
    <row r="64" spans="1:3" x14ac:dyDescent="0.25">
      <c r="A64" s="44">
        <v>55</v>
      </c>
      <c r="B64" s="45">
        <v>19.03</v>
      </c>
      <c r="C64" s="45">
        <v>19.03</v>
      </c>
    </row>
    <row r="65" spans="1:3" x14ac:dyDescent="0.25">
      <c r="A65" s="44">
        <v>56</v>
      </c>
      <c r="B65" s="45">
        <v>19.36</v>
      </c>
      <c r="C65" s="45">
        <v>19.36</v>
      </c>
    </row>
    <row r="66" spans="1:3" x14ac:dyDescent="0.25">
      <c r="A66" s="44">
        <v>57</v>
      </c>
      <c r="B66" s="45">
        <v>19.71</v>
      </c>
      <c r="C66" s="45">
        <v>19.71</v>
      </c>
    </row>
    <row r="67" spans="1:3" x14ac:dyDescent="0.25">
      <c r="A67" s="44">
        <v>58</v>
      </c>
      <c r="B67" s="45">
        <v>20.07</v>
      </c>
      <c r="C67" s="45">
        <v>20.07</v>
      </c>
    </row>
    <row r="68" spans="1:3" x14ac:dyDescent="0.25">
      <c r="A68" s="44">
        <v>59</v>
      </c>
      <c r="B68" s="45">
        <v>20.440000000000001</v>
      </c>
      <c r="C68" s="45">
        <v>20.440000000000001</v>
      </c>
    </row>
  </sheetData>
  <sheetProtection algorithmName="SHA-512" hashValue="kl+bjxvMiNJJLpwkNfhkFHb7nGJSjFZKvRV0Tm+cPCMWcE0LWJcoGHkWXQJhqhBPvOeg+3RsOgRWd46/bYPnmA==" saltValue="LYY0HTPhWRFXS7bdgUg/+A==" spinCount="100000" sheet="1" objects="1" scenarios="1"/>
  <conditionalFormatting sqref="A26:A68">
    <cfRule type="expression" dxfId="286" priority="1" stopIfTrue="1">
      <formula>MOD(ROW(),2)=0</formula>
    </cfRule>
    <cfRule type="expression" dxfId="285" priority="2" stopIfTrue="1">
      <formula>MOD(ROW(),2)&lt;&gt;0</formula>
    </cfRule>
  </conditionalFormatting>
  <conditionalFormatting sqref="B26:C68">
    <cfRule type="expression" dxfId="284" priority="3" stopIfTrue="1">
      <formula>MOD(ROW(),2)=0</formula>
    </cfRule>
    <cfRule type="expression" dxfId="283" priority="4" stopIfTrue="1">
      <formula>MOD(ROW(),2)&lt;&gt;0</formula>
    </cfRule>
  </conditionalFormatting>
  <conditionalFormatting sqref="A6:A21">
    <cfRule type="expression" dxfId="282" priority="5" stopIfTrue="1">
      <formula>MOD(ROW(),2)=0</formula>
    </cfRule>
    <cfRule type="expression" dxfId="281" priority="6" stopIfTrue="1">
      <formula>MOD(ROW(),2)&lt;&gt;0</formula>
    </cfRule>
  </conditionalFormatting>
  <conditionalFormatting sqref="B6:C21">
    <cfRule type="expression" dxfId="280" priority="7" stopIfTrue="1">
      <formula>MOD(ROW(),2)=0</formula>
    </cfRule>
    <cfRule type="expression" dxfId="279" priority="8" stopIfTrue="1">
      <formula>MOD(ROW(),2)&lt;&gt;0</formula>
    </cfRule>
  </conditionalFormatting>
  <pageMargins left="0.7" right="0.7" top="0.75" bottom="0.75" header="0.3" footer="0.3"/>
  <tableParts count="1">
    <tablePart r:id="rId1"/>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45F66-42F2-4B7D-8BFB-2F5A1C8D7426}">
  <sheetPr codeName="Sheet66"/>
  <dimension ref="A1:C41"/>
  <sheetViews>
    <sheetView showGridLines="0" workbookViewId="0">
      <selection activeCell="A6" sqref="A6"/>
    </sheetView>
  </sheetViews>
  <sheetFormatPr defaultColWidth="8.7265625" defaultRowHeight="12.5" x14ac:dyDescent="0.25"/>
  <cols>
    <col min="1" max="1" width="31.7265625" style="42" customWidth="1"/>
    <col min="2" max="3" width="22.7265625" style="42" customWidth="1"/>
    <col min="4" max="16384" width="8.7265625" style="42"/>
  </cols>
  <sheetData>
    <row r="1" spans="1:3" s="1" customFormat="1" ht="20" x14ac:dyDescent="0.4">
      <c r="A1" s="2" t="s">
        <v>0</v>
      </c>
    </row>
    <row r="2" spans="1:3" s="1" customFormat="1" ht="15.5" x14ac:dyDescent="0.35">
      <c r="A2" s="30" t="s">
        <v>1</v>
      </c>
      <c r="B2" s="3" t="str">
        <f>wb_title</f>
        <v>Fire_NI - Consolidated Factor Spreadsheet</v>
      </c>
    </row>
    <row r="3" spans="1:3" s="1" customFormat="1" ht="15.5" x14ac:dyDescent="0.35">
      <c r="A3" s="30" t="s">
        <v>2</v>
      </c>
      <c r="B3" s="3" t="str">
        <f>TABLE_FACTOR_TYPE_1 &amp; " - x-" &amp; TABLE_SERIES_NUMBER_1</f>
        <v>Scheme pays AA - x-604</v>
      </c>
    </row>
    <row r="4" spans="1:3" customFormat="1" x14ac:dyDescent="0.25"/>
    <row r="5" spans="1:3" customFormat="1" x14ac:dyDescent="0.25"/>
    <row r="6" spans="1:3" customFormat="1" x14ac:dyDescent="0.25">
      <c r="A6" s="46" t="s">
        <v>379</v>
      </c>
      <c r="B6" s="52" t="s">
        <v>380</v>
      </c>
      <c r="C6" s="52"/>
    </row>
    <row r="7" spans="1:3" customFormat="1" x14ac:dyDescent="0.25">
      <c r="A7" s="46" t="s">
        <v>381</v>
      </c>
      <c r="B7" s="52" t="s">
        <v>31</v>
      </c>
      <c r="C7" s="52"/>
    </row>
    <row r="8" spans="1:3" customFormat="1" x14ac:dyDescent="0.25">
      <c r="A8" s="46" t="s">
        <v>123</v>
      </c>
      <c r="B8" s="52" t="s">
        <v>289</v>
      </c>
      <c r="C8" s="52"/>
    </row>
    <row r="9" spans="1:3" customFormat="1" x14ac:dyDescent="0.25">
      <c r="A9" s="46" t="s">
        <v>124</v>
      </c>
      <c r="B9" s="52" t="s">
        <v>297</v>
      </c>
      <c r="C9" s="52"/>
    </row>
    <row r="10" spans="1:3" customFormat="1" ht="37.5" x14ac:dyDescent="0.25">
      <c r="A10" s="46" t="s">
        <v>6</v>
      </c>
      <c r="B10" s="52" t="s">
        <v>302</v>
      </c>
      <c r="C10" s="52"/>
    </row>
    <row r="11" spans="1:3" customFormat="1" x14ac:dyDescent="0.25">
      <c r="A11" s="46" t="s">
        <v>125</v>
      </c>
      <c r="B11" s="52" t="s">
        <v>299</v>
      </c>
      <c r="C11" s="52"/>
    </row>
    <row r="12" spans="1:3" customFormat="1" ht="25" x14ac:dyDescent="0.25">
      <c r="A12" s="46" t="s">
        <v>126</v>
      </c>
      <c r="B12" s="52" t="s">
        <v>300</v>
      </c>
      <c r="C12" s="52"/>
    </row>
    <row r="13" spans="1:3" customFormat="1" x14ac:dyDescent="0.25">
      <c r="A13" s="46" t="s">
        <v>382</v>
      </c>
      <c r="B13" s="52">
        <v>2</v>
      </c>
      <c r="C13" s="52"/>
    </row>
    <row r="14" spans="1:3" customFormat="1" x14ac:dyDescent="0.25">
      <c r="A14" s="46" t="s">
        <v>128</v>
      </c>
      <c r="B14" s="52">
        <v>604</v>
      </c>
      <c r="C14" s="52"/>
    </row>
    <row r="15" spans="1:3" customFormat="1" x14ac:dyDescent="0.25">
      <c r="A15" s="46" t="s">
        <v>383</v>
      </c>
      <c r="B15" s="52" t="s">
        <v>303</v>
      </c>
      <c r="C15" s="52"/>
    </row>
    <row r="16" spans="1:3" customFormat="1" x14ac:dyDescent="0.25">
      <c r="A16" s="46" t="s">
        <v>130</v>
      </c>
      <c r="B16" s="52" t="s">
        <v>146</v>
      </c>
      <c r="C16" s="52"/>
    </row>
    <row r="17" spans="1:3" customFormat="1" x14ac:dyDescent="0.25">
      <c r="A17" s="47" t="s">
        <v>384</v>
      </c>
      <c r="B17" s="52"/>
      <c r="C17" s="52"/>
    </row>
    <row r="18" spans="1:3" customFormat="1" x14ac:dyDescent="0.25">
      <c r="A18" s="46" t="s">
        <v>132</v>
      </c>
      <c r="B18" s="53">
        <v>45135</v>
      </c>
      <c r="C18" s="53"/>
    </row>
    <row r="19" spans="1:3" customFormat="1" x14ac:dyDescent="0.25">
      <c r="A19" s="46" t="s">
        <v>133</v>
      </c>
      <c r="B19" s="53">
        <v>45135</v>
      </c>
      <c r="C19" s="53"/>
    </row>
    <row r="20" spans="1:3" customFormat="1" x14ac:dyDescent="0.25">
      <c r="A20" s="46" t="s">
        <v>134</v>
      </c>
      <c r="B20" s="52" t="s">
        <v>143</v>
      </c>
      <c r="C20" s="52"/>
    </row>
    <row r="21" spans="1:3" customFormat="1" x14ac:dyDescent="0.25">
      <c r="A21" s="46" t="s">
        <v>385</v>
      </c>
      <c r="B21" s="52" t="s">
        <v>63</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52" x14ac:dyDescent="0.25">
      <c r="A26" s="60" t="s">
        <v>386</v>
      </c>
      <c r="B26" s="60" t="s">
        <v>419</v>
      </c>
      <c r="C26" s="60" t="s">
        <v>420</v>
      </c>
    </row>
    <row r="27" spans="1:3" x14ac:dyDescent="0.25">
      <c r="A27" s="44">
        <v>60</v>
      </c>
      <c r="B27" s="45">
        <v>20.32</v>
      </c>
      <c r="C27" s="45">
        <v>20.32</v>
      </c>
    </row>
    <row r="28" spans="1:3" x14ac:dyDescent="0.25">
      <c r="A28" s="44">
        <v>61</v>
      </c>
      <c r="B28" s="45">
        <v>19.7</v>
      </c>
      <c r="C28" s="45">
        <v>19.7</v>
      </c>
    </row>
    <row r="29" spans="1:3" x14ac:dyDescent="0.25">
      <c r="A29" s="44">
        <v>62</v>
      </c>
      <c r="B29" s="45">
        <v>19.079999999999998</v>
      </c>
      <c r="C29" s="45">
        <v>19.079999999999998</v>
      </c>
    </row>
    <row r="30" spans="1:3" x14ac:dyDescent="0.25">
      <c r="A30" s="44">
        <v>63</v>
      </c>
      <c r="B30" s="45">
        <v>18.46</v>
      </c>
      <c r="C30" s="45">
        <v>18.46</v>
      </c>
    </row>
    <row r="31" spans="1:3" x14ac:dyDescent="0.25">
      <c r="A31" s="44">
        <v>64</v>
      </c>
      <c r="B31" s="45">
        <v>17.829999999999998</v>
      </c>
      <c r="C31" s="45">
        <v>17.829999999999998</v>
      </c>
    </row>
    <row r="32" spans="1:3" x14ac:dyDescent="0.25">
      <c r="A32" s="44">
        <v>65</v>
      </c>
      <c r="B32" s="45">
        <v>17.2</v>
      </c>
      <c r="C32" s="45">
        <v>17.2</v>
      </c>
    </row>
    <row r="33" spans="1:3" x14ac:dyDescent="0.25">
      <c r="A33" s="44">
        <v>66</v>
      </c>
      <c r="B33" s="45">
        <v>16.57</v>
      </c>
      <c r="C33" s="45">
        <v>16.57</v>
      </c>
    </row>
    <row r="34" spans="1:3" x14ac:dyDescent="0.25">
      <c r="A34" s="44">
        <v>67</v>
      </c>
      <c r="B34" s="45">
        <v>15.94</v>
      </c>
      <c r="C34" s="45">
        <v>15.94</v>
      </c>
    </row>
    <row r="35" spans="1:3" x14ac:dyDescent="0.25">
      <c r="A35" s="44">
        <v>68</v>
      </c>
      <c r="B35" s="45">
        <v>15.31</v>
      </c>
      <c r="C35" s="45">
        <v>15.31</v>
      </c>
    </row>
    <row r="36" spans="1:3" x14ac:dyDescent="0.25">
      <c r="A36" s="44">
        <v>69</v>
      </c>
      <c r="B36" s="45">
        <v>14.67</v>
      </c>
      <c r="C36" s="45">
        <v>14.67</v>
      </c>
    </row>
    <row r="37" spans="1:3" x14ac:dyDescent="0.25">
      <c r="A37" s="44">
        <v>70</v>
      </c>
      <c r="B37" s="45">
        <v>14.04</v>
      </c>
      <c r="C37" s="45">
        <v>14.04</v>
      </c>
    </row>
    <row r="38" spans="1:3" x14ac:dyDescent="0.25">
      <c r="A38" s="44">
        <v>71</v>
      </c>
      <c r="B38" s="45">
        <v>13.42</v>
      </c>
      <c r="C38" s="45">
        <v>13.42</v>
      </c>
    </row>
    <row r="39" spans="1:3" x14ac:dyDescent="0.25">
      <c r="A39" s="44">
        <v>72</v>
      </c>
      <c r="B39" s="45">
        <v>12.79</v>
      </c>
      <c r="C39" s="45">
        <v>12.79</v>
      </c>
    </row>
    <row r="40" spans="1:3" x14ac:dyDescent="0.25">
      <c r="A40" s="44">
        <v>73</v>
      </c>
      <c r="B40" s="45">
        <v>12.17</v>
      </c>
      <c r="C40" s="45">
        <v>12.17</v>
      </c>
    </row>
    <row r="41" spans="1:3" x14ac:dyDescent="0.25">
      <c r="A41" s="44">
        <v>74</v>
      </c>
      <c r="B41" s="45">
        <v>11.56</v>
      </c>
      <c r="C41" s="45">
        <v>11.56</v>
      </c>
    </row>
  </sheetData>
  <sheetProtection algorithmName="SHA-512" hashValue="01WnS8BQCfXKidnXt1VhLc4/OmXaiDYq48Gp6JZJe2jx5AXL9chsnQMzvmauKbMvN8KcS/zl7asVtHgM3ta3Zw==" saltValue="HS6oXVWbfOh2Az8fMDQ+YQ==" spinCount="100000" sheet="1" objects="1" scenarios="1"/>
  <conditionalFormatting sqref="A26:A41">
    <cfRule type="expression" dxfId="276" priority="1" stopIfTrue="1">
      <formula>MOD(ROW(),2)=0</formula>
    </cfRule>
    <cfRule type="expression" dxfId="275" priority="2" stopIfTrue="1">
      <formula>MOD(ROW(),2)&lt;&gt;0</formula>
    </cfRule>
  </conditionalFormatting>
  <conditionalFormatting sqref="B26:C41">
    <cfRule type="expression" dxfId="274" priority="3" stopIfTrue="1">
      <formula>MOD(ROW(),2)=0</formula>
    </cfRule>
    <cfRule type="expression" dxfId="273" priority="4" stopIfTrue="1">
      <formula>MOD(ROW(),2)&lt;&gt;0</formula>
    </cfRule>
  </conditionalFormatting>
  <conditionalFormatting sqref="A6:A21">
    <cfRule type="expression" dxfId="272" priority="5" stopIfTrue="1">
      <formula>MOD(ROW(),2)=0</formula>
    </cfRule>
    <cfRule type="expression" dxfId="271" priority="6" stopIfTrue="1">
      <formula>MOD(ROW(),2)&lt;&gt;0</formula>
    </cfRule>
  </conditionalFormatting>
  <conditionalFormatting sqref="B6:C21">
    <cfRule type="expression" dxfId="270" priority="7" stopIfTrue="1">
      <formula>MOD(ROW(),2)=0</formula>
    </cfRule>
    <cfRule type="expression" dxfId="269" priority="8" stopIfTrue="1">
      <formula>MOD(ROW(),2)&lt;&gt;0</formula>
    </cfRule>
  </conditionalFormatting>
  <pageMargins left="0.7" right="0.7" top="0.75" bottom="0.75" header="0.3" footer="0.3"/>
  <tableParts count="1">
    <tablePart r:id="rId1"/>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69DCA-7F21-4611-84EE-8BB36AF0A436}">
  <sheetPr codeName="Sheet67"/>
  <dimension ref="A1:E73"/>
  <sheetViews>
    <sheetView showGridLines="0" workbookViewId="0">
      <selection activeCell="A6" sqref="A6"/>
    </sheetView>
  </sheetViews>
  <sheetFormatPr defaultColWidth="8.7265625" defaultRowHeight="12.5" x14ac:dyDescent="0.25"/>
  <cols>
    <col min="1" max="1" width="31.7265625" style="42" customWidth="1"/>
    <col min="2" max="5" width="22.7265625" style="42" customWidth="1"/>
    <col min="6" max="16384" width="8.7265625" style="42"/>
  </cols>
  <sheetData>
    <row r="1" spans="1:5" s="1" customFormat="1" ht="20" x14ac:dyDescent="0.4">
      <c r="A1" s="2" t="s">
        <v>0</v>
      </c>
    </row>
    <row r="2" spans="1:5" s="1" customFormat="1" ht="15.5" x14ac:dyDescent="0.35">
      <c r="A2" s="30" t="s">
        <v>1</v>
      </c>
      <c r="B2" s="3" t="str">
        <f>wb_title</f>
        <v>Fire_NI - Consolidated Factor Spreadsheet</v>
      </c>
    </row>
    <row r="3" spans="1:5" s="1" customFormat="1" ht="15.5" x14ac:dyDescent="0.35">
      <c r="A3" s="30" t="s">
        <v>2</v>
      </c>
      <c r="B3" s="3" t="str">
        <f>TABLE_FACTOR_TYPE_1 &amp; " - x-" &amp; TABLE_SERIES_NUMBER_1</f>
        <v>Scheme pays AA - x-605</v>
      </c>
    </row>
    <row r="4" spans="1:5" customFormat="1" x14ac:dyDescent="0.25"/>
    <row r="5" spans="1:5" customFormat="1" x14ac:dyDescent="0.25"/>
    <row r="6" spans="1:5" customFormat="1" x14ac:dyDescent="0.25">
      <c r="A6" s="46" t="s">
        <v>379</v>
      </c>
      <c r="B6" s="52" t="s">
        <v>380</v>
      </c>
      <c r="C6" s="52"/>
      <c r="D6" s="52"/>
      <c r="E6" s="52"/>
    </row>
    <row r="7" spans="1:5" customFormat="1" x14ac:dyDescent="0.25">
      <c r="A7" s="46" t="s">
        <v>381</v>
      </c>
      <c r="B7" s="52" t="s">
        <v>31</v>
      </c>
      <c r="C7" s="52"/>
      <c r="D7" s="52"/>
      <c r="E7" s="52"/>
    </row>
    <row r="8" spans="1:5" customFormat="1" x14ac:dyDescent="0.25">
      <c r="A8" s="46" t="s">
        <v>123</v>
      </c>
      <c r="B8" s="52" t="s">
        <v>304</v>
      </c>
      <c r="C8" s="52"/>
      <c r="D8" s="52"/>
      <c r="E8" s="52"/>
    </row>
    <row r="9" spans="1:5" customFormat="1" x14ac:dyDescent="0.25">
      <c r="A9" s="46" t="s">
        <v>124</v>
      </c>
      <c r="B9" s="52" t="s">
        <v>297</v>
      </c>
      <c r="C9" s="52"/>
      <c r="D9" s="52"/>
      <c r="E9" s="52"/>
    </row>
    <row r="10" spans="1:5" customFormat="1" x14ac:dyDescent="0.25">
      <c r="A10" s="46" t="s">
        <v>6</v>
      </c>
      <c r="B10" s="52" t="s">
        <v>305</v>
      </c>
      <c r="C10" s="52"/>
      <c r="D10" s="52"/>
      <c r="E10" s="52"/>
    </row>
    <row r="11" spans="1:5" customFormat="1" x14ac:dyDescent="0.25">
      <c r="A11" s="46" t="s">
        <v>125</v>
      </c>
      <c r="B11" s="52" t="s">
        <v>299</v>
      </c>
      <c r="C11" s="52"/>
      <c r="D11" s="52"/>
      <c r="E11" s="52"/>
    </row>
    <row r="12" spans="1:5" customFormat="1" x14ac:dyDescent="0.25">
      <c r="A12" s="46" t="s">
        <v>126</v>
      </c>
      <c r="B12" s="52" t="s">
        <v>300</v>
      </c>
      <c r="C12" s="52"/>
      <c r="D12" s="52"/>
      <c r="E12" s="52"/>
    </row>
    <row r="13" spans="1:5" customFormat="1" x14ac:dyDescent="0.25">
      <c r="A13" s="46" t="s">
        <v>382</v>
      </c>
      <c r="B13" s="52">
        <v>1</v>
      </c>
      <c r="C13" s="52"/>
      <c r="D13" s="52"/>
      <c r="E13" s="52"/>
    </row>
    <row r="14" spans="1:5" customFormat="1" x14ac:dyDescent="0.25">
      <c r="A14" s="46" t="s">
        <v>128</v>
      </c>
      <c r="B14" s="52">
        <v>605</v>
      </c>
      <c r="C14" s="52"/>
      <c r="D14" s="52"/>
      <c r="E14" s="52"/>
    </row>
    <row r="15" spans="1:5" customFormat="1" x14ac:dyDescent="0.25">
      <c r="A15" s="46" t="s">
        <v>383</v>
      </c>
      <c r="B15" s="52" t="s">
        <v>306</v>
      </c>
      <c r="C15" s="52"/>
      <c r="D15" s="52"/>
      <c r="E15" s="52"/>
    </row>
    <row r="16" spans="1:5" customFormat="1" x14ac:dyDescent="0.25">
      <c r="A16" s="46" t="s">
        <v>130</v>
      </c>
      <c r="B16" s="52" t="s">
        <v>142</v>
      </c>
      <c r="C16" s="52"/>
      <c r="D16" s="52"/>
      <c r="E16" s="52"/>
    </row>
    <row r="17" spans="1:5" customFormat="1" x14ac:dyDescent="0.25">
      <c r="A17" s="47" t="s">
        <v>384</v>
      </c>
      <c r="B17" s="52"/>
      <c r="C17" s="52"/>
      <c r="D17" s="52"/>
      <c r="E17" s="52"/>
    </row>
    <row r="18" spans="1:5" customFormat="1" x14ac:dyDescent="0.25">
      <c r="A18" s="46" t="s">
        <v>132</v>
      </c>
      <c r="B18" s="53">
        <v>45135</v>
      </c>
      <c r="C18" s="53"/>
      <c r="D18" s="53"/>
      <c r="E18" s="53"/>
    </row>
    <row r="19" spans="1:5" customFormat="1" x14ac:dyDescent="0.25">
      <c r="A19" s="46" t="s">
        <v>133</v>
      </c>
      <c r="B19" s="53">
        <v>45135</v>
      </c>
      <c r="C19" s="53"/>
      <c r="D19" s="53"/>
      <c r="E19" s="53"/>
    </row>
    <row r="20" spans="1:5" customFormat="1" x14ac:dyDescent="0.25">
      <c r="A20" s="46" t="s">
        <v>134</v>
      </c>
      <c r="B20" s="52" t="s">
        <v>143</v>
      </c>
      <c r="C20" s="52"/>
      <c r="D20" s="52"/>
      <c r="E20" s="52"/>
    </row>
    <row r="21" spans="1:5" customFormat="1" x14ac:dyDescent="0.25">
      <c r="A21" s="46" t="s">
        <v>385</v>
      </c>
      <c r="B21" s="52" t="s">
        <v>63</v>
      </c>
      <c r="C21" s="52"/>
      <c r="D21" s="52"/>
      <c r="E21" s="52"/>
    </row>
    <row r="22" spans="1:5" customFormat="1" x14ac:dyDescent="0.25"/>
    <row r="23" spans="1:5" customFormat="1" x14ac:dyDescent="0.25">
      <c r="A23" s="23" t="str">
        <f>HYPERLINK("#'Factor List'!A1", "Back to Factor List")</f>
        <v>Back to Factor List</v>
      </c>
      <c r="B23" s="23" t="str">
        <f>HYPERLINK("#'Assumptions'!A1", "Assumptions")</f>
        <v>Assumptions</v>
      </c>
    </row>
    <row r="26" spans="1:5" s="61" customFormat="1" ht="39" x14ac:dyDescent="0.25">
      <c r="A26" s="60" t="s">
        <v>386</v>
      </c>
      <c r="B26" s="60" t="s">
        <v>421</v>
      </c>
      <c r="C26" s="60" t="s">
        <v>422</v>
      </c>
      <c r="D26" s="60" t="s">
        <v>423</v>
      </c>
      <c r="E26" s="60" t="s">
        <v>424</v>
      </c>
    </row>
    <row r="27" spans="1:5" x14ac:dyDescent="0.25">
      <c r="A27" s="44">
        <v>18</v>
      </c>
      <c r="B27" s="45">
        <v>8.64</v>
      </c>
      <c r="C27" s="45">
        <v>8.64</v>
      </c>
      <c r="D27" s="45">
        <v>10.88</v>
      </c>
      <c r="E27" s="45">
        <v>10.88</v>
      </c>
    </row>
    <row r="28" spans="1:5" x14ac:dyDescent="0.25">
      <c r="A28" s="44">
        <v>19</v>
      </c>
      <c r="B28" s="45">
        <v>8.76</v>
      </c>
      <c r="C28" s="45">
        <v>8.76</v>
      </c>
      <c r="D28" s="45">
        <v>11.04</v>
      </c>
      <c r="E28" s="45">
        <v>11.04</v>
      </c>
    </row>
    <row r="29" spans="1:5" x14ac:dyDescent="0.25">
      <c r="A29" s="44">
        <v>20</v>
      </c>
      <c r="B29" s="45">
        <v>8.8800000000000008</v>
      </c>
      <c r="C29" s="45">
        <v>8.8800000000000008</v>
      </c>
      <c r="D29" s="45">
        <v>11.2</v>
      </c>
      <c r="E29" s="45">
        <v>11.2</v>
      </c>
    </row>
    <row r="30" spans="1:5" x14ac:dyDescent="0.25">
      <c r="A30" s="44">
        <v>21</v>
      </c>
      <c r="B30" s="45">
        <v>9</v>
      </c>
      <c r="C30" s="45">
        <v>9</v>
      </c>
      <c r="D30" s="45">
        <v>11.36</v>
      </c>
      <c r="E30" s="45">
        <v>11.36</v>
      </c>
    </row>
    <row r="31" spans="1:5" x14ac:dyDescent="0.25">
      <c r="A31" s="44">
        <v>22</v>
      </c>
      <c r="B31" s="45">
        <v>9.1300000000000008</v>
      </c>
      <c r="C31" s="45">
        <v>9.1300000000000008</v>
      </c>
      <c r="D31" s="45">
        <v>11.53</v>
      </c>
      <c r="E31" s="45">
        <v>11.53</v>
      </c>
    </row>
    <row r="32" spans="1:5" x14ac:dyDescent="0.25">
      <c r="A32" s="44">
        <v>23</v>
      </c>
      <c r="B32" s="45">
        <v>9.25</v>
      </c>
      <c r="C32" s="45">
        <v>9.25</v>
      </c>
      <c r="D32" s="45">
        <v>11.69</v>
      </c>
      <c r="E32" s="45">
        <v>11.69</v>
      </c>
    </row>
    <row r="33" spans="1:5" x14ac:dyDescent="0.25">
      <c r="A33" s="44">
        <v>24</v>
      </c>
      <c r="B33" s="45">
        <v>9.3800000000000008</v>
      </c>
      <c r="C33" s="45">
        <v>9.3800000000000008</v>
      </c>
      <c r="D33" s="45">
        <v>11.86</v>
      </c>
      <c r="E33" s="45">
        <v>11.86</v>
      </c>
    </row>
    <row r="34" spans="1:5" x14ac:dyDescent="0.25">
      <c r="A34" s="44">
        <v>25</v>
      </c>
      <c r="B34" s="45">
        <v>9.51</v>
      </c>
      <c r="C34" s="45">
        <v>9.51</v>
      </c>
      <c r="D34" s="45">
        <v>12.04</v>
      </c>
      <c r="E34" s="45">
        <v>12.04</v>
      </c>
    </row>
    <row r="35" spans="1:5" x14ac:dyDescent="0.25">
      <c r="A35" s="44">
        <v>26</v>
      </c>
      <c r="B35" s="45">
        <v>9.65</v>
      </c>
      <c r="C35" s="45">
        <v>9.65</v>
      </c>
      <c r="D35" s="45">
        <v>12.21</v>
      </c>
      <c r="E35" s="45">
        <v>12.21</v>
      </c>
    </row>
    <row r="36" spans="1:5" x14ac:dyDescent="0.25">
      <c r="A36" s="44">
        <v>27</v>
      </c>
      <c r="B36" s="45">
        <v>9.7799999999999994</v>
      </c>
      <c r="C36" s="45">
        <v>9.7799999999999994</v>
      </c>
      <c r="D36" s="45">
        <v>12.39</v>
      </c>
      <c r="E36" s="45">
        <v>12.39</v>
      </c>
    </row>
    <row r="37" spans="1:5" x14ac:dyDescent="0.25">
      <c r="A37" s="44">
        <v>28</v>
      </c>
      <c r="B37" s="45">
        <v>9.92</v>
      </c>
      <c r="C37" s="45">
        <v>9.92</v>
      </c>
      <c r="D37" s="45">
        <v>12.57</v>
      </c>
      <c r="E37" s="45">
        <v>12.57</v>
      </c>
    </row>
    <row r="38" spans="1:5" x14ac:dyDescent="0.25">
      <c r="A38" s="44">
        <v>29</v>
      </c>
      <c r="B38" s="45">
        <v>10.050000000000001</v>
      </c>
      <c r="C38" s="45">
        <v>10.050000000000001</v>
      </c>
      <c r="D38" s="45">
        <v>12.75</v>
      </c>
      <c r="E38" s="45">
        <v>12.75</v>
      </c>
    </row>
    <row r="39" spans="1:5" x14ac:dyDescent="0.25">
      <c r="A39" s="44">
        <v>30</v>
      </c>
      <c r="B39" s="45">
        <v>10.199999999999999</v>
      </c>
      <c r="C39" s="45">
        <v>10.199999999999999</v>
      </c>
      <c r="D39" s="45">
        <v>12.94</v>
      </c>
      <c r="E39" s="45">
        <v>12.94</v>
      </c>
    </row>
    <row r="40" spans="1:5" x14ac:dyDescent="0.25">
      <c r="A40" s="44">
        <v>31</v>
      </c>
      <c r="B40" s="45">
        <v>10.34</v>
      </c>
      <c r="C40" s="45">
        <v>10.34</v>
      </c>
      <c r="D40" s="45">
        <v>13.13</v>
      </c>
      <c r="E40" s="45">
        <v>13.13</v>
      </c>
    </row>
    <row r="41" spans="1:5" x14ac:dyDescent="0.25">
      <c r="A41" s="44">
        <v>32</v>
      </c>
      <c r="B41" s="45">
        <v>10.49</v>
      </c>
      <c r="C41" s="45">
        <v>10.49</v>
      </c>
      <c r="D41" s="45">
        <v>13.32</v>
      </c>
      <c r="E41" s="45">
        <v>13.32</v>
      </c>
    </row>
    <row r="42" spans="1:5" x14ac:dyDescent="0.25">
      <c r="A42" s="44">
        <v>33</v>
      </c>
      <c r="B42" s="45">
        <v>10.63</v>
      </c>
      <c r="C42" s="45">
        <v>10.63</v>
      </c>
      <c r="D42" s="45">
        <v>13.52</v>
      </c>
      <c r="E42" s="45">
        <v>13.52</v>
      </c>
    </row>
    <row r="43" spans="1:5" x14ac:dyDescent="0.25">
      <c r="A43" s="44">
        <v>34</v>
      </c>
      <c r="B43" s="45">
        <v>10.78</v>
      </c>
      <c r="C43" s="45">
        <v>10.78</v>
      </c>
      <c r="D43" s="45">
        <v>13.72</v>
      </c>
      <c r="E43" s="45">
        <v>13.72</v>
      </c>
    </row>
    <row r="44" spans="1:5" x14ac:dyDescent="0.25">
      <c r="A44" s="44">
        <v>35</v>
      </c>
      <c r="B44" s="45">
        <v>10.94</v>
      </c>
      <c r="C44" s="45">
        <v>10.94</v>
      </c>
      <c r="D44" s="45">
        <v>13.92</v>
      </c>
      <c r="E44" s="45">
        <v>13.92</v>
      </c>
    </row>
    <row r="45" spans="1:5" x14ac:dyDescent="0.25">
      <c r="A45" s="44">
        <v>36</v>
      </c>
      <c r="B45" s="45">
        <v>11.09</v>
      </c>
      <c r="C45" s="45">
        <v>11.09</v>
      </c>
      <c r="D45" s="45">
        <v>14.13</v>
      </c>
      <c r="E45" s="45">
        <v>14.13</v>
      </c>
    </row>
    <row r="46" spans="1:5" x14ac:dyDescent="0.25">
      <c r="A46" s="44">
        <v>37</v>
      </c>
      <c r="B46" s="45">
        <v>11.25</v>
      </c>
      <c r="C46" s="45">
        <v>11.25</v>
      </c>
      <c r="D46" s="45">
        <v>14.34</v>
      </c>
      <c r="E46" s="45">
        <v>14.34</v>
      </c>
    </row>
    <row r="47" spans="1:5" x14ac:dyDescent="0.25">
      <c r="A47" s="44">
        <v>38</v>
      </c>
      <c r="B47" s="45">
        <v>11.42</v>
      </c>
      <c r="C47" s="45">
        <v>11.42</v>
      </c>
      <c r="D47" s="45">
        <v>14.56</v>
      </c>
      <c r="E47" s="45">
        <v>14.56</v>
      </c>
    </row>
    <row r="48" spans="1:5" x14ac:dyDescent="0.25">
      <c r="A48" s="44">
        <v>39</v>
      </c>
      <c r="B48" s="45">
        <v>11.58</v>
      </c>
      <c r="C48" s="45">
        <v>11.58</v>
      </c>
      <c r="D48" s="45">
        <v>14.78</v>
      </c>
      <c r="E48" s="45">
        <v>14.78</v>
      </c>
    </row>
    <row r="49" spans="1:5" x14ac:dyDescent="0.25">
      <c r="A49" s="44">
        <v>40</v>
      </c>
      <c r="B49" s="45">
        <v>11.75</v>
      </c>
      <c r="C49" s="45">
        <v>11.75</v>
      </c>
      <c r="D49" s="45">
        <v>15</v>
      </c>
      <c r="E49" s="45">
        <v>15</v>
      </c>
    </row>
    <row r="50" spans="1:5" x14ac:dyDescent="0.25">
      <c r="A50" s="44">
        <v>41</v>
      </c>
      <c r="B50" s="45">
        <v>11.92</v>
      </c>
      <c r="C50" s="45">
        <v>11.92</v>
      </c>
      <c r="D50" s="45">
        <v>15.23</v>
      </c>
      <c r="E50" s="45">
        <v>15.23</v>
      </c>
    </row>
    <row r="51" spans="1:5" x14ac:dyDescent="0.25">
      <c r="A51" s="44">
        <v>42</v>
      </c>
      <c r="B51" s="45">
        <v>12.09</v>
      </c>
      <c r="C51" s="45">
        <v>12.09</v>
      </c>
      <c r="D51" s="45">
        <v>15.47</v>
      </c>
      <c r="E51" s="45">
        <v>15.47</v>
      </c>
    </row>
    <row r="52" spans="1:5" x14ac:dyDescent="0.25">
      <c r="A52" s="44">
        <v>43</v>
      </c>
      <c r="B52" s="45">
        <v>12.27</v>
      </c>
      <c r="C52" s="45">
        <v>12.27</v>
      </c>
      <c r="D52" s="45">
        <v>15.71</v>
      </c>
      <c r="E52" s="45">
        <v>15.71</v>
      </c>
    </row>
    <row r="53" spans="1:5" x14ac:dyDescent="0.25">
      <c r="A53" s="44">
        <v>44</v>
      </c>
      <c r="B53" s="45">
        <v>12.46</v>
      </c>
      <c r="C53" s="45">
        <v>12.46</v>
      </c>
      <c r="D53" s="45">
        <v>15.95</v>
      </c>
      <c r="E53" s="45">
        <v>15.95</v>
      </c>
    </row>
    <row r="54" spans="1:5" x14ac:dyDescent="0.25">
      <c r="A54" s="44">
        <v>45</v>
      </c>
      <c r="B54" s="45">
        <v>12.64</v>
      </c>
      <c r="C54" s="45">
        <v>12.64</v>
      </c>
      <c r="D54" s="45">
        <v>16.2</v>
      </c>
      <c r="E54" s="45">
        <v>16.2</v>
      </c>
    </row>
    <row r="55" spans="1:5" x14ac:dyDescent="0.25">
      <c r="A55" s="44">
        <v>46</v>
      </c>
      <c r="B55" s="45">
        <v>12.83</v>
      </c>
      <c r="C55" s="45">
        <v>12.83</v>
      </c>
      <c r="D55" s="45">
        <v>16.46</v>
      </c>
      <c r="E55" s="45">
        <v>16.46</v>
      </c>
    </row>
    <row r="56" spans="1:5" x14ac:dyDescent="0.25">
      <c r="A56" s="44">
        <v>47</v>
      </c>
      <c r="B56" s="45">
        <v>13.03</v>
      </c>
      <c r="C56" s="45">
        <v>13.03</v>
      </c>
      <c r="D56" s="45">
        <v>16.72</v>
      </c>
      <c r="E56" s="45">
        <v>16.72</v>
      </c>
    </row>
    <row r="57" spans="1:5" x14ac:dyDescent="0.25">
      <c r="A57" s="44">
        <v>48</v>
      </c>
      <c r="B57" s="45">
        <v>13.23</v>
      </c>
      <c r="C57" s="45">
        <v>13.23</v>
      </c>
      <c r="D57" s="45">
        <v>16.989999999999998</v>
      </c>
      <c r="E57" s="45">
        <v>16.989999999999998</v>
      </c>
    </row>
    <row r="58" spans="1:5" x14ac:dyDescent="0.25">
      <c r="A58" s="44">
        <v>49</v>
      </c>
      <c r="B58" s="45">
        <v>13.44</v>
      </c>
      <c r="C58" s="45">
        <v>13.44</v>
      </c>
      <c r="D58" s="45">
        <v>17.260000000000002</v>
      </c>
      <c r="E58" s="45">
        <v>17.260000000000002</v>
      </c>
    </row>
    <row r="59" spans="1:5" x14ac:dyDescent="0.25">
      <c r="A59" s="44">
        <v>50</v>
      </c>
      <c r="B59" s="45">
        <v>13.65</v>
      </c>
      <c r="C59" s="45">
        <v>13.65</v>
      </c>
      <c r="D59" s="45">
        <v>17.55</v>
      </c>
      <c r="E59" s="45">
        <v>17.55</v>
      </c>
    </row>
    <row r="60" spans="1:5" x14ac:dyDescent="0.25">
      <c r="A60" s="44">
        <v>51</v>
      </c>
      <c r="B60" s="45">
        <v>13.86</v>
      </c>
      <c r="C60" s="45">
        <v>13.86</v>
      </c>
      <c r="D60" s="45">
        <v>17.84</v>
      </c>
      <c r="E60" s="45">
        <v>17.84</v>
      </c>
    </row>
    <row r="61" spans="1:5" x14ac:dyDescent="0.25">
      <c r="A61" s="44">
        <v>52</v>
      </c>
      <c r="B61" s="45">
        <v>14.08</v>
      </c>
      <c r="C61" s="45">
        <v>14.08</v>
      </c>
      <c r="D61" s="45">
        <v>18.14</v>
      </c>
      <c r="E61" s="45">
        <v>18.14</v>
      </c>
    </row>
    <row r="62" spans="1:5" x14ac:dyDescent="0.25">
      <c r="A62" s="44">
        <v>53</v>
      </c>
      <c r="B62" s="45">
        <v>14.31</v>
      </c>
      <c r="C62" s="45">
        <v>14.31</v>
      </c>
      <c r="D62" s="45">
        <v>18.440000000000001</v>
      </c>
      <c r="E62" s="45">
        <v>18.440000000000001</v>
      </c>
    </row>
    <row r="63" spans="1:5" x14ac:dyDescent="0.25">
      <c r="A63" s="44">
        <v>54</v>
      </c>
      <c r="B63" s="45">
        <v>14.55</v>
      </c>
      <c r="C63" s="45">
        <v>14.55</v>
      </c>
      <c r="D63" s="45">
        <v>18.760000000000002</v>
      </c>
      <c r="E63" s="45">
        <v>18.760000000000002</v>
      </c>
    </row>
    <row r="64" spans="1:5" x14ac:dyDescent="0.25">
      <c r="A64" s="44">
        <v>55</v>
      </c>
      <c r="B64" s="45">
        <v>14.79</v>
      </c>
      <c r="C64" s="45">
        <v>14.79</v>
      </c>
      <c r="D64" s="45">
        <v>19.079999999999998</v>
      </c>
      <c r="E64" s="45">
        <v>19.079999999999998</v>
      </c>
    </row>
    <row r="65" spans="1:5" x14ac:dyDescent="0.25">
      <c r="A65" s="44">
        <v>56</v>
      </c>
      <c r="B65" s="45">
        <v>15.04</v>
      </c>
      <c r="C65" s="45">
        <v>15.04</v>
      </c>
      <c r="D65" s="45">
        <v>19.420000000000002</v>
      </c>
      <c r="E65" s="45">
        <v>19.420000000000002</v>
      </c>
    </row>
    <row r="66" spans="1:5" x14ac:dyDescent="0.25">
      <c r="A66" s="44">
        <v>57</v>
      </c>
      <c r="B66" s="45">
        <v>15.3</v>
      </c>
      <c r="C66" s="45">
        <v>15.3</v>
      </c>
      <c r="D66" s="45">
        <v>19.77</v>
      </c>
      <c r="E66" s="45">
        <v>19.77</v>
      </c>
    </row>
    <row r="67" spans="1:5" x14ac:dyDescent="0.25">
      <c r="A67" s="44">
        <v>58</v>
      </c>
      <c r="B67" s="45">
        <v>15.56</v>
      </c>
      <c r="C67" s="45">
        <v>15.56</v>
      </c>
      <c r="D67" s="45">
        <v>20.13</v>
      </c>
      <c r="E67" s="45">
        <v>20.13</v>
      </c>
    </row>
    <row r="68" spans="1:5" x14ac:dyDescent="0.25">
      <c r="A68" s="44">
        <v>59</v>
      </c>
      <c r="B68" s="45">
        <v>15.84</v>
      </c>
      <c r="C68" s="45">
        <v>15.84</v>
      </c>
      <c r="D68" s="45">
        <v>20.5</v>
      </c>
      <c r="E68" s="45">
        <v>20.5</v>
      </c>
    </row>
    <row r="69" spans="1:5" x14ac:dyDescent="0.25">
      <c r="A69" s="44">
        <v>60</v>
      </c>
      <c r="B69" s="45">
        <v>16.13</v>
      </c>
      <c r="C69" s="45">
        <v>16.13</v>
      </c>
      <c r="D69" s="45"/>
      <c r="E69" s="45"/>
    </row>
    <row r="70" spans="1:5" x14ac:dyDescent="0.25">
      <c r="A70" s="44">
        <v>61</v>
      </c>
      <c r="B70" s="45">
        <v>16.43</v>
      </c>
      <c r="C70" s="45">
        <v>16.43</v>
      </c>
      <c r="D70" s="45"/>
      <c r="E70" s="45"/>
    </row>
    <row r="71" spans="1:5" x14ac:dyDescent="0.25">
      <c r="A71" s="44">
        <v>62</v>
      </c>
      <c r="B71" s="45">
        <v>16.75</v>
      </c>
      <c r="C71" s="45">
        <v>16.75</v>
      </c>
      <c r="D71" s="45"/>
      <c r="E71" s="45"/>
    </row>
    <row r="72" spans="1:5" x14ac:dyDescent="0.25">
      <c r="A72" s="44">
        <v>63</v>
      </c>
      <c r="B72" s="45">
        <v>17.079999999999998</v>
      </c>
      <c r="C72" s="45">
        <v>17.079999999999998</v>
      </c>
      <c r="D72" s="45"/>
      <c r="E72" s="45"/>
    </row>
    <row r="73" spans="1:5" x14ac:dyDescent="0.25">
      <c r="A73" s="44">
        <v>64</v>
      </c>
      <c r="B73" s="45">
        <v>17.43</v>
      </c>
      <c r="C73" s="45">
        <v>17.43</v>
      </c>
      <c r="D73" s="45"/>
      <c r="E73" s="45"/>
    </row>
  </sheetData>
  <sheetProtection algorithmName="SHA-512" hashValue="hqHyDn1IZB+TkQfpC82yayBsBiunlY34Z5v/BWqjJAQdvK8a8xJU1i3CyhKegYTvIQkJUWr0WgyZEWAGOAh7ew==" saltValue="wujxG+23rRXsOr4B3H6x4A==" spinCount="100000" sheet="1" objects="1" scenarios="1"/>
  <conditionalFormatting sqref="A26:A73">
    <cfRule type="expression" dxfId="266" priority="1" stopIfTrue="1">
      <formula>MOD(ROW(),2)=0</formula>
    </cfRule>
    <cfRule type="expression" dxfId="265" priority="2" stopIfTrue="1">
      <formula>MOD(ROW(),2)&lt;&gt;0</formula>
    </cfRule>
  </conditionalFormatting>
  <conditionalFormatting sqref="B26:E73">
    <cfRule type="expression" dxfId="264" priority="3" stopIfTrue="1">
      <formula>MOD(ROW(),2)=0</formula>
    </cfRule>
    <cfRule type="expression" dxfId="263" priority="4" stopIfTrue="1">
      <formula>MOD(ROW(),2)&lt;&gt;0</formula>
    </cfRule>
  </conditionalFormatting>
  <conditionalFormatting sqref="A6:A21">
    <cfRule type="expression" dxfId="262" priority="5" stopIfTrue="1">
      <formula>MOD(ROW(),2)=0</formula>
    </cfRule>
    <cfRule type="expression" dxfId="261" priority="6" stopIfTrue="1">
      <formula>MOD(ROW(),2)&lt;&gt;0</formula>
    </cfRule>
  </conditionalFormatting>
  <conditionalFormatting sqref="B6:E21">
    <cfRule type="expression" dxfId="260" priority="7" stopIfTrue="1">
      <formula>MOD(ROW(),2)=0</formula>
    </cfRule>
    <cfRule type="expression" dxfId="259" priority="8" stopIfTrue="1">
      <formula>MOD(ROW(),2)&lt;&gt;0</formula>
    </cfRule>
  </conditionalFormatting>
  <pageMargins left="0.7" right="0.7" top="0.75" bottom="0.75" header="0.3" footer="0.3"/>
  <tableParts count="1">
    <tablePart r:id="rId1"/>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B2F35-5079-42E9-86D8-5E071439970B}">
  <sheetPr codeName="Sheet68"/>
  <dimension ref="A1:E41"/>
  <sheetViews>
    <sheetView showGridLines="0" workbookViewId="0">
      <selection activeCell="A6" sqref="A6"/>
    </sheetView>
  </sheetViews>
  <sheetFormatPr defaultColWidth="8.7265625" defaultRowHeight="12.5" x14ac:dyDescent="0.25"/>
  <cols>
    <col min="1" max="1" width="31.7265625" style="42" customWidth="1"/>
    <col min="2" max="5" width="22.7265625" style="42" customWidth="1"/>
    <col min="6" max="16384" width="8.7265625" style="42"/>
  </cols>
  <sheetData>
    <row r="1" spans="1:5" s="1" customFormat="1" ht="20" x14ac:dyDescent="0.4">
      <c r="A1" s="2" t="s">
        <v>0</v>
      </c>
    </row>
    <row r="2" spans="1:5" s="1" customFormat="1" ht="15.5" x14ac:dyDescent="0.35">
      <c r="A2" s="30" t="s">
        <v>1</v>
      </c>
      <c r="B2" s="3" t="str">
        <f>wb_title</f>
        <v>Fire_NI - Consolidated Factor Spreadsheet</v>
      </c>
    </row>
    <row r="3" spans="1:5" s="1" customFormat="1" ht="15.5" x14ac:dyDescent="0.35">
      <c r="A3" s="30" t="s">
        <v>2</v>
      </c>
      <c r="B3" s="3" t="str">
        <f>TABLE_FACTOR_TYPE_1 &amp; " - x-" &amp; TABLE_SERIES_NUMBER_1</f>
        <v>Scheme pays AA - x-606</v>
      </c>
    </row>
    <row r="4" spans="1:5" customFormat="1" x14ac:dyDescent="0.25"/>
    <row r="5" spans="1:5" customFormat="1" x14ac:dyDescent="0.25"/>
    <row r="6" spans="1:5" customFormat="1" x14ac:dyDescent="0.25">
      <c r="A6" s="46" t="s">
        <v>379</v>
      </c>
      <c r="B6" s="52" t="s">
        <v>380</v>
      </c>
      <c r="C6" s="52"/>
      <c r="D6" s="52"/>
      <c r="E6" s="52"/>
    </row>
    <row r="7" spans="1:5" customFormat="1" x14ac:dyDescent="0.25">
      <c r="A7" s="46" t="s">
        <v>381</v>
      </c>
      <c r="B7" s="52" t="s">
        <v>31</v>
      </c>
      <c r="C7" s="52"/>
      <c r="D7" s="52"/>
      <c r="E7" s="52"/>
    </row>
    <row r="8" spans="1:5" customFormat="1" x14ac:dyDescent="0.25">
      <c r="A8" s="46" t="s">
        <v>123</v>
      </c>
      <c r="B8" s="52" t="s">
        <v>304</v>
      </c>
      <c r="C8" s="52"/>
      <c r="D8" s="52"/>
      <c r="E8" s="52"/>
    </row>
    <row r="9" spans="1:5" customFormat="1" x14ac:dyDescent="0.25">
      <c r="A9" s="46" t="s">
        <v>124</v>
      </c>
      <c r="B9" s="52" t="s">
        <v>297</v>
      </c>
      <c r="C9" s="52"/>
      <c r="D9" s="52"/>
      <c r="E9" s="52"/>
    </row>
    <row r="10" spans="1:5" customFormat="1" ht="25" x14ac:dyDescent="0.25">
      <c r="A10" s="46" t="s">
        <v>6</v>
      </c>
      <c r="B10" s="52" t="s">
        <v>307</v>
      </c>
      <c r="C10" s="52"/>
      <c r="D10" s="52"/>
      <c r="E10" s="52"/>
    </row>
    <row r="11" spans="1:5" customFormat="1" x14ac:dyDescent="0.25">
      <c r="A11" s="46" t="s">
        <v>125</v>
      </c>
      <c r="B11" s="52" t="s">
        <v>299</v>
      </c>
      <c r="C11" s="52"/>
      <c r="D11" s="52"/>
      <c r="E11" s="52"/>
    </row>
    <row r="12" spans="1:5" customFormat="1" x14ac:dyDescent="0.25">
      <c r="A12" s="46" t="s">
        <v>126</v>
      </c>
      <c r="B12" s="52" t="s">
        <v>300</v>
      </c>
      <c r="C12" s="52"/>
      <c r="D12" s="52"/>
      <c r="E12" s="52"/>
    </row>
    <row r="13" spans="1:5" customFormat="1" x14ac:dyDescent="0.25">
      <c r="A13" s="46" t="s">
        <v>382</v>
      </c>
      <c r="B13" s="52">
        <v>1</v>
      </c>
      <c r="C13" s="52"/>
      <c r="D13" s="52"/>
      <c r="E13" s="52"/>
    </row>
    <row r="14" spans="1:5" customFormat="1" x14ac:dyDescent="0.25">
      <c r="A14" s="46" t="s">
        <v>128</v>
      </c>
      <c r="B14" s="52">
        <v>606</v>
      </c>
      <c r="C14" s="52"/>
      <c r="D14" s="52"/>
      <c r="E14" s="52"/>
    </row>
    <row r="15" spans="1:5" customFormat="1" x14ac:dyDescent="0.25">
      <c r="A15" s="46" t="s">
        <v>383</v>
      </c>
      <c r="B15" s="52" t="s">
        <v>308</v>
      </c>
      <c r="C15" s="52"/>
      <c r="D15" s="52"/>
      <c r="E15" s="52"/>
    </row>
    <row r="16" spans="1:5" customFormat="1" x14ac:dyDescent="0.25">
      <c r="A16" s="46" t="s">
        <v>130</v>
      </c>
      <c r="B16" s="52" t="s">
        <v>146</v>
      </c>
      <c r="C16" s="52"/>
      <c r="D16" s="52"/>
      <c r="E16" s="52"/>
    </row>
    <row r="17" spans="1:5" customFormat="1" x14ac:dyDescent="0.25">
      <c r="A17" s="47" t="s">
        <v>384</v>
      </c>
      <c r="B17" s="52"/>
      <c r="C17" s="52"/>
      <c r="D17" s="52"/>
      <c r="E17" s="52"/>
    </row>
    <row r="18" spans="1:5" customFormat="1" x14ac:dyDescent="0.25">
      <c r="A18" s="46" t="s">
        <v>132</v>
      </c>
      <c r="B18" s="53">
        <v>45135</v>
      </c>
      <c r="C18" s="53"/>
      <c r="D18" s="53"/>
      <c r="E18" s="53"/>
    </row>
    <row r="19" spans="1:5" customFormat="1" x14ac:dyDescent="0.25">
      <c r="A19" s="46" t="s">
        <v>133</v>
      </c>
      <c r="B19" s="53">
        <v>45135</v>
      </c>
      <c r="C19" s="53"/>
      <c r="D19" s="53"/>
      <c r="E19" s="53"/>
    </row>
    <row r="20" spans="1:5" customFormat="1" x14ac:dyDescent="0.25">
      <c r="A20" s="46" t="s">
        <v>134</v>
      </c>
      <c r="B20" s="52" t="s">
        <v>143</v>
      </c>
      <c r="C20" s="52"/>
      <c r="D20" s="52"/>
      <c r="E20" s="52"/>
    </row>
    <row r="21" spans="1:5" customFormat="1" x14ac:dyDescent="0.25">
      <c r="A21" s="46" t="s">
        <v>385</v>
      </c>
      <c r="B21" s="52" t="s">
        <v>63</v>
      </c>
      <c r="C21" s="52"/>
      <c r="D21" s="52"/>
      <c r="E21" s="52"/>
    </row>
    <row r="22" spans="1:5" customFormat="1" x14ac:dyDescent="0.25"/>
    <row r="23" spans="1:5" customFormat="1" x14ac:dyDescent="0.25">
      <c r="A23" s="23" t="str">
        <f>HYPERLINK("#'Factor List'!A1", "Back to Factor List")</f>
        <v>Back to Factor List</v>
      </c>
      <c r="B23" s="23" t="str">
        <f>HYPERLINK("#'Assumptions'!A1", "Assumptions")</f>
        <v>Assumptions</v>
      </c>
    </row>
    <row r="26" spans="1:5" s="61" customFormat="1" ht="39" x14ac:dyDescent="0.25">
      <c r="A26" s="60" t="s">
        <v>386</v>
      </c>
      <c r="B26" s="60" t="s">
        <v>425</v>
      </c>
      <c r="C26" s="60" t="s">
        <v>426</v>
      </c>
      <c r="D26" s="60" t="s">
        <v>427</v>
      </c>
      <c r="E26" s="60" t="s">
        <v>428</v>
      </c>
    </row>
    <row r="27" spans="1:5" x14ac:dyDescent="0.25">
      <c r="A27" s="44">
        <v>60</v>
      </c>
      <c r="B27" s="45"/>
      <c r="C27" s="45"/>
      <c r="D27" s="45">
        <v>20.37</v>
      </c>
      <c r="E27" s="45">
        <v>20.37</v>
      </c>
    </row>
    <row r="28" spans="1:5" x14ac:dyDescent="0.25">
      <c r="A28" s="44">
        <v>61</v>
      </c>
      <c r="B28" s="45"/>
      <c r="C28" s="45"/>
      <c r="D28" s="45">
        <v>19.739999999999998</v>
      </c>
      <c r="E28" s="45">
        <v>19.739999999999998</v>
      </c>
    </row>
    <row r="29" spans="1:5" x14ac:dyDescent="0.25">
      <c r="A29" s="44">
        <v>62</v>
      </c>
      <c r="B29" s="45"/>
      <c r="C29" s="45"/>
      <c r="D29" s="45">
        <v>19.100000000000001</v>
      </c>
      <c r="E29" s="45">
        <v>19.100000000000001</v>
      </c>
    </row>
    <row r="30" spans="1:5" x14ac:dyDescent="0.25">
      <c r="A30" s="44">
        <v>63</v>
      </c>
      <c r="B30" s="45"/>
      <c r="C30" s="45"/>
      <c r="D30" s="45">
        <v>18.46</v>
      </c>
      <c r="E30" s="45">
        <v>18.46</v>
      </c>
    </row>
    <row r="31" spans="1:5" x14ac:dyDescent="0.25">
      <c r="A31" s="44">
        <v>64</v>
      </c>
      <c r="B31" s="45"/>
      <c r="C31" s="45"/>
      <c r="D31" s="45">
        <v>17.829999999999998</v>
      </c>
      <c r="E31" s="45">
        <v>17.829999999999998</v>
      </c>
    </row>
    <row r="32" spans="1:5" x14ac:dyDescent="0.25">
      <c r="A32" s="44">
        <v>65</v>
      </c>
      <c r="B32" s="45">
        <v>17.29</v>
      </c>
      <c r="C32" s="45">
        <v>17.29</v>
      </c>
      <c r="D32" s="45">
        <v>17.2</v>
      </c>
      <c r="E32" s="45">
        <v>17.2</v>
      </c>
    </row>
    <row r="33" spans="1:5" x14ac:dyDescent="0.25">
      <c r="A33" s="44">
        <v>66</v>
      </c>
      <c r="B33" s="45">
        <v>16.63</v>
      </c>
      <c r="C33" s="45">
        <v>16.63</v>
      </c>
      <c r="D33" s="45">
        <v>16.57</v>
      </c>
      <c r="E33" s="45">
        <v>16.57</v>
      </c>
    </row>
    <row r="34" spans="1:5" x14ac:dyDescent="0.25">
      <c r="A34" s="44">
        <v>67</v>
      </c>
      <c r="B34" s="45">
        <v>15.97</v>
      </c>
      <c r="C34" s="45">
        <v>15.97</v>
      </c>
      <c r="D34" s="45">
        <v>15.94</v>
      </c>
      <c r="E34" s="45">
        <v>15.94</v>
      </c>
    </row>
    <row r="35" spans="1:5" x14ac:dyDescent="0.25">
      <c r="A35" s="44">
        <v>68</v>
      </c>
      <c r="B35" s="45">
        <v>15.32</v>
      </c>
      <c r="C35" s="45">
        <v>15.32</v>
      </c>
      <c r="D35" s="45">
        <v>15.31</v>
      </c>
      <c r="E35" s="45">
        <v>15.31</v>
      </c>
    </row>
    <row r="36" spans="1:5" x14ac:dyDescent="0.25">
      <c r="A36" s="44">
        <v>69</v>
      </c>
      <c r="B36" s="45">
        <v>14.68</v>
      </c>
      <c r="C36" s="45">
        <v>14.68</v>
      </c>
      <c r="D36" s="45">
        <v>14.67</v>
      </c>
      <c r="E36" s="45">
        <v>14.67</v>
      </c>
    </row>
    <row r="37" spans="1:5" x14ac:dyDescent="0.25">
      <c r="A37" s="44">
        <v>70</v>
      </c>
      <c r="B37" s="45">
        <v>14.04</v>
      </c>
      <c r="C37" s="45">
        <v>14.04</v>
      </c>
      <c r="D37" s="45">
        <v>14.04</v>
      </c>
      <c r="E37" s="45">
        <v>14.04</v>
      </c>
    </row>
    <row r="38" spans="1:5" x14ac:dyDescent="0.25">
      <c r="A38" s="44">
        <v>71</v>
      </c>
      <c r="B38" s="45">
        <v>13.42</v>
      </c>
      <c r="C38" s="45">
        <v>13.42</v>
      </c>
      <c r="D38" s="45">
        <v>13.42</v>
      </c>
      <c r="E38" s="45">
        <v>13.42</v>
      </c>
    </row>
    <row r="39" spans="1:5" x14ac:dyDescent="0.25">
      <c r="A39" s="44">
        <v>72</v>
      </c>
      <c r="B39" s="45">
        <v>12.79</v>
      </c>
      <c r="C39" s="45">
        <v>12.79</v>
      </c>
      <c r="D39" s="45">
        <v>12.79</v>
      </c>
      <c r="E39" s="45">
        <v>12.79</v>
      </c>
    </row>
    <row r="40" spans="1:5" x14ac:dyDescent="0.25">
      <c r="A40" s="44">
        <v>73</v>
      </c>
      <c r="B40" s="45">
        <v>12.17</v>
      </c>
      <c r="C40" s="45">
        <v>12.17</v>
      </c>
      <c r="D40" s="45">
        <v>12.17</v>
      </c>
      <c r="E40" s="45">
        <v>12.17</v>
      </c>
    </row>
    <row r="41" spans="1:5" x14ac:dyDescent="0.25">
      <c r="A41" s="44">
        <v>74</v>
      </c>
      <c r="B41" s="45">
        <v>11.56</v>
      </c>
      <c r="C41" s="45">
        <v>11.56</v>
      </c>
      <c r="D41" s="45">
        <v>11.56</v>
      </c>
      <c r="E41" s="45">
        <v>11.56</v>
      </c>
    </row>
  </sheetData>
  <sheetProtection algorithmName="SHA-512" hashValue="tMDrOXagcXjKUfHSVEqGkJgyVtaoi+o2UClOxMWbq+GlLTDoCa3sZTpkJIkAMSimr6dKlBdeN5rnyTATr0IAKw==" saltValue="pkcAjZQ61sTJPA2dTSaoMw==" spinCount="100000" sheet="1" objects="1" scenarios="1"/>
  <conditionalFormatting sqref="A26:A41">
    <cfRule type="expression" dxfId="256" priority="1" stopIfTrue="1">
      <formula>MOD(ROW(),2)=0</formula>
    </cfRule>
    <cfRule type="expression" dxfId="255" priority="2" stopIfTrue="1">
      <formula>MOD(ROW(),2)&lt;&gt;0</formula>
    </cfRule>
  </conditionalFormatting>
  <conditionalFormatting sqref="B26:E41">
    <cfRule type="expression" dxfId="254" priority="3" stopIfTrue="1">
      <formula>MOD(ROW(),2)=0</formula>
    </cfRule>
    <cfRule type="expression" dxfId="253" priority="4" stopIfTrue="1">
      <formula>MOD(ROW(),2)&lt;&gt;0</formula>
    </cfRule>
  </conditionalFormatting>
  <conditionalFormatting sqref="A6:A21">
    <cfRule type="expression" dxfId="252" priority="5" stopIfTrue="1">
      <formula>MOD(ROW(),2)=0</formula>
    </cfRule>
    <cfRule type="expression" dxfId="251" priority="6" stopIfTrue="1">
      <formula>MOD(ROW(),2)&lt;&gt;0</formula>
    </cfRule>
  </conditionalFormatting>
  <conditionalFormatting sqref="B6:E21">
    <cfRule type="expression" dxfId="250" priority="7" stopIfTrue="1">
      <formula>MOD(ROW(),2)=0</formula>
    </cfRule>
    <cfRule type="expression" dxfId="249" priority="8" stopIfTrue="1">
      <formula>MOD(ROW(),2)&lt;&gt;0</formula>
    </cfRule>
  </conditionalFormatting>
  <pageMargins left="0.7" right="0.7" top="0.75" bottom="0.75" header="0.3" footer="0.3"/>
  <tableParts count="1">
    <tablePart r:id="rId1"/>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97392-2515-490D-BBCC-B13A01179892}">
  <sheetPr codeName="Sheet69"/>
  <dimension ref="A1:E76"/>
  <sheetViews>
    <sheetView showGridLines="0" workbookViewId="0">
      <selection activeCell="A6" sqref="A6"/>
    </sheetView>
  </sheetViews>
  <sheetFormatPr defaultColWidth="8.7265625" defaultRowHeight="12.5" x14ac:dyDescent="0.25"/>
  <cols>
    <col min="1" max="1" width="31.7265625" style="42" customWidth="1"/>
    <col min="2" max="5" width="22.7265625" style="42" customWidth="1"/>
    <col min="6" max="16384" width="8.7265625" style="42"/>
  </cols>
  <sheetData>
    <row r="1" spans="1:5" s="1" customFormat="1" ht="20" x14ac:dyDescent="0.4">
      <c r="A1" s="2" t="s">
        <v>0</v>
      </c>
    </row>
    <row r="2" spans="1:5" s="1" customFormat="1" ht="15.5" x14ac:dyDescent="0.35">
      <c r="A2" s="30" t="s">
        <v>1</v>
      </c>
      <c r="B2" s="3" t="str">
        <f>wb_title</f>
        <v>Fire_NI - Consolidated Factor Spreadsheet</v>
      </c>
    </row>
    <row r="3" spans="1:5" s="1" customFormat="1" ht="15.5" x14ac:dyDescent="0.35">
      <c r="A3" s="30" t="s">
        <v>2</v>
      </c>
      <c r="B3" s="3" t="str">
        <f>TABLE_FACTOR_TYPE_1 &amp; " - x-" &amp; TABLE_SERIES_NUMBER_1</f>
        <v>Scheme pays AA - x-607</v>
      </c>
    </row>
    <row r="4" spans="1:5" customFormat="1" x14ac:dyDescent="0.25"/>
    <row r="5" spans="1:5" customFormat="1" x14ac:dyDescent="0.25"/>
    <row r="6" spans="1:5" customFormat="1" x14ac:dyDescent="0.25">
      <c r="A6" s="46" t="s">
        <v>379</v>
      </c>
      <c r="B6" s="52" t="s">
        <v>380</v>
      </c>
      <c r="C6" s="52"/>
      <c r="D6" s="52"/>
      <c r="E6" s="52"/>
    </row>
    <row r="7" spans="1:5" customFormat="1" x14ac:dyDescent="0.25">
      <c r="A7" s="46" t="s">
        <v>381</v>
      </c>
      <c r="B7" s="52" t="s">
        <v>31</v>
      </c>
      <c r="C7" s="52"/>
      <c r="D7" s="52"/>
      <c r="E7" s="52"/>
    </row>
    <row r="8" spans="1:5" customFormat="1" x14ac:dyDescent="0.25">
      <c r="A8" s="46" t="s">
        <v>123</v>
      </c>
      <c r="B8" s="52">
        <v>2015</v>
      </c>
      <c r="C8" s="52"/>
      <c r="D8" s="52"/>
      <c r="E8" s="52"/>
    </row>
    <row r="9" spans="1:5" customFormat="1" x14ac:dyDescent="0.25">
      <c r="A9" s="46" t="s">
        <v>124</v>
      </c>
      <c r="B9" s="52" t="s">
        <v>297</v>
      </c>
      <c r="C9" s="52"/>
      <c r="D9" s="52"/>
      <c r="E9" s="52"/>
    </row>
    <row r="10" spans="1:5" customFormat="1" x14ac:dyDescent="0.25">
      <c r="A10" s="46" t="s">
        <v>6</v>
      </c>
      <c r="B10" s="52" t="s">
        <v>309</v>
      </c>
      <c r="C10" s="52"/>
      <c r="D10" s="52"/>
      <c r="E10" s="52"/>
    </row>
    <row r="11" spans="1:5" customFormat="1" x14ac:dyDescent="0.25">
      <c r="A11" s="46" t="s">
        <v>125</v>
      </c>
      <c r="B11" s="52" t="s">
        <v>139</v>
      </c>
      <c r="C11" s="52"/>
      <c r="D11" s="52"/>
      <c r="E11" s="52"/>
    </row>
    <row r="12" spans="1:5" customFormat="1" x14ac:dyDescent="0.25">
      <c r="A12" s="46" t="s">
        <v>126</v>
      </c>
      <c r="B12" s="52" t="s">
        <v>300</v>
      </c>
      <c r="C12" s="52"/>
      <c r="D12" s="52"/>
      <c r="E12" s="52"/>
    </row>
    <row r="13" spans="1:5" customFormat="1" x14ac:dyDescent="0.25">
      <c r="A13" s="46" t="s">
        <v>382</v>
      </c>
      <c r="B13" s="52">
        <v>0</v>
      </c>
      <c r="C13" s="52"/>
      <c r="D13" s="52"/>
      <c r="E13" s="52"/>
    </row>
    <row r="14" spans="1:5" customFormat="1" x14ac:dyDescent="0.25">
      <c r="A14" s="46" t="s">
        <v>128</v>
      </c>
      <c r="B14" s="52">
        <v>607</v>
      </c>
      <c r="C14" s="52"/>
      <c r="D14" s="52"/>
      <c r="E14" s="52"/>
    </row>
    <row r="15" spans="1:5" customFormat="1" x14ac:dyDescent="0.25">
      <c r="A15" s="46" t="s">
        <v>383</v>
      </c>
      <c r="B15" s="52" t="s">
        <v>310</v>
      </c>
      <c r="C15" s="52"/>
      <c r="D15" s="52"/>
      <c r="E15" s="52"/>
    </row>
    <row r="16" spans="1:5" customFormat="1" x14ac:dyDescent="0.25">
      <c r="A16" s="46" t="s">
        <v>130</v>
      </c>
      <c r="B16" s="52" t="s">
        <v>142</v>
      </c>
      <c r="C16" s="52"/>
      <c r="D16" s="52"/>
      <c r="E16" s="52"/>
    </row>
    <row r="17" spans="1:5" customFormat="1" x14ac:dyDescent="0.25">
      <c r="A17" s="47" t="s">
        <v>384</v>
      </c>
      <c r="B17" s="52"/>
      <c r="C17" s="52"/>
      <c r="D17" s="52"/>
      <c r="E17" s="52"/>
    </row>
    <row r="18" spans="1:5" customFormat="1" x14ac:dyDescent="0.25">
      <c r="A18" s="46" t="s">
        <v>132</v>
      </c>
      <c r="B18" s="53">
        <v>45135</v>
      </c>
      <c r="C18" s="53"/>
      <c r="D18" s="53"/>
      <c r="E18" s="53"/>
    </row>
    <row r="19" spans="1:5" customFormat="1" x14ac:dyDescent="0.25">
      <c r="A19" s="46" t="s">
        <v>133</v>
      </c>
      <c r="B19" s="53">
        <v>45135</v>
      </c>
      <c r="C19" s="53"/>
      <c r="D19" s="53"/>
      <c r="E19" s="53"/>
    </row>
    <row r="20" spans="1:5" customFormat="1" x14ac:dyDescent="0.25">
      <c r="A20" s="46" t="s">
        <v>134</v>
      </c>
      <c r="B20" s="52" t="s">
        <v>143</v>
      </c>
      <c r="C20" s="52"/>
      <c r="D20" s="52"/>
      <c r="E20" s="52"/>
    </row>
    <row r="21" spans="1:5" customFormat="1" x14ac:dyDescent="0.25">
      <c r="A21" s="46" t="s">
        <v>385</v>
      </c>
      <c r="B21" s="52" t="s">
        <v>63</v>
      </c>
      <c r="C21" s="52"/>
      <c r="D21" s="52"/>
      <c r="E21" s="52"/>
    </row>
    <row r="22" spans="1:5" customFormat="1" x14ac:dyDescent="0.25"/>
    <row r="23" spans="1:5" customFormat="1" x14ac:dyDescent="0.25">
      <c r="A23" s="23" t="str">
        <f>HYPERLINK("#'Factor List'!A1", "Back to Factor List")</f>
        <v>Back to Factor List</v>
      </c>
      <c r="B23" s="23" t="str">
        <f>HYPERLINK("#'Assumptions'!A1", "Assumptions")</f>
        <v>Assumptions</v>
      </c>
    </row>
    <row r="26" spans="1:5" s="61" customFormat="1" ht="13" x14ac:dyDescent="0.25">
      <c r="A26" s="60" t="s">
        <v>386</v>
      </c>
      <c r="B26" s="60" t="s">
        <v>400</v>
      </c>
      <c r="C26" s="60" t="s">
        <v>401</v>
      </c>
      <c r="D26" s="60" t="s">
        <v>402</v>
      </c>
      <c r="E26" s="60" t="s">
        <v>403</v>
      </c>
    </row>
    <row r="27" spans="1:5" x14ac:dyDescent="0.25">
      <c r="A27" s="44">
        <v>18</v>
      </c>
      <c r="B27" s="45">
        <v>8.64</v>
      </c>
      <c r="C27" s="45">
        <v>8.2100000000000009</v>
      </c>
      <c r="D27" s="45">
        <v>7.8</v>
      </c>
      <c r="E27" s="45">
        <v>7.4</v>
      </c>
    </row>
    <row r="28" spans="1:5" x14ac:dyDescent="0.25">
      <c r="A28" s="44">
        <v>19</v>
      </c>
      <c r="B28" s="45">
        <v>8.76</v>
      </c>
      <c r="C28" s="45">
        <v>8.33</v>
      </c>
      <c r="D28" s="45">
        <v>7.91</v>
      </c>
      <c r="E28" s="45">
        <v>7.5</v>
      </c>
    </row>
    <row r="29" spans="1:5" x14ac:dyDescent="0.25">
      <c r="A29" s="44">
        <v>20</v>
      </c>
      <c r="B29" s="45">
        <v>8.8800000000000008</v>
      </c>
      <c r="C29" s="45">
        <v>8.44</v>
      </c>
      <c r="D29" s="45">
        <v>8.02</v>
      </c>
      <c r="E29" s="45">
        <v>7.6</v>
      </c>
    </row>
    <row r="30" spans="1:5" x14ac:dyDescent="0.25">
      <c r="A30" s="44">
        <v>21</v>
      </c>
      <c r="B30" s="45">
        <v>9</v>
      </c>
      <c r="C30" s="45">
        <v>8.56</v>
      </c>
      <c r="D30" s="45">
        <v>8.1199999999999992</v>
      </c>
      <c r="E30" s="45">
        <v>7.7</v>
      </c>
    </row>
    <row r="31" spans="1:5" x14ac:dyDescent="0.25">
      <c r="A31" s="44">
        <v>22</v>
      </c>
      <c r="B31" s="45">
        <v>9.1300000000000008</v>
      </c>
      <c r="C31" s="45">
        <v>8.68</v>
      </c>
      <c r="D31" s="45">
        <v>8.24</v>
      </c>
      <c r="E31" s="45">
        <v>7.81</v>
      </c>
    </row>
    <row r="32" spans="1:5" x14ac:dyDescent="0.25">
      <c r="A32" s="44">
        <v>23</v>
      </c>
      <c r="B32" s="45">
        <v>9.25</v>
      </c>
      <c r="C32" s="45">
        <v>8.8000000000000007</v>
      </c>
      <c r="D32" s="45">
        <v>8.35</v>
      </c>
      <c r="E32" s="45">
        <v>7.91</v>
      </c>
    </row>
    <row r="33" spans="1:5" x14ac:dyDescent="0.25">
      <c r="A33" s="44">
        <v>24</v>
      </c>
      <c r="B33" s="45">
        <v>9.3800000000000008</v>
      </c>
      <c r="C33" s="45">
        <v>8.92</v>
      </c>
      <c r="D33" s="45">
        <v>8.4600000000000009</v>
      </c>
      <c r="E33" s="45">
        <v>8.02</v>
      </c>
    </row>
    <row r="34" spans="1:5" x14ac:dyDescent="0.25">
      <c r="A34" s="44">
        <v>25</v>
      </c>
      <c r="B34" s="45">
        <v>9.51</v>
      </c>
      <c r="C34" s="45">
        <v>9.0399999999999991</v>
      </c>
      <c r="D34" s="45">
        <v>8.58</v>
      </c>
      <c r="E34" s="45">
        <v>8.1199999999999992</v>
      </c>
    </row>
    <row r="35" spans="1:5" x14ac:dyDescent="0.25">
      <c r="A35" s="44">
        <v>26</v>
      </c>
      <c r="B35" s="45">
        <v>9.65</v>
      </c>
      <c r="C35" s="45">
        <v>9.16</v>
      </c>
      <c r="D35" s="45">
        <v>8.69</v>
      </c>
      <c r="E35" s="45">
        <v>8.23</v>
      </c>
    </row>
    <row r="36" spans="1:5" x14ac:dyDescent="0.25">
      <c r="A36" s="44">
        <v>27</v>
      </c>
      <c r="B36" s="45">
        <v>9.7799999999999994</v>
      </c>
      <c r="C36" s="45">
        <v>9.2899999999999991</v>
      </c>
      <c r="D36" s="45">
        <v>8.81</v>
      </c>
      <c r="E36" s="45">
        <v>8.35</v>
      </c>
    </row>
    <row r="37" spans="1:5" x14ac:dyDescent="0.25">
      <c r="A37" s="44">
        <v>28</v>
      </c>
      <c r="B37" s="45">
        <v>9.92</v>
      </c>
      <c r="C37" s="45">
        <v>9.42</v>
      </c>
      <c r="D37" s="45">
        <v>8.93</v>
      </c>
      <c r="E37" s="45">
        <v>8.4600000000000009</v>
      </c>
    </row>
    <row r="38" spans="1:5" x14ac:dyDescent="0.25">
      <c r="A38" s="44">
        <v>29</v>
      </c>
      <c r="B38" s="45">
        <v>10.050000000000001</v>
      </c>
      <c r="C38" s="45">
        <v>9.5500000000000007</v>
      </c>
      <c r="D38" s="45">
        <v>9.06</v>
      </c>
      <c r="E38" s="45">
        <v>8.57</v>
      </c>
    </row>
    <row r="39" spans="1:5" x14ac:dyDescent="0.25">
      <c r="A39" s="44">
        <v>30</v>
      </c>
      <c r="B39" s="45">
        <v>10.199999999999999</v>
      </c>
      <c r="C39" s="45">
        <v>9.68</v>
      </c>
      <c r="D39" s="45">
        <v>9.18</v>
      </c>
      <c r="E39" s="45">
        <v>8.69</v>
      </c>
    </row>
    <row r="40" spans="1:5" x14ac:dyDescent="0.25">
      <c r="A40" s="44">
        <v>31</v>
      </c>
      <c r="B40" s="45">
        <v>10.34</v>
      </c>
      <c r="C40" s="45">
        <v>9.82</v>
      </c>
      <c r="D40" s="45">
        <v>9.31</v>
      </c>
      <c r="E40" s="45">
        <v>8.81</v>
      </c>
    </row>
    <row r="41" spans="1:5" x14ac:dyDescent="0.25">
      <c r="A41" s="44">
        <v>32</v>
      </c>
      <c r="B41" s="45">
        <v>10.49</v>
      </c>
      <c r="C41" s="45">
        <v>9.9499999999999993</v>
      </c>
      <c r="D41" s="45">
        <v>9.43</v>
      </c>
      <c r="E41" s="45">
        <v>8.93</v>
      </c>
    </row>
    <row r="42" spans="1:5" x14ac:dyDescent="0.25">
      <c r="A42" s="44">
        <v>33</v>
      </c>
      <c r="B42" s="45">
        <v>10.63</v>
      </c>
      <c r="C42" s="45">
        <v>10.09</v>
      </c>
      <c r="D42" s="45">
        <v>9.57</v>
      </c>
      <c r="E42" s="45">
        <v>9.0500000000000007</v>
      </c>
    </row>
    <row r="43" spans="1:5" x14ac:dyDescent="0.25">
      <c r="A43" s="44">
        <v>34</v>
      </c>
      <c r="B43" s="45">
        <v>10.78</v>
      </c>
      <c r="C43" s="45">
        <v>10.24</v>
      </c>
      <c r="D43" s="45">
        <v>9.6999999999999993</v>
      </c>
      <c r="E43" s="45">
        <v>9.17</v>
      </c>
    </row>
    <row r="44" spans="1:5" x14ac:dyDescent="0.25">
      <c r="A44" s="44">
        <v>35</v>
      </c>
      <c r="B44" s="45">
        <v>10.94</v>
      </c>
      <c r="C44" s="45">
        <v>10.38</v>
      </c>
      <c r="D44" s="45">
        <v>9.83</v>
      </c>
      <c r="E44" s="45">
        <v>9.3000000000000007</v>
      </c>
    </row>
    <row r="45" spans="1:5" x14ac:dyDescent="0.25">
      <c r="A45" s="44">
        <v>36</v>
      </c>
      <c r="B45" s="45">
        <v>11.09</v>
      </c>
      <c r="C45" s="45">
        <v>10.53</v>
      </c>
      <c r="D45" s="45">
        <v>9.9700000000000006</v>
      </c>
      <c r="E45" s="45">
        <v>9.43</v>
      </c>
    </row>
    <row r="46" spans="1:5" x14ac:dyDescent="0.25">
      <c r="A46" s="44">
        <v>37</v>
      </c>
      <c r="B46" s="45">
        <v>11.25</v>
      </c>
      <c r="C46" s="45">
        <v>10.68</v>
      </c>
      <c r="D46" s="45">
        <v>10.11</v>
      </c>
      <c r="E46" s="45">
        <v>9.56</v>
      </c>
    </row>
    <row r="47" spans="1:5" x14ac:dyDescent="0.25">
      <c r="A47" s="44">
        <v>38</v>
      </c>
      <c r="B47" s="45">
        <v>11.42</v>
      </c>
      <c r="C47" s="45">
        <v>10.83</v>
      </c>
      <c r="D47" s="45">
        <v>10.25</v>
      </c>
      <c r="E47" s="45">
        <v>9.69</v>
      </c>
    </row>
    <row r="48" spans="1:5" x14ac:dyDescent="0.25">
      <c r="A48" s="44">
        <v>39</v>
      </c>
      <c r="B48" s="45">
        <v>11.58</v>
      </c>
      <c r="C48" s="45">
        <v>10.98</v>
      </c>
      <c r="D48" s="45">
        <v>10.4</v>
      </c>
      <c r="E48" s="45">
        <v>9.83</v>
      </c>
    </row>
    <row r="49" spans="1:5" x14ac:dyDescent="0.25">
      <c r="A49" s="44">
        <v>40</v>
      </c>
      <c r="B49" s="45">
        <v>11.75</v>
      </c>
      <c r="C49" s="45">
        <v>11.14</v>
      </c>
      <c r="D49" s="45">
        <v>10.54</v>
      </c>
      <c r="E49" s="45">
        <v>9.9600000000000009</v>
      </c>
    </row>
    <row r="50" spans="1:5" x14ac:dyDescent="0.25">
      <c r="A50" s="44">
        <v>41</v>
      </c>
      <c r="B50" s="45">
        <v>11.92</v>
      </c>
      <c r="C50" s="45">
        <v>11.3</v>
      </c>
      <c r="D50" s="45">
        <v>10.7</v>
      </c>
      <c r="E50" s="45">
        <v>10.1</v>
      </c>
    </row>
    <row r="51" spans="1:5" x14ac:dyDescent="0.25">
      <c r="A51" s="44">
        <v>42</v>
      </c>
      <c r="B51" s="45">
        <v>12.09</v>
      </c>
      <c r="C51" s="45">
        <v>11.46</v>
      </c>
      <c r="D51" s="45">
        <v>10.85</v>
      </c>
      <c r="E51" s="45">
        <v>10.25</v>
      </c>
    </row>
    <row r="52" spans="1:5" x14ac:dyDescent="0.25">
      <c r="A52" s="44">
        <v>43</v>
      </c>
      <c r="B52" s="45">
        <v>12.27</v>
      </c>
      <c r="C52" s="45">
        <v>11.63</v>
      </c>
      <c r="D52" s="45">
        <v>11.01</v>
      </c>
      <c r="E52" s="45">
        <v>10.39</v>
      </c>
    </row>
    <row r="53" spans="1:5" x14ac:dyDescent="0.25">
      <c r="A53" s="44">
        <v>44</v>
      </c>
      <c r="B53" s="45">
        <v>12.46</v>
      </c>
      <c r="C53" s="45">
        <v>11.8</v>
      </c>
      <c r="D53" s="45">
        <v>11.17</v>
      </c>
      <c r="E53" s="45">
        <v>10.54</v>
      </c>
    </row>
    <row r="54" spans="1:5" x14ac:dyDescent="0.25">
      <c r="A54" s="44">
        <v>45</v>
      </c>
      <c r="B54" s="45">
        <v>12.64</v>
      </c>
      <c r="C54" s="45">
        <v>11.98</v>
      </c>
      <c r="D54" s="45">
        <v>11.33</v>
      </c>
      <c r="E54" s="45">
        <v>10.7</v>
      </c>
    </row>
    <row r="55" spans="1:5" x14ac:dyDescent="0.25">
      <c r="A55" s="44">
        <v>46</v>
      </c>
      <c r="B55" s="45">
        <v>12.83</v>
      </c>
      <c r="C55" s="45">
        <v>12.16</v>
      </c>
      <c r="D55" s="45">
        <v>11.5</v>
      </c>
      <c r="E55" s="45">
        <v>10.85</v>
      </c>
    </row>
    <row r="56" spans="1:5" x14ac:dyDescent="0.25">
      <c r="A56" s="44">
        <v>47</v>
      </c>
      <c r="B56" s="45">
        <v>13.03</v>
      </c>
      <c r="C56" s="45">
        <v>12.34</v>
      </c>
      <c r="D56" s="45">
        <v>11.67</v>
      </c>
      <c r="E56" s="45">
        <v>11.01</v>
      </c>
    </row>
    <row r="57" spans="1:5" x14ac:dyDescent="0.25">
      <c r="A57" s="44">
        <v>48</v>
      </c>
      <c r="B57" s="45">
        <v>13.23</v>
      </c>
      <c r="C57" s="45">
        <v>12.53</v>
      </c>
      <c r="D57" s="45">
        <v>11.84</v>
      </c>
      <c r="E57" s="45">
        <v>11.18</v>
      </c>
    </row>
    <row r="58" spans="1:5" x14ac:dyDescent="0.25">
      <c r="A58" s="44">
        <v>49</v>
      </c>
      <c r="B58" s="45">
        <v>13.44</v>
      </c>
      <c r="C58" s="45">
        <v>12.72</v>
      </c>
      <c r="D58" s="45">
        <v>12.02</v>
      </c>
      <c r="E58" s="45">
        <v>11.34</v>
      </c>
    </row>
    <row r="59" spans="1:5" x14ac:dyDescent="0.25">
      <c r="A59" s="44">
        <v>50</v>
      </c>
      <c r="B59" s="45">
        <v>13.65</v>
      </c>
      <c r="C59" s="45">
        <v>12.92</v>
      </c>
      <c r="D59" s="45">
        <v>12.21</v>
      </c>
      <c r="E59" s="45">
        <v>11.52</v>
      </c>
    </row>
    <row r="60" spans="1:5" x14ac:dyDescent="0.25">
      <c r="A60" s="44">
        <v>51</v>
      </c>
      <c r="B60" s="45">
        <v>13.86</v>
      </c>
      <c r="C60" s="45">
        <v>13.12</v>
      </c>
      <c r="D60" s="45">
        <v>12.4</v>
      </c>
      <c r="E60" s="45">
        <v>11.69</v>
      </c>
    </row>
    <row r="61" spans="1:5" x14ac:dyDescent="0.25">
      <c r="A61" s="44">
        <v>52</v>
      </c>
      <c r="B61" s="45">
        <v>14.08</v>
      </c>
      <c r="C61" s="45">
        <v>13.33</v>
      </c>
      <c r="D61" s="45">
        <v>12.59</v>
      </c>
      <c r="E61" s="45">
        <v>11.87</v>
      </c>
    </row>
    <row r="62" spans="1:5" x14ac:dyDescent="0.25">
      <c r="A62" s="44">
        <v>53</v>
      </c>
      <c r="B62" s="45">
        <v>14.31</v>
      </c>
      <c r="C62" s="45">
        <v>13.54</v>
      </c>
      <c r="D62" s="45">
        <v>12.79</v>
      </c>
      <c r="E62" s="45">
        <v>12.06</v>
      </c>
    </row>
    <row r="63" spans="1:5" x14ac:dyDescent="0.25">
      <c r="A63" s="44">
        <v>54</v>
      </c>
      <c r="B63" s="45">
        <v>14.55</v>
      </c>
      <c r="C63" s="45">
        <v>13.76</v>
      </c>
      <c r="D63" s="45">
        <v>13</v>
      </c>
      <c r="E63" s="45">
        <v>12.25</v>
      </c>
    </row>
    <row r="64" spans="1:5" x14ac:dyDescent="0.25">
      <c r="A64" s="44">
        <v>55</v>
      </c>
      <c r="B64" s="45">
        <v>14.79</v>
      </c>
      <c r="C64" s="45">
        <v>13.99</v>
      </c>
      <c r="D64" s="45">
        <v>13.21</v>
      </c>
      <c r="E64" s="45">
        <v>12.45</v>
      </c>
    </row>
    <row r="65" spans="1:5" x14ac:dyDescent="0.25">
      <c r="A65" s="44">
        <v>56</v>
      </c>
      <c r="B65" s="45">
        <v>15.04</v>
      </c>
      <c r="C65" s="45">
        <v>14.22</v>
      </c>
      <c r="D65" s="45">
        <v>13.42</v>
      </c>
      <c r="E65" s="45">
        <v>12.65</v>
      </c>
    </row>
    <row r="66" spans="1:5" x14ac:dyDescent="0.25">
      <c r="A66" s="44">
        <v>57</v>
      </c>
      <c r="B66" s="45">
        <v>15.3</v>
      </c>
      <c r="C66" s="45">
        <v>14.46</v>
      </c>
      <c r="D66" s="45">
        <v>13.65</v>
      </c>
      <c r="E66" s="45">
        <v>12.86</v>
      </c>
    </row>
    <row r="67" spans="1:5" x14ac:dyDescent="0.25">
      <c r="A67" s="44">
        <v>58</v>
      </c>
      <c r="B67" s="45">
        <v>15.56</v>
      </c>
      <c r="C67" s="45">
        <v>14.71</v>
      </c>
      <c r="D67" s="45">
        <v>13.88</v>
      </c>
      <c r="E67" s="45">
        <v>13.08</v>
      </c>
    </row>
    <row r="68" spans="1:5" x14ac:dyDescent="0.25">
      <c r="A68" s="44">
        <v>59</v>
      </c>
      <c r="B68" s="45">
        <v>15.84</v>
      </c>
      <c r="C68" s="45">
        <v>14.97</v>
      </c>
      <c r="D68" s="45">
        <v>14.13</v>
      </c>
      <c r="E68" s="45">
        <v>13.3</v>
      </c>
    </row>
    <row r="69" spans="1:5" x14ac:dyDescent="0.25">
      <c r="A69" s="44">
        <v>60</v>
      </c>
      <c r="B69" s="45">
        <v>16.13</v>
      </c>
      <c r="C69" s="45">
        <v>15.24</v>
      </c>
      <c r="D69" s="45">
        <v>14.38</v>
      </c>
      <c r="E69" s="45">
        <v>13.54</v>
      </c>
    </row>
    <row r="70" spans="1:5" x14ac:dyDescent="0.25">
      <c r="A70" s="44">
        <v>61</v>
      </c>
      <c r="B70" s="45">
        <v>16.43</v>
      </c>
      <c r="C70" s="45">
        <v>15.53</v>
      </c>
      <c r="D70" s="45">
        <v>14.64</v>
      </c>
      <c r="E70" s="45">
        <v>13.78</v>
      </c>
    </row>
    <row r="71" spans="1:5" x14ac:dyDescent="0.25">
      <c r="A71" s="44">
        <v>62</v>
      </c>
      <c r="B71" s="45">
        <v>16.75</v>
      </c>
      <c r="C71" s="45">
        <v>15.82</v>
      </c>
      <c r="D71" s="45">
        <v>14.92</v>
      </c>
      <c r="E71" s="45">
        <v>14.04</v>
      </c>
    </row>
    <row r="72" spans="1:5" x14ac:dyDescent="0.25">
      <c r="A72" s="44">
        <v>63</v>
      </c>
      <c r="B72" s="45">
        <v>17.079999999999998</v>
      </c>
      <c r="C72" s="45">
        <v>16.13</v>
      </c>
      <c r="D72" s="45">
        <v>15.21</v>
      </c>
      <c r="E72" s="45">
        <v>14.31</v>
      </c>
    </row>
    <row r="73" spans="1:5" x14ac:dyDescent="0.25">
      <c r="A73" s="44">
        <v>64</v>
      </c>
      <c r="B73" s="45">
        <v>17.43</v>
      </c>
      <c r="C73" s="45">
        <v>16.46</v>
      </c>
      <c r="D73" s="45">
        <v>15.52</v>
      </c>
      <c r="E73" s="45">
        <v>14.6</v>
      </c>
    </row>
    <row r="74" spans="1:5" x14ac:dyDescent="0.25">
      <c r="A74" s="44">
        <v>65</v>
      </c>
      <c r="B74" s="45"/>
      <c r="C74" s="45">
        <v>16.82</v>
      </c>
      <c r="D74" s="45">
        <v>15.85</v>
      </c>
      <c r="E74" s="45">
        <v>14.9</v>
      </c>
    </row>
    <row r="75" spans="1:5" x14ac:dyDescent="0.25">
      <c r="A75" s="44">
        <v>66</v>
      </c>
      <c r="B75" s="45"/>
      <c r="C75" s="45"/>
      <c r="D75" s="45">
        <v>16.2</v>
      </c>
      <c r="E75" s="45">
        <v>15.23</v>
      </c>
    </row>
    <row r="76" spans="1:5" x14ac:dyDescent="0.25">
      <c r="A76" s="44">
        <v>67</v>
      </c>
      <c r="B76" s="45"/>
      <c r="C76" s="45"/>
      <c r="D76" s="45"/>
      <c r="E76" s="45">
        <v>15.58</v>
      </c>
    </row>
  </sheetData>
  <sheetProtection algorithmName="SHA-512" hashValue="f5khxqA2qwCiB9F7sVgLaUy0fTvBciMGfkmmcnXfxk2RRORUDBpjbK4eY/D6jOq+TURKm4CgkW+rNgzSfLtIBA==" saltValue="zXsw60INveMc1fzkeU1eCQ==" spinCount="100000" sheet="1" objects="1" scenarios="1"/>
  <conditionalFormatting sqref="A26:A76">
    <cfRule type="expression" dxfId="246" priority="1" stopIfTrue="1">
      <formula>MOD(ROW(),2)=0</formula>
    </cfRule>
    <cfRule type="expression" dxfId="245" priority="2" stopIfTrue="1">
      <formula>MOD(ROW(),2)&lt;&gt;0</formula>
    </cfRule>
  </conditionalFormatting>
  <conditionalFormatting sqref="B26:E76">
    <cfRule type="expression" dxfId="244" priority="3" stopIfTrue="1">
      <formula>MOD(ROW(),2)=0</formula>
    </cfRule>
    <cfRule type="expression" dxfId="243" priority="4" stopIfTrue="1">
      <formula>MOD(ROW(),2)&lt;&gt;0</formula>
    </cfRule>
  </conditionalFormatting>
  <conditionalFormatting sqref="A6:A21">
    <cfRule type="expression" dxfId="242" priority="5" stopIfTrue="1">
      <formula>MOD(ROW(),2)=0</formula>
    </cfRule>
    <cfRule type="expression" dxfId="241" priority="6" stopIfTrue="1">
      <formula>MOD(ROW(),2)&lt;&gt;0</formula>
    </cfRule>
  </conditionalFormatting>
  <conditionalFormatting sqref="B6:E21">
    <cfRule type="expression" dxfId="240" priority="7" stopIfTrue="1">
      <formula>MOD(ROW(),2)=0</formula>
    </cfRule>
    <cfRule type="expression" dxfId="239" priority="8" stopIfTrue="1">
      <formula>MOD(ROW(),2)&lt;&gt;0</formula>
    </cfRule>
  </conditionalFormatting>
  <pageMargins left="0.7" right="0.7" top="0.75" bottom="0.75" header="0.3" footer="0.3"/>
  <tableParts count="1">
    <tablePart r:id="rId1"/>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31EF9-C085-42E0-A649-97B54BBDDD8D}">
  <sheetPr codeName="Sheet70"/>
  <dimension ref="A1:E76"/>
  <sheetViews>
    <sheetView showGridLines="0" workbookViewId="0">
      <selection activeCell="A6" sqref="A6"/>
    </sheetView>
  </sheetViews>
  <sheetFormatPr defaultColWidth="8.7265625" defaultRowHeight="12.5" x14ac:dyDescent="0.25"/>
  <cols>
    <col min="1" max="1" width="31.7265625" style="42" customWidth="1"/>
    <col min="2" max="5" width="22.7265625" style="42" customWidth="1"/>
    <col min="6" max="16384" width="8.7265625" style="42"/>
  </cols>
  <sheetData>
    <row r="1" spans="1:5" s="1" customFormat="1" ht="20" x14ac:dyDescent="0.4">
      <c r="A1" s="2" t="s">
        <v>0</v>
      </c>
    </row>
    <row r="2" spans="1:5" s="1" customFormat="1" ht="15.5" x14ac:dyDescent="0.35">
      <c r="A2" s="30" t="s">
        <v>1</v>
      </c>
      <c r="B2" s="3" t="str">
        <f>wb_title</f>
        <v>Fire_NI - Consolidated Factor Spreadsheet</v>
      </c>
    </row>
    <row r="3" spans="1:5" s="1" customFormat="1" ht="15.5" x14ac:dyDescent="0.35">
      <c r="A3" s="30" t="s">
        <v>2</v>
      </c>
      <c r="B3" s="3" t="str">
        <f>TABLE_FACTOR_TYPE_1 &amp; " - x-" &amp; TABLE_SERIES_NUMBER_1</f>
        <v>Scheme pays AA - x-608</v>
      </c>
    </row>
    <row r="4" spans="1:5" customFormat="1" x14ac:dyDescent="0.25"/>
    <row r="5" spans="1:5" customFormat="1" x14ac:dyDescent="0.25"/>
    <row r="6" spans="1:5" customFormat="1" x14ac:dyDescent="0.25">
      <c r="A6" s="46" t="s">
        <v>379</v>
      </c>
      <c r="B6" s="52" t="s">
        <v>380</v>
      </c>
      <c r="C6" s="52"/>
      <c r="D6" s="52"/>
      <c r="E6" s="52"/>
    </row>
    <row r="7" spans="1:5" customFormat="1" x14ac:dyDescent="0.25">
      <c r="A7" s="46" t="s">
        <v>381</v>
      </c>
      <c r="B7" s="52" t="s">
        <v>31</v>
      </c>
      <c r="C7" s="52"/>
      <c r="D7" s="52"/>
      <c r="E7" s="52"/>
    </row>
    <row r="8" spans="1:5" customFormat="1" x14ac:dyDescent="0.25">
      <c r="A8" s="46" t="s">
        <v>123</v>
      </c>
      <c r="B8" s="52">
        <v>2015</v>
      </c>
      <c r="C8" s="52"/>
      <c r="D8" s="52"/>
      <c r="E8" s="52"/>
    </row>
    <row r="9" spans="1:5" customFormat="1" x14ac:dyDescent="0.25">
      <c r="A9" s="46" t="s">
        <v>124</v>
      </c>
      <c r="B9" s="52" t="s">
        <v>297</v>
      </c>
      <c r="C9" s="52"/>
      <c r="D9" s="52"/>
      <c r="E9" s="52"/>
    </row>
    <row r="10" spans="1:5" customFormat="1" x14ac:dyDescent="0.25">
      <c r="A10" s="46" t="s">
        <v>6</v>
      </c>
      <c r="B10" s="52" t="s">
        <v>309</v>
      </c>
      <c r="C10" s="52"/>
      <c r="D10" s="52"/>
      <c r="E10" s="52"/>
    </row>
    <row r="11" spans="1:5" customFormat="1" x14ac:dyDescent="0.25">
      <c r="A11" s="46" t="s">
        <v>125</v>
      </c>
      <c r="B11" s="52" t="s">
        <v>144</v>
      </c>
      <c r="C11" s="52"/>
      <c r="D11" s="52"/>
      <c r="E11" s="52"/>
    </row>
    <row r="12" spans="1:5" customFormat="1" x14ac:dyDescent="0.25">
      <c r="A12" s="46" t="s">
        <v>126</v>
      </c>
      <c r="B12" s="52" t="s">
        <v>300</v>
      </c>
      <c r="C12" s="52"/>
      <c r="D12" s="52"/>
      <c r="E12" s="52"/>
    </row>
    <row r="13" spans="1:5" customFormat="1" x14ac:dyDescent="0.25">
      <c r="A13" s="46" t="s">
        <v>382</v>
      </c>
      <c r="B13" s="52">
        <v>0</v>
      </c>
      <c r="C13" s="52"/>
      <c r="D13" s="52"/>
      <c r="E13" s="52"/>
    </row>
    <row r="14" spans="1:5" customFormat="1" x14ac:dyDescent="0.25">
      <c r="A14" s="46" t="s">
        <v>128</v>
      </c>
      <c r="B14" s="52">
        <v>608</v>
      </c>
      <c r="C14" s="52"/>
      <c r="D14" s="52"/>
      <c r="E14" s="52"/>
    </row>
    <row r="15" spans="1:5" customFormat="1" x14ac:dyDescent="0.25">
      <c r="A15" s="46" t="s">
        <v>383</v>
      </c>
      <c r="B15" s="52" t="s">
        <v>311</v>
      </c>
      <c r="C15" s="52"/>
      <c r="D15" s="52"/>
      <c r="E15" s="52"/>
    </row>
    <row r="16" spans="1:5" customFormat="1" x14ac:dyDescent="0.25">
      <c r="A16" s="46" t="s">
        <v>130</v>
      </c>
      <c r="B16" s="52" t="s">
        <v>146</v>
      </c>
      <c r="C16" s="52"/>
      <c r="D16" s="52"/>
      <c r="E16" s="52"/>
    </row>
    <row r="17" spans="1:5" customFormat="1" x14ac:dyDescent="0.25">
      <c r="A17" s="47" t="s">
        <v>384</v>
      </c>
      <c r="B17" s="52"/>
      <c r="C17" s="52"/>
      <c r="D17" s="52"/>
      <c r="E17" s="52"/>
    </row>
    <row r="18" spans="1:5" customFormat="1" x14ac:dyDescent="0.25">
      <c r="A18" s="46" t="s">
        <v>132</v>
      </c>
      <c r="B18" s="53">
        <v>45135</v>
      </c>
      <c r="C18" s="53"/>
      <c r="D18" s="53"/>
      <c r="E18" s="53"/>
    </row>
    <row r="19" spans="1:5" customFormat="1" x14ac:dyDescent="0.25">
      <c r="A19" s="46" t="s">
        <v>133</v>
      </c>
      <c r="B19" s="53">
        <v>45135</v>
      </c>
      <c r="C19" s="53"/>
      <c r="D19" s="53"/>
      <c r="E19" s="53"/>
    </row>
    <row r="20" spans="1:5" customFormat="1" x14ac:dyDescent="0.25">
      <c r="A20" s="46" t="s">
        <v>134</v>
      </c>
      <c r="B20" s="52" t="s">
        <v>143</v>
      </c>
      <c r="C20" s="52"/>
      <c r="D20" s="52"/>
      <c r="E20" s="52"/>
    </row>
    <row r="21" spans="1:5" customFormat="1" x14ac:dyDescent="0.25">
      <c r="A21" s="46" t="s">
        <v>385</v>
      </c>
      <c r="B21" s="52" t="s">
        <v>63</v>
      </c>
      <c r="C21" s="52"/>
      <c r="D21" s="52"/>
      <c r="E21" s="52"/>
    </row>
    <row r="22" spans="1:5" customFormat="1" x14ac:dyDescent="0.25"/>
    <row r="23" spans="1:5" customFormat="1" x14ac:dyDescent="0.25">
      <c r="A23" s="23" t="str">
        <f>HYPERLINK("#'Factor List'!A1", "Back to Factor List")</f>
        <v>Back to Factor List</v>
      </c>
      <c r="B23" s="23" t="str">
        <f>HYPERLINK("#'Assumptions'!A1", "Assumptions")</f>
        <v>Assumptions</v>
      </c>
    </row>
    <row r="26" spans="1:5" s="61" customFormat="1" ht="13" x14ac:dyDescent="0.25">
      <c r="A26" s="60" t="s">
        <v>386</v>
      </c>
      <c r="B26" s="60" t="s">
        <v>400</v>
      </c>
      <c r="C26" s="60" t="s">
        <v>401</v>
      </c>
      <c r="D26" s="60" t="s">
        <v>402</v>
      </c>
      <c r="E26" s="60" t="s">
        <v>403</v>
      </c>
    </row>
    <row r="27" spans="1:5" x14ac:dyDescent="0.25">
      <c r="A27" s="44">
        <v>18</v>
      </c>
      <c r="B27" s="45">
        <v>8.64</v>
      </c>
      <c r="C27" s="45">
        <v>8.2100000000000009</v>
      </c>
      <c r="D27" s="45">
        <v>7.8</v>
      </c>
      <c r="E27" s="45">
        <v>7.4</v>
      </c>
    </row>
    <row r="28" spans="1:5" x14ac:dyDescent="0.25">
      <c r="A28" s="44">
        <v>19</v>
      </c>
      <c r="B28" s="45">
        <v>8.76</v>
      </c>
      <c r="C28" s="45">
        <v>8.33</v>
      </c>
      <c r="D28" s="45">
        <v>7.91</v>
      </c>
      <c r="E28" s="45">
        <v>7.5</v>
      </c>
    </row>
    <row r="29" spans="1:5" x14ac:dyDescent="0.25">
      <c r="A29" s="44">
        <v>20</v>
      </c>
      <c r="B29" s="45">
        <v>8.8800000000000008</v>
      </c>
      <c r="C29" s="45">
        <v>8.44</v>
      </c>
      <c r="D29" s="45">
        <v>8.02</v>
      </c>
      <c r="E29" s="45">
        <v>7.6</v>
      </c>
    </row>
    <row r="30" spans="1:5" x14ac:dyDescent="0.25">
      <c r="A30" s="44">
        <v>21</v>
      </c>
      <c r="B30" s="45">
        <v>9</v>
      </c>
      <c r="C30" s="45">
        <v>8.56</v>
      </c>
      <c r="D30" s="45">
        <v>8.1199999999999992</v>
      </c>
      <c r="E30" s="45">
        <v>7.7</v>
      </c>
    </row>
    <row r="31" spans="1:5" x14ac:dyDescent="0.25">
      <c r="A31" s="44">
        <v>22</v>
      </c>
      <c r="B31" s="45">
        <v>9.1300000000000008</v>
      </c>
      <c r="C31" s="45">
        <v>8.68</v>
      </c>
      <c r="D31" s="45">
        <v>8.24</v>
      </c>
      <c r="E31" s="45">
        <v>7.81</v>
      </c>
    </row>
    <row r="32" spans="1:5" x14ac:dyDescent="0.25">
      <c r="A32" s="44">
        <v>23</v>
      </c>
      <c r="B32" s="45">
        <v>9.25</v>
      </c>
      <c r="C32" s="45">
        <v>8.8000000000000007</v>
      </c>
      <c r="D32" s="45">
        <v>8.35</v>
      </c>
      <c r="E32" s="45">
        <v>7.91</v>
      </c>
    </row>
    <row r="33" spans="1:5" x14ac:dyDescent="0.25">
      <c r="A33" s="44">
        <v>24</v>
      </c>
      <c r="B33" s="45">
        <v>9.3800000000000008</v>
      </c>
      <c r="C33" s="45">
        <v>8.92</v>
      </c>
      <c r="D33" s="45">
        <v>8.4600000000000009</v>
      </c>
      <c r="E33" s="45">
        <v>8.02</v>
      </c>
    </row>
    <row r="34" spans="1:5" x14ac:dyDescent="0.25">
      <c r="A34" s="44">
        <v>25</v>
      </c>
      <c r="B34" s="45">
        <v>9.51</v>
      </c>
      <c r="C34" s="45">
        <v>9.0399999999999991</v>
      </c>
      <c r="D34" s="45">
        <v>8.58</v>
      </c>
      <c r="E34" s="45">
        <v>8.1199999999999992</v>
      </c>
    </row>
    <row r="35" spans="1:5" x14ac:dyDescent="0.25">
      <c r="A35" s="44">
        <v>26</v>
      </c>
      <c r="B35" s="45">
        <v>9.65</v>
      </c>
      <c r="C35" s="45">
        <v>9.16</v>
      </c>
      <c r="D35" s="45">
        <v>8.69</v>
      </c>
      <c r="E35" s="45">
        <v>8.23</v>
      </c>
    </row>
    <row r="36" spans="1:5" x14ac:dyDescent="0.25">
      <c r="A36" s="44">
        <v>27</v>
      </c>
      <c r="B36" s="45">
        <v>9.7799999999999994</v>
      </c>
      <c r="C36" s="45">
        <v>9.2899999999999991</v>
      </c>
      <c r="D36" s="45">
        <v>8.81</v>
      </c>
      <c r="E36" s="45">
        <v>8.35</v>
      </c>
    </row>
    <row r="37" spans="1:5" x14ac:dyDescent="0.25">
      <c r="A37" s="44">
        <v>28</v>
      </c>
      <c r="B37" s="45">
        <v>9.92</v>
      </c>
      <c r="C37" s="45">
        <v>9.42</v>
      </c>
      <c r="D37" s="45">
        <v>8.93</v>
      </c>
      <c r="E37" s="45">
        <v>8.4600000000000009</v>
      </c>
    </row>
    <row r="38" spans="1:5" x14ac:dyDescent="0.25">
      <c r="A38" s="44">
        <v>29</v>
      </c>
      <c r="B38" s="45">
        <v>10.050000000000001</v>
      </c>
      <c r="C38" s="45">
        <v>9.5500000000000007</v>
      </c>
      <c r="D38" s="45">
        <v>9.06</v>
      </c>
      <c r="E38" s="45">
        <v>8.57</v>
      </c>
    </row>
    <row r="39" spans="1:5" x14ac:dyDescent="0.25">
      <c r="A39" s="44">
        <v>30</v>
      </c>
      <c r="B39" s="45">
        <v>10.199999999999999</v>
      </c>
      <c r="C39" s="45">
        <v>9.68</v>
      </c>
      <c r="D39" s="45">
        <v>9.18</v>
      </c>
      <c r="E39" s="45">
        <v>8.69</v>
      </c>
    </row>
    <row r="40" spans="1:5" x14ac:dyDescent="0.25">
      <c r="A40" s="44">
        <v>31</v>
      </c>
      <c r="B40" s="45">
        <v>10.34</v>
      </c>
      <c r="C40" s="45">
        <v>9.82</v>
      </c>
      <c r="D40" s="45">
        <v>9.31</v>
      </c>
      <c r="E40" s="45">
        <v>8.81</v>
      </c>
    </row>
    <row r="41" spans="1:5" x14ac:dyDescent="0.25">
      <c r="A41" s="44">
        <v>32</v>
      </c>
      <c r="B41" s="45">
        <v>10.49</v>
      </c>
      <c r="C41" s="45">
        <v>9.9499999999999993</v>
      </c>
      <c r="D41" s="45">
        <v>9.43</v>
      </c>
      <c r="E41" s="45">
        <v>8.93</v>
      </c>
    </row>
    <row r="42" spans="1:5" x14ac:dyDescent="0.25">
      <c r="A42" s="44">
        <v>33</v>
      </c>
      <c r="B42" s="45">
        <v>10.63</v>
      </c>
      <c r="C42" s="45">
        <v>10.09</v>
      </c>
      <c r="D42" s="45">
        <v>9.57</v>
      </c>
      <c r="E42" s="45">
        <v>9.0500000000000007</v>
      </c>
    </row>
    <row r="43" spans="1:5" x14ac:dyDescent="0.25">
      <c r="A43" s="44">
        <v>34</v>
      </c>
      <c r="B43" s="45">
        <v>10.78</v>
      </c>
      <c r="C43" s="45">
        <v>10.24</v>
      </c>
      <c r="D43" s="45">
        <v>9.6999999999999993</v>
      </c>
      <c r="E43" s="45">
        <v>9.17</v>
      </c>
    </row>
    <row r="44" spans="1:5" x14ac:dyDescent="0.25">
      <c r="A44" s="44">
        <v>35</v>
      </c>
      <c r="B44" s="45">
        <v>10.94</v>
      </c>
      <c r="C44" s="45">
        <v>10.38</v>
      </c>
      <c r="D44" s="45">
        <v>9.83</v>
      </c>
      <c r="E44" s="45">
        <v>9.3000000000000007</v>
      </c>
    </row>
    <row r="45" spans="1:5" x14ac:dyDescent="0.25">
      <c r="A45" s="44">
        <v>36</v>
      </c>
      <c r="B45" s="45">
        <v>11.09</v>
      </c>
      <c r="C45" s="45">
        <v>10.53</v>
      </c>
      <c r="D45" s="45">
        <v>9.9700000000000006</v>
      </c>
      <c r="E45" s="45">
        <v>9.43</v>
      </c>
    </row>
    <row r="46" spans="1:5" x14ac:dyDescent="0.25">
      <c r="A46" s="44">
        <v>37</v>
      </c>
      <c r="B46" s="45">
        <v>11.25</v>
      </c>
      <c r="C46" s="45">
        <v>10.68</v>
      </c>
      <c r="D46" s="45">
        <v>10.11</v>
      </c>
      <c r="E46" s="45">
        <v>9.56</v>
      </c>
    </row>
    <row r="47" spans="1:5" x14ac:dyDescent="0.25">
      <c r="A47" s="44">
        <v>38</v>
      </c>
      <c r="B47" s="45">
        <v>11.42</v>
      </c>
      <c r="C47" s="45">
        <v>10.83</v>
      </c>
      <c r="D47" s="45">
        <v>10.25</v>
      </c>
      <c r="E47" s="45">
        <v>9.69</v>
      </c>
    </row>
    <row r="48" spans="1:5" x14ac:dyDescent="0.25">
      <c r="A48" s="44">
        <v>39</v>
      </c>
      <c r="B48" s="45">
        <v>11.58</v>
      </c>
      <c r="C48" s="45">
        <v>10.98</v>
      </c>
      <c r="D48" s="45">
        <v>10.4</v>
      </c>
      <c r="E48" s="45">
        <v>9.83</v>
      </c>
    </row>
    <row r="49" spans="1:5" x14ac:dyDescent="0.25">
      <c r="A49" s="44">
        <v>40</v>
      </c>
      <c r="B49" s="45">
        <v>11.75</v>
      </c>
      <c r="C49" s="45">
        <v>11.14</v>
      </c>
      <c r="D49" s="45">
        <v>10.54</v>
      </c>
      <c r="E49" s="45">
        <v>9.9600000000000009</v>
      </c>
    </row>
    <row r="50" spans="1:5" x14ac:dyDescent="0.25">
      <c r="A50" s="44">
        <v>41</v>
      </c>
      <c r="B50" s="45">
        <v>11.92</v>
      </c>
      <c r="C50" s="45">
        <v>11.3</v>
      </c>
      <c r="D50" s="45">
        <v>10.7</v>
      </c>
      <c r="E50" s="45">
        <v>10.1</v>
      </c>
    </row>
    <row r="51" spans="1:5" x14ac:dyDescent="0.25">
      <c r="A51" s="44">
        <v>42</v>
      </c>
      <c r="B51" s="45">
        <v>12.09</v>
      </c>
      <c r="C51" s="45">
        <v>11.46</v>
      </c>
      <c r="D51" s="45">
        <v>10.85</v>
      </c>
      <c r="E51" s="45">
        <v>10.25</v>
      </c>
    </row>
    <row r="52" spans="1:5" x14ac:dyDescent="0.25">
      <c r="A52" s="44">
        <v>43</v>
      </c>
      <c r="B52" s="45">
        <v>12.27</v>
      </c>
      <c r="C52" s="45">
        <v>11.63</v>
      </c>
      <c r="D52" s="45">
        <v>11.01</v>
      </c>
      <c r="E52" s="45">
        <v>10.39</v>
      </c>
    </row>
    <row r="53" spans="1:5" x14ac:dyDescent="0.25">
      <c r="A53" s="44">
        <v>44</v>
      </c>
      <c r="B53" s="45">
        <v>12.46</v>
      </c>
      <c r="C53" s="45">
        <v>11.8</v>
      </c>
      <c r="D53" s="45">
        <v>11.17</v>
      </c>
      <c r="E53" s="45">
        <v>10.54</v>
      </c>
    </row>
    <row r="54" spans="1:5" x14ac:dyDescent="0.25">
      <c r="A54" s="44">
        <v>45</v>
      </c>
      <c r="B54" s="45">
        <v>12.64</v>
      </c>
      <c r="C54" s="45">
        <v>11.98</v>
      </c>
      <c r="D54" s="45">
        <v>11.33</v>
      </c>
      <c r="E54" s="45">
        <v>10.7</v>
      </c>
    </row>
    <row r="55" spans="1:5" x14ac:dyDescent="0.25">
      <c r="A55" s="44">
        <v>46</v>
      </c>
      <c r="B55" s="45">
        <v>12.83</v>
      </c>
      <c r="C55" s="45">
        <v>12.16</v>
      </c>
      <c r="D55" s="45">
        <v>11.5</v>
      </c>
      <c r="E55" s="45">
        <v>10.85</v>
      </c>
    </row>
    <row r="56" spans="1:5" x14ac:dyDescent="0.25">
      <c r="A56" s="44">
        <v>47</v>
      </c>
      <c r="B56" s="45">
        <v>13.03</v>
      </c>
      <c r="C56" s="45">
        <v>12.34</v>
      </c>
      <c r="D56" s="45">
        <v>11.67</v>
      </c>
      <c r="E56" s="45">
        <v>11.01</v>
      </c>
    </row>
    <row r="57" spans="1:5" x14ac:dyDescent="0.25">
      <c r="A57" s="44">
        <v>48</v>
      </c>
      <c r="B57" s="45">
        <v>13.23</v>
      </c>
      <c r="C57" s="45">
        <v>12.53</v>
      </c>
      <c r="D57" s="45">
        <v>11.84</v>
      </c>
      <c r="E57" s="45">
        <v>11.18</v>
      </c>
    </row>
    <row r="58" spans="1:5" x14ac:dyDescent="0.25">
      <c r="A58" s="44">
        <v>49</v>
      </c>
      <c r="B58" s="45">
        <v>13.44</v>
      </c>
      <c r="C58" s="45">
        <v>12.72</v>
      </c>
      <c r="D58" s="45">
        <v>12.02</v>
      </c>
      <c r="E58" s="45">
        <v>11.34</v>
      </c>
    </row>
    <row r="59" spans="1:5" x14ac:dyDescent="0.25">
      <c r="A59" s="44">
        <v>50</v>
      </c>
      <c r="B59" s="45">
        <v>13.65</v>
      </c>
      <c r="C59" s="45">
        <v>12.92</v>
      </c>
      <c r="D59" s="45">
        <v>12.21</v>
      </c>
      <c r="E59" s="45">
        <v>11.52</v>
      </c>
    </row>
    <row r="60" spans="1:5" x14ac:dyDescent="0.25">
      <c r="A60" s="44">
        <v>51</v>
      </c>
      <c r="B60" s="45">
        <v>13.86</v>
      </c>
      <c r="C60" s="45">
        <v>13.12</v>
      </c>
      <c r="D60" s="45">
        <v>12.4</v>
      </c>
      <c r="E60" s="45">
        <v>11.69</v>
      </c>
    </row>
    <row r="61" spans="1:5" x14ac:dyDescent="0.25">
      <c r="A61" s="44">
        <v>52</v>
      </c>
      <c r="B61" s="45">
        <v>14.08</v>
      </c>
      <c r="C61" s="45">
        <v>13.33</v>
      </c>
      <c r="D61" s="45">
        <v>12.59</v>
      </c>
      <c r="E61" s="45">
        <v>11.87</v>
      </c>
    </row>
    <row r="62" spans="1:5" x14ac:dyDescent="0.25">
      <c r="A62" s="44">
        <v>53</v>
      </c>
      <c r="B62" s="45">
        <v>14.31</v>
      </c>
      <c r="C62" s="45">
        <v>13.54</v>
      </c>
      <c r="D62" s="45">
        <v>12.79</v>
      </c>
      <c r="E62" s="45">
        <v>12.06</v>
      </c>
    </row>
    <row r="63" spans="1:5" x14ac:dyDescent="0.25">
      <c r="A63" s="44">
        <v>54</v>
      </c>
      <c r="B63" s="45">
        <v>14.55</v>
      </c>
      <c r="C63" s="45">
        <v>13.76</v>
      </c>
      <c r="D63" s="45">
        <v>13</v>
      </c>
      <c r="E63" s="45">
        <v>12.25</v>
      </c>
    </row>
    <row r="64" spans="1:5" x14ac:dyDescent="0.25">
      <c r="A64" s="44">
        <v>55</v>
      </c>
      <c r="B64" s="45">
        <v>14.79</v>
      </c>
      <c r="C64" s="45">
        <v>13.99</v>
      </c>
      <c r="D64" s="45">
        <v>13.21</v>
      </c>
      <c r="E64" s="45">
        <v>12.45</v>
      </c>
    </row>
    <row r="65" spans="1:5" x14ac:dyDescent="0.25">
      <c r="A65" s="44">
        <v>56</v>
      </c>
      <c r="B65" s="45">
        <v>15.04</v>
      </c>
      <c r="C65" s="45">
        <v>14.22</v>
      </c>
      <c r="D65" s="45">
        <v>13.42</v>
      </c>
      <c r="E65" s="45">
        <v>12.65</v>
      </c>
    </row>
    <row r="66" spans="1:5" x14ac:dyDescent="0.25">
      <c r="A66" s="44">
        <v>57</v>
      </c>
      <c r="B66" s="45">
        <v>15.3</v>
      </c>
      <c r="C66" s="45">
        <v>14.46</v>
      </c>
      <c r="D66" s="45">
        <v>13.65</v>
      </c>
      <c r="E66" s="45">
        <v>12.86</v>
      </c>
    </row>
    <row r="67" spans="1:5" x14ac:dyDescent="0.25">
      <c r="A67" s="44">
        <v>58</v>
      </c>
      <c r="B67" s="45">
        <v>15.56</v>
      </c>
      <c r="C67" s="45">
        <v>14.71</v>
      </c>
      <c r="D67" s="45">
        <v>13.88</v>
      </c>
      <c r="E67" s="45">
        <v>13.08</v>
      </c>
    </row>
    <row r="68" spans="1:5" x14ac:dyDescent="0.25">
      <c r="A68" s="44">
        <v>59</v>
      </c>
      <c r="B68" s="45">
        <v>15.84</v>
      </c>
      <c r="C68" s="45">
        <v>14.97</v>
      </c>
      <c r="D68" s="45">
        <v>14.13</v>
      </c>
      <c r="E68" s="45">
        <v>13.3</v>
      </c>
    </row>
    <row r="69" spans="1:5" x14ac:dyDescent="0.25">
      <c r="A69" s="44">
        <v>60</v>
      </c>
      <c r="B69" s="45">
        <v>16.13</v>
      </c>
      <c r="C69" s="45">
        <v>15.24</v>
      </c>
      <c r="D69" s="45">
        <v>14.38</v>
      </c>
      <c r="E69" s="45">
        <v>13.54</v>
      </c>
    </row>
    <row r="70" spans="1:5" x14ac:dyDescent="0.25">
      <c r="A70" s="44">
        <v>61</v>
      </c>
      <c r="B70" s="45">
        <v>16.43</v>
      </c>
      <c r="C70" s="45">
        <v>15.53</v>
      </c>
      <c r="D70" s="45">
        <v>14.64</v>
      </c>
      <c r="E70" s="45">
        <v>13.78</v>
      </c>
    </row>
    <row r="71" spans="1:5" x14ac:dyDescent="0.25">
      <c r="A71" s="44">
        <v>62</v>
      </c>
      <c r="B71" s="45">
        <v>16.75</v>
      </c>
      <c r="C71" s="45">
        <v>15.82</v>
      </c>
      <c r="D71" s="45">
        <v>14.92</v>
      </c>
      <c r="E71" s="45">
        <v>14.04</v>
      </c>
    </row>
    <row r="72" spans="1:5" x14ac:dyDescent="0.25">
      <c r="A72" s="44">
        <v>63</v>
      </c>
      <c r="B72" s="45">
        <v>17.079999999999998</v>
      </c>
      <c r="C72" s="45">
        <v>16.13</v>
      </c>
      <c r="D72" s="45">
        <v>15.21</v>
      </c>
      <c r="E72" s="45">
        <v>14.31</v>
      </c>
    </row>
    <row r="73" spans="1:5" x14ac:dyDescent="0.25">
      <c r="A73" s="44">
        <v>64</v>
      </c>
      <c r="B73" s="45">
        <v>17.43</v>
      </c>
      <c r="C73" s="45">
        <v>16.46</v>
      </c>
      <c r="D73" s="45">
        <v>15.52</v>
      </c>
      <c r="E73" s="45">
        <v>14.6</v>
      </c>
    </row>
    <row r="74" spans="1:5" x14ac:dyDescent="0.25">
      <c r="A74" s="44">
        <v>65</v>
      </c>
      <c r="B74" s="45"/>
      <c r="C74" s="45">
        <v>16.82</v>
      </c>
      <c r="D74" s="45">
        <v>15.85</v>
      </c>
      <c r="E74" s="45">
        <v>14.9</v>
      </c>
    </row>
    <row r="75" spans="1:5" x14ac:dyDescent="0.25">
      <c r="A75" s="44">
        <v>66</v>
      </c>
      <c r="B75" s="45"/>
      <c r="C75" s="45"/>
      <c r="D75" s="45">
        <v>16.2</v>
      </c>
      <c r="E75" s="45">
        <v>15.23</v>
      </c>
    </row>
    <row r="76" spans="1:5" x14ac:dyDescent="0.25">
      <c r="A76" s="44">
        <v>67</v>
      </c>
      <c r="B76" s="45"/>
      <c r="C76" s="45"/>
      <c r="D76" s="45"/>
      <c r="E76" s="45">
        <v>15.58</v>
      </c>
    </row>
  </sheetData>
  <sheetProtection algorithmName="SHA-512" hashValue="5EWR73YyOz8w9pv8pnneoCTOFv5DK+UQhneM5u89dS0zZyjt+jH89ZiXVSNVnpJVKvnKDkzN7lYm+LvMidA2Qw==" saltValue="NvbyQXVOtdDvsFBbW9T2vQ==" spinCount="100000" sheet="1" objects="1" scenarios="1"/>
  <conditionalFormatting sqref="A26:A76">
    <cfRule type="expression" dxfId="236" priority="1" stopIfTrue="1">
      <formula>MOD(ROW(),2)=0</formula>
    </cfRule>
    <cfRule type="expression" dxfId="235" priority="2" stopIfTrue="1">
      <formula>MOD(ROW(),2)&lt;&gt;0</formula>
    </cfRule>
  </conditionalFormatting>
  <conditionalFormatting sqref="B26:E76">
    <cfRule type="expression" dxfId="234" priority="3" stopIfTrue="1">
      <formula>MOD(ROW(),2)=0</formula>
    </cfRule>
    <cfRule type="expression" dxfId="233" priority="4" stopIfTrue="1">
      <formula>MOD(ROW(),2)&lt;&gt;0</formula>
    </cfRule>
  </conditionalFormatting>
  <conditionalFormatting sqref="A6:A21">
    <cfRule type="expression" dxfId="232" priority="5" stopIfTrue="1">
      <formula>MOD(ROW(),2)=0</formula>
    </cfRule>
    <cfRule type="expression" dxfId="231" priority="6" stopIfTrue="1">
      <formula>MOD(ROW(),2)&lt;&gt;0</formula>
    </cfRule>
  </conditionalFormatting>
  <conditionalFormatting sqref="B6:E21">
    <cfRule type="expression" dxfId="230" priority="7" stopIfTrue="1">
      <formula>MOD(ROW(),2)=0</formula>
    </cfRule>
    <cfRule type="expression" dxfId="229" priority="8" stopIfTrue="1">
      <formula>MOD(ROW(),2)&lt;&gt;0</formula>
    </cfRule>
  </conditionalFormatting>
  <pageMargins left="0.7" right="0.7" top="0.75" bottom="0.75" header="0.3" footer="0.3"/>
  <tableParts count="1">
    <tablePart r:id="rId1"/>
  </tablePart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51C7B-9EC3-4CE9-ACA7-D4DF410BC2E3}">
  <sheetPr codeName="Sheet71"/>
  <dimension ref="A1:C47"/>
  <sheetViews>
    <sheetView showGridLines="0" workbookViewId="0">
      <selection activeCell="A6" sqref="A6"/>
    </sheetView>
  </sheetViews>
  <sheetFormatPr defaultColWidth="8.7265625" defaultRowHeight="12.5" x14ac:dyDescent="0.25"/>
  <cols>
    <col min="1" max="1" width="31.7265625" style="42" customWidth="1"/>
    <col min="2" max="2" width="22.7265625" style="42" customWidth="1"/>
    <col min="3" max="3" width="29.54296875" style="42" customWidth="1"/>
    <col min="4" max="16384" width="8.7265625" style="42"/>
  </cols>
  <sheetData>
    <row r="1" spans="1:3" s="1" customFormat="1" ht="20" x14ac:dyDescent="0.4">
      <c r="A1" s="2" t="s">
        <v>0</v>
      </c>
    </row>
    <row r="2" spans="1:3" s="1" customFormat="1" ht="15.5" x14ac:dyDescent="0.35">
      <c r="A2" s="30" t="s">
        <v>1</v>
      </c>
      <c r="B2" s="3" t="str">
        <f>wb_title</f>
        <v>Fire_NI - Consolidated Factor Spreadsheet</v>
      </c>
    </row>
    <row r="3" spans="1:3" s="1" customFormat="1" ht="15.5" x14ac:dyDescent="0.35">
      <c r="A3" s="30" t="s">
        <v>2</v>
      </c>
      <c r="B3" s="3" t="str">
        <f>TABLE_FACTOR_TYPE_1 &amp; " - x-" &amp; TABLE_SERIES_NUMBER_1</f>
        <v>Scheme pays AA - x-609</v>
      </c>
    </row>
    <row r="4" spans="1:3" customFormat="1" x14ac:dyDescent="0.25"/>
    <row r="5" spans="1:3" customFormat="1" x14ac:dyDescent="0.25"/>
    <row r="6" spans="1:3" customFormat="1" x14ac:dyDescent="0.25">
      <c r="A6" s="46" t="s">
        <v>379</v>
      </c>
      <c r="B6" s="52" t="s">
        <v>380</v>
      </c>
      <c r="C6" s="52"/>
    </row>
    <row r="7" spans="1:3" customFormat="1" x14ac:dyDescent="0.25">
      <c r="A7" s="46" t="s">
        <v>381</v>
      </c>
      <c r="B7" s="52" t="s">
        <v>31</v>
      </c>
      <c r="C7" s="52"/>
    </row>
    <row r="8" spans="1:3" customFormat="1" x14ac:dyDescent="0.25">
      <c r="A8" s="46" t="s">
        <v>123</v>
      </c>
      <c r="B8" s="52">
        <v>2015</v>
      </c>
      <c r="C8" s="52"/>
    </row>
    <row r="9" spans="1:3" customFormat="1" x14ac:dyDescent="0.25">
      <c r="A9" s="46" t="s">
        <v>124</v>
      </c>
      <c r="B9" s="52" t="s">
        <v>297</v>
      </c>
      <c r="C9" s="52"/>
    </row>
    <row r="10" spans="1:3" customFormat="1" x14ac:dyDescent="0.25">
      <c r="A10" s="46" t="s">
        <v>6</v>
      </c>
      <c r="B10" s="52" t="s">
        <v>312</v>
      </c>
      <c r="C10" s="52"/>
    </row>
    <row r="11" spans="1:3" customFormat="1" x14ac:dyDescent="0.25">
      <c r="A11" s="46" t="s">
        <v>125</v>
      </c>
      <c r="B11" s="52" t="s">
        <v>299</v>
      </c>
      <c r="C11" s="52"/>
    </row>
    <row r="12" spans="1:3" customFormat="1" x14ac:dyDescent="0.25">
      <c r="A12" s="46" t="s">
        <v>126</v>
      </c>
      <c r="B12" s="52" t="s">
        <v>140</v>
      </c>
      <c r="C12" s="52"/>
    </row>
    <row r="13" spans="1:3" customFormat="1" x14ac:dyDescent="0.25">
      <c r="A13" s="46" t="s">
        <v>382</v>
      </c>
      <c r="B13" s="52">
        <v>0</v>
      </c>
      <c r="C13" s="52"/>
    </row>
    <row r="14" spans="1:3" customFormat="1" x14ac:dyDescent="0.25">
      <c r="A14" s="46" t="s">
        <v>128</v>
      </c>
      <c r="B14" s="52">
        <v>609</v>
      </c>
      <c r="C14" s="52"/>
    </row>
    <row r="15" spans="1:3" customFormat="1" x14ac:dyDescent="0.25">
      <c r="A15" s="46" t="s">
        <v>383</v>
      </c>
      <c r="B15" s="52" t="s">
        <v>313</v>
      </c>
      <c r="C15" s="52"/>
    </row>
    <row r="16" spans="1:3" customFormat="1" x14ac:dyDescent="0.25">
      <c r="A16" s="46" t="s">
        <v>130</v>
      </c>
      <c r="B16" s="52" t="s">
        <v>213</v>
      </c>
      <c r="C16" s="52"/>
    </row>
    <row r="17" spans="1:3" customFormat="1" x14ac:dyDescent="0.25">
      <c r="A17" s="47" t="s">
        <v>384</v>
      </c>
      <c r="B17" s="52"/>
      <c r="C17" s="52"/>
    </row>
    <row r="18" spans="1:3" customFormat="1" x14ac:dyDescent="0.25">
      <c r="A18" s="46" t="s">
        <v>132</v>
      </c>
      <c r="B18" s="53">
        <v>45135</v>
      </c>
      <c r="C18" s="53"/>
    </row>
    <row r="19" spans="1:3" customFormat="1" x14ac:dyDescent="0.25">
      <c r="A19" s="46" t="s">
        <v>133</v>
      </c>
      <c r="B19" s="53">
        <v>45135</v>
      </c>
      <c r="C19" s="53"/>
    </row>
    <row r="20" spans="1:3" customFormat="1" x14ac:dyDescent="0.25">
      <c r="A20" s="46" t="s">
        <v>134</v>
      </c>
      <c r="B20" s="52" t="s">
        <v>143</v>
      </c>
      <c r="C20" s="52"/>
    </row>
    <row r="21" spans="1:3" customFormat="1" x14ac:dyDescent="0.25">
      <c r="A21" s="46" t="s">
        <v>385</v>
      </c>
      <c r="B21" s="52" t="s">
        <v>63</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13" x14ac:dyDescent="0.25">
      <c r="A26" s="60" t="s">
        <v>386</v>
      </c>
      <c r="B26" s="60" t="s">
        <v>429</v>
      </c>
      <c r="C26" s="60" t="s">
        <v>430</v>
      </c>
    </row>
    <row r="27" spans="1:3" x14ac:dyDescent="0.25">
      <c r="A27" s="44">
        <v>55</v>
      </c>
      <c r="B27" s="45">
        <v>23.37</v>
      </c>
      <c r="C27" s="45">
        <v>23.37</v>
      </c>
    </row>
    <row r="28" spans="1:3" x14ac:dyDescent="0.25">
      <c r="A28" s="44">
        <v>56</v>
      </c>
      <c r="B28" s="45">
        <v>22.78</v>
      </c>
      <c r="C28" s="45">
        <v>22.78</v>
      </c>
    </row>
    <row r="29" spans="1:3" x14ac:dyDescent="0.25">
      <c r="A29" s="44">
        <v>57</v>
      </c>
      <c r="B29" s="45">
        <v>22.19</v>
      </c>
      <c r="C29" s="45">
        <v>22.19</v>
      </c>
    </row>
    <row r="30" spans="1:3" x14ac:dyDescent="0.25">
      <c r="A30" s="44">
        <v>58</v>
      </c>
      <c r="B30" s="45">
        <v>21.6</v>
      </c>
      <c r="C30" s="45">
        <v>21.6</v>
      </c>
    </row>
    <row r="31" spans="1:3" x14ac:dyDescent="0.25">
      <c r="A31" s="44">
        <v>59</v>
      </c>
      <c r="B31" s="45">
        <v>20.99</v>
      </c>
      <c r="C31" s="45">
        <v>20.99</v>
      </c>
    </row>
    <row r="32" spans="1:3" x14ac:dyDescent="0.25">
      <c r="A32" s="44">
        <v>60</v>
      </c>
      <c r="B32" s="45">
        <v>20.37</v>
      </c>
      <c r="C32" s="45">
        <v>20.37</v>
      </c>
    </row>
    <row r="33" spans="1:3" x14ac:dyDescent="0.25">
      <c r="A33" s="44">
        <v>61</v>
      </c>
      <c r="B33" s="45">
        <v>19.739999999999998</v>
      </c>
      <c r="C33" s="45">
        <v>19.739999999999998</v>
      </c>
    </row>
    <row r="34" spans="1:3" x14ac:dyDescent="0.25">
      <c r="A34" s="44">
        <v>62</v>
      </c>
      <c r="B34" s="45">
        <v>19.100000000000001</v>
      </c>
      <c r="C34" s="45">
        <v>19.100000000000001</v>
      </c>
    </row>
    <row r="35" spans="1:3" x14ac:dyDescent="0.25">
      <c r="A35" s="44">
        <v>63</v>
      </c>
      <c r="B35" s="45">
        <v>18.46</v>
      </c>
      <c r="C35" s="45">
        <v>18.46</v>
      </c>
    </row>
    <row r="36" spans="1:3" x14ac:dyDescent="0.25">
      <c r="A36" s="44">
        <v>64</v>
      </c>
      <c r="B36" s="45">
        <v>17.829999999999998</v>
      </c>
      <c r="C36" s="45">
        <v>17.829999999999998</v>
      </c>
    </row>
    <row r="37" spans="1:3" x14ac:dyDescent="0.25">
      <c r="A37" s="44">
        <v>65</v>
      </c>
      <c r="B37" s="45">
        <v>17.2</v>
      </c>
      <c r="C37" s="45">
        <v>17.2</v>
      </c>
    </row>
    <row r="38" spans="1:3" x14ac:dyDescent="0.25">
      <c r="A38" s="44">
        <v>66</v>
      </c>
      <c r="B38" s="45">
        <v>16.57</v>
      </c>
      <c r="C38" s="45">
        <v>16.57</v>
      </c>
    </row>
    <row r="39" spans="1:3" x14ac:dyDescent="0.25">
      <c r="A39" s="44">
        <v>67</v>
      </c>
      <c r="B39" s="45">
        <v>15.94</v>
      </c>
      <c r="C39" s="45">
        <v>15.94</v>
      </c>
    </row>
    <row r="40" spans="1:3" x14ac:dyDescent="0.25">
      <c r="A40" s="44">
        <v>68</v>
      </c>
      <c r="B40" s="45">
        <v>15.31</v>
      </c>
      <c r="C40" s="45">
        <v>15.31</v>
      </c>
    </row>
    <row r="41" spans="1:3" x14ac:dyDescent="0.25">
      <c r="A41" s="44">
        <v>69</v>
      </c>
      <c r="B41" s="45">
        <v>14.67</v>
      </c>
      <c r="C41" s="45">
        <v>14.67</v>
      </c>
    </row>
    <row r="42" spans="1:3" x14ac:dyDescent="0.25">
      <c r="A42" s="44">
        <v>70</v>
      </c>
      <c r="B42" s="45">
        <v>14.04</v>
      </c>
      <c r="C42" s="45">
        <v>14.04</v>
      </c>
    </row>
    <row r="43" spans="1:3" x14ac:dyDescent="0.25">
      <c r="A43" s="44">
        <v>71</v>
      </c>
      <c r="B43" s="45">
        <v>13.42</v>
      </c>
      <c r="C43" s="45">
        <v>13.42</v>
      </c>
    </row>
    <row r="44" spans="1:3" x14ac:dyDescent="0.25">
      <c r="A44" s="44">
        <v>72</v>
      </c>
      <c r="B44" s="45">
        <v>12.79</v>
      </c>
      <c r="C44" s="45">
        <v>12.79</v>
      </c>
    </row>
    <row r="45" spans="1:3" x14ac:dyDescent="0.25">
      <c r="A45" s="44">
        <v>73</v>
      </c>
      <c r="B45" s="45">
        <v>12.17</v>
      </c>
      <c r="C45" s="45">
        <v>12.17</v>
      </c>
    </row>
    <row r="46" spans="1:3" x14ac:dyDescent="0.25">
      <c r="A46" s="44">
        <v>74</v>
      </c>
      <c r="B46" s="45">
        <v>11.56</v>
      </c>
      <c r="C46" s="45">
        <v>11.56</v>
      </c>
    </row>
    <row r="47" spans="1:3" x14ac:dyDescent="0.25">
      <c r="A47" s="44">
        <v>75</v>
      </c>
      <c r="B47" s="45">
        <v>10.95</v>
      </c>
      <c r="C47" s="45">
        <v>10.95</v>
      </c>
    </row>
  </sheetData>
  <sheetProtection algorithmName="SHA-512" hashValue="/5xD68lzN/G8Vy8clVEbdIjTcd+aKY3CZY3F9o/yk+HztRHww3qMdlsT5FaL1l2cJ34bJHFXv/mEGZ3c0SMJug==" saltValue="GyfeIFRL6yqaJaxReE8RyQ==" spinCount="100000" sheet="1" objects="1" scenarios="1"/>
  <conditionalFormatting sqref="A26:A47">
    <cfRule type="expression" dxfId="226" priority="1" stopIfTrue="1">
      <formula>MOD(ROW(),2)=0</formula>
    </cfRule>
    <cfRule type="expression" dxfId="225" priority="2" stopIfTrue="1">
      <formula>MOD(ROW(),2)&lt;&gt;0</formula>
    </cfRule>
  </conditionalFormatting>
  <conditionalFormatting sqref="B26:C47">
    <cfRule type="expression" dxfId="224" priority="3" stopIfTrue="1">
      <formula>MOD(ROW(),2)=0</formula>
    </cfRule>
    <cfRule type="expression" dxfId="223" priority="4" stopIfTrue="1">
      <formula>MOD(ROW(),2)&lt;&gt;0</formula>
    </cfRule>
  </conditionalFormatting>
  <conditionalFormatting sqref="A6:A21">
    <cfRule type="expression" dxfId="222" priority="5" stopIfTrue="1">
      <formula>MOD(ROW(),2)=0</formula>
    </cfRule>
    <cfRule type="expression" dxfId="221" priority="6" stopIfTrue="1">
      <formula>MOD(ROW(),2)&lt;&gt;0</formula>
    </cfRule>
  </conditionalFormatting>
  <conditionalFormatting sqref="B6:C21">
    <cfRule type="expression" dxfId="220" priority="7" stopIfTrue="1">
      <formula>MOD(ROW(),2)=0</formula>
    </cfRule>
    <cfRule type="expression" dxfId="219" priority="8" stopIfTrue="1">
      <formula>MOD(ROW(),2)&lt;&gt;0</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F851A-6810-46B6-B05D-A7B30D437898}">
  <sheetPr codeName="Sheet9"/>
  <dimension ref="A1:D68"/>
  <sheetViews>
    <sheetView showGridLines="0" workbookViewId="0">
      <selection activeCell="A6" sqref="A6"/>
    </sheetView>
  </sheetViews>
  <sheetFormatPr defaultColWidth="8.7265625" defaultRowHeight="12.5" x14ac:dyDescent="0.25"/>
  <cols>
    <col min="1" max="1" width="31.54296875" style="42" customWidth="1"/>
    <col min="2" max="4" width="22.54296875" style="42" customWidth="1"/>
    <col min="5" max="16384" width="8.7265625" style="42"/>
  </cols>
  <sheetData>
    <row r="1" spans="1:4" s="1" customFormat="1" ht="20" x14ac:dyDescent="0.4">
      <c r="A1" s="2" t="s">
        <v>0</v>
      </c>
    </row>
    <row r="2" spans="1:4" s="1" customFormat="1" ht="15.5" x14ac:dyDescent="0.35">
      <c r="A2" s="30" t="s">
        <v>1</v>
      </c>
      <c r="B2" s="3" t="str">
        <f>wb_title</f>
        <v>Fire_NI - Consolidated Factor Spreadsheet</v>
      </c>
    </row>
    <row r="3" spans="1:4" s="1" customFormat="1" ht="15.5" x14ac:dyDescent="0.35">
      <c r="A3" s="30" t="s">
        <v>2</v>
      </c>
      <c r="B3" s="3" t="str">
        <f>TABLE_FACTOR_TYPE_1 &amp; " - x-" &amp; TABLE_SERIES_NUMBER_1</f>
        <v>CETV - x-202</v>
      </c>
    </row>
    <row r="4" spans="1:4" customFormat="1" x14ac:dyDescent="0.25"/>
    <row r="5" spans="1:4" customFormat="1" x14ac:dyDescent="0.25"/>
    <row r="6" spans="1:4" customFormat="1" x14ac:dyDescent="0.25">
      <c r="A6" s="46" t="s">
        <v>379</v>
      </c>
      <c r="B6" s="52" t="s">
        <v>380</v>
      </c>
      <c r="C6" s="52"/>
      <c r="D6" s="52"/>
    </row>
    <row r="7" spans="1:4" customFormat="1" x14ac:dyDescent="0.25">
      <c r="A7" s="46" t="s">
        <v>381</v>
      </c>
      <c r="B7" s="52" t="s">
        <v>31</v>
      </c>
      <c r="C7" s="52"/>
      <c r="D7" s="52"/>
    </row>
    <row r="8" spans="1:4" customFormat="1" x14ac:dyDescent="0.25">
      <c r="A8" s="46" t="s">
        <v>123</v>
      </c>
      <c r="B8" s="52" t="s">
        <v>136</v>
      </c>
      <c r="C8" s="52"/>
      <c r="D8" s="52"/>
    </row>
    <row r="9" spans="1:4" customFormat="1" x14ac:dyDescent="0.25">
      <c r="A9" s="46" t="s">
        <v>124</v>
      </c>
      <c r="B9" s="52" t="s">
        <v>137</v>
      </c>
      <c r="C9" s="52"/>
      <c r="D9" s="52"/>
    </row>
    <row r="10" spans="1:4" customFormat="1" x14ac:dyDescent="0.25">
      <c r="A10" s="46" t="s">
        <v>6</v>
      </c>
      <c r="B10" s="52" t="s">
        <v>138</v>
      </c>
      <c r="C10" s="52"/>
      <c r="D10" s="52"/>
    </row>
    <row r="11" spans="1:4" customFormat="1" x14ac:dyDescent="0.25">
      <c r="A11" s="46" t="s">
        <v>125</v>
      </c>
      <c r="B11" s="52" t="s">
        <v>144</v>
      </c>
      <c r="C11" s="52"/>
      <c r="D11" s="52"/>
    </row>
    <row r="12" spans="1:4" customFormat="1" x14ac:dyDescent="0.25">
      <c r="A12" s="46" t="s">
        <v>126</v>
      </c>
      <c r="B12" s="52" t="s">
        <v>140</v>
      </c>
      <c r="C12" s="52"/>
      <c r="D12" s="52"/>
    </row>
    <row r="13" spans="1:4" customFormat="1" x14ac:dyDescent="0.25">
      <c r="A13" s="46" t="s">
        <v>382</v>
      </c>
      <c r="B13" s="52">
        <v>2</v>
      </c>
      <c r="C13" s="52"/>
      <c r="D13" s="52"/>
    </row>
    <row r="14" spans="1:4" customFormat="1" x14ac:dyDescent="0.25">
      <c r="A14" s="46" t="s">
        <v>128</v>
      </c>
      <c r="B14" s="52">
        <v>202</v>
      </c>
      <c r="C14" s="52"/>
      <c r="D14" s="52"/>
    </row>
    <row r="15" spans="1:4" customFormat="1" x14ac:dyDescent="0.25">
      <c r="A15" s="46" t="s">
        <v>383</v>
      </c>
      <c r="B15" s="52" t="s">
        <v>145</v>
      </c>
      <c r="C15" s="52"/>
      <c r="D15" s="52"/>
    </row>
    <row r="16" spans="1:4" customFormat="1" x14ac:dyDescent="0.25">
      <c r="A16" s="46" t="s">
        <v>130</v>
      </c>
      <c r="B16" s="52" t="s">
        <v>146</v>
      </c>
      <c r="C16" s="52"/>
      <c r="D16" s="52"/>
    </row>
    <row r="17" spans="1:4" customFormat="1" x14ac:dyDescent="0.25">
      <c r="A17" s="47" t="s">
        <v>384</v>
      </c>
      <c r="B17" s="52"/>
      <c r="C17" s="52"/>
      <c r="D17" s="52"/>
    </row>
    <row r="18" spans="1:4" customFormat="1" x14ac:dyDescent="0.25">
      <c r="A18" s="46" t="s">
        <v>132</v>
      </c>
      <c r="B18" s="53">
        <v>46163</v>
      </c>
      <c r="C18" s="53"/>
      <c r="D18" s="53"/>
    </row>
    <row r="19" spans="1:4" customFormat="1" x14ac:dyDescent="0.25">
      <c r="A19" s="46" t="s">
        <v>133</v>
      </c>
      <c r="B19" s="53">
        <v>46161</v>
      </c>
      <c r="C19" s="52"/>
      <c r="D19" s="52"/>
    </row>
    <row r="20" spans="1:4" customFormat="1" x14ac:dyDescent="0.25">
      <c r="A20" s="46" t="s">
        <v>134</v>
      </c>
      <c r="B20" s="52" t="s">
        <v>143</v>
      </c>
      <c r="C20" s="52"/>
      <c r="D20" s="52"/>
    </row>
    <row r="21" spans="1:4" customFormat="1" x14ac:dyDescent="0.25">
      <c r="A21" s="46" t="s">
        <v>385</v>
      </c>
      <c r="B21" s="52" t="s">
        <v>62</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1" customFormat="1" ht="39" x14ac:dyDescent="0.25">
      <c r="A26" s="60" t="s">
        <v>386</v>
      </c>
      <c r="B26" s="60" t="s">
        <v>387</v>
      </c>
      <c r="C26" s="60" t="s">
        <v>388</v>
      </c>
      <c r="D26" s="60" t="s">
        <v>389</v>
      </c>
    </row>
    <row r="27" spans="1:4" x14ac:dyDescent="0.25">
      <c r="A27" s="44">
        <v>18</v>
      </c>
      <c r="B27" s="45">
        <v>9.16</v>
      </c>
      <c r="C27" s="45">
        <v>1.99</v>
      </c>
      <c r="D27" s="45">
        <v>0</v>
      </c>
    </row>
    <row r="28" spans="1:4" x14ac:dyDescent="0.25">
      <c r="A28" s="44">
        <v>19</v>
      </c>
      <c r="B28" s="45">
        <v>9.33</v>
      </c>
      <c r="C28" s="45">
        <v>2.08</v>
      </c>
      <c r="D28" s="45">
        <v>0</v>
      </c>
    </row>
    <row r="29" spans="1:4" x14ac:dyDescent="0.25">
      <c r="A29" s="44">
        <v>20</v>
      </c>
      <c r="B29" s="45">
        <v>9.49</v>
      </c>
      <c r="C29" s="45">
        <v>2.11</v>
      </c>
      <c r="D29" s="45">
        <v>0</v>
      </c>
    </row>
    <row r="30" spans="1:4" x14ac:dyDescent="0.25">
      <c r="A30" s="44">
        <v>21</v>
      </c>
      <c r="B30" s="45">
        <v>9.66</v>
      </c>
      <c r="C30" s="45">
        <v>2.15</v>
      </c>
      <c r="D30" s="45">
        <v>0</v>
      </c>
    </row>
    <row r="31" spans="1:4" x14ac:dyDescent="0.25">
      <c r="A31" s="44">
        <v>22</v>
      </c>
      <c r="B31" s="45">
        <v>9.84</v>
      </c>
      <c r="C31" s="45">
        <v>2.19</v>
      </c>
      <c r="D31" s="45">
        <v>0</v>
      </c>
    </row>
    <row r="32" spans="1:4" x14ac:dyDescent="0.25">
      <c r="A32" s="44">
        <v>23</v>
      </c>
      <c r="B32" s="45">
        <v>10.01</v>
      </c>
      <c r="C32" s="45">
        <v>2.23</v>
      </c>
      <c r="D32" s="45">
        <v>0</v>
      </c>
    </row>
    <row r="33" spans="1:4" x14ac:dyDescent="0.25">
      <c r="A33" s="44">
        <v>24</v>
      </c>
      <c r="B33" s="45">
        <v>10.19</v>
      </c>
      <c r="C33" s="45">
        <v>2.27</v>
      </c>
      <c r="D33" s="45">
        <v>0</v>
      </c>
    </row>
    <row r="34" spans="1:4" x14ac:dyDescent="0.25">
      <c r="A34" s="44">
        <v>25</v>
      </c>
      <c r="B34" s="45">
        <v>10.38</v>
      </c>
      <c r="C34" s="45">
        <v>2.31</v>
      </c>
      <c r="D34" s="45">
        <v>0</v>
      </c>
    </row>
    <row r="35" spans="1:4" x14ac:dyDescent="0.25">
      <c r="A35" s="44">
        <v>26</v>
      </c>
      <c r="B35" s="45">
        <v>10.56</v>
      </c>
      <c r="C35" s="45">
        <v>2.35</v>
      </c>
      <c r="D35" s="45">
        <v>0</v>
      </c>
    </row>
    <row r="36" spans="1:4" x14ac:dyDescent="0.25">
      <c r="A36" s="44">
        <v>27</v>
      </c>
      <c r="B36" s="45">
        <v>10.75</v>
      </c>
      <c r="C36" s="45">
        <v>2.39</v>
      </c>
      <c r="D36" s="45">
        <v>0</v>
      </c>
    </row>
    <row r="37" spans="1:4" x14ac:dyDescent="0.25">
      <c r="A37" s="44">
        <v>28</v>
      </c>
      <c r="B37" s="45">
        <v>10.95</v>
      </c>
      <c r="C37" s="45">
        <v>2.4300000000000002</v>
      </c>
      <c r="D37" s="45">
        <v>0</v>
      </c>
    </row>
    <row r="38" spans="1:4" x14ac:dyDescent="0.25">
      <c r="A38" s="44">
        <v>29</v>
      </c>
      <c r="B38" s="45">
        <v>11.14</v>
      </c>
      <c r="C38" s="45">
        <v>2.4700000000000002</v>
      </c>
      <c r="D38" s="45">
        <v>0</v>
      </c>
    </row>
    <row r="39" spans="1:4" x14ac:dyDescent="0.25">
      <c r="A39" s="44">
        <v>30</v>
      </c>
      <c r="B39" s="45">
        <v>11.34</v>
      </c>
      <c r="C39" s="45">
        <v>2.5099999999999998</v>
      </c>
      <c r="D39" s="45">
        <v>0</v>
      </c>
    </row>
    <row r="40" spans="1:4" x14ac:dyDescent="0.25">
      <c r="A40" s="44">
        <v>31</v>
      </c>
      <c r="B40" s="45">
        <v>11.55</v>
      </c>
      <c r="C40" s="45">
        <v>2.56</v>
      </c>
      <c r="D40" s="45">
        <v>0</v>
      </c>
    </row>
    <row r="41" spans="1:4" x14ac:dyDescent="0.25">
      <c r="A41" s="44">
        <v>32</v>
      </c>
      <c r="B41" s="45">
        <v>11.76</v>
      </c>
      <c r="C41" s="45">
        <v>2.6</v>
      </c>
      <c r="D41" s="45">
        <v>0</v>
      </c>
    </row>
    <row r="42" spans="1:4" x14ac:dyDescent="0.25">
      <c r="A42" s="44">
        <v>33</v>
      </c>
      <c r="B42" s="45">
        <v>11.97</v>
      </c>
      <c r="C42" s="45">
        <v>2.65</v>
      </c>
      <c r="D42" s="45">
        <v>0</v>
      </c>
    </row>
    <row r="43" spans="1:4" x14ac:dyDescent="0.25">
      <c r="A43" s="44">
        <v>34</v>
      </c>
      <c r="B43" s="45">
        <v>12.18</v>
      </c>
      <c r="C43" s="45">
        <v>2.69</v>
      </c>
      <c r="D43" s="45">
        <v>0</v>
      </c>
    </row>
    <row r="44" spans="1:4" x14ac:dyDescent="0.25">
      <c r="A44" s="44">
        <v>35</v>
      </c>
      <c r="B44" s="45">
        <v>12.4</v>
      </c>
      <c r="C44" s="45">
        <v>2.74</v>
      </c>
      <c r="D44" s="45">
        <v>0</v>
      </c>
    </row>
    <row r="45" spans="1:4" x14ac:dyDescent="0.25">
      <c r="A45" s="44">
        <v>36</v>
      </c>
      <c r="B45" s="45">
        <v>12.63</v>
      </c>
      <c r="C45" s="45">
        <v>2.79</v>
      </c>
      <c r="D45" s="45">
        <v>0</v>
      </c>
    </row>
    <row r="46" spans="1:4" x14ac:dyDescent="0.25">
      <c r="A46" s="44">
        <v>37</v>
      </c>
      <c r="B46" s="45">
        <v>12.85</v>
      </c>
      <c r="C46" s="45">
        <v>2.83</v>
      </c>
      <c r="D46" s="45">
        <v>0</v>
      </c>
    </row>
    <row r="47" spans="1:4" x14ac:dyDescent="0.25">
      <c r="A47" s="44">
        <v>38</v>
      </c>
      <c r="B47" s="45">
        <v>13.09</v>
      </c>
      <c r="C47" s="45">
        <v>2.88</v>
      </c>
      <c r="D47" s="45">
        <v>0</v>
      </c>
    </row>
    <row r="48" spans="1:4" x14ac:dyDescent="0.25">
      <c r="A48" s="44">
        <v>39</v>
      </c>
      <c r="B48" s="45">
        <v>13.32</v>
      </c>
      <c r="C48" s="45">
        <v>2.93</v>
      </c>
      <c r="D48" s="45">
        <v>0</v>
      </c>
    </row>
    <row r="49" spans="1:4" x14ac:dyDescent="0.25">
      <c r="A49" s="44">
        <v>40</v>
      </c>
      <c r="B49" s="45">
        <v>13.57</v>
      </c>
      <c r="C49" s="45">
        <v>2.97</v>
      </c>
      <c r="D49" s="45">
        <v>0</v>
      </c>
    </row>
    <row r="50" spans="1:4" x14ac:dyDescent="0.25">
      <c r="A50" s="44">
        <v>41</v>
      </c>
      <c r="B50" s="45">
        <v>13.82</v>
      </c>
      <c r="C50" s="45">
        <v>3.02</v>
      </c>
      <c r="D50" s="45">
        <v>0</v>
      </c>
    </row>
    <row r="51" spans="1:4" x14ac:dyDescent="0.25">
      <c r="A51" s="44">
        <v>42</v>
      </c>
      <c r="B51" s="45">
        <v>14.07</v>
      </c>
      <c r="C51" s="45">
        <v>3.07</v>
      </c>
      <c r="D51" s="45">
        <v>0</v>
      </c>
    </row>
    <row r="52" spans="1:4" x14ac:dyDescent="0.25">
      <c r="A52" s="44">
        <v>43</v>
      </c>
      <c r="B52" s="45">
        <v>14.33</v>
      </c>
      <c r="C52" s="45">
        <v>3.11</v>
      </c>
      <c r="D52" s="45">
        <v>0</v>
      </c>
    </row>
    <row r="53" spans="1:4" x14ac:dyDescent="0.25">
      <c r="A53" s="44">
        <v>44</v>
      </c>
      <c r="B53" s="45">
        <v>14.59</v>
      </c>
      <c r="C53" s="45">
        <v>3.16</v>
      </c>
      <c r="D53" s="45">
        <v>0</v>
      </c>
    </row>
    <row r="54" spans="1:4" x14ac:dyDescent="0.25">
      <c r="A54" s="44">
        <v>45</v>
      </c>
      <c r="B54" s="45">
        <v>14.87</v>
      </c>
      <c r="C54" s="45">
        <v>3.21</v>
      </c>
      <c r="D54" s="45">
        <v>0</v>
      </c>
    </row>
    <row r="55" spans="1:4" x14ac:dyDescent="0.25">
      <c r="A55" s="44">
        <v>46</v>
      </c>
      <c r="B55" s="45">
        <v>15.14</v>
      </c>
      <c r="C55" s="45">
        <v>3.25</v>
      </c>
      <c r="D55" s="45">
        <v>0</v>
      </c>
    </row>
    <row r="56" spans="1:4" x14ac:dyDescent="0.25">
      <c r="A56" s="44">
        <v>47</v>
      </c>
      <c r="B56" s="45">
        <v>15.43</v>
      </c>
      <c r="C56" s="45">
        <v>3.29</v>
      </c>
      <c r="D56" s="45">
        <v>0</v>
      </c>
    </row>
    <row r="57" spans="1:4" x14ac:dyDescent="0.25">
      <c r="A57" s="44">
        <v>48</v>
      </c>
      <c r="B57" s="45">
        <v>15.73</v>
      </c>
      <c r="C57" s="45">
        <v>3.33</v>
      </c>
      <c r="D57" s="45">
        <v>0</v>
      </c>
    </row>
    <row r="58" spans="1:4" x14ac:dyDescent="0.25">
      <c r="A58" s="44">
        <v>49</v>
      </c>
      <c r="B58" s="45">
        <v>16.03</v>
      </c>
      <c r="C58" s="45">
        <v>3.37</v>
      </c>
      <c r="D58" s="45">
        <v>0</v>
      </c>
    </row>
    <row r="59" spans="1:4" x14ac:dyDescent="0.25">
      <c r="A59" s="44">
        <v>50</v>
      </c>
      <c r="B59" s="45">
        <v>16.34</v>
      </c>
      <c r="C59" s="45">
        <v>3.41</v>
      </c>
      <c r="D59" s="45">
        <v>0</v>
      </c>
    </row>
    <row r="60" spans="1:4" x14ac:dyDescent="0.25">
      <c r="A60" s="44">
        <v>51</v>
      </c>
      <c r="B60" s="45">
        <v>16.66</v>
      </c>
      <c r="C60" s="45">
        <v>3.45</v>
      </c>
      <c r="D60" s="45">
        <v>0</v>
      </c>
    </row>
    <row r="61" spans="1:4" x14ac:dyDescent="0.25">
      <c r="A61" s="44">
        <v>52</v>
      </c>
      <c r="B61" s="45">
        <v>16.989999999999998</v>
      </c>
      <c r="C61" s="45">
        <v>3.48</v>
      </c>
      <c r="D61" s="45">
        <v>0</v>
      </c>
    </row>
    <row r="62" spans="1:4" x14ac:dyDescent="0.25">
      <c r="A62" s="44">
        <v>53</v>
      </c>
      <c r="B62" s="45">
        <v>17.32</v>
      </c>
      <c r="C62" s="45">
        <v>3.52</v>
      </c>
      <c r="D62" s="45">
        <v>0</v>
      </c>
    </row>
    <row r="63" spans="1:4" x14ac:dyDescent="0.25">
      <c r="A63" s="44">
        <v>54</v>
      </c>
      <c r="B63" s="45">
        <v>17.68</v>
      </c>
      <c r="C63" s="45">
        <v>3.55</v>
      </c>
      <c r="D63" s="45">
        <v>0</v>
      </c>
    </row>
    <row r="64" spans="1:4" x14ac:dyDescent="0.25">
      <c r="A64" s="44">
        <v>55</v>
      </c>
      <c r="B64" s="45">
        <v>18.05</v>
      </c>
      <c r="C64" s="45">
        <v>3.57</v>
      </c>
      <c r="D64" s="45">
        <v>0</v>
      </c>
    </row>
    <row r="65" spans="1:4" x14ac:dyDescent="0.25">
      <c r="A65" s="44">
        <v>56</v>
      </c>
      <c r="B65" s="45">
        <v>18.43</v>
      </c>
      <c r="C65" s="45">
        <v>3.59</v>
      </c>
      <c r="D65" s="45">
        <v>0</v>
      </c>
    </row>
    <row r="66" spans="1:4" x14ac:dyDescent="0.25">
      <c r="A66" s="44">
        <v>57</v>
      </c>
      <c r="B66" s="45">
        <v>18.829999999999998</v>
      </c>
      <c r="C66" s="45">
        <v>3.61</v>
      </c>
      <c r="D66" s="45">
        <v>0</v>
      </c>
    </row>
    <row r="67" spans="1:4" x14ac:dyDescent="0.25">
      <c r="A67" s="44">
        <v>58</v>
      </c>
      <c r="B67" s="45">
        <v>19.25</v>
      </c>
      <c r="C67" s="45">
        <v>3.62</v>
      </c>
      <c r="D67" s="45">
        <v>0</v>
      </c>
    </row>
    <row r="68" spans="1:4" x14ac:dyDescent="0.25">
      <c r="A68" s="44">
        <v>59</v>
      </c>
      <c r="B68" s="45">
        <v>19.68</v>
      </c>
      <c r="C68" s="45">
        <v>3.63</v>
      </c>
      <c r="D68" s="45">
        <v>0</v>
      </c>
    </row>
  </sheetData>
  <sheetProtection algorithmName="SHA-512" hashValue="bxUD9Mj+3akigpkXxW8YNlU3EyRwIDl4NQntlRrk2x1bwal6pwBdj1nQ4yuod+H4kY/z4DDZ03baklA7b7CzPA==" saltValue="zPEs2thuOCCTw6bquZUHAg==" spinCount="100000" sheet="1" objects="1" scenarios="1"/>
  <conditionalFormatting sqref="A26:A68">
    <cfRule type="expression" dxfId="870" priority="1" stopIfTrue="1">
      <formula>MOD(ROW(),2)=0</formula>
    </cfRule>
    <cfRule type="expression" dxfId="869" priority="2" stopIfTrue="1">
      <formula>MOD(ROW(),2)&lt;&gt;0</formula>
    </cfRule>
  </conditionalFormatting>
  <conditionalFormatting sqref="B26:D68">
    <cfRule type="expression" dxfId="868" priority="3" stopIfTrue="1">
      <formula>MOD(ROW(),2)=0</formula>
    </cfRule>
    <cfRule type="expression" dxfId="867" priority="4" stopIfTrue="1">
      <formula>MOD(ROW(),2)&lt;&gt;0</formula>
    </cfRule>
  </conditionalFormatting>
  <conditionalFormatting sqref="A6:A21">
    <cfRule type="expression" dxfId="866" priority="5" stopIfTrue="1">
      <formula>MOD(ROW(),2)=0</formula>
    </cfRule>
    <cfRule type="expression" dxfId="865" priority="6" stopIfTrue="1">
      <formula>MOD(ROW(),2)&lt;&gt;0</formula>
    </cfRule>
  </conditionalFormatting>
  <conditionalFormatting sqref="B6:D21">
    <cfRule type="expression" dxfId="864" priority="7" stopIfTrue="1">
      <formula>MOD(ROW(),2)=0</formula>
    </cfRule>
    <cfRule type="expression" dxfId="863" priority="8" stopIfTrue="1">
      <formula>MOD(ROW(),2)&lt;&gt;0</formula>
    </cfRule>
  </conditionalFormatting>
  <pageMargins left="0.7" right="0.7" top="0.75" bottom="0.75" header="0.3" footer="0.3"/>
  <tableParts count="1">
    <tablePart r:id="rId1"/>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E7695-3E46-48DE-B973-BC12896FF8BD}">
  <sheetPr codeName="Sheet72"/>
  <dimension ref="A1:C82"/>
  <sheetViews>
    <sheetView showGridLines="0" workbookViewId="0">
      <selection activeCell="A6" sqref="A6"/>
    </sheetView>
  </sheetViews>
  <sheetFormatPr defaultColWidth="8.7265625" defaultRowHeight="12.5" x14ac:dyDescent="0.25"/>
  <cols>
    <col min="1" max="1" width="31.7265625" style="42" customWidth="1"/>
    <col min="2" max="2" width="22.7265625" style="42" customWidth="1"/>
    <col min="3" max="3" width="26.54296875" style="42" customWidth="1"/>
    <col min="4" max="16384" width="8.7265625" style="42"/>
  </cols>
  <sheetData>
    <row r="1" spans="1:3" s="1" customFormat="1" ht="20" x14ac:dyDescent="0.4">
      <c r="A1" s="2" t="s">
        <v>0</v>
      </c>
    </row>
    <row r="2" spans="1:3" s="1" customFormat="1" ht="15.5" x14ac:dyDescent="0.35">
      <c r="A2" s="30" t="s">
        <v>1</v>
      </c>
      <c r="B2" s="3" t="str">
        <f>wb_title</f>
        <v>Fire_NI - Consolidated Factor Spreadsheet</v>
      </c>
    </row>
    <row r="3" spans="1:3" s="1" customFormat="1" ht="15.5" x14ac:dyDescent="0.35">
      <c r="A3" s="30" t="s">
        <v>2</v>
      </c>
      <c r="B3" s="3" t="str">
        <f>TABLE_FACTOR_TYPE_1 &amp; " - x-" &amp; TABLE_SERIES_NUMBER_1</f>
        <v>Scheme pays AA - x-610</v>
      </c>
    </row>
    <row r="4" spans="1:3" customFormat="1" x14ac:dyDescent="0.25"/>
    <row r="5" spans="1:3" customFormat="1" x14ac:dyDescent="0.25"/>
    <row r="6" spans="1:3" customFormat="1" x14ac:dyDescent="0.25">
      <c r="A6" s="46" t="s">
        <v>379</v>
      </c>
      <c r="B6" s="52" t="s">
        <v>380</v>
      </c>
      <c r="C6" s="52"/>
    </row>
    <row r="7" spans="1:3" customFormat="1" x14ac:dyDescent="0.25">
      <c r="A7" s="46" t="s">
        <v>381</v>
      </c>
      <c r="B7" s="52" t="s">
        <v>31</v>
      </c>
      <c r="C7" s="52"/>
    </row>
    <row r="8" spans="1:3" customFormat="1" x14ac:dyDescent="0.25">
      <c r="A8" s="46" t="s">
        <v>123</v>
      </c>
      <c r="B8" s="52">
        <v>2015</v>
      </c>
      <c r="C8" s="52"/>
    </row>
    <row r="9" spans="1:3" customFormat="1" x14ac:dyDescent="0.25">
      <c r="A9" s="46" t="s">
        <v>124</v>
      </c>
      <c r="B9" s="52" t="s">
        <v>297</v>
      </c>
      <c r="C9" s="52"/>
    </row>
    <row r="10" spans="1:3" customFormat="1" ht="25" x14ac:dyDescent="0.25">
      <c r="A10" s="46" t="s">
        <v>6</v>
      </c>
      <c r="B10" s="52" t="s">
        <v>314</v>
      </c>
      <c r="C10" s="52"/>
    </row>
    <row r="11" spans="1:3" customFormat="1" x14ac:dyDescent="0.25">
      <c r="A11" s="46" t="s">
        <v>125</v>
      </c>
      <c r="B11" s="52" t="s">
        <v>299</v>
      </c>
      <c r="C11" s="52"/>
    </row>
    <row r="12" spans="1:3" customFormat="1" x14ac:dyDescent="0.25">
      <c r="A12" s="46" t="s">
        <v>126</v>
      </c>
      <c r="B12" s="52" t="s">
        <v>140</v>
      </c>
      <c r="C12" s="52"/>
    </row>
    <row r="13" spans="1:3" customFormat="1" x14ac:dyDescent="0.25">
      <c r="A13" s="46" t="s">
        <v>382</v>
      </c>
      <c r="B13" s="52">
        <v>0</v>
      </c>
      <c r="C13" s="52"/>
    </row>
    <row r="14" spans="1:3" customFormat="1" x14ac:dyDescent="0.25">
      <c r="A14" s="46" t="s">
        <v>128</v>
      </c>
      <c r="B14" s="52">
        <v>610</v>
      </c>
      <c r="C14" s="52"/>
    </row>
    <row r="15" spans="1:3" customFormat="1" x14ac:dyDescent="0.25">
      <c r="A15" s="46" t="s">
        <v>383</v>
      </c>
      <c r="B15" s="52" t="s">
        <v>315</v>
      </c>
      <c r="C15" s="52"/>
    </row>
    <row r="16" spans="1:3" customFormat="1" x14ac:dyDescent="0.25">
      <c r="A16" s="46" t="s">
        <v>130</v>
      </c>
      <c r="B16" s="52" t="s">
        <v>316</v>
      </c>
      <c r="C16" s="52"/>
    </row>
    <row r="17" spans="1:3" customFormat="1" x14ac:dyDescent="0.25">
      <c r="A17" s="47" t="s">
        <v>384</v>
      </c>
      <c r="B17" s="52"/>
      <c r="C17" s="52"/>
    </row>
    <row r="18" spans="1:3" customFormat="1" x14ac:dyDescent="0.25">
      <c r="A18" s="46" t="s">
        <v>132</v>
      </c>
      <c r="B18" s="53">
        <v>45135</v>
      </c>
      <c r="C18" s="53"/>
    </row>
    <row r="19" spans="1:3" customFormat="1" x14ac:dyDescent="0.25">
      <c r="A19" s="46" t="s">
        <v>133</v>
      </c>
      <c r="B19" s="53">
        <v>45135</v>
      </c>
      <c r="C19" s="53"/>
    </row>
    <row r="20" spans="1:3" customFormat="1" x14ac:dyDescent="0.25">
      <c r="A20" s="46" t="s">
        <v>134</v>
      </c>
      <c r="B20" s="52" t="s">
        <v>143</v>
      </c>
      <c r="C20" s="52"/>
    </row>
    <row r="21" spans="1:3" customFormat="1" x14ac:dyDescent="0.25">
      <c r="A21" s="46" t="s">
        <v>385</v>
      </c>
      <c r="B21" s="52" t="s">
        <v>63</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13" x14ac:dyDescent="0.25">
      <c r="A26" s="60" t="s">
        <v>386</v>
      </c>
      <c r="B26" s="60" t="s">
        <v>429</v>
      </c>
      <c r="C26" s="60" t="s">
        <v>430</v>
      </c>
    </row>
    <row r="27" spans="1:3" x14ac:dyDescent="0.25">
      <c r="A27" s="44">
        <v>20</v>
      </c>
      <c r="B27" s="45">
        <v>39.64</v>
      </c>
      <c r="C27" s="45">
        <v>39.64</v>
      </c>
    </row>
    <row r="28" spans="1:3" x14ac:dyDescent="0.25">
      <c r="A28" s="44">
        <v>21</v>
      </c>
      <c r="B28" s="45">
        <v>39.28</v>
      </c>
      <c r="C28" s="45">
        <v>39.28</v>
      </c>
    </row>
    <row r="29" spans="1:3" x14ac:dyDescent="0.25">
      <c r="A29" s="44">
        <v>22</v>
      </c>
      <c r="B29" s="45">
        <v>38.92</v>
      </c>
      <c r="C29" s="45">
        <v>38.92</v>
      </c>
    </row>
    <row r="30" spans="1:3" x14ac:dyDescent="0.25">
      <c r="A30" s="44">
        <v>23</v>
      </c>
      <c r="B30" s="45">
        <v>38.549999999999997</v>
      </c>
      <c r="C30" s="45">
        <v>38.549999999999997</v>
      </c>
    </row>
    <row r="31" spans="1:3" x14ac:dyDescent="0.25">
      <c r="A31" s="44">
        <v>24</v>
      </c>
      <c r="B31" s="45">
        <v>38.17</v>
      </c>
      <c r="C31" s="45">
        <v>38.17</v>
      </c>
    </row>
    <row r="32" spans="1:3" x14ac:dyDescent="0.25">
      <c r="A32" s="44">
        <v>25</v>
      </c>
      <c r="B32" s="45">
        <v>37.79</v>
      </c>
      <c r="C32" s="45">
        <v>37.79</v>
      </c>
    </row>
    <row r="33" spans="1:3" x14ac:dyDescent="0.25">
      <c r="A33" s="44">
        <v>26</v>
      </c>
      <c r="B33" s="45">
        <v>37.4</v>
      </c>
      <c r="C33" s="45">
        <v>37.4</v>
      </c>
    </row>
    <row r="34" spans="1:3" x14ac:dyDescent="0.25">
      <c r="A34" s="44">
        <v>27</v>
      </c>
      <c r="B34" s="45">
        <v>37.01</v>
      </c>
      <c r="C34" s="45">
        <v>37.01</v>
      </c>
    </row>
    <row r="35" spans="1:3" x14ac:dyDescent="0.25">
      <c r="A35" s="44">
        <v>28</v>
      </c>
      <c r="B35" s="45">
        <v>36.61</v>
      </c>
      <c r="C35" s="45">
        <v>36.61</v>
      </c>
    </row>
    <row r="36" spans="1:3" x14ac:dyDescent="0.25">
      <c r="A36" s="44">
        <v>29</v>
      </c>
      <c r="B36" s="45">
        <v>36.200000000000003</v>
      </c>
      <c r="C36" s="45">
        <v>36.200000000000003</v>
      </c>
    </row>
    <row r="37" spans="1:3" x14ac:dyDescent="0.25">
      <c r="A37" s="44">
        <v>30</v>
      </c>
      <c r="B37" s="45">
        <v>35.79</v>
      </c>
      <c r="C37" s="45">
        <v>35.79</v>
      </c>
    </row>
    <row r="38" spans="1:3" x14ac:dyDescent="0.25">
      <c r="A38" s="44">
        <v>31</v>
      </c>
      <c r="B38" s="45">
        <v>35.369999999999997</v>
      </c>
      <c r="C38" s="45">
        <v>35.369999999999997</v>
      </c>
    </row>
    <row r="39" spans="1:3" x14ac:dyDescent="0.25">
      <c r="A39" s="44">
        <v>32</v>
      </c>
      <c r="B39" s="45">
        <v>34.950000000000003</v>
      </c>
      <c r="C39" s="45">
        <v>34.950000000000003</v>
      </c>
    </row>
    <row r="40" spans="1:3" x14ac:dyDescent="0.25">
      <c r="A40" s="44">
        <v>33</v>
      </c>
      <c r="B40" s="45">
        <v>34.51</v>
      </c>
      <c r="C40" s="45">
        <v>34.51</v>
      </c>
    </row>
    <row r="41" spans="1:3" x14ac:dyDescent="0.25">
      <c r="A41" s="44">
        <v>34</v>
      </c>
      <c r="B41" s="45">
        <v>34.08</v>
      </c>
      <c r="C41" s="45">
        <v>34.08</v>
      </c>
    </row>
    <row r="42" spans="1:3" x14ac:dyDescent="0.25">
      <c r="A42" s="44">
        <v>35</v>
      </c>
      <c r="B42" s="45">
        <v>33.630000000000003</v>
      </c>
      <c r="C42" s="45">
        <v>33.630000000000003</v>
      </c>
    </row>
    <row r="43" spans="1:3" x14ac:dyDescent="0.25">
      <c r="A43" s="44">
        <v>36</v>
      </c>
      <c r="B43" s="45">
        <v>33.18</v>
      </c>
      <c r="C43" s="45">
        <v>33.18</v>
      </c>
    </row>
    <row r="44" spans="1:3" x14ac:dyDescent="0.25">
      <c r="A44" s="44">
        <v>37</v>
      </c>
      <c r="B44" s="45">
        <v>32.72</v>
      </c>
      <c r="C44" s="45">
        <v>32.72</v>
      </c>
    </row>
    <row r="45" spans="1:3" x14ac:dyDescent="0.25">
      <c r="A45" s="44">
        <v>38</v>
      </c>
      <c r="B45" s="45">
        <v>32.26</v>
      </c>
      <c r="C45" s="45">
        <v>32.26</v>
      </c>
    </row>
    <row r="46" spans="1:3" x14ac:dyDescent="0.25">
      <c r="A46" s="44">
        <v>39</v>
      </c>
      <c r="B46" s="45">
        <v>31.79</v>
      </c>
      <c r="C46" s="45">
        <v>31.79</v>
      </c>
    </row>
    <row r="47" spans="1:3" x14ac:dyDescent="0.25">
      <c r="A47" s="44">
        <v>40</v>
      </c>
      <c r="B47" s="45">
        <v>31.31</v>
      </c>
      <c r="C47" s="45">
        <v>31.31</v>
      </c>
    </row>
    <row r="48" spans="1:3" x14ac:dyDescent="0.25">
      <c r="A48" s="44">
        <v>41</v>
      </c>
      <c r="B48" s="45">
        <v>30.82</v>
      </c>
      <c r="C48" s="45">
        <v>30.82</v>
      </c>
    </row>
    <row r="49" spans="1:3" x14ac:dyDescent="0.25">
      <c r="A49" s="44">
        <v>42</v>
      </c>
      <c r="B49" s="45">
        <v>30.33</v>
      </c>
      <c r="C49" s="45">
        <v>30.33</v>
      </c>
    </row>
    <row r="50" spans="1:3" x14ac:dyDescent="0.25">
      <c r="A50" s="44">
        <v>43</v>
      </c>
      <c r="B50" s="45">
        <v>29.83</v>
      </c>
      <c r="C50" s="45">
        <v>29.83</v>
      </c>
    </row>
    <row r="51" spans="1:3" x14ac:dyDescent="0.25">
      <c r="A51" s="44">
        <v>44</v>
      </c>
      <c r="B51" s="45">
        <v>29.33</v>
      </c>
      <c r="C51" s="45">
        <v>29.33</v>
      </c>
    </row>
    <row r="52" spans="1:3" x14ac:dyDescent="0.25">
      <c r="A52" s="44">
        <v>45</v>
      </c>
      <c r="B52" s="45">
        <v>28.82</v>
      </c>
      <c r="C52" s="45">
        <v>28.82</v>
      </c>
    </row>
    <row r="53" spans="1:3" x14ac:dyDescent="0.25">
      <c r="A53" s="44">
        <v>46</v>
      </c>
      <c r="B53" s="45">
        <v>28.3</v>
      </c>
      <c r="C53" s="45">
        <v>28.3</v>
      </c>
    </row>
    <row r="54" spans="1:3" x14ac:dyDescent="0.25">
      <c r="A54" s="44">
        <v>47</v>
      </c>
      <c r="B54" s="45">
        <v>27.78</v>
      </c>
      <c r="C54" s="45">
        <v>27.78</v>
      </c>
    </row>
    <row r="55" spans="1:3" x14ac:dyDescent="0.25">
      <c r="A55" s="44">
        <v>48</v>
      </c>
      <c r="B55" s="45">
        <v>27.25</v>
      </c>
      <c r="C55" s="45">
        <v>27.25</v>
      </c>
    </row>
    <row r="56" spans="1:3" x14ac:dyDescent="0.25">
      <c r="A56" s="44">
        <v>49</v>
      </c>
      <c r="B56" s="45">
        <v>26.71</v>
      </c>
      <c r="C56" s="45">
        <v>26.71</v>
      </c>
    </row>
    <row r="57" spans="1:3" x14ac:dyDescent="0.25">
      <c r="A57" s="44">
        <v>50</v>
      </c>
      <c r="B57" s="45">
        <v>26.16</v>
      </c>
      <c r="C57" s="45">
        <v>26.16</v>
      </c>
    </row>
    <row r="58" spans="1:3" x14ac:dyDescent="0.25">
      <c r="A58" s="44">
        <v>51</v>
      </c>
      <c r="B58" s="45">
        <v>25.61</v>
      </c>
      <c r="C58" s="45">
        <v>25.61</v>
      </c>
    </row>
    <row r="59" spans="1:3" x14ac:dyDescent="0.25">
      <c r="A59" s="44">
        <v>52</v>
      </c>
      <c r="B59" s="45">
        <v>25.05</v>
      </c>
      <c r="C59" s="45">
        <v>25.05</v>
      </c>
    </row>
    <row r="60" spans="1:3" x14ac:dyDescent="0.25">
      <c r="A60" s="44">
        <v>53</v>
      </c>
      <c r="B60" s="45">
        <v>24.48</v>
      </c>
      <c r="C60" s="45">
        <v>24.48</v>
      </c>
    </row>
    <row r="61" spans="1:3" x14ac:dyDescent="0.25">
      <c r="A61" s="44">
        <v>54</v>
      </c>
      <c r="B61" s="45">
        <v>23.91</v>
      </c>
      <c r="C61" s="45">
        <v>23.91</v>
      </c>
    </row>
    <row r="62" spans="1:3" x14ac:dyDescent="0.25">
      <c r="A62" s="44">
        <v>55</v>
      </c>
      <c r="B62" s="45">
        <v>23.33</v>
      </c>
      <c r="C62" s="45">
        <v>23.33</v>
      </c>
    </row>
    <row r="63" spans="1:3" x14ac:dyDescent="0.25">
      <c r="A63" s="44">
        <v>56</v>
      </c>
      <c r="B63" s="45">
        <v>22.74</v>
      </c>
      <c r="C63" s="45">
        <v>22.74</v>
      </c>
    </row>
    <row r="64" spans="1:3" x14ac:dyDescent="0.25">
      <c r="A64" s="44">
        <v>57</v>
      </c>
      <c r="B64" s="45">
        <v>22.14</v>
      </c>
      <c r="C64" s="45">
        <v>22.14</v>
      </c>
    </row>
    <row r="65" spans="1:3" x14ac:dyDescent="0.25">
      <c r="A65" s="44">
        <v>58</v>
      </c>
      <c r="B65" s="45">
        <v>21.54</v>
      </c>
      <c r="C65" s="45">
        <v>21.54</v>
      </c>
    </row>
    <row r="66" spans="1:3" x14ac:dyDescent="0.25">
      <c r="A66" s="44">
        <v>59</v>
      </c>
      <c r="B66" s="45">
        <v>20.93</v>
      </c>
      <c r="C66" s="45">
        <v>20.93</v>
      </c>
    </row>
    <row r="67" spans="1:3" x14ac:dyDescent="0.25">
      <c r="A67" s="44">
        <v>60</v>
      </c>
      <c r="B67" s="45">
        <v>20.32</v>
      </c>
      <c r="C67" s="45">
        <v>20.32</v>
      </c>
    </row>
    <row r="68" spans="1:3" x14ac:dyDescent="0.25">
      <c r="A68" s="44">
        <v>61</v>
      </c>
      <c r="B68" s="45">
        <v>19.7</v>
      </c>
      <c r="C68" s="45">
        <v>19.7</v>
      </c>
    </row>
    <row r="69" spans="1:3" x14ac:dyDescent="0.25">
      <c r="A69" s="44">
        <v>62</v>
      </c>
      <c r="B69" s="45">
        <v>19.079999999999998</v>
      </c>
      <c r="C69" s="45">
        <v>19.079999999999998</v>
      </c>
    </row>
    <row r="70" spans="1:3" x14ac:dyDescent="0.25">
      <c r="A70" s="44">
        <v>63</v>
      </c>
      <c r="B70" s="45">
        <v>18.46</v>
      </c>
      <c r="C70" s="45">
        <v>18.46</v>
      </c>
    </row>
    <row r="71" spans="1:3" x14ac:dyDescent="0.25">
      <c r="A71" s="44">
        <v>64</v>
      </c>
      <c r="B71" s="45">
        <v>17.829999999999998</v>
      </c>
      <c r="C71" s="45">
        <v>17.829999999999998</v>
      </c>
    </row>
    <row r="72" spans="1:3" x14ac:dyDescent="0.25">
      <c r="A72" s="44">
        <v>65</v>
      </c>
      <c r="B72" s="45">
        <v>17.2</v>
      </c>
      <c r="C72" s="45">
        <v>17.2</v>
      </c>
    </row>
    <row r="73" spans="1:3" x14ac:dyDescent="0.25">
      <c r="A73" s="44">
        <v>66</v>
      </c>
      <c r="B73" s="45">
        <v>16.57</v>
      </c>
      <c r="C73" s="45">
        <v>16.57</v>
      </c>
    </row>
    <row r="74" spans="1:3" x14ac:dyDescent="0.25">
      <c r="A74" s="44">
        <v>67</v>
      </c>
      <c r="B74" s="45">
        <v>15.94</v>
      </c>
      <c r="C74" s="45">
        <v>15.94</v>
      </c>
    </row>
    <row r="75" spans="1:3" x14ac:dyDescent="0.25">
      <c r="A75" s="44">
        <v>68</v>
      </c>
      <c r="B75" s="45">
        <v>15.31</v>
      </c>
      <c r="C75" s="45">
        <v>15.31</v>
      </c>
    </row>
    <row r="76" spans="1:3" x14ac:dyDescent="0.25">
      <c r="A76" s="44">
        <v>69</v>
      </c>
      <c r="B76" s="45">
        <v>14.67</v>
      </c>
      <c r="C76" s="45">
        <v>14.67</v>
      </c>
    </row>
    <row r="77" spans="1:3" x14ac:dyDescent="0.25">
      <c r="A77" s="44">
        <v>70</v>
      </c>
      <c r="B77" s="45">
        <v>14.04</v>
      </c>
      <c r="C77" s="45">
        <v>14.04</v>
      </c>
    </row>
    <row r="78" spans="1:3" x14ac:dyDescent="0.25">
      <c r="A78" s="44">
        <v>71</v>
      </c>
      <c r="B78" s="45">
        <v>13.42</v>
      </c>
      <c r="C78" s="45">
        <v>13.42</v>
      </c>
    </row>
    <row r="79" spans="1:3" x14ac:dyDescent="0.25">
      <c r="A79" s="44">
        <v>72</v>
      </c>
      <c r="B79" s="45">
        <v>12.79</v>
      </c>
      <c r="C79" s="45">
        <v>12.79</v>
      </c>
    </row>
    <row r="80" spans="1:3" x14ac:dyDescent="0.25">
      <c r="A80" s="44">
        <v>73</v>
      </c>
      <c r="B80" s="45">
        <v>12.17</v>
      </c>
      <c r="C80" s="45">
        <v>12.17</v>
      </c>
    </row>
    <row r="81" spans="1:3" x14ac:dyDescent="0.25">
      <c r="A81" s="44">
        <v>74</v>
      </c>
      <c r="B81" s="45">
        <v>11.56</v>
      </c>
      <c r="C81" s="45">
        <v>11.56</v>
      </c>
    </row>
    <row r="82" spans="1:3" x14ac:dyDescent="0.25">
      <c r="A82" s="44">
        <v>75</v>
      </c>
      <c r="B82" s="45">
        <v>10.95</v>
      </c>
      <c r="C82" s="45">
        <v>10.95</v>
      </c>
    </row>
  </sheetData>
  <sheetProtection algorithmName="SHA-512" hashValue="ZafXoeixuWl5g97w9d00v06bRNKTt6nwILr/4g83bb3qb80rFlUXxBsSglOKZtZ8hTHCFwUHR3Qyrb5zSRdJtw==" saltValue="IKn+hMpWW/+2+UZfV+TqWg==" spinCount="100000" sheet="1" objects="1" scenarios="1"/>
  <conditionalFormatting sqref="A26:A82">
    <cfRule type="expression" dxfId="216" priority="1" stopIfTrue="1">
      <formula>MOD(ROW(),2)=0</formula>
    </cfRule>
    <cfRule type="expression" dxfId="215" priority="2" stopIfTrue="1">
      <formula>MOD(ROW(),2)&lt;&gt;0</formula>
    </cfRule>
  </conditionalFormatting>
  <conditionalFormatting sqref="B26:C82">
    <cfRule type="expression" dxfId="214" priority="3" stopIfTrue="1">
      <formula>MOD(ROW(),2)=0</formula>
    </cfRule>
    <cfRule type="expression" dxfId="213" priority="4" stopIfTrue="1">
      <formula>MOD(ROW(),2)&lt;&gt;0</formula>
    </cfRule>
  </conditionalFormatting>
  <conditionalFormatting sqref="A6:A21">
    <cfRule type="expression" dxfId="212" priority="5" stopIfTrue="1">
      <formula>MOD(ROW(),2)=0</formula>
    </cfRule>
    <cfRule type="expression" dxfId="211" priority="6" stopIfTrue="1">
      <formula>MOD(ROW(),2)&lt;&gt;0</formula>
    </cfRule>
  </conditionalFormatting>
  <conditionalFormatting sqref="B6:C21">
    <cfRule type="expression" dxfId="210" priority="7" stopIfTrue="1">
      <formula>MOD(ROW(),2)=0</formula>
    </cfRule>
    <cfRule type="expression" dxfId="209" priority="8" stopIfTrue="1">
      <formula>MOD(ROW(),2)&lt;&gt;0</formula>
    </cfRule>
  </conditionalFormatting>
  <pageMargins left="0.7" right="0.7" top="0.75" bottom="0.75" header="0.3" footer="0.3"/>
  <tableParts count="1">
    <tablePart r:id="rId1"/>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5B29C-BC06-4D00-ADAD-8759FC5DC584}">
  <sheetPr codeName="Sheet73"/>
  <dimension ref="A1:K38"/>
  <sheetViews>
    <sheetView showGridLines="0" workbookViewId="0">
      <selection activeCell="A6" sqref="A6"/>
    </sheetView>
  </sheetViews>
  <sheetFormatPr defaultColWidth="8.7265625" defaultRowHeight="12.5" x14ac:dyDescent="0.25"/>
  <cols>
    <col min="1" max="1" width="31.7265625" style="42" customWidth="1"/>
    <col min="2" max="11" width="22.7265625" style="42" customWidth="1"/>
    <col min="12" max="16384" width="8.7265625" style="42"/>
  </cols>
  <sheetData>
    <row r="1" spans="1:11" s="1" customFormat="1" ht="20" x14ac:dyDescent="0.4">
      <c r="A1" s="2" t="s">
        <v>0</v>
      </c>
    </row>
    <row r="2" spans="1:11" s="1" customFormat="1" ht="15.5" x14ac:dyDescent="0.35">
      <c r="A2" s="30" t="s">
        <v>1</v>
      </c>
      <c r="B2" s="3" t="str">
        <f>wb_title</f>
        <v>Fire_NI - Consolidated Factor Spreadsheet</v>
      </c>
    </row>
    <row r="3" spans="1:11" s="1" customFormat="1" ht="15.5" x14ac:dyDescent="0.35">
      <c r="A3" s="30" t="s">
        <v>2</v>
      </c>
      <c r="B3" s="3" t="str">
        <f>TABLE_FACTOR_TYPE_1 &amp; " - x-" &amp; TABLE_SERIES_NUMBER_1</f>
        <v>Scheme pays AA - x-611</v>
      </c>
    </row>
    <row r="4" spans="1:11" customFormat="1" x14ac:dyDescent="0.25"/>
    <row r="5" spans="1:11" customFormat="1" x14ac:dyDescent="0.25"/>
    <row r="6" spans="1:11" customFormat="1" x14ac:dyDescent="0.25">
      <c r="A6" s="46" t="s">
        <v>379</v>
      </c>
      <c r="B6" s="52" t="s">
        <v>380</v>
      </c>
      <c r="C6" s="52"/>
      <c r="D6" s="52"/>
      <c r="E6" s="52"/>
      <c r="F6" s="52"/>
      <c r="G6" s="52"/>
      <c r="H6" s="52"/>
      <c r="I6" s="52"/>
      <c r="J6" s="52"/>
      <c r="K6" s="52"/>
    </row>
    <row r="7" spans="1:11" customFormat="1" x14ac:dyDescent="0.25">
      <c r="A7" s="46" t="s">
        <v>381</v>
      </c>
      <c r="B7" s="52" t="s">
        <v>31</v>
      </c>
      <c r="C7" s="52"/>
      <c r="D7" s="52"/>
      <c r="E7" s="52"/>
      <c r="F7" s="52"/>
      <c r="G7" s="52"/>
      <c r="H7" s="52"/>
      <c r="I7" s="52"/>
      <c r="J7" s="52"/>
      <c r="K7" s="52"/>
    </row>
    <row r="8" spans="1:11" customFormat="1" x14ac:dyDescent="0.25">
      <c r="A8" s="46" t="s">
        <v>123</v>
      </c>
      <c r="B8" s="52" t="s">
        <v>289</v>
      </c>
      <c r="C8" s="52"/>
      <c r="D8" s="52"/>
      <c r="E8" s="52"/>
      <c r="F8" s="52"/>
      <c r="G8" s="52"/>
      <c r="H8" s="52"/>
      <c r="I8" s="52"/>
      <c r="J8" s="52"/>
      <c r="K8" s="52"/>
    </row>
    <row r="9" spans="1:11" customFormat="1" x14ac:dyDescent="0.25">
      <c r="A9" s="46" t="s">
        <v>124</v>
      </c>
      <c r="B9" s="52" t="s">
        <v>297</v>
      </c>
      <c r="C9" s="52"/>
      <c r="D9" s="52"/>
      <c r="E9" s="52"/>
      <c r="F9" s="52"/>
      <c r="G9" s="52"/>
      <c r="H9" s="52"/>
      <c r="I9" s="52"/>
      <c r="J9" s="52"/>
      <c r="K9" s="52"/>
    </row>
    <row r="10" spans="1:11" customFormat="1" x14ac:dyDescent="0.25">
      <c r="A10" s="46" t="s">
        <v>6</v>
      </c>
      <c r="B10" s="52" t="s">
        <v>317</v>
      </c>
      <c r="C10" s="52"/>
      <c r="D10" s="52"/>
      <c r="E10" s="52"/>
      <c r="F10" s="52"/>
      <c r="G10" s="52"/>
      <c r="H10" s="52"/>
      <c r="I10" s="52"/>
      <c r="J10" s="52"/>
      <c r="K10" s="52"/>
    </row>
    <row r="11" spans="1:11" customFormat="1" x14ac:dyDescent="0.25">
      <c r="A11" s="46" t="s">
        <v>125</v>
      </c>
      <c r="B11" s="52" t="s">
        <v>219</v>
      </c>
      <c r="C11" s="52"/>
      <c r="D11" s="52"/>
      <c r="E11" s="52"/>
      <c r="F11" s="52"/>
      <c r="G11" s="52"/>
      <c r="H11" s="52"/>
      <c r="I11" s="52"/>
      <c r="J11" s="52"/>
      <c r="K11" s="52"/>
    </row>
    <row r="12" spans="1:11" customFormat="1" x14ac:dyDescent="0.25">
      <c r="A12" s="46" t="s">
        <v>126</v>
      </c>
      <c r="B12" s="52" t="s">
        <v>220</v>
      </c>
      <c r="C12" s="52"/>
      <c r="D12" s="52"/>
      <c r="E12" s="52"/>
      <c r="F12" s="52"/>
      <c r="G12" s="52"/>
      <c r="H12" s="52"/>
      <c r="I12" s="52"/>
      <c r="J12" s="52"/>
      <c r="K12" s="52"/>
    </row>
    <row r="13" spans="1:11" customFormat="1" x14ac:dyDescent="0.25">
      <c r="A13" s="46" t="s">
        <v>382</v>
      </c>
      <c r="B13" s="52">
        <v>2</v>
      </c>
      <c r="C13" s="52"/>
      <c r="D13" s="52"/>
      <c r="E13" s="52"/>
      <c r="F13" s="52"/>
      <c r="G13" s="52"/>
      <c r="H13" s="52"/>
      <c r="I13" s="52"/>
      <c r="J13" s="52"/>
      <c r="K13" s="52"/>
    </row>
    <row r="14" spans="1:11" customFormat="1" x14ac:dyDescent="0.25">
      <c r="A14" s="46" t="s">
        <v>128</v>
      </c>
      <c r="B14" s="52">
        <v>611</v>
      </c>
      <c r="C14" s="52"/>
      <c r="D14" s="52"/>
      <c r="E14" s="52"/>
      <c r="F14" s="52"/>
      <c r="G14" s="52"/>
      <c r="H14" s="52"/>
      <c r="I14" s="52"/>
      <c r="J14" s="52"/>
      <c r="K14" s="52"/>
    </row>
    <row r="15" spans="1:11" customFormat="1" x14ac:dyDescent="0.25">
      <c r="A15" s="46" t="s">
        <v>383</v>
      </c>
      <c r="B15" s="52" t="s">
        <v>318</v>
      </c>
      <c r="C15" s="52"/>
      <c r="D15" s="52"/>
      <c r="E15" s="52"/>
      <c r="F15" s="52"/>
      <c r="G15" s="52"/>
      <c r="H15" s="52"/>
      <c r="I15" s="52"/>
      <c r="J15" s="52"/>
      <c r="K15" s="52"/>
    </row>
    <row r="16" spans="1:11" customFormat="1" x14ac:dyDescent="0.25">
      <c r="A16" s="46" t="s">
        <v>130</v>
      </c>
      <c r="B16" s="52" t="s">
        <v>155</v>
      </c>
      <c r="C16" s="52"/>
      <c r="D16" s="52"/>
      <c r="E16" s="52"/>
      <c r="F16" s="52"/>
      <c r="G16" s="52"/>
      <c r="H16" s="52"/>
      <c r="I16" s="52"/>
      <c r="J16" s="52"/>
      <c r="K16" s="52"/>
    </row>
    <row r="17" spans="1:11" customFormat="1" x14ac:dyDescent="0.25">
      <c r="A17" s="47" t="s">
        <v>384</v>
      </c>
      <c r="B17" s="52"/>
      <c r="C17" s="52"/>
      <c r="D17" s="52"/>
      <c r="E17" s="52"/>
      <c r="F17" s="52"/>
      <c r="G17" s="52"/>
      <c r="H17" s="52"/>
      <c r="I17" s="52"/>
      <c r="J17" s="52"/>
      <c r="K17" s="52"/>
    </row>
    <row r="18" spans="1:11" customFormat="1" x14ac:dyDescent="0.25">
      <c r="A18" s="46" t="s">
        <v>132</v>
      </c>
      <c r="B18" s="53">
        <v>45135</v>
      </c>
      <c r="C18" s="53"/>
      <c r="D18" s="53"/>
      <c r="E18" s="53"/>
      <c r="F18" s="53"/>
      <c r="G18" s="53"/>
      <c r="H18" s="53"/>
      <c r="I18" s="53"/>
      <c r="J18" s="53"/>
      <c r="K18" s="53"/>
    </row>
    <row r="19" spans="1:11" customFormat="1" x14ac:dyDescent="0.25">
      <c r="A19" s="46" t="s">
        <v>133</v>
      </c>
      <c r="B19" s="53">
        <v>45135</v>
      </c>
      <c r="C19" s="53"/>
      <c r="D19" s="53"/>
      <c r="E19" s="53"/>
      <c r="F19" s="53"/>
      <c r="G19" s="53"/>
      <c r="H19" s="53"/>
      <c r="I19" s="53"/>
      <c r="J19" s="53"/>
      <c r="K19" s="53"/>
    </row>
    <row r="20" spans="1:11" customFormat="1" x14ac:dyDescent="0.25">
      <c r="A20" s="46" t="s">
        <v>134</v>
      </c>
      <c r="B20" s="52" t="s">
        <v>143</v>
      </c>
      <c r="C20" s="52"/>
      <c r="D20" s="52"/>
      <c r="E20" s="52"/>
      <c r="F20" s="52"/>
      <c r="G20" s="52"/>
      <c r="H20" s="52"/>
      <c r="I20" s="52"/>
      <c r="J20" s="52"/>
      <c r="K20" s="52"/>
    </row>
    <row r="21" spans="1:11" customFormat="1" x14ac:dyDescent="0.25">
      <c r="A21" s="46" t="s">
        <v>385</v>
      </c>
      <c r="B21" s="52" t="s">
        <v>63</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1" customFormat="1" ht="13" x14ac:dyDescent="0.25">
      <c r="A26" s="60" t="s">
        <v>404</v>
      </c>
      <c r="B26" s="60">
        <v>50</v>
      </c>
      <c r="C26" s="60">
        <v>51</v>
      </c>
      <c r="D26" s="60">
        <v>52</v>
      </c>
      <c r="E26" s="60">
        <v>53</v>
      </c>
      <c r="F26" s="60">
        <v>54</v>
      </c>
      <c r="G26" s="60">
        <v>55</v>
      </c>
      <c r="H26" s="60">
        <v>56</v>
      </c>
      <c r="I26" s="60">
        <v>57</v>
      </c>
      <c r="J26" s="60">
        <v>58</v>
      </c>
      <c r="K26" s="60">
        <v>59</v>
      </c>
    </row>
    <row r="27" spans="1:11" x14ac:dyDescent="0.25">
      <c r="A27" s="44">
        <v>0</v>
      </c>
      <c r="B27" s="50">
        <v>0.66300000000000003</v>
      </c>
      <c r="C27" s="50">
        <v>0.68600000000000005</v>
      </c>
      <c r="D27" s="50">
        <v>0.71099999999999997</v>
      </c>
      <c r="E27" s="50">
        <v>0.73799999999999999</v>
      </c>
      <c r="F27" s="50">
        <v>0.76800000000000002</v>
      </c>
      <c r="G27" s="50">
        <v>0.8</v>
      </c>
      <c r="H27" s="50">
        <v>0.83399999999999996</v>
      </c>
      <c r="I27" s="50">
        <v>0.871</v>
      </c>
      <c r="J27" s="50">
        <v>0.91100000000000003</v>
      </c>
      <c r="K27" s="50">
        <v>0.95399999999999996</v>
      </c>
    </row>
    <row r="28" spans="1:11" x14ac:dyDescent="0.25">
      <c r="A28" s="44">
        <v>1</v>
      </c>
      <c r="B28" s="50">
        <v>0.66500000000000004</v>
      </c>
      <c r="C28" s="50">
        <v>0.68799999999999994</v>
      </c>
      <c r="D28" s="50">
        <v>0.71399999999999997</v>
      </c>
      <c r="E28" s="50">
        <v>0.74099999999999999</v>
      </c>
      <c r="F28" s="50">
        <v>0.77</v>
      </c>
      <c r="G28" s="50">
        <v>0.80200000000000005</v>
      </c>
      <c r="H28" s="50">
        <v>0.83699999999999997</v>
      </c>
      <c r="I28" s="50">
        <v>0.874</v>
      </c>
      <c r="J28" s="50">
        <v>0.91400000000000003</v>
      </c>
      <c r="K28" s="50">
        <v>0.95799999999999996</v>
      </c>
    </row>
    <row r="29" spans="1:11" x14ac:dyDescent="0.25">
      <c r="A29" s="44">
        <v>2</v>
      </c>
      <c r="B29" s="50">
        <v>0.66700000000000004</v>
      </c>
      <c r="C29" s="50">
        <v>0.69</v>
      </c>
      <c r="D29" s="50">
        <v>0.71599999999999997</v>
      </c>
      <c r="E29" s="50">
        <v>0.74299999999999999</v>
      </c>
      <c r="F29" s="50">
        <v>0.77300000000000002</v>
      </c>
      <c r="G29" s="50">
        <v>0.80500000000000005</v>
      </c>
      <c r="H29" s="50">
        <v>0.84</v>
      </c>
      <c r="I29" s="50">
        <v>0.878</v>
      </c>
      <c r="J29" s="50">
        <v>0.91800000000000004</v>
      </c>
      <c r="K29" s="50">
        <v>0.96099999999999997</v>
      </c>
    </row>
    <row r="30" spans="1:11" x14ac:dyDescent="0.25">
      <c r="A30" s="44">
        <v>3</v>
      </c>
      <c r="B30" s="50">
        <v>0.66900000000000004</v>
      </c>
      <c r="C30" s="50">
        <v>0.69299999999999995</v>
      </c>
      <c r="D30" s="50">
        <v>0.71799999999999997</v>
      </c>
      <c r="E30" s="50">
        <v>0.746</v>
      </c>
      <c r="F30" s="50">
        <v>0.77600000000000002</v>
      </c>
      <c r="G30" s="50">
        <v>0.80800000000000005</v>
      </c>
      <c r="H30" s="50">
        <v>0.84299999999999997</v>
      </c>
      <c r="I30" s="50">
        <v>0.88100000000000001</v>
      </c>
      <c r="J30" s="50">
        <v>0.92200000000000004</v>
      </c>
      <c r="K30" s="50">
        <v>0.96499999999999997</v>
      </c>
    </row>
    <row r="31" spans="1:11" x14ac:dyDescent="0.25">
      <c r="A31" s="44">
        <v>4</v>
      </c>
      <c r="B31" s="50">
        <v>0.67100000000000004</v>
      </c>
      <c r="C31" s="50">
        <v>0.69499999999999995</v>
      </c>
      <c r="D31" s="50">
        <v>0.72</v>
      </c>
      <c r="E31" s="50">
        <v>0.748</v>
      </c>
      <c r="F31" s="50">
        <v>0.77800000000000002</v>
      </c>
      <c r="G31" s="50">
        <v>0.81100000000000005</v>
      </c>
      <c r="H31" s="50">
        <v>0.84599999999999997</v>
      </c>
      <c r="I31" s="50">
        <v>0.88400000000000001</v>
      </c>
      <c r="J31" s="50">
        <v>0.92500000000000004</v>
      </c>
      <c r="K31" s="50">
        <v>0.96899999999999997</v>
      </c>
    </row>
    <row r="32" spans="1:11" x14ac:dyDescent="0.25">
      <c r="A32" s="44">
        <v>5</v>
      </c>
      <c r="B32" s="50">
        <v>0.67300000000000004</v>
      </c>
      <c r="C32" s="50">
        <v>0.69699999999999995</v>
      </c>
      <c r="D32" s="50">
        <v>0.72299999999999998</v>
      </c>
      <c r="E32" s="50">
        <v>0.751</v>
      </c>
      <c r="F32" s="50">
        <v>0.78100000000000003</v>
      </c>
      <c r="G32" s="50">
        <v>0.81399999999999995</v>
      </c>
      <c r="H32" s="50">
        <v>0.84899999999999998</v>
      </c>
      <c r="I32" s="50">
        <v>0.88800000000000001</v>
      </c>
      <c r="J32" s="50">
        <v>0.92900000000000005</v>
      </c>
      <c r="K32" s="50">
        <v>0.97299999999999998</v>
      </c>
    </row>
    <row r="33" spans="1:11" x14ac:dyDescent="0.25">
      <c r="A33" s="44">
        <v>6</v>
      </c>
      <c r="B33" s="50">
        <v>0.67500000000000004</v>
      </c>
      <c r="C33" s="50">
        <v>0.69899999999999995</v>
      </c>
      <c r="D33" s="50">
        <v>0.72499999999999998</v>
      </c>
      <c r="E33" s="50">
        <v>0.753</v>
      </c>
      <c r="F33" s="50">
        <v>0.78400000000000003</v>
      </c>
      <c r="G33" s="50">
        <v>0.81699999999999995</v>
      </c>
      <c r="H33" s="50">
        <v>0.85299999999999998</v>
      </c>
      <c r="I33" s="50">
        <v>0.89100000000000001</v>
      </c>
      <c r="J33" s="50">
        <v>0.93200000000000005</v>
      </c>
      <c r="K33" s="50">
        <v>0.97699999999999998</v>
      </c>
    </row>
    <row r="34" spans="1:11" x14ac:dyDescent="0.25">
      <c r="A34" s="44">
        <v>7</v>
      </c>
      <c r="B34" s="50">
        <v>0.67700000000000005</v>
      </c>
      <c r="C34" s="50">
        <v>0.70099999999999996</v>
      </c>
      <c r="D34" s="50">
        <v>0.72699999999999998</v>
      </c>
      <c r="E34" s="50">
        <v>0.755</v>
      </c>
      <c r="F34" s="50">
        <v>0.78600000000000003</v>
      </c>
      <c r="G34" s="50">
        <v>0.82</v>
      </c>
      <c r="H34" s="50">
        <v>0.85599999999999998</v>
      </c>
      <c r="I34" s="50">
        <v>0.89400000000000002</v>
      </c>
      <c r="J34" s="50">
        <v>0.93600000000000005</v>
      </c>
      <c r="K34" s="50">
        <v>0.98099999999999998</v>
      </c>
    </row>
    <row r="35" spans="1:11" x14ac:dyDescent="0.25">
      <c r="A35" s="44">
        <v>8</v>
      </c>
      <c r="B35" s="50">
        <v>0.67900000000000005</v>
      </c>
      <c r="C35" s="50">
        <v>0.70299999999999996</v>
      </c>
      <c r="D35" s="50">
        <v>0.72899999999999998</v>
      </c>
      <c r="E35" s="50">
        <v>0.75800000000000001</v>
      </c>
      <c r="F35" s="50">
        <v>0.78900000000000003</v>
      </c>
      <c r="G35" s="50">
        <v>0.82299999999999995</v>
      </c>
      <c r="H35" s="50">
        <v>0.85899999999999999</v>
      </c>
      <c r="I35" s="50">
        <v>0.89800000000000002</v>
      </c>
      <c r="J35" s="50">
        <v>0.93899999999999995</v>
      </c>
      <c r="K35" s="50">
        <v>0.98499999999999999</v>
      </c>
    </row>
    <row r="36" spans="1:11" x14ac:dyDescent="0.25">
      <c r="A36" s="44">
        <v>9</v>
      </c>
      <c r="B36" s="50">
        <v>0.68100000000000005</v>
      </c>
      <c r="C36" s="50">
        <v>0.70499999999999996</v>
      </c>
      <c r="D36" s="50">
        <v>0.73199999999999998</v>
      </c>
      <c r="E36" s="50">
        <v>0.76</v>
      </c>
      <c r="F36" s="50">
        <v>0.79200000000000004</v>
      </c>
      <c r="G36" s="50">
        <v>0.82499999999999996</v>
      </c>
      <c r="H36" s="50">
        <v>0.86199999999999999</v>
      </c>
      <c r="I36" s="50">
        <v>0.90100000000000002</v>
      </c>
      <c r="J36" s="50">
        <v>0.94299999999999995</v>
      </c>
      <c r="K36" s="50">
        <v>0.98799999999999999</v>
      </c>
    </row>
    <row r="37" spans="1:11" x14ac:dyDescent="0.25">
      <c r="A37" s="44">
        <v>10</v>
      </c>
      <c r="B37" s="50">
        <v>0.68200000000000005</v>
      </c>
      <c r="C37" s="50">
        <v>0.70699999999999996</v>
      </c>
      <c r="D37" s="50">
        <v>0.73399999999999999</v>
      </c>
      <c r="E37" s="50">
        <v>0.76300000000000001</v>
      </c>
      <c r="F37" s="50">
        <v>0.79400000000000004</v>
      </c>
      <c r="G37" s="50">
        <v>0.82799999999999996</v>
      </c>
      <c r="H37" s="50">
        <v>0.86499999999999999</v>
      </c>
      <c r="I37" s="50">
        <v>0.90400000000000003</v>
      </c>
      <c r="J37" s="50">
        <v>0.94699999999999995</v>
      </c>
      <c r="K37" s="50">
        <v>0.99199999999999999</v>
      </c>
    </row>
    <row r="38" spans="1:11" x14ac:dyDescent="0.25">
      <c r="A38" s="44">
        <v>11</v>
      </c>
      <c r="B38" s="50">
        <v>0.68400000000000005</v>
      </c>
      <c r="C38" s="50">
        <v>0.70899999999999996</v>
      </c>
      <c r="D38" s="50">
        <v>0.73599999999999999</v>
      </c>
      <c r="E38" s="50">
        <v>0.76500000000000001</v>
      </c>
      <c r="F38" s="50">
        <v>0.79700000000000004</v>
      </c>
      <c r="G38" s="50">
        <v>0.83099999999999996</v>
      </c>
      <c r="H38" s="50">
        <v>0.86799999999999999</v>
      </c>
      <c r="I38" s="50">
        <v>0.90800000000000003</v>
      </c>
      <c r="J38" s="50">
        <v>0.95</v>
      </c>
      <c r="K38" s="50">
        <v>0.996</v>
      </c>
    </row>
  </sheetData>
  <sheetProtection algorithmName="SHA-512" hashValue="kw6xJFSTRBeFIqPHs1UP7pvuT/ViNA1Dn0wk+D3ZZtTBpgu0pK9t+3YBq9RBkqHF1L1zDI5diou1c2Cy7vGvdQ==" saltValue="jqYhdeFrP9LXW+3FeMhlcQ==" spinCount="100000" sheet="1" objects="1" scenarios="1"/>
  <conditionalFormatting sqref="A26:A38">
    <cfRule type="expression" dxfId="206" priority="1" stopIfTrue="1">
      <formula>MOD(ROW(),2)=0</formula>
    </cfRule>
    <cfRule type="expression" dxfId="205" priority="2" stopIfTrue="1">
      <formula>MOD(ROW(),2)&lt;&gt;0</formula>
    </cfRule>
  </conditionalFormatting>
  <conditionalFormatting sqref="B26:K38">
    <cfRule type="expression" dxfId="204" priority="3" stopIfTrue="1">
      <formula>MOD(ROW(),2)=0</formula>
    </cfRule>
    <cfRule type="expression" dxfId="203" priority="4" stopIfTrue="1">
      <formula>MOD(ROW(),2)&lt;&gt;0</formula>
    </cfRule>
  </conditionalFormatting>
  <conditionalFormatting sqref="A6:A21">
    <cfRule type="expression" dxfId="202" priority="5" stopIfTrue="1">
      <formula>MOD(ROW(),2)=0</formula>
    </cfRule>
    <cfRule type="expression" dxfId="201" priority="6" stopIfTrue="1">
      <formula>MOD(ROW(),2)&lt;&gt;0</formula>
    </cfRule>
  </conditionalFormatting>
  <conditionalFormatting sqref="B6:K21">
    <cfRule type="expression" dxfId="200" priority="7" stopIfTrue="1">
      <formula>MOD(ROW(),2)=0</formula>
    </cfRule>
    <cfRule type="expression" dxfId="199" priority="8" stopIfTrue="1">
      <formula>MOD(ROW(),2)&lt;&gt;0</formula>
    </cfRule>
  </conditionalFormatting>
  <pageMargins left="0.7" right="0.7" top="0.75" bottom="0.75" header="0.3" footer="0.3"/>
  <tableParts count="1">
    <tablePart r:id="rId1"/>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68527-62FD-430B-8982-3FAE8F66D07B}">
  <sheetPr codeName="Sheet74"/>
  <dimension ref="A1:G38"/>
  <sheetViews>
    <sheetView showGridLines="0" workbookViewId="0">
      <selection activeCell="A6" sqref="A6"/>
    </sheetView>
  </sheetViews>
  <sheetFormatPr defaultColWidth="8.7265625" defaultRowHeight="12.5" x14ac:dyDescent="0.25"/>
  <cols>
    <col min="1" max="1" width="31.7265625" style="42" customWidth="1"/>
    <col min="2" max="7" width="22.7265625" style="42" customWidth="1"/>
    <col min="8" max="16384" width="8.7265625" style="42"/>
  </cols>
  <sheetData>
    <row r="1" spans="1:7" s="1" customFormat="1" ht="20" x14ac:dyDescent="0.4">
      <c r="A1" s="2" t="s">
        <v>0</v>
      </c>
    </row>
    <row r="2" spans="1:7" s="1" customFormat="1" ht="15.5" x14ac:dyDescent="0.35">
      <c r="A2" s="30" t="s">
        <v>1</v>
      </c>
      <c r="B2" s="3" t="str">
        <f>wb_title</f>
        <v>Fire_NI - Consolidated Factor Spreadsheet</v>
      </c>
    </row>
    <row r="3" spans="1:7" s="1" customFormat="1" ht="15.5" x14ac:dyDescent="0.35">
      <c r="A3" s="30" t="s">
        <v>2</v>
      </c>
      <c r="B3" s="3" t="str">
        <f>TABLE_FACTOR_TYPE_1 &amp; " - x-" &amp; TABLE_SERIES_NUMBER_1</f>
        <v>Scheme pays AA - x-612</v>
      </c>
    </row>
    <row r="4" spans="1:7" customFormat="1" x14ac:dyDescent="0.25"/>
    <row r="5" spans="1:7" customFormat="1" x14ac:dyDescent="0.25"/>
    <row r="6" spans="1:7" customFormat="1" x14ac:dyDescent="0.25">
      <c r="A6" s="46" t="s">
        <v>379</v>
      </c>
      <c r="B6" s="52" t="s">
        <v>380</v>
      </c>
      <c r="C6" s="52"/>
      <c r="D6" s="52"/>
      <c r="E6" s="52"/>
      <c r="F6" s="52"/>
      <c r="G6" s="52"/>
    </row>
    <row r="7" spans="1:7" customFormat="1" x14ac:dyDescent="0.25">
      <c r="A7" s="46" t="s">
        <v>381</v>
      </c>
      <c r="B7" s="52" t="s">
        <v>31</v>
      </c>
      <c r="C7" s="52"/>
      <c r="D7" s="52"/>
      <c r="E7" s="52"/>
      <c r="F7" s="52"/>
      <c r="G7" s="52"/>
    </row>
    <row r="8" spans="1:7" customFormat="1" x14ac:dyDescent="0.25">
      <c r="A8" s="46" t="s">
        <v>123</v>
      </c>
      <c r="B8" s="52" t="s">
        <v>289</v>
      </c>
      <c r="C8" s="52"/>
      <c r="D8" s="52"/>
      <c r="E8" s="52"/>
      <c r="F8" s="52"/>
      <c r="G8" s="52"/>
    </row>
    <row r="9" spans="1:7" customFormat="1" x14ac:dyDescent="0.25">
      <c r="A9" s="46" t="s">
        <v>124</v>
      </c>
      <c r="B9" s="52" t="s">
        <v>297</v>
      </c>
      <c r="C9" s="52"/>
      <c r="D9" s="52"/>
      <c r="E9" s="52"/>
      <c r="F9" s="52"/>
      <c r="G9" s="52"/>
    </row>
    <row r="10" spans="1:7" customFormat="1" x14ac:dyDescent="0.25">
      <c r="A10" s="46" t="s">
        <v>6</v>
      </c>
      <c r="B10" s="52" t="s">
        <v>319</v>
      </c>
      <c r="C10" s="52"/>
      <c r="D10" s="52"/>
      <c r="E10" s="52"/>
      <c r="F10" s="52"/>
      <c r="G10" s="52"/>
    </row>
    <row r="11" spans="1:7" customFormat="1" x14ac:dyDescent="0.25">
      <c r="A11" s="46" t="s">
        <v>125</v>
      </c>
      <c r="B11" s="52" t="s">
        <v>219</v>
      </c>
      <c r="C11" s="52"/>
      <c r="D11" s="52"/>
      <c r="E11" s="52"/>
      <c r="F11" s="52"/>
      <c r="G11" s="52"/>
    </row>
    <row r="12" spans="1:7" customFormat="1" x14ac:dyDescent="0.25">
      <c r="A12" s="46" t="s">
        <v>126</v>
      </c>
      <c r="B12" s="52" t="s">
        <v>220</v>
      </c>
      <c r="C12" s="52"/>
      <c r="D12" s="52"/>
      <c r="E12" s="52"/>
      <c r="F12" s="52"/>
      <c r="G12" s="52"/>
    </row>
    <row r="13" spans="1:7" customFormat="1" x14ac:dyDescent="0.25">
      <c r="A13" s="46" t="s">
        <v>382</v>
      </c>
      <c r="B13" s="52">
        <v>2</v>
      </c>
      <c r="C13" s="52"/>
      <c r="D13" s="52"/>
      <c r="E13" s="52"/>
      <c r="F13" s="52"/>
      <c r="G13" s="52"/>
    </row>
    <row r="14" spans="1:7" customFormat="1" x14ac:dyDescent="0.25">
      <c r="A14" s="46" t="s">
        <v>128</v>
      </c>
      <c r="B14" s="52">
        <v>612</v>
      </c>
      <c r="C14" s="52"/>
      <c r="D14" s="52"/>
      <c r="E14" s="52"/>
      <c r="F14" s="52"/>
      <c r="G14" s="52"/>
    </row>
    <row r="15" spans="1:7" customFormat="1" x14ac:dyDescent="0.25">
      <c r="A15" s="46" t="s">
        <v>383</v>
      </c>
      <c r="B15" s="52" t="s">
        <v>320</v>
      </c>
      <c r="C15" s="52"/>
      <c r="D15" s="52"/>
      <c r="E15" s="52"/>
      <c r="F15" s="52"/>
      <c r="G15" s="52"/>
    </row>
    <row r="16" spans="1:7" customFormat="1" x14ac:dyDescent="0.25">
      <c r="A16" s="46" t="s">
        <v>130</v>
      </c>
      <c r="B16" s="52" t="s">
        <v>157</v>
      </c>
      <c r="C16" s="52"/>
      <c r="D16" s="52"/>
      <c r="E16" s="52"/>
      <c r="F16" s="52"/>
      <c r="G16" s="52"/>
    </row>
    <row r="17" spans="1:7" customFormat="1" x14ac:dyDescent="0.25">
      <c r="A17" s="47" t="s">
        <v>384</v>
      </c>
      <c r="B17" s="52"/>
      <c r="C17" s="52"/>
      <c r="D17" s="52"/>
      <c r="E17" s="52"/>
      <c r="F17" s="52"/>
      <c r="G17" s="52"/>
    </row>
    <row r="18" spans="1:7" customFormat="1" x14ac:dyDescent="0.25">
      <c r="A18" s="46" t="s">
        <v>132</v>
      </c>
      <c r="B18" s="53">
        <v>45135</v>
      </c>
      <c r="C18" s="53"/>
      <c r="D18" s="53"/>
      <c r="E18" s="53"/>
      <c r="F18" s="53"/>
      <c r="G18" s="53"/>
    </row>
    <row r="19" spans="1:7" customFormat="1" x14ac:dyDescent="0.25">
      <c r="A19" s="46" t="s">
        <v>133</v>
      </c>
      <c r="B19" s="53">
        <v>45135</v>
      </c>
      <c r="C19" s="53"/>
      <c r="D19" s="53"/>
      <c r="E19" s="53"/>
      <c r="F19" s="53"/>
      <c r="G19" s="53"/>
    </row>
    <row r="20" spans="1:7" customFormat="1" x14ac:dyDescent="0.25">
      <c r="A20" s="46" t="s">
        <v>134</v>
      </c>
      <c r="B20" s="52" t="s">
        <v>143</v>
      </c>
      <c r="C20" s="52"/>
      <c r="D20" s="52"/>
      <c r="E20" s="52"/>
      <c r="F20" s="52"/>
      <c r="G20" s="52"/>
    </row>
    <row r="21" spans="1:7" customFormat="1" x14ac:dyDescent="0.25">
      <c r="A21" s="46" t="s">
        <v>385</v>
      </c>
      <c r="B21" s="52" t="s">
        <v>63</v>
      </c>
      <c r="C21" s="52"/>
      <c r="D21" s="52"/>
      <c r="E21" s="52"/>
      <c r="F21" s="52"/>
      <c r="G21" s="52"/>
    </row>
    <row r="22" spans="1:7" customFormat="1" x14ac:dyDescent="0.25"/>
    <row r="23" spans="1:7" customFormat="1" x14ac:dyDescent="0.25">
      <c r="A23" s="23" t="str">
        <f>HYPERLINK("#'Factor List'!A1", "Back to Factor List")</f>
        <v>Back to Factor List</v>
      </c>
      <c r="B23" s="23" t="str">
        <f>HYPERLINK("#'Assumptions'!A1", "Assumptions")</f>
        <v>Assumptions</v>
      </c>
    </row>
    <row r="26" spans="1:7" s="61" customFormat="1" ht="13" x14ac:dyDescent="0.25">
      <c r="A26" s="60" t="s">
        <v>404</v>
      </c>
      <c r="B26" s="60">
        <v>60</v>
      </c>
      <c r="C26" s="60">
        <v>61</v>
      </c>
      <c r="D26" s="60">
        <v>62</v>
      </c>
      <c r="E26" s="60">
        <v>63</v>
      </c>
      <c r="F26" s="60">
        <v>64</v>
      </c>
      <c r="G26" s="60">
        <v>65</v>
      </c>
    </row>
    <row r="27" spans="1:7" x14ac:dyDescent="0.25">
      <c r="A27" s="44">
        <v>0</v>
      </c>
      <c r="B27" s="50">
        <v>1</v>
      </c>
      <c r="C27" s="50">
        <v>1.05</v>
      </c>
      <c r="D27" s="50">
        <v>1.105</v>
      </c>
      <c r="E27" s="50">
        <v>1.1639999999999999</v>
      </c>
      <c r="F27" s="50">
        <v>1.228</v>
      </c>
      <c r="G27" s="50">
        <v>1.298</v>
      </c>
    </row>
    <row r="28" spans="1:7" x14ac:dyDescent="0.25">
      <c r="A28" s="44">
        <v>1</v>
      </c>
      <c r="B28" s="50">
        <v>1.004</v>
      </c>
      <c r="C28" s="50">
        <v>1.0549999999999999</v>
      </c>
      <c r="D28" s="50">
        <v>1.1100000000000001</v>
      </c>
      <c r="E28" s="50">
        <v>1.169</v>
      </c>
      <c r="F28" s="50">
        <v>1.234</v>
      </c>
      <c r="G28" s="50">
        <v>1.304</v>
      </c>
    </row>
    <row r="29" spans="1:7" x14ac:dyDescent="0.25">
      <c r="A29" s="44">
        <v>2</v>
      </c>
      <c r="B29" s="50">
        <v>1.008</v>
      </c>
      <c r="C29" s="50">
        <v>1.0589999999999999</v>
      </c>
      <c r="D29" s="50">
        <v>1.115</v>
      </c>
      <c r="E29" s="50">
        <v>1.175</v>
      </c>
      <c r="F29" s="50">
        <v>1.24</v>
      </c>
      <c r="G29" s="50">
        <v>1.3109999999999999</v>
      </c>
    </row>
    <row r="30" spans="1:7" x14ac:dyDescent="0.25">
      <c r="A30" s="44">
        <v>3</v>
      </c>
      <c r="B30" s="50">
        <v>1.0129999999999999</v>
      </c>
      <c r="C30" s="50">
        <v>1.0640000000000001</v>
      </c>
      <c r="D30" s="50">
        <v>1.1200000000000001</v>
      </c>
      <c r="E30" s="50">
        <v>1.18</v>
      </c>
      <c r="F30" s="50">
        <v>1.2450000000000001</v>
      </c>
      <c r="G30" s="50">
        <v>1.3169999999999999</v>
      </c>
    </row>
    <row r="31" spans="1:7" x14ac:dyDescent="0.25">
      <c r="A31" s="44">
        <v>4</v>
      </c>
      <c r="B31" s="50">
        <v>1.0169999999999999</v>
      </c>
      <c r="C31" s="50">
        <v>1.0680000000000001</v>
      </c>
      <c r="D31" s="50">
        <v>1.1240000000000001</v>
      </c>
      <c r="E31" s="50">
        <v>1.1850000000000001</v>
      </c>
      <c r="F31" s="50">
        <v>1.2509999999999999</v>
      </c>
      <c r="G31" s="50">
        <v>1.323</v>
      </c>
    </row>
    <row r="32" spans="1:7" x14ac:dyDescent="0.25">
      <c r="A32" s="44">
        <v>5</v>
      </c>
      <c r="B32" s="50">
        <v>1.0209999999999999</v>
      </c>
      <c r="C32" s="50">
        <v>1.073</v>
      </c>
      <c r="D32" s="50">
        <v>1.129</v>
      </c>
      <c r="E32" s="50">
        <v>1.1910000000000001</v>
      </c>
      <c r="F32" s="50">
        <v>1.2569999999999999</v>
      </c>
      <c r="G32" s="50">
        <v>1.33</v>
      </c>
    </row>
    <row r="33" spans="1:7" x14ac:dyDescent="0.25">
      <c r="A33" s="44">
        <v>6</v>
      </c>
      <c r="B33" s="50">
        <v>1.0249999999999999</v>
      </c>
      <c r="C33" s="50">
        <v>1.0780000000000001</v>
      </c>
      <c r="D33" s="50">
        <v>1.1339999999999999</v>
      </c>
      <c r="E33" s="50">
        <v>1.196</v>
      </c>
      <c r="F33" s="50">
        <v>1.2629999999999999</v>
      </c>
      <c r="G33" s="50">
        <v>1.3360000000000001</v>
      </c>
    </row>
    <row r="34" spans="1:7" x14ac:dyDescent="0.25">
      <c r="A34" s="44">
        <v>7</v>
      </c>
      <c r="B34" s="50">
        <v>1.0289999999999999</v>
      </c>
      <c r="C34" s="50">
        <v>1.0820000000000001</v>
      </c>
      <c r="D34" s="50">
        <v>1.139</v>
      </c>
      <c r="E34" s="50">
        <v>1.2010000000000001</v>
      </c>
      <c r="F34" s="50">
        <v>1.2689999999999999</v>
      </c>
      <c r="G34" s="50">
        <v>1.3420000000000001</v>
      </c>
    </row>
    <row r="35" spans="1:7" x14ac:dyDescent="0.25">
      <c r="A35" s="44">
        <v>8</v>
      </c>
      <c r="B35" s="50">
        <v>1.034</v>
      </c>
      <c r="C35" s="50">
        <v>1.087</v>
      </c>
      <c r="D35" s="50">
        <v>1.1439999999999999</v>
      </c>
      <c r="E35" s="50">
        <v>1.2070000000000001</v>
      </c>
      <c r="F35" s="50">
        <v>1.2749999999999999</v>
      </c>
      <c r="G35" s="50">
        <v>1.349</v>
      </c>
    </row>
    <row r="36" spans="1:7" x14ac:dyDescent="0.25">
      <c r="A36" s="44">
        <v>9</v>
      </c>
      <c r="B36" s="50">
        <v>1.038</v>
      </c>
      <c r="C36" s="50">
        <v>1.091</v>
      </c>
      <c r="D36" s="50">
        <v>1.149</v>
      </c>
      <c r="E36" s="50">
        <v>1.212</v>
      </c>
      <c r="F36" s="50">
        <v>1.28</v>
      </c>
      <c r="G36" s="50">
        <v>1.355</v>
      </c>
    </row>
    <row r="37" spans="1:7" x14ac:dyDescent="0.25">
      <c r="A37" s="44">
        <v>10</v>
      </c>
      <c r="B37" s="50">
        <v>1.042</v>
      </c>
      <c r="C37" s="50">
        <v>1.0960000000000001</v>
      </c>
      <c r="D37" s="50">
        <v>1.1539999999999999</v>
      </c>
      <c r="E37" s="50">
        <v>1.2170000000000001</v>
      </c>
      <c r="F37" s="50">
        <v>1.286</v>
      </c>
      <c r="G37" s="50">
        <v>1.361</v>
      </c>
    </row>
    <row r="38" spans="1:7" x14ac:dyDescent="0.25">
      <c r="A38" s="44">
        <v>11</v>
      </c>
      <c r="B38" s="50">
        <v>1.046</v>
      </c>
      <c r="C38" s="50">
        <v>1.1000000000000001</v>
      </c>
      <c r="D38" s="50">
        <v>1.159</v>
      </c>
      <c r="E38" s="50">
        <v>1.2230000000000001</v>
      </c>
      <c r="F38" s="50">
        <v>1.292</v>
      </c>
      <c r="G38" s="50">
        <v>1.3680000000000001</v>
      </c>
    </row>
  </sheetData>
  <sheetProtection algorithmName="SHA-512" hashValue="pt1PhKH9Bib5CoRMTALm/ROSu9ferAaapXbbYLm/YVCxN/0cV9i/+vrERC7bmGA4VhasIlL5SHr8ZzeCqvtD/Q==" saltValue="IqMSnsOm8c8g9mK5UTUH2A==" spinCount="100000" sheet="1" objects="1" scenarios="1"/>
  <conditionalFormatting sqref="A26:A38">
    <cfRule type="expression" dxfId="196" priority="1" stopIfTrue="1">
      <formula>MOD(ROW(),2)=0</formula>
    </cfRule>
    <cfRule type="expression" dxfId="195" priority="2" stopIfTrue="1">
      <formula>MOD(ROW(),2)&lt;&gt;0</formula>
    </cfRule>
  </conditionalFormatting>
  <conditionalFormatting sqref="B26:G38">
    <cfRule type="expression" dxfId="194" priority="3" stopIfTrue="1">
      <formula>MOD(ROW(),2)=0</formula>
    </cfRule>
    <cfRule type="expression" dxfId="193" priority="4" stopIfTrue="1">
      <formula>MOD(ROW(),2)&lt;&gt;0</formula>
    </cfRule>
  </conditionalFormatting>
  <conditionalFormatting sqref="A6:A21">
    <cfRule type="expression" dxfId="192" priority="5" stopIfTrue="1">
      <formula>MOD(ROW(),2)=0</formula>
    </cfRule>
    <cfRule type="expression" dxfId="191" priority="6" stopIfTrue="1">
      <formula>MOD(ROW(),2)&lt;&gt;0</formula>
    </cfRule>
  </conditionalFormatting>
  <conditionalFormatting sqref="B6:G21">
    <cfRule type="expression" dxfId="190" priority="7" stopIfTrue="1">
      <formula>MOD(ROW(),2)=0</formula>
    </cfRule>
    <cfRule type="expression" dxfId="189" priority="8" stopIfTrue="1">
      <formula>MOD(ROW(),2)&lt;&gt;0</formula>
    </cfRule>
  </conditionalFormatting>
  <pageMargins left="0.7" right="0.7" top="0.75" bottom="0.75" header="0.3" footer="0.3"/>
  <tableParts count="1">
    <tablePart r:id="rId1"/>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65F4E-2B7C-448C-872E-CF7C0FBBC124}">
  <sheetPr codeName="Sheet75"/>
  <dimension ref="A1:AQ38"/>
  <sheetViews>
    <sheetView showGridLines="0" workbookViewId="0">
      <selection activeCell="A6" sqref="A6"/>
    </sheetView>
  </sheetViews>
  <sheetFormatPr defaultColWidth="8.7265625" defaultRowHeight="12.5" x14ac:dyDescent="0.25"/>
  <cols>
    <col min="1" max="1" width="31.7265625" style="42" customWidth="1"/>
    <col min="2" max="43" width="22.7265625" style="42" customWidth="1"/>
    <col min="44" max="16384" width="8.7265625" style="42"/>
  </cols>
  <sheetData>
    <row r="1" spans="1:43" s="1" customFormat="1" ht="20" x14ac:dyDescent="0.4">
      <c r="A1" s="2" t="s">
        <v>0</v>
      </c>
    </row>
    <row r="2" spans="1:43" s="1" customFormat="1" ht="15.5" x14ac:dyDescent="0.35">
      <c r="A2" s="30" t="s">
        <v>1</v>
      </c>
      <c r="B2" s="3" t="str">
        <f>wb_title</f>
        <v>Fire_NI - Consolidated Factor Spreadsheet</v>
      </c>
    </row>
    <row r="3" spans="1:43" s="1" customFormat="1" ht="15.5" x14ac:dyDescent="0.35">
      <c r="A3" s="30" t="s">
        <v>2</v>
      </c>
      <c r="B3" s="3" t="str">
        <f>TABLE_FACTOR_TYPE_1 &amp; " - x-" &amp; TABLE_SERIES_NUMBER_1</f>
        <v>Scheme pays AA - x-613</v>
      </c>
    </row>
    <row r="4" spans="1:43" customFormat="1" x14ac:dyDescent="0.25"/>
    <row r="5" spans="1:43" customFormat="1" x14ac:dyDescent="0.25"/>
    <row r="6" spans="1:43" customFormat="1" x14ac:dyDescent="0.25">
      <c r="A6" s="46" t="s">
        <v>379</v>
      </c>
      <c r="B6" s="52" t="s">
        <v>380</v>
      </c>
      <c r="C6" s="52"/>
      <c r="D6" s="52"/>
      <c r="E6" s="52"/>
      <c r="F6" s="52"/>
      <c r="G6" s="52"/>
      <c r="H6" s="52"/>
      <c r="I6" s="52"/>
      <c r="J6" s="52"/>
      <c r="K6" s="52"/>
      <c r="L6" s="52"/>
      <c r="M6" s="52"/>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row>
    <row r="7" spans="1:43" customFormat="1" x14ac:dyDescent="0.25">
      <c r="A7" s="46" t="s">
        <v>381</v>
      </c>
      <c r="B7" s="52" t="s">
        <v>31</v>
      </c>
      <c r="C7" s="52"/>
      <c r="D7" s="52"/>
      <c r="E7" s="52"/>
      <c r="F7" s="52"/>
      <c r="G7" s="52"/>
      <c r="H7" s="52"/>
      <c r="I7" s="52"/>
      <c r="J7" s="52"/>
      <c r="K7" s="52"/>
      <c r="L7" s="52"/>
      <c r="M7" s="52"/>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row>
    <row r="8" spans="1:43" customFormat="1" x14ac:dyDescent="0.25">
      <c r="A8" s="46" t="s">
        <v>123</v>
      </c>
      <c r="B8" s="52" t="s">
        <v>289</v>
      </c>
      <c r="C8" s="52"/>
      <c r="D8" s="52"/>
      <c r="E8" s="52"/>
      <c r="F8" s="52"/>
      <c r="G8" s="52"/>
      <c r="H8" s="52"/>
      <c r="I8" s="52"/>
      <c r="J8" s="52"/>
      <c r="K8" s="52"/>
      <c r="L8" s="52"/>
      <c r="M8" s="52"/>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row>
    <row r="9" spans="1:43" customFormat="1" x14ac:dyDescent="0.25">
      <c r="A9" s="46" t="s">
        <v>124</v>
      </c>
      <c r="B9" s="52" t="s">
        <v>297</v>
      </c>
      <c r="C9" s="52"/>
      <c r="D9" s="52"/>
      <c r="E9" s="52"/>
      <c r="F9" s="52"/>
      <c r="G9" s="52"/>
      <c r="H9" s="52"/>
      <c r="I9" s="52"/>
      <c r="J9" s="52"/>
      <c r="K9" s="52"/>
      <c r="L9" s="52"/>
      <c r="M9" s="52"/>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row>
    <row r="10" spans="1:43" customFormat="1" x14ac:dyDescent="0.25">
      <c r="A10" s="46" t="s">
        <v>6</v>
      </c>
      <c r="B10" s="52" t="s">
        <v>321</v>
      </c>
      <c r="C10" s="52"/>
      <c r="D10" s="52"/>
      <c r="E10" s="52"/>
      <c r="F10" s="52"/>
      <c r="G10" s="52"/>
      <c r="H10" s="52"/>
      <c r="I10" s="52"/>
      <c r="J10" s="52"/>
      <c r="K10" s="52"/>
      <c r="L10" s="52"/>
      <c r="M10" s="52"/>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row>
    <row r="11" spans="1:43" customFormat="1" x14ac:dyDescent="0.25">
      <c r="A11" s="46" t="s">
        <v>125</v>
      </c>
      <c r="B11" s="52" t="s">
        <v>219</v>
      </c>
      <c r="C11" s="52"/>
      <c r="D11" s="52"/>
      <c r="E11" s="52"/>
      <c r="F11" s="52"/>
      <c r="G11" s="52"/>
      <c r="H11" s="52"/>
      <c r="I11" s="52"/>
      <c r="J11" s="52"/>
      <c r="K11" s="52"/>
      <c r="L11" s="52"/>
      <c r="M11" s="52"/>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row>
    <row r="12" spans="1:43" customFormat="1" x14ac:dyDescent="0.25">
      <c r="A12" s="46" t="s">
        <v>126</v>
      </c>
      <c r="B12" s="52" t="s">
        <v>220</v>
      </c>
      <c r="C12" s="52"/>
      <c r="D12" s="52"/>
      <c r="E12" s="52"/>
      <c r="F12" s="52"/>
      <c r="G12" s="52"/>
      <c r="H12" s="52"/>
      <c r="I12" s="52"/>
      <c r="J12" s="52"/>
      <c r="K12" s="52"/>
      <c r="L12" s="52"/>
      <c r="M12" s="52"/>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row>
    <row r="13" spans="1:43" customFormat="1" x14ac:dyDescent="0.25">
      <c r="A13" s="46" t="s">
        <v>382</v>
      </c>
      <c r="B13" s="52">
        <v>2</v>
      </c>
      <c r="C13" s="52"/>
      <c r="D13" s="52"/>
      <c r="E13" s="52"/>
      <c r="F13" s="52"/>
      <c r="G13" s="52"/>
      <c r="H13" s="52"/>
      <c r="I13" s="52"/>
      <c r="J13" s="52"/>
      <c r="K13" s="52"/>
      <c r="L13" s="52"/>
      <c r="M13" s="52"/>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row>
    <row r="14" spans="1:43" customFormat="1" x14ac:dyDescent="0.25">
      <c r="A14" s="46" t="s">
        <v>128</v>
      </c>
      <c r="B14" s="52">
        <v>613</v>
      </c>
      <c r="C14" s="52"/>
      <c r="D14" s="52"/>
      <c r="E14" s="52"/>
      <c r="F14" s="52"/>
      <c r="G14" s="52"/>
      <c r="H14" s="52"/>
      <c r="I14" s="52"/>
      <c r="J14" s="52"/>
      <c r="K14" s="52"/>
      <c r="L14" s="52"/>
      <c r="M14" s="52"/>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row>
    <row r="15" spans="1:43" customFormat="1" x14ac:dyDescent="0.25">
      <c r="A15" s="46" t="s">
        <v>383</v>
      </c>
      <c r="B15" s="52" t="s">
        <v>322</v>
      </c>
      <c r="C15" s="52"/>
      <c r="D15" s="52"/>
      <c r="E15" s="52"/>
      <c r="F15" s="52"/>
      <c r="G15" s="52"/>
      <c r="H15" s="52"/>
      <c r="I15" s="52"/>
      <c r="J15" s="52"/>
      <c r="K15" s="52"/>
      <c r="L15" s="52"/>
      <c r="M15" s="52"/>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row>
    <row r="16" spans="1:43" customFormat="1" x14ac:dyDescent="0.25">
      <c r="A16" s="46" t="s">
        <v>130</v>
      </c>
      <c r="B16" s="52" t="s">
        <v>323</v>
      </c>
      <c r="C16" s="52"/>
      <c r="D16" s="52"/>
      <c r="E16" s="52"/>
      <c r="F16" s="52"/>
      <c r="G16" s="52"/>
      <c r="H16" s="52"/>
      <c r="I16" s="52"/>
      <c r="J16" s="52"/>
      <c r="K16" s="52"/>
      <c r="L16" s="52"/>
      <c r="M16" s="52"/>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row>
    <row r="17" spans="1:43" customFormat="1" x14ac:dyDescent="0.25">
      <c r="A17" s="47" t="s">
        <v>384</v>
      </c>
      <c r="B17" s="52"/>
      <c r="C17" s="52"/>
      <c r="D17" s="52"/>
      <c r="E17" s="52"/>
      <c r="F17" s="52"/>
      <c r="G17" s="52"/>
      <c r="H17" s="52"/>
      <c r="I17" s="52"/>
      <c r="J17" s="52"/>
      <c r="K17" s="52"/>
      <c r="L17" s="52"/>
      <c r="M17" s="52"/>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row>
    <row r="18" spans="1:43" customFormat="1" x14ac:dyDescent="0.25">
      <c r="A18" s="46" t="s">
        <v>132</v>
      </c>
      <c r="B18" s="53">
        <v>45135</v>
      </c>
      <c r="C18" s="53"/>
      <c r="D18" s="53"/>
      <c r="E18" s="53"/>
      <c r="F18" s="53"/>
      <c r="G18" s="53"/>
      <c r="H18" s="53"/>
      <c r="I18" s="53"/>
      <c r="J18" s="53"/>
      <c r="K18" s="53"/>
      <c r="L18" s="53"/>
      <c r="M18" s="53"/>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row>
    <row r="19" spans="1:43" customFormat="1" x14ac:dyDescent="0.25">
      <c r="A19" s="46" t="s">
        <v>133</v>
      </c>
      <c r="B19" s="53">
        <v>45135</v>
      </c>
      <c r="C19" s="53"/>
      <c r="D19" s="53"/>
      <c r="E19" s="53"/>
      <c r="F19" s="53"/>
      <c r="G19" s="53"/>
      <c r="H19" s="53"/>
      <c r="I19" s="53"/>
      <c r="J19" s="53"/>
      <c r="K19" s="53"/>
      <c r="L19" s="53"/>
      <c r="M19" s="53"/>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row>
    <row r="20" spans="1:43" customFormat="1" x14ac:dyDescent="0.25">
      <c r="A20" s="46" t="s">
        <v>134</v>
      </c>
      <c r="B20" s="52" t="s">
        <v>143</v>
      </c>
      <c r="C20" s="52"/>
      <c r="D20" s="52"/>
      <c r="E20" s="52"/>
      <c r="F20" s="52"/>
      <c r="G20" s="52"/>
      <c r="H20" s="52"/>
      <c r="I20" s="52"/>
      <c r="J20" s="52"/>
      <c r="K20" s="52"/>
      <c r="L20" s="52"/>
      <c r="M20" s="52"/>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row>
    <row r="21" spans="1:43" customFormat="1" x14ac:dyDescent="0.25">
      <c r="A21" s="46" t="s">
        <v>385</v>
      </c>
      <c r="B21" s="52" t="s">
        <v>63</v>
      </c>
      <c r="C21" s="52"/>
      <c r="D21" s="52"/>
      <c r="E21" s="52"/>
      <c r="F21" s="52"/>
      <c r="G21" s="52"/>
      <c r="H21" s="52"/>
      <c r="I21" s="52"/>
      <c r="J21" s="52"/>
      <c r="K21" s="52"/>
      <c r="L21" s="52"/>
      <c r="M21" s="52"/>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row>
    <row r="22" spans="1:43" customFormat="1" x14ac:dyDescent="0.25"/>
    <row r="23" spans="1:43" customFormat="1" x14ac:dyDescent="0.25">
      <c r="A23" s="23" t="str">
        <f>HYPERLINK("#'Factor List'!A1", "Back to Factor List")</f>
        <v>Back to Factor List</v>
      </c>
      <c r="B23" s="23" t="str">
        <f>HYPERLINK("#'Assumptions'!A1", "Assumptions")</f>
        <v>Assumptions</v>
      </c>
    </row>
    <row r="26" spans="1:43" s="61" customFormat="1" ht="13" x14ac:dyDescent="0.25">
      <c r="A26" s="60" t="s">
        <v>404</v>
      </c>
      <c r="B26" s="60">
        <v>18</v>
      </c>
      <c r="C26" s="60">
        <v>19</v>
      </c>
      <c r="D26" s="60">
        <v>20</v>
      </c>
      <c r="E26" s="60">
        <v>21</v>
      </c>
      <c r="F26" s="60">
        <v>22</v>
      </c>
      <c r="G26" s="60">
        <v>23</v>
      </c>
      <c r="H26" s="60">
        <v>24</v>
      </c>
      <c r="I26" s="60">
        <v>25</v>
      </c>
      <c r="J26" s="60">
        <v>26</v>
      </c>
      <c r="K26" s="60">
        <v>27</v>
      </c>
      <c r="L26" s="60">
        <v>28</v>
      </c>
      <c r="M26" s="60">
        <v>29</v>
      </c>
      <c r="N26" s="60">
        <v>30</v>
      </c>
      <c r="O26" s="60">
        <v>31</v>
      </c>
      <c r="P26" s="60">
        <v>32</v>
      </c>
      <c r="Q26" s="60">
        <v>33</v>
      </c>
      <c r="R26" s="60">
        <v>34</v>
      </c>
      <c r="S26" s="60">
        <v>35</v>
      </c>
      <c r="T26" s="60">
        <v>36</v>
      </c>
      <c r="U26" s="60">
        <v>37</v>
      </c>
      <c r="V26" s="60">
        <v>38</v>
      </c>
      <c r="W26" s="60">
        <v>39</v>
      </c>
      <c r="X26" s="60">
        <v>40</v>
      </c>
      <c r="Y26" s="60">
        <v>41</v>
      </c>
      <c r="Z26" s="60">
        <v>42</v>
      </c>
      <c r="AA26" s="60">
        <v>43</v>
      </c>
      <c r="AB26" s="60">
        <v>44</v>
      </c>
      <c r="AC26" s="60">
        <v>45</v>
      </c>
      <c r="AD26" s="60">
        <v>46</v>
      </c>
      <c r="AE26" s="60">
        <v>47</v>
      </c>
      <c r="AF26" s="60">
        <v>48</v>
      </c>
      <c r="AG26" s="60">
        <v>49</v>
      </c>
      <c r="AH26" s="60">
        <v>50</v>
      </c>
      <c r="AI26" s="60">
        <v>51</v>
      </c>
      <c r="AJ26" s="60">
        <v>52</v>
      </c>
      <c r="AK26" s="60">
        <v>53</v>
      </c>
      <c r="AL26" s="60">
        <v>54</v>
      </c>
      <c r="AM26" s="60">
        <v>55</v>
      </c>
      <c r="AN26" s="60">
        <v>56</v>
      </c>
      <c r="AO26" s="60">
        <v>57</v>
      </c>
      <c r="AP26" s="60">
        <v>58</v>
      </c>
      <c r="AQ26" s="60">
        <v>59</v>
      </c>
    </row>
    <row r="27" spans="1:43" x14ac:dyDescent="0.25">
      <c r="A27" s="44">
        <v>0</v>
      </c>
      <c r="B27" s="50">
        <v>0.26700000000000002</v>
      </c>
      <c r="C27" s="50">
        <v>0.27300000000000002</v>
      </c>
      <c r="D27" s="50">
        <v>0.27900000000000003</v>
      </c>
      <c r="E27" s="50">
        <v>0.28599999999999998</v>
      </c>
      <c r="F27" s="50">
        <v>0.29299999999999998</v>
      </c>
      <c r="G27" s="50">
        <v>0.3</v>
      </c>
      <c r="H27" s="50">
        <v>0.307</v>
      </c>
      <c r="I27" s="50">
        <v>0.315</v>
      </c>
      <c r="J27" s="50">
        <v>0.32200000000000001</v>
      </c>
      <c r="K27" s="50">
        <v>0.33</v>
      </c>
      <c r="L27" s="50">
        <v>0.33900000000000002</v>
      </c>
      <c r="M27" s="50">
        <v>0.34799999999999998</v>
      </c>
      <c r="N27" s="50">
        <v>0.35699999999999998</v>
      </c>
      <c r="O27" s="50">
        <v>0.36599999999999999</v>
      </c>
      <c r="P27" s="50">
        <v>0.376</v>
      </c>
      <c r="Q27" s="50">
        <v>0.38600000000000001</v>
      </c>
      <c r="R27" s="50">
        <v>0.39700000000000002</v>
      </c>
      <c r="S27" s="50">
        <v>0.40799999999999997</v>
      </c>
      <c r="T27" s="50">
        <v>0.42</v>
      </c>
      <c r="U27" s="50">
        <v>0.432</v>
      </c>
      <c r="V27" s="50">
        <v>0.44500000000000001</v>
      </c>
      <c r="W27" s="50">
        <v>0.45800000000000002</v>
      </c>
      <c r="X27" s="50">
        <v>0.47199999999999998</v>
      </c>
      <c r="Y27" s="50">
        <v>0.48599999999999999</v>
      </c>
      <c r="Z27" s="50">
        <v>0.502</v>
      </c>
      <c r="AA27" s="50">
        <v>0.51800000000000002</v>
      </c>
      <c r="AB27" s="50">
        <v>0.53500000000000003</v>
      </c>
      <c r="AC27" s="50">
        <v>0.55200000000000005</v>
      </c>
      <c r="AD27" s="50">
        <v>0.57099999999999995</v>
      </c>
      <c r="AE27" s="50">
        <v>0.59099999999999997</v>
      </c>
      <c r="AF27" s="50">
        <v>0.61199999999999999</v>
      </c>
      <c r="AG27" s="50">
        <v>0.63400000000000001</v>
      </c>
      <c r="AH27" s="50">
        <v>0.65800000000000003</v>
      </c>
      <c r="AI27" s="50">
        <v>0.68300000000000005</v>
      </c>
      <c r="AJ27" s="50">
        <v>0.70899999999999996</v>
      </c>
      <c r="AK27" s="50">
        <v>0.73699999999999999</v>
      </c>
      <c r="AL27" s="50">
        <v>0.76700000000000002</v>
      </c>
      <c r="AM27" s="50">
        <v>0.8</v>
      </c>
      <c r="AN27" s="50">
        <v>0.83399999999999996</v>
      </c>
      <c r="AO27" s="50">
        <v>0.871</v>
      </c>
      <c r="AP27" s="50">
        <v>0.91100000000000003</v>
      </c>
      <c r="AQ27" s="50">
        <v>0.95399999999999996</v>
      </c>
    </row>
    <row r="28" spans="1:43" x14ac:dyDescent="0.25">
      <c r="A28" s="44">
        <v>1</v>
      </c>
      <c r="B28" s="50">
        <v>0.26700000000000002</v>
      </c>
      <c r="C28" s="50">
        <v>0.27300000000000002</v>
      </c>
      <c r="D28" s="50">
        <v>0.28000000000000003</v>
      </c>
      <c r="E28" s="50">
        <v>0.28599999999999998</v>
      </c>
      <c r="F28" s="50">
        <v>0.29299999999999998</v>
      </c>
      <c r="G28" s="50">
        <v>0.3</v>
      </c>
      <c r="H28" s="50">
        <v>0.308</v>
      </c>
      <c r="I28" s="50">
        <v>0.315</v>
      </c>
      <c r="J28" s="50">
        <v>0.32300000000000001</v>
      </c>
      <c r="K28" s="50">
        <v>0.33100000000000002</v>
      </c>
      <c r="L28" s="50">
        <v>0.34</v>
      </c>
      <c r="M28" s="50">
        <v>0.34799999999999998</v>
      </c>
      <c r="N28" s="50">
        <v>0.35799999999999998</v>
      </c>
      <c r="O28" s="50">
        <v>0.36699999999999999</v>
      </c>
      <c r="P28" s="50">
        <v>0.377</v>
      </c>
      <c r="Q28" s="50">
        <v>0.38700000000000001</v>
      </c>
      <c r="R28" s="50">
        <v>0.39800000000000002</v>
      </c>
      <c r="S28" s="50">
        <v>0.40899999999999997</v>
      </c>
      <c r="T28" s="50">
        <v>0.42099999999999999</v>
      </c>
      <c r="U28" s="50">
        <v>0.433</v>
      </c>
      <c r="V28" s="50">
        <v>0.44600000000000001</v>
      </c>
      <c r="W28" s="50">
        <v>0.45900000000000002</v>
      </c>
      <c r="X28" s="50">
        <v>0.47299999999999998</v>
      </c>
      <c r="Y28" s="50">
        <v>0.48799999999999999</v>
      </c>
      <c r="Z28" s="50">
        <v>0.503</v>
      </c>
      <c r="AA28" s="50">
        <v>0.51900000000000002</v>
      </c>
      <c r="AB28" s="50">
        <v>0.53600000000000003</v>
      </c>
      <c r="AC28" s="50">
        <v>0.55400000000000005</v>
      </c>
      <c r="AD28" s="50">
        <v>0.57299999999999995</v>
      </c>
      <c r="AE28" s="50">
        <v>0.59299999999999997</v>
      </c>
      <c r="AF28" s="50">
        <v>0.61399999999999999</v>
      </c>
      <c r="AG28" s="50">
        <v>0.63600000000000001</v>
      </c>
      <c r="AH28" s="50">
        <v>0.66</v>
      </c>
      <c r="AI28" s="50">
        <v>0.68500000000000005</v>
      </c>
      <c r="AJ28" s="50">
        <v>0.71099999999999997</v>
      </c>
      <c r="AK28" s="50">
        <v>0.74</v>
      </c>
      <c r="AL28" s="50">
        <v>0.77</v>
      </c>
      <c r="AM28" s="50">
        <v>0.80200000000000005</v>
      </c>
      <c r="AN28" s="50">
        <v>0.83699999999999997</v>
      </c>
      <c r="AO28" s="50">
        <v>0.874</v>
      </c>
      <c r="AP28" s="50">
        <v>0.91400000000000003</v>
      </c>
      <c r="AQ28" s="50">
        <v>0.95799999999999996</v>
      </c>
    </row>
    <row r="29" spans="1:43" x14ac:dyDescent="0.25">
      <c r="A29" s="44">
        <v>2</v>
      </c>
      <c r="B29" s="50">
        <v>0.26800000000000002</v>
      </c>
      <c r="C29" s="50">
        <v>0.27400000000000002</v>
      </c>
      <c r="D29" s="50">
        <v>0.28000000000000003</v>
      </c>
      <c r="E29" s="50">
        <v>0.28699999999999998</v>
      </c>
      <c r="F29" s="50">
        <v>0.29399999999999998</v>
      </c>
      <c r="G29" s="50">
        <v>0.30099999999999999</v>
      </c>
      <c r="H29" s="50">
        <v>0.308</v>
      </c>
      <c r="I29" s="50">
        <v>0.316</v>
      </c>
      <c r="J29" s="50">
        <v>0.32400000000000001</v>
      </c>
      <c r="K29" s="50">
        <v>0.33200000000000002</v>
      </c>
      <c r="L29" s="50">
        <v>0.34</v>
      </c>
      <c r="M29" s="50">
        <v>0.34899999999999998</v>
      </c>
      <c r="N29" s="50">
        <v>0.35799999999999998</v>
      </c>
      <c r="O29" s="50">
        <v>0.36799999999999999</v>
      </c>
      <c r="P29" s="50">
        <v>0.378</v>
      </c>
      <c r="Q29" s="50">
        <v>0.38800000000000001</v>
      </c>
      <c r="R29" s="50">
        <v>0.39900000000000002</v>
      </c>
      <c r="S29" s="50">
        <v>0.41</v>
      </c>
      <c r="T29" s="50">
        <v>0.42199999999999999</v>
      </c>
      <c r="U29" s="50">
        <v>0.434</v>
      </c>
      <c r="V29" s="50">
        <v>0.44700000000000001</v>
      </c>
      <c r="W29" s="50">
        <v>0.46</v>
      </c>
      <c r="X29" s="50">
        <v>0.47399999999999998</v>
      </c>
      <c r="Y29" s="50">
        <v>0.48899999999999999</v>
      </c>
      <c r="Z29" s="50">
        <v>0.504</v>
      </c>
      <c r="AA29" s="50">
        <v>0.52100000000000002</v>
      </c>
      <c r="AB29" s="50">
        <v>0.53800000000000003</v>
      </c>
      <c r="AC29" s="50">
        <v>0.55600000000000005</v>
      </c>
      <c r="AD29" s="50">
        <v>0.57399999999999995</v>
      </c>
      <c r="AE29" s="50">
        <v>0.59399999999999997</v>
      </c>
      <c r="AF29" s="50">
        <v>0.61599999999999999</v>
      </c>
      <c r="AG29" s="50">
        <v>0.63800000000000001</v>
      </c>
      <c r="AH29" s="50">
        <v>0.66200000000000003</v>
      </c>
      <c r="AI29" s="50">
        <v>0.68700000000000006</v>
      </c>
      <c r="AJ29" s="50">
        <v>0.71399999999999997</v>
      </c>
      <c r="AK29" s="50">
        <v>0.74199999999999999</v>
      </c>
      <c r="AL29" s="50">
        <v>0.77300000000000002</v>
      </c>
      <c r="AM29" s="50">
        <v>0.80500000000000005</v>
      </c>
      <c r="AN29" s="50">
        <v>0.84</v>
      </c>
      <c r="AO29" s="50">
        <v>0.878</v>
      </c>
      <c r="AP29" s="50">
        <v>0.91800000000000004</v>
      </c>
      <c r="AQ29" s="50">
        <v>0.96099999999999997</v>
      </c>
    </row>
    <row r="30" spans="1:43" x14ac:dyDescent="0.25">
      <c r="A30" s="44">
        <v>3</v>
      </c>
      <c r="B30" s="50">
        <v>0.26800000000000002</v>
      </c>
      <c r="C30" s="50">
        <v>0.27500000000000002</v>
      </c>
      <c r="D30" s="50">
        <v>0.28100000000000003</v>
      </c>
      <c r="E30" s="50">
        <v>0.28799999999999998</v>
      </c>
      <c r="F30" s="50">
        <v>0.29399999999999998</v>
      </c>
      <c r="G30" s="50">
        <v>0.30199999999999999</v>
      </c>
      <c r="H30" s="50">
        <v>0.309</v>
      </c>
      <c r="I30" s="50">
        <v>0.316</v>
      </c>
      <c r="J30" s="50">
        <v>0.32400000000000001</v>
      </c>
      <c r="K30" s="50">
        <v>0.33300000000000002</v>
      </c>
      <c r="L30" s="50">
        <v>0.34100000000000003</v>
      </c>
      <c r="M30" s="50">
        <v>0.35</v>
      </c>
      <c r="N30" s="50">
        <v>0.35899999999999999</v>
      </c>
      <c r="O30" s="50">
        <v>0.36899999999999999</v>
      </c>
      <c r="P30" s="50">
        <v>0.379</v>
      </c>
      <c r="Q30" s="50">
        <v>0.38900000000000001</v>
      </c>
      <c r="R30" s="50">
        <v>0.4</v>
      </c>
      <c r="S30" s="50">
        <v>0.41099999999999998</v>
      </c>
      <c r="T30" s="50">
        <v>0.42299999999999999</v>
      </c>
      <c r="U30" s="50">
        <v>0.435</v>
      </c>
      <c r="V30" s="50">
        <v>0.44800000000000001</v>
      </c>
      <c r="W30" s="50">
        <v>0.46100000000000002</v>
      </c>
      <c r="X30" s="50">
        <v>0.47499999999999998</v>
      </c>
      <c r="Y30" s="50">
        <v>0.49</v>
      </c>
      <c r="Z30" s="50">
        <v>0.50600000000000001</v>
      </c>
      <c r="AA30" s="50">
        <v>0.52200000000000002</v>
      </c>
      <c r="AB30" s="50">
        <v>0.53900000000000003</v>
      </c>
      <c r="AC30" s="50">
        <v>0.55700000000000005</v>
      </c>
      <c r="AD30" s="50">
        <v>0.57599999999999996</v>
      </c>
      <c r="AE30" s="50">
        <v>0.59599999999999997</v>
      </c>
      <c r="AF30" s="50">
        <v>0.61699999999999999</v>
      </c>
      <c r="AG30" s="50">
        <v>0.64</v>
      </c>
      <c r="AH30" s="50">
        <v>0.66400000000000003</v>
      </c>
      <c r="AI30" s="50">
        <v>0.68899999999999995</v>
      </c>
      <c r="AJ30" s="50">
        <v>0.71599999999999997</v>
      </c>
      <c r="AK30" s="50">
        <v>0.745</v>
      </c>
      <c r="AL30" s="50">
        <v>0.77500000000000002</v>
      </c>
      <c r="AM30" s="50">
        <v>0.80800000000000005</v>
      </c>
      <c r="AN30" s="50">
        <v>0.84299999999999997</v>
      </c>
      <c r="AO30" s="50">
        <v>0.88100000000000001</v>
      </c>
      <c r="AP30" s="50">
        <v>0.92200000000000004</v>
      </c>
      <c r="AQ30" s="50">
        <v>0.96499999999999997</v>
      </c>
    </row>
    <row r="31" spans="1:43" x14ac:dyDescent="0.25">
      <c r="A31" s="44">
        <v>4</v>
      </c>
      <c r="B31" s="50">
        <v>0.26900000000000002</v>
      </c>
      <c r="C31" s="50">
        <v>0.27500000000000002</v>
      </c>
      <c r="D31" s="50">
        <v>0.28100000000000003</v>
      </c>
      <c r="E31" s="50">
        <v>0.28799999999999998</v>
      </c>
      <c r="F31" s="50">
        <v>0.29499999999999998</v>
      </c>
      <c r="G31" s="50">
        <v>0.30199999999999999</v>
      </c>
      <c r="H31" s="50">
        <v>0.31</v>
      </c>
      <c r="I31" s="50">
        <v>0.317</v>
      </c>
      <c r="J31" s="50">
        <v>0.32500000000000001</v>
      </c>
      <c r="K31" s="50">
        <v>0.33300000000000002</v>
      </c>
      <c r="L31" s="50">
        <v>0.34200000000000003</v>
      </c>
      <c r="M31" s="50">
        <v>0.35099999999999998</v>
      </c>
      <c r="N31" s="50">
        <v>0.36</v>
      </c>
      <c r="O31" s="50">
        <v>0.36899999999999999</v>
      </c>
      <c r="P31" s="50">
        <v>0.379</v>
      </c>
      <c r="Q31" s="50">
        <v>0.39</v>
      </c>
      <c r="R31" s="50">
        <v>0.40100000000000002</v>
      </c>
      <c r="S31" s="50">
        <v>0.41199999999999998</v>
      </c>
      <c r="T31" s="50">
        <v>0.42399999999999999</v>
      </c>
      <c r="U31" s="50">
        <v>0.436</v>
      </c>
      <c r="V31" s="50">
        <v>0.44900000000000001</v>
      </c>
      <c r="W31" s="50">
        <v>0.46200000000000002</v>
      </c>
      <c r="X31" s="50">
        <v>0.47699999999999998</v>
      </c>
      <c r="Y31" s="50">
        <v>0.49099999999999999</v>
      </c>
      <c r="Z31" s="50">
        <v>0.50700000000000001</v>
      </c>
      <c r="AA31" s="50">
        <v>0.52300000000000002</v>
      </c>
      <c r="AB31" s="50">
        <v>0.54100000000000004</v>
      </c>
      <c r="AC31" s="50">
        <v>0.55900000000000005</v>
      </c>
      <c r="AD31" s="50">
        <v>0.57799999999999996</v>
      </c>
      <c r="AE31" s="50">
        <v>0.59799999999999998</v>
      </c>
      <c r="AF31" s="50">
        <v>0.61899999999999999</v>
      </c>
      <c r="AG31" s="50">
        <v>0.64200000000000002</v>
      </c>
      <c r="AH31" s="50">
        <v>0.66600000000000004</v>
      </c>
      <c r="AI31" s="50">
        <v>0.69099999999999995</v>
      </c>
      <c r="AJ31" s="50">
        <v>0.71799999999999997</v>
      </c>
      <c r="AK31" s="50">
        <v>0.747</v>
      </c>
      <c r="AL31" s="50">
        <v>0.77800000000000002</v>
      </c>
      <c r="AM31" s="50">
        <v>0.81100000000000005</v>
      </c>
      <c r="AN31" s="50">
        <v>0.84599999999999997</v>
      </c>
      <c r="AO31" s="50">
        <v>0.88400000000000001</v>
      </c>
      <c r="AP31" s="50">
        <v>0.92500000000000004</v>
      </c>
      <c r="AQ31" s="50">
        <v>0.96899999999999997</v>
      </c>
    </row>
    <row r="32" spans="1:43" x14ac:dyDescent="0.25">
      <c r="A32" s="44">
        <v>5</v>
      </c>
      <c r="B32" s="50">
        <v>0.26900000000000002</v>
      </c>
      <c r="C32" s="50">
        <v>0.27600000000000002</v>
      </c>
      <c r="D32" s="50">
        <v>0.28199999999999997</v>
      </c>
      <c r="E32" s="50">
        <v>0.28899999999999998</v>
      </c>
      <c r="F32" s="50">
        <v>0.29599999999999999</v>
      </c>
      <c r="G32" s="50">
        <v>0.30299999999999999</v>
      </c>
      <c r="H32" s="50">
        <v>0.31</v>
      </c>
      <c r="I32" s="50">
        <v>0.318</v>
      </c>
      <c r="J32" s="50">
        <v>0.32600000000000001</v>
      </c>
      <c r="K32" s="50">
        <v>0.33400000000000002</v>
      </c>
      <c r="L32" s="50">
        <v>0.34300000000000003</v>
      </c>
      <c r="M32" s="50">
        <v>0.35099999999999998</v>
      </c>
      <c r="N32" s="50">
        <v>0.36099999999999999</v>
      </c>
      <c r="O32" s="50">
        <v>0.37</v>
      </c>
      <c r="P32" s="50">
        <v>0.38</v>
      </c>
      <c r="Q32" s="50">
        <v>0.39100000000000001</v>
      </c>
      <c r="R32" s="50">
        <v>0.40200000000000002</v>
      </c>
      <c r="S32" s="50">
        <v>0.41299999999999998</v>
      </c>
      <c r="T32" s="50">
        <v>0.42499999999999999</v>
      </c>
      <c r="U32" s="50">
        <v>0.437</v>
      </c>
      <c r="V32" s="50">
        <v>0.45</v>
      </c>
      <c r="W32" s="50">
        <v>0.46400000000000002</v>
      </c>
      <c r="X32" s="50">
        <v>0.47799999999999998</v>
      </c>
      <c r="Y32" s="50">
        <v>0.49299999999999999</v>
      </c>
      <c r="Z32" s="50">
        <v>0.50800000000000001</v>
      </c>
      <c r="AA32" s="50">
        <v>0.52500000000000002</v>
      </c>
      <c r="AB32" s="50">
        <v>0.54200000000000004</v>
      </c>
      <c r="AC32" s="50">
        <v>0.56000000000000005</v>
      </c>
      <c r="AD32" s="50">
        <v>0.57899999999999996</v>
      </c>
      <c r="AE32" s="50">
        <v>0.6</v>
      </c>
      <c r="AF32" s="50">
        <v>0.621</v>
      </c>
      <c r="AG32" s="50">
        <v>0.64400000000000002</v>
      </c>
      <c r="AH32" s="50">
        <v>0.66800000000000004</v>
      </c>
      <c r="AI32" s="50">
        <v>0.69399999999999995</v>
      </c>
      <c r="AJ32" s="50">
        <v>0.72099999999999997</v>
      </c>
      <c r="AK32" s="50">
        <v>0.75</v>
      </c>
      <c r="AL32" s="50">
        <v>0.78100000000000003</v>
      </c>
      <c r="AM32" s="50">
        <v>0.81399999999999995</v>
      </c>
      <c r="AN32" s="50">
        <v>0.84899999999999998</v>
      </c>
      <c r="AO32" s="50">
        <v>0.88800000000000001</v>
      </c>
      <c r="AP32" s="50">
        <v>0.92900000000000005</v>
      </c>
      <c r="AQ32" s="50">
        <v>0.97299999999999998</v>
      </c>
    </row>
    <row r="33" spans="1:43" x14ac:dyDescent="0.25">
      <c r="A33" s="44">
        <v>6</v>
      </c>
      <c r="B33" s="50">
        <v>0.27</v>
      </c>
      <c r="C33" s="50">
        <v>0.27600000000000002</v>
      </c>
      <c r="D33" s="50">
        <v>0.28299999999999997</v>
      </c>
      <c r="E33" s="50">
        <v>0.28899999999999998</v>
      </c>
      <c r="F33" s="50">
        <v>0.29599999999999999</v>
      </c>
      <c r="G33" s="50">
        <v>0.30299999999999999</v>
      </c>
      <c r="H33" s="50">
        <v>0.311</v>
      </c>
      <c r="I33" s="50">
        <v>0.318</v>
      </c>
      <c r="J33" s="50">
        <v>0.32600000000000001</v>
      </c>
      <c r="K33" s="50">
        <v>0.33500000000000002</v>
      </c>
      <c r="L33" s="50">
        <v>0.34300000000000003</v>
      </c>
      <c r="M33" s="50">
        <v>0.35199999999999998</v>
      </c>
      <c r="N33" s="50">
        <v>0.36099999999999999</v>
      </c>
      <c r="O33" s="50">
        <v>0.371</v>
      </c>
      <c r="P33" s="50">
        <v>0.38100000000000001</v>
      </c>
      <c r="Q33" s="50">
        <v>0.39200000000000002</v>
      </c>
      <c r="R33" s="50">
        <v>0.40300000000000002</v>
      </c>
      <c r="S33" s="50">
        <v>0.41399999999999998</v>
      </c>
      <c r="T33" s="50">
        <v>0.42599999999999999</v>
      </c>
      <c r="U33" s="50">
        <v>0.438</v>
      </c>
      <c r="V33" s="50">
        <v>0.45100000000000001</v>
      </c>
      <c r="W33" s="50">
        <v>0.46500000000000002</v>
      </c>
      <c r="X33" s="50">
        <v>0.47899999999999998</v>
      </c>
      <c r="Y33" s="50">
        <v>0.49399999999999999</v>
      </c>
      <c r="Z33" s="50">
        <v>0.51</v>
      </c>
      <c r="AA33" s="50">
        <v>0.52600000000000002</v>
      </c>
      <c r="AB33" s="50">
        <v>0.54400000000000004</v>
      </c>
      <c r="AC33" s="50">
        <v>0.56200000000000006</v>
      </c>
      <c r="AD33" s="50">
        <v>0.58099999999999996</v>
      </c>
      <c r="AE33" s="50">
        <v>0.60099999999999998</v>
      </c>
      <c r="AF33" s="50">
        <v>0.623</v>
      </c>
      <c r="AG33" s="50">
        <v>0.64600000000000002</v>
      </c>
      <c r="AH33" s="50">
        <v>0.67</v>
      </c>
      <c r="AI33" s="50">
        <v>0.69599999999999995</v>
      </c>
      <c r="AJ33" s="50">
        <v>0.72299999999999998</v>
      </c>
      <c r="AK33" s="50">
        <v>0.752</v>
      </c>
      <c r="AL33" s="50">
        <v>0.78300000000000003</v>
      </c>
      <c r="AM33" s="50">
        <v>0.81699999999999995</v>
      </c>
      <c r="AN33" s="50">
        <v>0.85299999999999998</v>
      </c>
      <c r="AO33" s="50">
        <v>0.89100000000000001</v>
      </c>
      <c r="AP33" s="50">
        <v>0.93200000000000005</v>
      </c>
      <c r="AQ33" s="50">
        <v>0.97699999999999998</v>
      </c>
    </row>
    <row r="34" spans="1:43" x14ac:dyDescent="0.25">
      <c r="A34" s="44">
        <v>7</v>
      </c>
      <c r="B34" s="50">
        <v>0.27</v>
      </c>
      <c r="C34" s="50">
        <v>0.27700000000000002</v>
      </c>
      <c r="D34" s="50">
        <v>0.28299999999999997</v>
      </c>
      <c r="E34" s="50">
        <v>0.28999999999999998</v>
      </c>
      <c r="F34" s="50">
        <v>0.29699999999999999</v>
      </c>
      <c r="G34" s="50">
        <v>0.30399999999999999</v>
      </c>
      <c r="H34" s="50">
        <v>0.311</v>
      </c>
      <c r="I34" s="50">
        <v>0.31900000000000001</v>
      </c>
      <c r="J34" s="50">
        <v>0.32700000000000001</v>
      </c>
      <c r="K34" s="50">
        <v>0.33500000000000002</v>
      </c>
      <c r="L34" s="50">
        <v>0.34399999999999997</v>
      </c>
      <c r="M34" s="50">
        <v>0.35299999999999998</v>
      </c>
      <c r="N34" s="50">
        <v>0.36199999999999999</v>
      </c>
      <c r="O34" s="50">
        <v>0.372</v>
      </c>
      <c r="P34" s="50">
        <v>0.38200000000000001</v>
      </c>
      <c r="Q34" s="50">
        <v>0.39300000000000002</v>
      </c>
      <c r="R34" s="50">
        <v>0.40300000000000002</v>
      </c>
      <c r="S34" s="50">
        <v>0.41499999999999998</v>
      </c>
      <c r="T34" s="50">
        <v>0.42699999999999999</v>
      </c>
      <c r="U34" s="50">
        <v>0.439</v>
      </c>
      <c r="V34" s="50">
        <v>0.45200000000000001</v>
      </c>
      <c r="W34" s="50">
        <v>0.46600000000000003</v>
      </c>
      <c r="X34" s="50">
        <v>0.48</v>
      </c>
      <c r="Y34" s="50">
        <v>0.495</v>
      </c>
      <c r="Z34" s="50">
        <v>0.51100000000000001</v>
      </c>
      <c r="AA34" s="50">
        <v>0.52800000000000002</v>
      </c>
      <c r="AB34" s="50">
        <v>0.54500000000000004</v>
      </c>
      <c r="AC34" s="50">
        <v>0.56299999999999994</v>
      </c>
      <c r="AD34" s="50">
        <v>0.58299999999999996</v>
      </c>
      <c r="AE34" s="50">
        <v>0.60299999999999998</v>
      </c>
      <c r="AF34" s="50">
        <v>0.625</v>
      </c>
      <c r="AG34" s="50">
        <v>0.64800000000000002</v>
      </c>
      <c r="AH34" s="50">
        <v>0.67200000000000004</v>
      </c>
      <c r="AI34" s="50">
        <v>0.69799999999999995</v>
      </c>
      <c r="AJ34" s="50">
        <v>0.72499999999999998</v>
      </c>
      <c r="AK34" s="50">
        <v>0.755</v>
      </c>
      <c r="AL34" s="50">
        <v>0.78600000000000003</v>
      </c>
      <c r="AM34" s="50">
        <v>0.82</v>
      </c>
      <c r="AN34" s="50">
        <v>0.85599999999999998</v>
      </c>
      <c r="AO34" s="50">
        <v>0.89400000000000002</v>
      </c>
      <c r="AP34" s="50">
        <v>0.93600000000000005</v>
      </c>
      <c r="AQ34" s="50">
        <v>0.98099999999999998</v>
      </c>
    </row>
    <row r="35" spans="1:43" x14ac:dyDescent="0.25">
      <c r="A35" s="44">
        <v>8</v>
      </c>
      <c r="B35" s="50">
        <v>0.27100000000000002</v>
      </c>
      <c r="C35" s="50">
        <v>0.27700000000000002</v>
      </c>
      <c r="D35" s="50">
        <v>0.28399999999999997</v>
      </c>
      <c r="E35" s="50">
        <v>0.28999999999999998</v>
      </c>
      <c r="F35" s="50">
        <v>0.29699999999999999</v>
      </c>
      <c r="G35" s="50">
        <v>0.30499999999999999</v>
      </c>
      <c r="H35" s="50">
        <v>0.312</v>
      </c>
      <c r="I35" s="50">
        <v>0.32</v>
      </c>
      <c r="J35" s="50">
        <v>0.32800000000000001</v>
      </c>
      <c r="K35" s="50">
        <v>0.33600000000000002</v>
      </c>
      <c r="L35" s="50">
        <v>0.34499999999999997</v>
      </c>
      <c r="M35" s="50">
        <v>0.35399999999999998</v>
      </c>
      <c r="N35" s="50">
        <v>0.36299999999999999</v>
      </c>
      <c r="O35" s="50">
        <v>0.373</v>
      </c>
      <c r="P35" s="50">
        <v>0.38300000000000001</v>
      </c>
      <c r="Q35" s="50">
        <v>0.39300000000000002</v>
      </c>
      <c r="R35" s="50">
        <v>0.40400000000000003</v>
      </c>
      <c r="S35" s="50">
        <v>0.41599999999999998</v>
      </c>
      <c r="T35" s="50">
        <v>0.42799999999999999</v>
      </c>
      <c r="U35" s="50">
        <v>0.44</v>
      </c>
      <c r="V35" s="50">
        <v>0.45300000000000001</v>
      </c>
      <c r="W35" s="50">
        <v>0.46700000000000003</v>
      </c>
      <c r="X35" s="50">
        <v>0.48099999999999998</v>
      </c>
      <c r="Y35" s="50">
        <v>0.497</v>
      </c>
      <c r="Z35" s="50">
        <v>0.51200000000000001</v>
      </c>
      <c r="AA35" s="50">
        <v>0.52900000000000003</v>
      </c>
      <c r="AB35" s="50">
        <v>0.54600000000000004</v>
      </c>
      <c r="AC35" s="50">
        <v>0.56499999999999995</v>
      </c>
      <c r="AD35" s="50">
        <v>0.58399999999999996</v>
      </c>
      <c r="AE35" s="50">
        <v>0.60499999999999998</v>
      </c>
      <c r="AF35" s="50">
        <v>0.627</v>
      </c>
      <c r="AG35" s="50">
        <v>0.65</v>
      </c>
      <c r="AH35" s="50">
        <v>0.67400000000000004</v>
      </c>
      <c r="AI35" s="50">
        <v>0.7</v>
      </c>
      <c r="AJ35" s="50">
        <v>0.72799999999999998</v>
      </c>
      <c r="AK35" s="50">
        <v>0.75700000000000001</v>
      </c>
      <c r="AL35" s="50">
        <v>0.78900000000000003</v>
      </c>
      <c r="AM35" s="50">
        <v>0.82299999999999995</v>
      </c>
      <c r="AN35" s="50">
        <v>0.85899999999999999</v>
      </c>
      <c r="AO35" s="50">
        <v>0.89800000000000002</v>
      </c>
      <c r="AP35" s="50">
        <v>0.93899999999999995</v>
      </c>
      <c r="AQ35" s="50">
        <v>0.98499999999999999</v>
      </c>
    </row>
    <row r="36" spans="1:43" x14ac:dyDescent="0.25">
      <c r="A36" s="44">
        <v>9</v>
      </c>
      <c r="B36" s="50">
        <v>0.27100000000000002</v>
      </c>
      <c r="C36" s="50">
        <v>0.27800000000000002</v>
      </c>
      <c r="D36" s="50">
        <v>0.28399999999999997</v>
      </c>
      <c r="E36" s="50">
        <v>0.29099999999999998</v>
      </c>
      <c r="F36" s="50">
        <v>0.29799999999999999</v>
      </c>
      <c r="G36" s="50">
        <v>0.30499999999999999</v>
      </c>
      <c r="H36" s="50">
        <v>0.313</v>
      </c>
      <c r="I36" s="50">
        <v>0.32</v>
      </c>
      <c r="J36" s="50">
        <v>0.32800000000000001</v>
      </c>
      <c r="K36" s="50">
        <v>0.33700000000000002</v>
      </c>
      <c r="L36" s="50">
        <v>0.34499999999999997</v>
      </c>
      <c r="M36" s="50">
        <v>0.35399999999999998</v>
      </c>
      <c r="N36" s="50">
        <v>0.36399999999999999</v>
      </c>
      <c r="O36" s="50">
        <v>0.374</v>
      </c>
      <c r="P36" s="50">
        <v>0.38400000000000001</v>
      </c>
      <c r="Q36" s="50">
        <v>0.39400000000000002</v>
      </c>
      <c r="R36" s="50">
        <v>0.40500000000000003</v>
      </c>
      <c r="S36" s="50">
        <v>0.41699999999999998</v>
      </c>
      <c r="T36" s="50">
        <v>0.42899999999999999</v>
      </c>
      <c r="U36" s="50">
        <v>0.441</v>
      </c>
      <c r="V36" s="50">
        <v>0.45500000000000002</v>
      </c>
      <c r="W36" s="50">
        <v>0.46800000000000003</v>
      </c>
      <c r="X36" s="50">
        <v>0.48299999999999998</v>
      </c>
      <c r="Y36" s="50">
        <v>0.498</v>
      </c>
      <c r="Z36" s="50">
        <v>0.51400000000000001</v>
      </c>
      <c r="AA36" s="50">
        <v>0.53</v>
      </c>
      <c r="AB36" s="50">
        <v>0.54800000000000004</v>
      </c>
      <c r="AC36" s="50">
        <v>0.56599999999999995</v>
      </c>
      <c r="AD36" s="50">
        <v>0.58599999999999997</v>
      </c>
      <c r="AE36" s="50">
        <v>0.60699999999999998</v>
      </c>
      <c r="AF36" s="50">
        <v>0.629</v>
      </c>
      <c r="AG36" s="50">
        <v>0.65200000000000002</v>
      </c>
      <c r="AH36" s="50">
        <v>0.67600000000000005</v>
      </c>
      <c r="AI36" s="50">
        <v>0.70199999999999996</v>
      </c>
      <c r="AJ36" s="50">
        <v>0.73</v>
      </c>
      <c r="AK36" s="50">
        <v>0.76</v>
      </c>
      <c r="AL36" s="50">
        <v>0.79200000000000004</v>
      </c>
      <c r="AM36" s="50">
        <v>0.82499999999999996</v>
      </c>
      <c r="AN36" s="50">
        <v>0.86199999999999999</v>
      </c>
      <c r="AO36" s="50">
        <v>0.90100000000000002</v>
      </c>
      <c r="AP36" s="50">
        <v>0.94299999999999995</v>
      </c>
      <c r="AQ36" s="50">
        <v>0.98799999999999999</v>
      </c>
    </row>
    <row r="37" spans="1:43" x14ac:dyDescent="0.25">
      <c r="A37" s="44">
        <v>10</v>
      </c>
      <c r="B37" s="50">
        <v>0.27200000000000002</v>
      </c>
      <c r="C37" s="50">
        <v>0.27800000000000002</v>
      </c>
      <c r="D37" s="50">
        <v>0.28499999999999998</v>
      </c>
      <c r="E37" s="50">
        <v>0.29199999999999998</v>
      </c>
      <c r="F37" s="50">
        <v>0.29899999999999999</v>
      </c>
      <c r="G37" s="50">
        <v>0.30599999999999999</v>
      </c>
      <c r="H37" s="50">
        <v>0.313</v>
      </c>
      <c r="I37" s="50">
        <v>0.32100000000000001</v>
      </c>
      <c r="J37" s="50">
        <v>0.32900000000000001</v>
      </c>
      <c r="K37" s="50">
        <v>0.33800000000000002</v>
      </c>
      <c r="L37" s="50">
        <v>0.34599999999999997</v>
      </c>
      <c r="M37" s="50">
        <v>0.35499999999999998</v>
      </c>
      <c r="N37" s="50">
        <v>0.36499999999999999</v>
      </c>
      <c r="O37" s="50">
        <v>0.374</v>
      </c>
      <c r="P37" s="50">
        <v>0.38500000000000001</v>
      </c>
      <c r="Q37" s="50">
        <v>0.39500000000000002</v>
      </c>
      <c r="R37" s="50">
        <v>0.40600000000000003</v>
      </c>
      <c r="S37" s="50">
        <v>0.41799999999999998</v>
      </c>
      <c r="T37" s="50">
        <v>0.43</v>
      </c>
      <c r="U37" s="50">
        <v>0.442</v>
      </c>
      <c r="V37" s="50">
        <v>0.45600000000000002</v>
      </c>
      <c r="W37" s="50">
        <v>0.46899999999999997</v>
      </c>
      <c r="X37" s="50">
        <v>0.48399999999999999</v>
      </c>
      <c r="Y37" s="50">
        <v>0.499</v>
      </c>
      <c r="Z37" s="50">
        <v>0.51500000000000001</v>
      </c>
      <c r="AA37" s="50">
        <v>0.53200000000000003</v>
      </c>
      <c r="AB37" s="50">
        <v>0.54900000000000004</v>
      </c>
      <c r="AC37" s="50">
        <v>0.56799999999999995</v>
      </c>
      <c r="AD37" s="50">
        <v>0.58799999999999997</v>
      </c>
      <c r="AE37" s="50">
        <v>0.60799999999999998</v>
      </c>
      <c r="AF37" s="50">
        <v>0.63</v>
      </c>
      <c r="AG37" s="50">
        <v>0.65400000000000003</v>
      </c>
      <c r="AH37" s="50">
        <v>0.67800000000000005</v>
      </c>
      <c r="AI37" s="50">
        <v>0.70499999999999996</v>
      </c>
      <c r="AJ37" s="50">
        <v>0.73299999999999998</v>
      </c>
      <c r="AK37" s="50">
        <v>0.76200000000000001</v>
      </c>
      <c r="AL37" s="50">
        <v>0.79400000000000004</v>
      </c>
      <c r="AM37" s="50">
        <v>0.82799999999999996</v>
      </c>
      <c r="AN37" s="50">
        <v>0.86499999999999999</v>
      </c>
      <c r="AO37" s="50">
        <v>0.90400000000000003</v>
      </c>
      <c r="AP37" s="50">
        <v>0.94699999999999995</v>
      </c>
      <c r="AQ37" s="50">
        <v>0.99199999999999999</v>
      </c>
    </row>
    <row r="38" spans="1:43" x14ac:dyDescent="0.25">
      <c r="A38" s="44">
        <v>11</v>
      </c>
      <c r="B38" s="50">
        <v>0.27200000000000002</v>
      </c>
      <c r="C38" s="50">
        <v>0.27900000000000003</v>
      </c>
      <c r="D38" s="50">
        <v>0.28499999999999998</v>
      </c>
      <c r="E38" s="50">
        <v>0.29199999999999998</v>
      </c>
      <c r="F38" s="50">
        <v>0.29899999999999999</v>
      </c>
      <c r="G38" s="50">
        <v>0.30599999999999999</v>
      </c>
      <c r="H38" s="50">
        <v>0.314</v>
      </c>
      <c r="I38" s="50">
        <v>0.32200000000000001</v>
      </c>
      <c r="J38" s="50">
        <v>0.33</v>
      </c>
      <c r="K38" s="50">
        <v>0.33800000000000002</v>
      </c>
      <c r="L38" s="50">
        <v>0.34699999999999998</v>
      </c>
      <c r="M38" s="50">
        <v>0.35599999999999998</v>
      </c>
      <c r="N38" s="50">
        <v>0.36499999999999999</v>
      </c>
      <c r="O38" s="50">
        <v>0.375</v>
      </c>
      <c r="P38" s="50">
        <v>0.38500000000000001</v>
      </c>
      <c r="Q38" s="50">
        <v>0.39600000000000002</v>
      </c>
      <c r="R38" s="50">
        <v>0.40699999999999997</v>
      </c>
      <c r="S38" s="50">
        <v>0.41899999999999998</v>
      </c>
      <c r="T38" s="50">
        <v>0.43099999999999999</v>
      </c>
      <c r="U38" s="50">
        <v>0.443</v>
      </c>
      <c r="V38" s="50">
        <v>0.45700000000000002</v>
      </c>
      <c r="W38" s="50">
        <v>0.47099999999999997</v>
      </c>
      <c r="X38" s="50">
        <v>0.48499999999999999</v>
      </c>
      <c r="Y38" s="50">
        <v>0.5</v>
      </c>
      <c r="Z38" s="50">
        <v>0.51600000000000001</v>
      </c>
      <c r="AA38" s="50">
        <v>0.53300000000000003</v>
      </c>
      <c r="AB38" s="50">
        <v>0.55100000000000005</v>
      </c>
      <c r="AC38" s="50">
        <v>0.56999999999999995</v>
      </c>
      <c r="AD38" s="50">
        <v>0.58899999999999997</v>
      </c>
      <c r="AE38" s="50">
        <v>0.61</v>
      </c>
      <c r="AF38" s="50">
        <v>0.63200000000000001</v>
      </c>
      <c r="AG38" s="50">
        <v>0.65600000000000003</v>
      </c>
      <c r="AH38" s="50">
        <v>0.68</v>
      </c>
      <c r="AI38" s="50">
        <v>0.70699999999999996</v>
      </c>
      <c r="AJ38" s="50">
        <v>0.73499999999999999</v>
      </c>
      <c r="AK38" s="50">
        <v>0.76500000000000001</v>
      </c>
      <c r="AL38" s="50">
        <v>0.79700000000000004</v>
      </c>
      <c r="AM38" s="50">
        <v>0.83099999999999996</v>
      </c>
      <c r="AN38" s="50">
        <v>0.86799999999999999</v>
      </c>
      <c r="AO38" s="50">
        <v>0.90800000000000003</v>
      </c>
      <c r="AP38" s="50">
        <v>0.95</v>
      </c>
      <c r="AQ38" s="50">
        <v>0.996</v>
      </c>
    </row>
  </sheetData>
  <sheetProtection algorithmName="SHA-512" hashValue="P8OuZOSRRM7u2wkg14RnHBGFbQFI5/K7D811blcY2NxFfgRqGcfOqIFifCOwIdU8koK9djX4Wj3VJhGLIsjAbQ==" saltValue="FeQr108S9gXRcPAC576KTg==" spinCount="100000" sheet="1" objects="1" scenarios="1"/>
  <conditionalFormatting sqref="A26:A38">
    <cfRule type="expression" dxfId="186" priority="1" stopIfTrue="1">
      <formula>MOD(ROW(),2)=0</formula>
    </cfRule>
    <cfRule type="expression" dxfId="185" priority="2" stopIfTrue="1">
      <formula>MOD(ROW(),2)&lt;&gt;0</formula>
    </cfRule>
  </conditionalFormatting>
  <conditionalFormatting sqref="B26:AQ38">
    <cfRule type="expression" dxfId="184" priority="3" stopIfTrue="1">
      <formula>MOD(ROW(),2)=0</formula>
    </cfRule>
    <cfRule type="expression" dxfId="183" priority="4" stopIfTrue="1">
      <formula>MOD(ROW(),2)&lt;&gt;0</formula>
    </cfRule>
  </conditionalFormatting>
  <conditionalFormatting sqref="A6:A21">
    <cfRule type="expression" dxfId="182" priority="5" stopIfTrue="1">
      <formula>MOD(ROW(),2)=0</formula>
    </cfRule>
    <cfRule type="expression" dxfId="181" priority="6" stopIfTrue="1">
      <formula>MOD(ROW(),2)&lt;&gt;0</formula>
    </cfRule>
  </conditionalFormatting>
  <conditionalFormatting sqref="B6:AQ21">
    <cfRule type="expression" dxfId="180" priority="7" stopIfTrue="1">
      <formula>MOD(ROW(),2)=0</formula>
    </cfRule>
    <cfRule type="expression" dxfId="179" priority="8" stopIfTrue="1">
      <formula>MOD(ROW(),2)&lt;&gt;0</formula>
    </cfRule>
  </conditionalFormatting>
  <pageMargins left="0.7" right="0.7" top="0.75" bottom="0.75" header="0.3" footer="0.3"/>
  <tableParts count="1">
    <tablePart r:id="rId1"/>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81C06-2B4B-4648-9959-5C7BA1CFB7E4}">
  <sheetPr codeName="Sheet76"/>
  <dimension ref="A1:K38"/>
  <sheetViews>
    <sheetView showGridLines="0" workbookViewId="0">
      <selection activeCell="A6" sqref="A6"/>
    </sheetView>
  </sheetViews>
  <sheetFormatPr defaultColWidth="8.7265625" defaultRowHeight="12.5" x14ac:dyDescent="0.25"/>
  <cols>
    <col min="1" max="1" width="31.7265625" style="42" customWidth="1"/>
    <col min="2" max="11" width="22.7265625" style="42" customWidth="1"/>
    <col min="12" max="16384" width="8.7265625" style="42"/>
  </cols>
  <sheetData>
    <row r="1" spans="1:11" s="1" customFormat="1" ht="20" x14ac:dyDescent="0.4">
      <c r="A1" s="2" t="s">
        <v>0</v>
      </c>
    </row>
    <row r="2" spans="1:11" s="1" customFormat="1" ht="15.5" x14ac:dyDescent="0.35">
      <c r="A2" s="30" t="s">
        <v>1</v>
      </c>
      <c r="B2" s="3" t="str">
        <f>wb_title</f>
        <v>Fire_NI - Consolidated Factor Spreadsheet</v>
      </c>
    </row>
    <row r="3" spans="1:11" s="1" customFormat="1" ht="15.5" x14ac:dyDescent="0.35">
      <c r="A3" s="30" t="s">
        <v>2</v>
      </c>
      <c r="B3" s="3" t="str">
        <f>TABLE_FACTOR_TYPE_1 &amp; " - x-" &amp; TABLE_SERIES_NUMBER_1</f>
        <v>Scheme pays AA - x-614</v>
      </c>
    </row>
    <row r="4" spans="1:11" customFormat="1" x14ac:dyDescent="0.25"/>
    <row r="5" spans="1:11" customFormat="1" x14ac:dyDescent="0.25"/>
    <row r="6" spans="1:11" customFormat="1" x14ac:dyDescent="0.25">
      <c r="A6" s="46" t="s">
        <v>379</v>
      </c>
      <c r="B6" s="52" t="s">
        <v>380</v>
      </c>
      <c r="C6" s="52"/>
      <c r="D6" s="52"/>
      <c r="E6" s="52"/>
      <c r="F6" s="52"/>
      <c r="G6" s="52"/>
      <c r="H6" s="52"/>
      <c r="I6" s="52"/>
      <c r="J6" s="52"/>
      <c r="K6" s="52"/>
    </row>
    <row r="7" spans="1:11" customFormat="1" x14ac:dyDescent="0.25">
      <c r="A7" s="46" t="s">
        <v>381</v>
      </c>
      <c r="B7" s="52" t="s">
        <v>31</v>
      </c>
      <c r="C7" s="52"/>
      <c r="D7" s="52"/>
      <c r="E7" s="52"/>
      <c r="F7" s="52"/>
      <c r="G7" s="52"/>
      <c r="H7" s="52"/>
      <c r="I7" s="52"/>
      <c r="J7" s="52"/>
      <c r="K7" s="52"/>
    </row>
    <row r="8" spans="1:11" customFormat="1" x14ac:dyDescent="0.25">
      <c r="A8" s="46" t="s">
        <v>123</v>
      </c>
      <c r="B8" s="52" t="s">
        <v>304</v>
      </c>
      <c r="C8" s="52"/>
      <c r="D8" s="52"/>
      <c r="E8" s="52"/>
      <c r="F8" s="52"/>
      <c r="G8" s="52"/>
      <c r="H8" s="52"/>
      <c r="I8" s="52"/>
      <c r="J8" s="52"/>
      <c r="K8" s="52"/>
    </row>
    <row r="9" spans="1:11" customFormat="1" x14ac:dyDescent="0.25">
      <c r="A9" s="46" t="s">
        <v>124</v>
      </c>
      <c r="B9" s="52" t="s">
        <v>297</v>
      </c>
      <c r="C9" s="52"/>
      <c r="D9" s="52"/>
      <c r="E9" s="52"/>
      <c r="F9" s="52"/>
      <c r="G9" s="52"/>
      <c r="H9" s="52"/>
      <c r="I9" s="52"/>
      <c r="J9" s="52"/>
      <c r="K9" s="52"/>
    </row>
    <row r="10" spans="1:11" customFormat="1" x14ac:dyDescent="0.25">
      <c r="A10" s="46" t="s">
        <v>6</v>
      </c>
      <c r="B10" s="52" t="s">
        <v>324</v>
      </c>
      <c r="C10" s="52"/>
      <c r="D10" s="52"/>
      <c r="E10" s="52"/>
      <c r="F10" s="52"/>
      <c r="G10" s="52"/>
      <c r="H10" s="52"/>
      <c r="I10" s="52"/>
      <c r="J10" s="52"/>
      <c r="K10" s="52"/>
    </row>
    <row r="11" spans="1:11" customFormat="1" x14ac:dyDescent="0.25">
      <c r="A11" s="46" t="s">
        <v>125</v>
      </c>
      <c r="B11" s="52" t="s">
        <v>219</v>
      </c>
      <c r="C11" s="52"/>
      <c r="D11" s="52"/>
      <c r="E11" s="52"/>
      <c r="F11" s="52"/>
      <c r="G11" s="52"/>
      <c r="H11" s="52"/>
      <c r="I11" s="52"/>
      <c r="J11" s="52"/>
      <c r="K11" s="52"/>
    </row>
    <row r="12" spans="1:11" customFormat="1" x14ac:dyDescent="0.25">
      <c r="A12" s="46" t="s">
        <v>126</v>
      </c>
      <c r="B12" s="52" t="s">
        <v>325</v>
      </c>
      <c r="C12" s="52"/>
      <c r="D12" s="52"/>
      <c r="E12" s="52"/>
      <c r="F12" s="52"/>
      <c r="G12" s="52"/>
      <c r="H12" s="52"/>
      <c r="I12" s="52"/>
      <c r="J12" s="52"/>
      <c r="K12" s="52"/>
    </row>
    <row r="13" spans="1:11" customFormat="1" x14ac:dyDescent="0.25">
      <c r="A13" s="46" t="s">
        <v>382</v>
      </c>
      <c r="B13" s="52">
        <v>1</v>
      </c>
      <c r="C13" s="52"/>
      <c r="D13" s="52"/>
      <c r="E13" s="52"/>
      <c r="F13" s="52"/>
      <c r="G13" s="52"/>
      <c r="H13" s="52"/>
      <c r="I13" s="52"/>
      <c r="J13" s="52"/>
      <c r="K13" s="52"/>
    </row>
    <row r="14" spans="1:11" customFormat="1" x14ac:dyDescent="0.25">
      <c r="A14" s="46" t="s">
        <v>128</v>
      </c>
      <c r="B14" s="52">
        <v>614</v>
      </c>
      <c r="C14" s="52"/>
      <c r="D14" s="52"/>
      <c r="E14" s="52"/>
      <c r="F14" s="52"/>
      <c r="G14" s="52"/>
      <c r="H14" s="52"/>
      <c r="I14" s="52"/>
      <c r="J14" s="52"/>
      <c r="K14" s="52"/>
    </row>
    <row r="15" spans="1:11" customFormat="1" x14ac:dyDescent="0.25">
      <c r="A15" s="46" t="s">
        <v>383</v>
      </c>
      <c r="B15" s="52" t="s">
        <v>326</v>
      </c>
      <c r="C15" s="52"/>
      <c r="D15" s="52"/>
      <c r="E15" s="52"/>
      <c r="F15" s="52"/>
      <c r="G15" s="52"/>
      <c r="H15" s="52"/>
      <c r="I15" s="52"/>
      <c r="J15" s="52"/>
      <c r="K15" s="52"/>
    </row>
    <row r="16" spans="1:11" customFormat="1" x14ac:dyDescent="0.25">
      <c r="A16" s="46" t="s">
        <v>130</v>
      </c>
      <c r="B16" s="52" t="s">
        <v>155</v>
      </c>
      <c r="C16" s="52"/>
      <c r="D16" s="52"/>
      <c r="E16" s="52"/>
      <c r="F16" s="52"/>
      <c r="G16" s="52"/>
      <c r="H16" s="52"/>
      <c r="I16" s="52"/>
      <c r="J16" s="52"/>
      <c r="K16" s="52"/>
    </row>
    <row r="17" spans="1:11" customFormat="1" x14ac:dyDescent="0.25">
      <c r="A17" s="47" t="s">
        <v>384</v>
      </c>
      <c r="B17" s="52"/>
      <c r="C17" s="52"/>
      <c r="D17" s="52"/>
      <c r="E17" s="52"/>
      <c r="F17" s="52"/>
      <c r="G17" s="52"/>
      <c r="H17" s="52"/>
      <c r="I17" s="52"/>
      <c r="J17" s="52"/>
      <c r="K17" s="52"/>
    </row>
    <row r="18" spans="1:11" customFormat="1" x14ac:dyDescent="0.25">
      <c r="A18" s="46" t="s">
        <v>132</v>
      </c>
      <c r="B18" s="53">
        <v>45135</v>
      </c>
      <c r="C18" s="53"/>
      <c r="D18" s="53"/>
      <c r="E18" s="53"/>
      <c r="F18" s="53"/>
      <c r="G18" s="53"/>
      <c r="H18" s="53"/>
      <c r="I18" s="53"/>
      <c r="J18" s="53"/>
      <c r="K18" s="53"/>
    </row>
    <row r="19" spans="1:11" customFormat="1" x14ac:dyDescent="0.25">
      <c r="A19" s="46" t="s">
        <v>133</v>
      </c>
      <c r="B19" s="53">
        <v>45135</v>
      </c>
      <c r="C19" s="53"/>
      <c r="D19" s="53"/>
      <c r="E19" s="53"/>
      <c r="F19" s="53"/>
      <c r="G19" s="53"/>
      <c r="H19" s="53"/>
      <c r="I19" s="53"/>
      <c r="J19" s="53"/>
      <c r="K19" s="53"/>
    </row>
    <row r="20" spans="1:11" customFormat="1" x14ac:dyDescent="0.25">
      <c r="A20" s="46" t="s">
        <v>134</v>
      </c>
      <c r="B20" s="52" t="s">
        <v>143</v>
      </c>
      <c r="C20" s="52"/>
      <c r="D20" s="52"/>
      <c r="E20" s="52"/>
      <c r="F20" s="52"/>
      <c r="G20" s="52"/>
      <c r="H20" s="52"/>
      <c r="I20" s="52"/>
      <c r="J20" s="52"/>
      <c r="K20" s="52"/>
    </row>
    <row r="21" spans="1:11" customFormat="1" x14ac:dyDescent="0.25">
      <c r="A21" s="46" t="s">
        <v>385</v>
      </c>
      <c r="B21" s="52" t="s">
        <v>63</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1" customFormat="1" ht="13" x14ac:dyDescent="0.25">
      <c r="A26" s="60" t="s">
        <v>404</v>
      </c>
      <c r="B26" s="60">
        <v>55</v>
      </c>
      <c r="C26" s="60">
        <v>56</v>
      </c>
      <c r="D26" s="60">
        <v>57</v>
      </c>
      <c r="E26" s="60">
        <v>58</v>
      </c>
      <c r="F26" s="60">
        <v>59</v>
      </c>
      <c r="G26" s="60">
        <v>60</v>
      </c>
      <c r="H26" s="60">
        <v>61</v>
      </c>
      <c r="I26" s="60">
        <v>62</v>
      </c>
      <c r="J26" s="60">
        <v>63</v>
      </c>
      <c r="K26" s="60">
        <v>64</v>
      </c>
    </row>
    <row r="27" spans="1:11" x14ac:dyDescent="0.25">
      <c r="A27" s="44">
        <v>0</v>
      </c>
      <c r="B27" s="50">
        <v>0.62</v>
      </c>
      <c r="C27" s="50">
        <v>0.64600000000000002</v>
      </c>
      <c r="D27" s="50">
        <v>0.67400000000000004</v>
      </c>
      <c r="E27" s="50">
        <v>0.70499999999999996</v>
      </c>
      <c r="F27" s="50">
        <v>0.73699999999999999</v>
      </c>
      <c r="G27" s="50">
        <v>0.77200000000000002</v>
      </c>
      <c r="H27" s="50">
        <v>0.81100000000000005</v>
      </c>
      <c r="I27" s="50">
        <v>0.85199999999999998</v>
      </c>
      <c r="J27" s="50">
        <v>0.89700000000000002</v>
      </c>
      <c r="K27" s="50">
        <v>0.94599999999999995</v>
      </c>
    </row>
    <row r="28" spans="1:11" x14ac:dyDescent="0.25">
      <c r="A28" s="44">
        <v>1</v>
      </c>
      <c r="B28" s="50">
        <v>0.622</v>
      </c>
      <c r="C28" s="50">
        <v>0.64800000000000002</v>
      </c>
      <c r="D28" s="50">
        <v>0.67700000000000005</v>
      </c>
      <c r="E28" s="50">
        <v>0.70699999999999996</v>
      </c>
      <c r="F28" s="50">
        <v>0.74</v>
      </c>
      <c r="G28" s="50">
        <v>0.77600000000000002</v>
      </c>
      <c r="H28" s="50">
        <v>0.81399999999999995</v>
      </c>
      <c r="I28" s="50">
        <v>0.85599999999999998</v>
      </c>
      <c r="J28" s="50">
        <v>0.90100000000000002</v>
      </c>
      <c r="K28" s="50">
        <v>0.95099999999999996</v>
      </c>
    </row>
    <row r="29" spans="1:11" x14ac:dyDescent="0.25">
      <c r="A29" s="44">
        <v>2</v>
      </c>
      <c r="B29" s="50">
        <v>0.624</v>
      </c>
      <c r="C29" s="50">
        <v>0.65100000000000002</v>
      </c>
      <c r="D29" s="50">
        <v>0.67900000000000005</v>
      </c>
      <c r="E29" s="50">
        <v>0.71</v>
      </c>
      <c r="F29" s="50">
        <v>0.74299999999999999</v>
      </c>
      <c r="G29" s="50">
        <v>0.77900000000000003</v>
      </c>
      <c r="H29" s="50">
        <v>0.81699999999999995</v>
      </c>
      <c r="I29" s="50">
        <v>0.85899999999999999</v>
      </c>
      <c r="J29" s="50">
        <v>0.90500000000000003</v>
      </c>
      <c r="K29" s="50">
        <v>0.95499999999999996</v>
      </c>
    </row>
    <row r="30" spans="1:11" x14ac:dyDescent="0.25">
      <c r="A30" s="44">
        <v>3</v>
      </c>
      <c r="B30" s="50">
        <v>0.626</v>
      </c>
      <c r="C30" s="50">
        <v>0.65300000000000002</v>
      </c>
      <c r="D30" s="50">
        <v>0.68200000000000005</v>
      </c>
      <c r="E30" s="50">
        <v>0.71299999999999997</v>
      </c>
      <c r="F30" s="50">
        <v>0.746</v>
      </c>
      <c r="G30" s="50">
        <v>0.78200000000000003</v>
      </c>
      <c r="H30" s="50">
        <v>0.82099999999999995</v>
      </c>
      <c r="I30" s="50">
        <v>0.86299999999999999</v>
      </c>
      <c r="J30" s="50">
        <v>0.90900000000000003</v>
      </c>
      <c r="K30" s="50">
        <v>0.96</v>
      </c>
    </row>
    <row r="31" spans="1:11" x14ac:dyDescent="0.25">
      <c r="A31" s="44">
        <v>4</v>
      </c>
      <c r="B31" s="50">
        <v>0.629</v>
      </c>
      <c r="C31" s="50">
        <v>0.65600000000000003</v>
      </c>
      <c r="D31" s="50">
        <v>0.68400000000000005</v>
      </c>
      <c r="E31" s="50">
        <v>0.71499999999999997</v>
      </c>
      <c r="F31" s="50">
        <v>0.749</v>
      </c>
      <c r="G31" s="50">
        <v>0.78500000000000003</v>
      </c>
      <c r="H31" s="50">
        <v>0.82399999999999995</v>
      </c>
      <c r="I31" s="50">
        <v>0.86699999999999999</v>
      </c>
      <c r="J31" s="50">
        <v>0.91300000000000003</v>
      </c>
      <c r="K31" s="50">
        <v>0.96399999999999997</v>
      </c>
    </row>
    <row r="32" spans="1:11" x14ac:dyDescent="0.25">
      <c r="A32" s="44">
        <v>5</v>
      </c>
      <c r="B32" s="50">
        <v>0.63100000000000001</v>
      </c>
      <c r="C32" s="50">
        <v>0.65800000000000003</v>
      </c>
      <c r="D32" s="50">
        <v>0.68700000000000006</v>
      </c>
      <c r="E32" s="50">
        <v>0.71799999999999997</v>
      </c>
      <c r="F32" s="50">
        <v>0.752</v>
      </c>
      <c r="G32" s="50">
        <v>0.78800000000000003</v>
      </c>
      <c r="H32" s="50">
        <v>0.82799999999999996</v>
      </c>
      <c r="I32" s="50">
        <v>0.871</v>
      </c>
      <c r="J32" s="50">
        <v>0.91700000000000004</v>
      </c>
      <c r="K32" s="50">
        <v>0.96899999999999997</v>
      </c>
    </row>
    <row r="33" spans="1:11" x14ac:dyDescent="0.25">
      <c r="A33" s="44">
        <v>6</v>
      </c>
      <c r="B33" s="50">
        <v>0.63300000000000001</v>
      </c>
      <c r="C33" s="50">
        <v>0.66</v>
      </c>
      <c r="D33" s="50">
        <v>0.68899999999999995</v>
      </c>
      <c r="E33" s="50">
        <v>0.72099999999999997</v>
      </c>
      <c r="F33" s="50">
        <v>0.755</v>
      </c>
      <c r="G33" s="50">
        <v>0.79100000000000004</v>
      </c>
      <c r="H33" s="50">
        <v>0.83099999999999996</v>
      </c>
      <c r="I33" s="50">
        <v>0.874</v>
      </c>
      <c r="J33" s="50">
        <v>0.92200000000000004</v>
      </c>
      <c r="K33" s="50">
        <v>0.97299999999999998</v>
      </c>
    </row>
    <row r="34" spans="1:11" x14ac:dyDescent="0.25">
      <c r="A34" s="44">
        <v>7</v>
      </c>
      <c r="B34" s="50">
        <v>0.63500000000000001</v>
      </c>
      <c r="C34" s="50">
        <v>0.66300000000000003</v>
      </c>
      <c r="D34" s="50">
        <v>0.69199999999999995</v>
      </c>
      <c r="E34" s="50">
        <v>0.72399999999999998</v>
      </c>
      <c r="F34" s="50">
        <v>0.75800000000000001</v>
      </c>
      <c r="G34" s="50">
        <v>0.79500000000000004</v>
      </c>
      <c r="H34" s="50">
        <v>0.83499999999999996</v>
      </c>
      <c r="I34" s="50">
        <v>0.878</v>
      </c>
      <c r="J34" s="50">
        <v>0.92600000000000005</v>
      </c>
      <c r="K34" s="50">
        <v>0.97799999999999998</v>
      </c>
    </row>
    <row r="35" spans="1:11" x14ac:dyDescent="0.25">
      <c r="A35" s="44">
        <v>8</v>
      </c>
      <c r="B35" s="50">
        <v>0.63700000000000001</v>
      </c>
      <c r="C35" s="50">
        <v>0.66500000000000004</v>
      </c>
      <c r="D35" s="50">
        <v>0.69399999999999995</v>
      </c>
      <c r="E35" s="50">
        <v>0.72599999999999998</v>
      </c>
      <c r="F35" s="50">
        <v>0.76100000000000001</v>
      </c>
      <c r="G35" s="50">
        <v>0.79800000000000004</v>
      </c>
      <c r="H35" s="50">
        <v>0.83799999999999997</v>
      </c>
      <c r="I35" s="50">
        <v>0.88200000000000001</v>
      </c>
      <c r="J35" s="50">
        <v>0.93</v>
      </c>
      <c r="K35" s="50">
        <v>0.98199999999999998</v>
      </c>
    </row>
    <row r="36" spans="1:11" x14ac:dyDescent="0.25">
      <c r="A36" s="44">
        <v>9</v>
      </c>
      <c r="B36" s="50">
        <v>0.64</v>
      </c>
      <c r="C36" s="50">
        <v>0.66700000000000004</v>
      </c>
      <c r="D36" s="50">
        <v>0.69699999999999995</v>
      </c>
      <c r="E36" s="50">
        <v>0.72899999999999998</v>
      </c>
      <c r="F36" s="50">
        <v>0.76400000000000001</v>
      </c>
      <c r="G36" s="50">
        <v>0.80100000000000005</v>
      </c>
      <c r="H36" s="50">
        <v>0.84199999999999997</v>
      </c>
      <c r="I36" s="50">
        <v>0.88600000000000001</v>
      </c>
      <c r="J36" s="50">
        <v>0.93400000000000005</v>
      </c>
      <c r="K36" s="50">
        <v>0.98699999999999999</v>
      </c>
    </row>
    <row r="37" spans="1:11" x14ac:dyDescent="0.25">
      <c r="A37" s="44">
        <v>10</v>
      </c>
      <c r="B37" s="50">
        <v>0.64200000000000002</v>
      </c>
      <c r="C37" s="50">
        <v>0.67</v>
      </c>
      <c r="D37" s="50">
        <v>0.7</v>
      </c>
      <c r="E37" s="50">
        <v>0.73199999999999998</v>
      </c>
      <c r="F37" s="50">
        <v>0.76700000000000002</v>
      </c>
      <c r="G37" s="50">
        <v>0.80400000000000005</v>
      </c>
      <c r="H37" s="50">
        <v>0.84499999999999997</v>
      </c>
      <c r="I37" s="50">
        <v>0.88900000000000001</v>
      </c>
      <c r="J37" s="50">
        <v>0.93799999999999994</v>
      </c>
      <c r="K37" s="50">
        <v>0.99099999999999999</v>
      </c>
    </row>
    <row r="38" spans="1:11" x14ac:dyDescent="0.25">
      <c r="A38" s="44">
        <v>11</v>
      </c>
      <c r="B38" s="50">
        <v>0.64400000000000002</v>
      </c>
      <c r="C38" s="50">
        <v>0.67200000000000004</v>
      </c>
      <c r="D38" s="50">
        <v>0.70199999999999996</v>
      </c>
      <c r="E38" s="50">
        <v>0.73399999999999999</v>
      </c>
      <c r="F38" s="50">
        <v>0.76900000000000002</v>
      </c>
      <c r="G38" s="50">
        <v>0.80700000000000005</v>
      </c>
      <c r="H38" s="50">
        <v>0.84799999999999998</v>
      </c>
      <c r="I38" s="50">
        <v>0.89300000000000002</v>
      </c>
      <c r="J38" s="50">
        <v>0.94199999999999995</v>
      </c>
      <c r="K38" s="50">
        <v>0.996</v>
      </c>
    </row>
  </sheetData>
  <sheetProtection algorithmName="SHA-512" hashValue="BKzFgLx5v92vOugsCEhxswF7+sYQx4ISGmzDKaPdHOq8+FB+gIs1o+0BWSyrBcea6Ax93aE0MisMNxsdFt+4kQ==" saltValue="9r0dtse7CZxCjTXSATRGfg==" spinCount="100000" sheet="1" objects="1" scenarios="1"/>
  <conditionalFormatting sqref="A26:A38">
    <cfRule type="expression" dxfId="176" priority="1" stopIfTrue="1">
      <formula>MOD(ROW(),2)=0</formula>
    </cfRule>
    <cfRule type="expression" dxfId="175" priority="2" stopIfTrue="1">
      <formula>MOD(ROW(),2)&lt;&gt;0</formula>
    </cfRule>
  </conditionalFormatting>
  <conditionalFormatting sqref="B26:K38">
    <cfRule type="expression" dxfId="174" priority="3" stopIfTrue="1">
      <formula>MOD(ROW(),2)=0</formula>
    </cfRule>
    <cfRule type="expression" dxfId="173" priority="4" stopIfTrue="1">
      <formula>MOD(ROW(),2)&lt;&gt;0</formula>
    </cfRule>
  </conditionalFormatting>
  <conditionalFormatting sqref="A6:A21">
    <cfRule type="expression" dxfId="172" priority="5" stopIfTrue="1">
      <formula>MOD(ROW(),2)=0</formula>
    </cfRule>
    <cfRule type="expression" dxfId="171" priority="6" stopIfTrue="1">
      <formula>MOD(ROW(),2)&lt;&gt;0</formula>
    </cfRule>
  </conditionalFormatting>
  <conditionalFormatting sqref="B6:K21">
    <cfRule type="expression" dxfId="170" priority="7" stopIfTrue="1">
      <formula>MOD(ROW(),2)=0</formula>
    </cfRule>
    <cfRule type="expression" dxfId="169" priority="8" stopIfTrue="1">
      <formula>MOD(ROW(),2)&lt;&gt;0</formula>
    </cfRule>
  </conditionalFormatting>
  <pageMargins left="0.7" right="0.7" top="0.75" bottom="0.75" header="0.3" footer="0.3"/>
  <tableParts count="1">
    <tablePart r:id="rId1"/>
  </tablePart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8F07E-22E2-439A-8A2E-2801CA7A348F}">
  <sheetPr codeName="Sheet77"/>
  <dimension ref="A1:K38"/>
  <sheetViews>
    <sheetView showGridLines="0" workbookViewId="0">
      <selection activeCell="A6" sqref="A6"/>
    </sheetView>
  </sheetViews>
  <sheetFormatPr defaultColWidth="8.7265625" defaultRowHeight="12.5" x14ac:dyDescent="0.25"/>
  <cols>
    <col min="1" max="1" width="31.7265625" style="42" customWidth="1"/>
    <col min="2" max="11" width="22.7265625" style="42" customWidth="1"/>
    <col min="12" max="16384" width="8.7265625" style="42"/>
  </cols>
  <sheetData>
    <row r="1" spans="1:11" s="1" customFormat="1" ht="20" x14ac:dyDescent="0.4">
      <c r="A1" s="2" t="s">
        <v>0</v>
      </c>
    </row>
    <row r="2" spans="1:11" s="1" customFormat="1" ht="15.5" x14ac:dyDescent="0.35">
      <c r="A2" s="30" t="s">
        <v>1</v>
      </c>
      <c r="B2" s="3" t="str">
        <f>wb_title</f>
        <v>Fire_NI - Consolidated Factor Spreadsheet</v>
      </c>
    </row>
    <row r="3" spans="1:11" s="1" customFormat="1" ht="15.5" x14ac:dyDescent="0.35">
      <c r="A3" s="30" t="s">
        <v>2</v>
      </c>
      <c r="B3" s="3" t="str">
        <f>TABLE_FACTOR_TYPE_1 &amp; " - x-" &amp; TABLE_SERIES_NUMBER_1</f>
        <v>Scheme pays AA - x-615</v>
      </c>
    </row>
    <row r="4" spans="1:11" customFormat="1" x14ac:dyDescent="0.25"/>
    <row r="5" spans="1:11" customFormat="1" x14ac:dyDescent="0.25"/>
    <row r="6" spans="1:11" customFormat="1" x14ac:dyDescent="0.25">
      <c r="A6" s="46" t="s">
        <v>379</v>
      </c>
      <c r="B6" s="52" t="s">
        <v>380</v>
      </c>
      <c r="C6" s="52"/>
      <c r="D6" s="52"/>
      <c r="E6" s="52"/>
      <c r="F6" s="52"/>
      <c r="G6" s="52"/>
      <c r="H6" s="52"/>
      <c r="I6" s="52"/>
      <c r="J6" s="52"/>
      <c r="K6" s="52"/>
    </row>
    <row r="7" spans="1:11" customFormat="1" x14ac:dyDescent="0.25">
      <c r="A7" s="46" t="s">
        <v>381</v>
      </c>
      <c r="B7" s="52" t="s">
        <v>31</v>
      </c>
      <c r="C7" s="52"/>
      <c r="D7" s="52"/>
      <c r="E7" s="52"/>
      <c r="F7" s="52"/>
      <c r="G7" s="52"/>
      <c r="H7" s="52"/>
      <c r="I7" s="52"/>
      <c r="J7" s="52"/>
      <c r="K7" s="52"/>
    </row>
    <row r="8" spans="1:11" customFormat="1" x14ac:dyDescent="0.25">
      <c r="A8" s="46" t="s">
        <v>123</v>
      </c>
      <c r="B8" s="52" t="s">
        <v>304</v>
      </c>
      <c r="C8" s="52"/>
      <c r="D8" s="52"/>
      <c r="E8" s="52"/>
      <c r="F8" s="52"/>
      <c r="G8" s="52"/>
      <c r="H8" s="52"/>
      <c r="I8" s="52"/>
      <c r="J8" s="52"/>
      <c r="K8" s="52"/>
    </row>
    <row r="9" spans="1:11" customFormat="1" x14ac:dyDescent="0.25">
      <c r="A9" s="46" t="s">
        <v>124</v>
      </c>
      <c r="B9" s="52" t="s">
        <v>297</v>
      </c>
      <c r="C9" s="52"/>
      <c r="D9" s="52"/>
      <c r="E9" s="52"/>
      <c r="F9" s="52"/>
      <c r="G9" s="52"/>
      <c r="H9" s="52"/>
      <c r="I9" s="52"/>
      <c r="J9" s="52"/>
      <c r="K9" s="52"/>
    </row>
    <row r="10" spans="1:11" customFormat="1" x14ac:dyDescent="0.25">
      <c r="A10" s="46" t="s">
        <v>6</v>
      </c>
      <c r="B10" s="52" t="s">
        <v>327</v>
      </c>
      <c r="C10" s="52"/>
      <c r="D10" s="52"/>
      <c r="E10" s="52"/>
      <c r="F10" s="52"/>
      <c r="G10" s="52"/>
      <c r="H10" s="52"/>
      <c r="I10" s="52"/>
      <c r="J10" s="52"/>
      <c r="K10" s="52"/>
    </row>
    <row r="11" spans="1:11" customFormat="1" x14ac:dyDescent="0.25">
      <c r="A11" s="46" t="s">
        <v>125</v>
      </c>
      <c r="B11" s="52" t="s">
        <v>219</v>
      </c>
      <c r="C11" s="52"/>
      <c r="D11" s="52"/>
      <c r="E11" s="52"/>
      <c r="F11" s="52"/>
      <c r="G11" s="52"/>
      <c r="H11" s="52"/>
      <c r="I11" s="52"/>
      <c r="J11" s="52"/>
      <c r="K11" s="52"/>
    </row>
    <row r="12" spans="1:11" customFormat="1" x14ac:dyDescent="0.25">
      <c r="A12" s="46" t="s">
        <v>126</v>
      </c>
      <c r="B12" s="52" t="s">
        <v>325</v>
      </c>
      <c r="C12" s="52"/>
      <c r="D12" s="52"/>
      <c r="E12" s="52"/>
      <c r="F12" s="52"/>
      <c r="G12" s="52"/>
      <c r="H12" s="52"/>
      <c r="I12" s="52"/>
      <c r="J12" s="52"/>
      <c r="K12" s="52"/>
    </row>
    <row r="13" spans="1:11" customFormat="1" x14ac:dyDescent="0.25">
      <c r="A13" s="46" t="s">
        <v>382</v>
      </c>
      <c r="B13" s="52">
        <v>1</v>
      </c>
      <c r="C13" s="52"/>
      <c r="D13" s="52"/>
      <c r="E13" s="52"/>
      <c r="F13" s="52"/>
      <c r="G13" s="52"/>
      <c r="H13" s="52"/>
      <c r="I13" s="52"/>
      <c r="J13" s="52"/>
      <c r="K13" s="52"/>
    </row>
    <row r="14" spans="1:11" customFormat="1" x14ac:dyDescent="0.25">
      <c r="A14" s="46" t="s">
        <v>128</v>
      </c>
      <c r="B14" s="52">
        <v>615</v>
      </c>
      <c r="C14" s="52"/>
      <c r="D14" s="52"/>
      <c r="E14" s="52"/>
      <c r="F14" s="52"/>
      <c r="G14" s="52"/>
      <c r="H14" s="52"/>
      <c r="I14" s="52"/>
      <c r="J14" s="52"/>
      <c r="K14" s="52"/>
    </row>
    <row r="15" spans="1:11" customFormat="1" x14ac:dyDescent="0.25">
      <c r="A15" s="46" t="s">
        <v>383</v>
      </c>
      <c r="B15" s="52" t="s">
        <v>328</v>
      </c>
      <c r="C15" s="52"/>
      <c r="D15" s="52"/>
      <c r="E15" s="52"/>
      <c r="F15" s="52"/>
      <c r="G15" s="52"/>
      <c r="H15" s="52"/>
      <c r="I15" s="52"/>
      <c r="J15" s="52"/>
      <c r="K15" s="52"/>
    </row>
    <row r="16" spans="1:11" customFormat="1" x14ac:dyDescent="0.25">
      <c r="A16" s="46" t="s">
        <v>130</v>
      </c>
      <c r="B16" s="52" t="s">
        <v>157</v>
      </c>
      <c r="C16" s="52"/>
      <c r="D16" s="52"/>
      <c r="E16" s="52"/>
      <c r="F16" s="52"/>
      <c r="G16" s="52"/>
      <c r="H16" s="52"/>
      <c r="I16" s="52"/>
      <c r="J16" s="52"/>
      <c r="K16" s="52"/>
    </row>
    <row r="17" spans="1:11" customFormat="1" x14ac:dyDescent="0.25">
      <c r="A17" s="47" t="s">
        <v>384</v>
      </c>
      <c r="B17" s="52"/>
      <c r="C17" s="52"/>
      <c r="D17" s="52"/>
      <c r="E17" s="52"/>
      <c r="F17" s="52"/>
      <c r="G17" s="52"/>
      <c r="H17" s="52"/>
      <c r="I17" s="52"/>
      <c r="J17" s="52"/>
      <c r="K17" s="52"/>
    </row>
    <row r="18" spans="1:11" customFormat="1" x14ac:dyDescent="0.25">
      <c r="A18" s="46" t="s">
        <v>132</v>
      </c>
      <c r="B18" s="53">
        <v>45135</v>
      </c>
      <c r="C18" s="53"/>
      <c r="D18" s="53"/>
      <c r="E18" s="53"/>
      <c r="F18" s="53"/>
      <c r="G18" s="53"/>
      <c r="H18" s="53"/>
      <c r="I18" s="53"/>
      <c r="J18" s="53"/>
      <c r="K18" s="53"/>
    </row>
    <row r="19" spans="1:11" customFormat="1" x14ac:dyDescent="0.25">
      <c r="A19" s="46" t="s">
        <v>133</v>
      </c>
      <c r="B19" s="53">
        <v>45135</v>
      </c>
      <c r="C19" s="53"/>
      <c r="D19" s="53"/>
      <c r="E19" s="53"/>
      <c r="F19" s="53"/>
      <c r="G19" s="53"/>
      <c r="H19" s="53"/>
      <c r="I19" s="53"/>
      <c r="J19" s="53"/>
      <c r="K19" s="53"/>
    </row>
    <row r="20" spans="1:11" customFormat="1" x14ac:dyDescent="0.25">
      <c r="A20" s="46" t="s">
        <v>134</v>
      </c>
      <c r="B20" s="52" t="s">
        <v>143</v>
      </c>
      <c r="C20" s="52"/>
      <c r="D20" s="52"/>
      <c r="E20" s="52"/>
      <c r="F20" s="52"/>
      <c r="G20" s="52"/>
      <c r="H20" s="52"/>
      <c r="I20" s="52"/>
      <c r="J20" s="52"/>
      <c r="K20" s="52"/>
    </row>
    <row r="21" spans="1:11" customFormat="1" x14ac:dyDescent="0.25">
      <c r="A21" s="46" t="s">
        <v>385</v>
      </c>
      <c r="B21" s="52" t="s">
        <v>63</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1" customFormat="1" ht="13" x14ac:dyDescent="0.25">
      <c r="A26" s="60" t="s">
        <v>404</v>
      </c>
      <c r="B26" s="60">
        <v>65</v>
      </c>
      <c r="C26" s="60">
        <v>66</v>
      </c>
      <c r="D26" s="60">
        <v>67</v>
      </c>
      <c r="E26" s="60">
        <v>68</v>
      </c>
      <c r="F26" s="60">
        <v>69</v>
      </c>
      <c r="G26" s="60">
        <v>70</v>
      </c>
      <c r="H26" s="60">
        <v>71</v>
      </c>
      <c r="I26" s="60">
        <v>72</v>
      </c>
      <c r="J26" s="60">
        <v>73</v>
      </c>
      <c r="K26" s="60">
        <v>74</v>
      </c>
    </row>
    <row r="27" spans="1:11" x14ac:dyDescent="0.25">
      <c r="A27" s="44">
        <v>0</v>
      </c>
      <c r="B27" s="50">
        <v>1</v>
      </c>
      <c r="C27" s="50">
        <v>1.0589999999999999</v>
      </c>
      <c r="D27" s="50">
        <v>1.125</v>
      </c>
      <c r="E27" s="50">
        <v>1.1970000000000001</v>
      </c>
      <c r="F27" s="50">
        <v>1.276</v>
      </c>
      <c r="G27" s="50">
        <v>1.363</v>
      </c>
      <c r="H27" s="50">
        <v>1.46</v>
      </c>
      <c r="I27" s="50">
        <v>1.5669999999999999</v>
      </c>
      <c r="J27" s="50">
        <v>1.6859999999999999</v>
      </c>
      <c r="K27" s="50">
        <v>1.819</v>
      </c>
    </row>
    <row r="28" spans="1:11" x14ac:dyDescent="0.25">
      <c r="A28" s="44">
        <v>1</v>
      </c>
      <c r="B28" s="50">
        <v>1.0049999999999999</v>
      </c>
      <c r="C28" s="50">
        <v>1.0649999999999999</v>
      </c>
      <c r="D28" s="50">
        <v>1.131</v>
      </c>
      <c r="E28" s="50">
        <v>1.2030000000000001</v>
      </c>
      <c r="F28" s="50">
        <v>1.2829999999999999</v>
      </c>
      <c r="G28" s="50">
        <v>1.371</v>
      </c>
      <c r="H28" s="50">
        <v>1.4690000000000001</v>
      </c>
      <c r="I28" s="50">
        <v>1.577</v>
      </c>
      <c r="J28" s="50">
        <v>1.6970000000000001</v>
      </c>
      <c r="K28" s="50">
        <v>1.831</v>
      </c>
    </row>
    <row r="29" spans="1:11" x14ac:dyDescent="0.25">
      <c r="A29" s="44">
        <v>2</v>
      </c>
      <c r="B29" s="50">
        <v>1.01</v>
      </c>
      <c r="C29" s="50">
        <v>1.07</v>
      </c>
      <c r="D29" s="50">
        <v>1.137</v>
      </c>
      <c r="E29" s="50">
        <v>1.21</v>
      </c>
      <c r="F29" s="50">
        <v>1.29</v>
      </c>
      <c r="G29" s="50">
        <v>1.379</v>
      </c>
      <c r="H29" s="50">
        <v>1.478</v>
      </c>
      <c r="I29" s="50">
        <v>1.587</v>
      </c>
      <c r="J29" s="50">
        <v>1.708</v>
      </c>
      <c r="K29" s="50">
        <v>1.8440000000000001</v>
      </c>
    </row>
    <row r="30" spans="1:11" x14ac:dyDescent="0.25">
      <c r="A30" s="44">
        <v>3</v>
      </c>
      <c r="B30" s="50">
        <v>1.0149999999999999</v>
      </c>
      <c r="C30" s="50">
        <v>1.0760000000000001</v>
      </c>
      <c r="D30" s="50">
        <v>1.143</v>
      </c>
      <c r="E30" s="50">
        <v>1.2170000000000001</v>
      </c>
      <c r="F30" s="50">
        <v>1.298</v>
      </c>
      <c r="G30" s="50">
        <v>1.387</v>
      </c>
      <c r="H30" s="50">
        <v>1.4870000000000001</v>
      </c>
      <c r="I30" s="50">
        <v>1.597</v>
      </c>
      <c r="J30" s="50">
        <v>1.7190000000000001</v>
      </c>
      <c r="K30" s="50">
        <v>1.8560000000000001</v>
      </c>
    </row>
    <row r="31" spans="1:11" x14ac:dyDescent="0.25">
      <c r="A31" s="44">
        <v>4</v>
      </c>
      <c r="B31" s="50">
        <v>1.02</v>
      </c>
      <c r="C31" s="50">
        <v>1.081</v>
      </c>
      <c r="D31" s="50">
        <v>1.149</v>
      </c>
      <c r="E31" s="50">
        <v>1.2230000000000001</v>
      </c>
      <c r="F31" s="50">
        <v>1.3049999999999999</v>
      </c>
      <c r="G31" s="50">
        <v>1.3959999999999999</v>
      </c>
      <c r="H31" s="50">
        <v>1.496</v>
      </c>
      <c r="I31" s="50">
        <v>1.607</v>
      </c>
      <c r="J31" s="50">
        <v>1.73</v>
      </c>
      <c r="K31" s="50">
        <v>1.869</v>
      </c>
    </row>
    <row r="32" spans="1:11" x14ac:dyDescent="0.25">
      <c r="A32" s="44">
        <v>5</v>
      </c>
      <c r="B32" s="50">
        <v>1.0249999999999999</v>
      </c>
      <c r="C32" s="50">
        <v>1.087</v>
      </c>
      <c r="D32" s="50">
        <v>1.155</v>
      </c>
      <c r="E32" s="50">
        <v>1.23</v>
      </c>
      <c r="F32" s="50">
        <v>1.3120000000000001</v>
      </c>
      <c r="G32" s="50">
        <v>1.4039999999999999</v>
      </c>
      <c r="H32" s="50">
        <v>1.5049999999999999</v>
      </c>
      <c r="I32" s="50">
        <v>1.617</v>
      </c>
      <c r="J32" s="50">
        <v>1.742</v>
      </c>
      <c r="K32" s="50">
        <v>1.881</v>
      </c>
    </row>
    <row r="33" spans="1:11" x14ac:dyDescent="0.25">
      <c r="A33" s="44">
        <v>6</v>
      </c>
      <c r="B33" s="50">
        <v>1.03</v>
      </c>
      <c r="C33" s="50">
        <v>1.0920000000000001</v>
      </c>
      <c r="D33" s="50">
        <v>1.161</v>
      </c>
      <c r="E33" s="50">
        <v>1.236</v>
      </c>
      <c r="F33" s="50">
        <v>1.32</v>
      </c>
      <c r="G33" s="50">
        <v>1.4119999999999999</v>
      </c>
      <c r="H33" s="50">
        <v>1.5129999999999999</v>
      </c>
      <c r="I33" s="50">
        <v>1.627</v>
      </c>
      <c r="J33" s="50">
        <v>1.7529999999999999</v>
      </c>
      <c r="K33" s="50">
        <v>1.893</v>
      </c>
    </row>
    <row r="34" spans="1:11" x14ac:dyDescent="0.25">
      <c r="A34" s="44">
        <v>7</v>
      </c>
      <c r="B34" s="50">
        <v>1.0349999999999999</v>
      </c>
      <c r="C34" s="50">
        <v>1.0980000000000001</v>
      </c>
      <c r="D34" s="50">
        <v>1.167</v>
      </c>
      <c r="E34" s="50">
        <v>1.2430000000000001</v>
      </c>
      <c r="F34" s="50">
        <v>1.327</v>
      </c>
      <c r="G34" s="50">
        <v>1.42</v>
      </c>
      <c r="H34" s="50">
        <v>1.522</v>
      </c>
      <c r="I34" s="50">
        <v>1.637</v>
      </c>
      <c r="J34" s="50">
        <v>1.764</v>
      </c>
      <c r="K34" s="50">
        <v>1.9059999999999999</v>
      </c>
    </row>
    <row r="35" spans="1:11" x14ac:dyDescent="0.25">
      <c r="A35" s="44">
        <v>8</v>
      </c>
      <c r="B35" s="50">
        <v>1.04</v>
      </c>
      <c r="C35" s="50">
        <v>1.103</v>
      </c>
      <c r="D35" s="50">
        <v>1.173</v>
      </c>
      <c r="E35" s="50">
        <v>1.25</v>
      </c>
      <c r="F35" s="50">
        <v>1.3340000000000001</v>
      </c>
      <c r="G35" s="50">
        <v>1.4279999999999999</v>
      </c>
      <c r="H35" s="50">
        <v>1.5309999999999999</v>
      </c>
      <c r="I35" s="50">
        <v>1.6459999999999999</v>
      </c>
      <c r="J35" s="50">
        <v>1.7749999999999999</v>
      </c>
      <c r="K35" s="50">
        <v>1.9179999999999999</v>
      </c>
    </row>
    <row r="36" spans="1:11" x14ac:dyDescent="0.25">
      <c r="A36" s="44">
        <v>9</v>
      </c>
      <c r="B36" s="50">
        <v>1.0449999999999999</v>
      </c>
      <c r="C36" s="50">
        <v>1.1080000000000001</v>
      </c>
      <c r="D36" s="50">
        <v>1.179</v>
      </c>
      <c r="E36" s="50">
        <v>1.256</v>
      </c>
      <c r="F36" s="50">
        <v>1.341</v>
      </c>
      <c r="G36" s="50">
        <v>1.4359999999999999</v>
      </c>
      <c r="H36" s="50">
        <v>1.54</v>
      </c>
      <c r="I36" s="50">
        <v>1.6559999999999999</v>
      </c>
      <c r="J36" s="50">
        <v>1.786</v>
      </c>
      <c r="K36" s="50">
        <v>1.931</v>
      </c>
    </row>
    <row r="37" spans="1:11" x14ac:dyDescent="0.25">
      <c r="A37" s="44">
        <v>10</v>
      </c>
      <c r="B37" s="50">
        <v>1.05</v>
      </c>
      <c r="C37" s="50">
        <v>1.1140000000000001</v>
      </c>
      <c r="D37" s="50">
        <v>1.1850000000000001</v>
      </c>
      <c r="E37" s="50">
        <v>1.2629999999999999</v>
      </c>
      <c r="F37" s="50">
        <v>1.349</v>
      </c>
      <c r="G37" s="50">
        <v>1.444</v>
      </c>
      <c r="H37" s="50">
        <v>1.5489999999999999</v>
      </c>
      <c r="I37" s="50">
        <v>1.6659999999999999</v>
      </c>
      <c r="J37" s="50">
        <v>1.7969999999999999</v>
      </c>
      <c r="K37" s="50">
        <v>1.9430000000000001</v>
      </c>
    </row>
    <row r="38" spans="1:11" x14ac:dyDescent="0.25">
      <c r="A38" s="44">
        <v>11</v>
      </c>
      <c r="B38" s="50">
        <v>1.0549999999999999</v>
      </c>
      <c r="C38" s="50">
        <v>1.119</v>
      </c>
      <c r="D38" s="50">
        <v>1.1910000000000001</v>
      </c>
      <c r="E38" s="50">
        <v>1.2689999999999999</v>
      </c>
      <c r="F38" s="50">
        <v>1.3560000000000001</v>
      </c>
      <c r="G38" s="50">
        <v>1.452</v>
      </c>
      <c r="H38" s="50">
        <v>1.5580000000000001</v>
      </c>
      <c r="I38" s="50">
        <v>1.6759999999999999</v>
      </c>
      <c r="J38" s="50">
        <v>1.8080000000000001</v>
      </c>
      <c r="K38" s="50">
        <v>1.9550000000000001</v>
      </c>
    </row>
  </sheetData>
  <sheetProtection algorithmName="SHA-512" hashValue="nOO9UILFNU+LrKH0k5n2lXm/OEGZrpWYvK6rgDOi9IUCkFN9pi6bxNFJpGfaMpB7bdo2UjNuHLwApELTlSKHdw==" saltValue="PCVR9GBQ+twwikN8rsNcGQ==" spinCount="100000" sheet="1" objects="1" scenarios="1"/>
  <conditionalFormatting sqref="A26:A38">
    <cfRule type="expression" dxfId="166" priority="1" stopIfTrue="1">
      <formula>MOD(ROW(),2)=0</formula>
    </cfRule>
    <cfRule type="expression" dxfId="165" priority="2" stopIfTrue="1">
      <formula>MOD(ROW(),2)&lt;&gt;0</formula>
    </cfRule>
  </conditionalFormatting>
  <conditionalFormatting sqref="B26:K38">
    <cfRule type="expression" dxfId="164" priority="3" stopIfTrue="1">
      <formula>MOD(ROW(),2)=0</formula>
    </cfRule>
    <cfRule type="expression" dxfId="163" priority="4" stopIfTrue="1">
      <formula>MOD(ROW(),2)&lt;&gt;0</formula>
    </cfRule>
  </conditionalFormatting>
  <conditionalFormatting sqref="A6:A21">
    <cfRule type="expression" dxfId="162" priority="5" stopIfTrue="1">
      <formula>MOD(ROW(),2)=0</formula>
    </cfRule>
    <cfRule type="expression" dxfId="161" priority="6" stopIfTrue="1">
      <formula>MOD(ROW(),2)&lt;&gt;0</formula>
    </cfRule>
  </conditionalFormatting>
  <conditionalFormatting sqref="B6:K21">
    <cfRule type="expression" dxfId="160" priority="7" stopIfTrue="1">
      <formula>MOD(ROW(),2)=0</formula>
    </cfRule>
    <cfRule type="expression" dxfId="159" priority="8" stopIfTrue="1">
      <formula>MOD(ROW(),2)&lt;&gt;0</formula>
    </cfRule>
  </conditionalFormatting>
  <pageMargins left="0.7" right="0.7" top="0.75" bottom="0.75" header="0.3" footer="0.3"/>
  <tableParts count="1">
    <tablePart r:id="rId1"/>
  </tablePart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39648-8011-40C7-8A0A-DD28C133435A}">
  <sheetPr codeName="Sheet78"/>
  <dimension ref="A1:F38"/>
  <sheetViews>
    <sheetView showGridLines="0" workbookViewId="0">
      <selection activeCell="A6" sqref="A6"/>
    </sheetView>
  </sheetViews>
  <sheetFormatPr defaultColWidth="8.7265625" defaultRowHeight="12.5" x14ac:dyDescent="0.25"/>
  <cols>
    <col min="1" max="1" width="31.7265625" style="42" customWidth="1"/>
    <col min="2" max="6" width="22.7265625" style="42" customWidth="1"/>
    <col min="7" max="16384" width="8.7265625" style="42"/>
  </cols>
  <sheetData>
    <row r="1" spans="1:6" s="1" customFormat="1" ht="20" x14ac:dyDescent="0.4">
      <c r="A1" s="2" t="s">
        <v>0</v>
      </c>
    </row>
    <row r="2" spans="1:6" s="1" customFormat="1" ht="15.5" x14ac:dyDescent="0.35">
      <c r="A2" s="30" t="s">
        <v>1</v>
      </c>
      <c r="B2" s="3" t="str">
        <f>wb_title</f>
        <v>Fire_NI - Consolidated Factor Spreadsheet</v>
      </c>
    </row>
    <row r="3" spans="1:6" s="1" customFormat="1" ht="15.5" x14ac:dyDescent="0.35">
      <c r="A3" s="30" t="s">
        <v>2</v>
      </c>
      <c r="B3" s="3" t="str">
        <f>TABLE_FACTOR_TYPE_1 &amp; " - x-" &amp; TABLE_SERIES_NUMBER_1</f>
        <v>Scheme pays AA - x-616</v>
      </c>
    </row>
    <row r="4" spans="1:6" customFormat="1" x14ac:dyDescent="0.25"/>
    <row r="5" spans="1:6" customFormat="1" x14ac:dyDescent="0.25"/>
    <row r="6" spans="1:6" customFormat="1" x14ac:dyDescent="0.25">
      <c r="A6" s="46" t="s">
        <v>379</v>
      </c>
      <c r="B6" s="52" t="s">
        <v>380</v>
      </c>
      <c r="C6" s="52"/>
      <c r="D6" s="52"/>
      <c r="E6" s="52"/>
      <c r="F6" s="52"/>
    </row>
    <row r="7" spans="1:6" customFormat="1" x14ac:dyDescent="0.25">
      <c r="A7" s="46" t="s">
        <v>381</v>
      </c>
      <c r="B7" s="52" t="s">
        <v>31</v>
      </c>
      <c r="C7" s="52"/>
      <c r="D7" s="52"/>
      <c r="E7" s="52"/>
      <c r="F7" s="52"/>
    </row>
    <row r="8" spans="1:6" customFormat="1" x14ac:dyDescent="0.25">
      <c r="A8" s="46" t="s">
        <v>123</v>
      </c>
      <c r="B8" s="52" t="s">
        <v>304</v>
      </c>
      <c r="C8" s="52"/>
      <c r="D8" s="52"/>
      <c r="E8" s="52"/>
      <c r="F8" s="52"/>
    </row>
    <row r="9" spans="1:6" customFormat="1" x14ac:dyDescent="0.25">
      <c r="A9" s="46" t="s">
        <v>124</v>
      </c>
      <c r="B9" s="52" t="s">
        <v>297</v>
      </c>
      <c r="C9" s="52"/>
      <c r="D9" s="52"/>
      <c r="E9" s="52"/>
      <c r="F9" s="52"/>
    </row>
    <row r="10" spans="1:6" customFormat="1" ht="25" x14ac:dyDescent="0.25">
      <c r="A10" s="46" t="s">
        <v>6</v>
      </c>
      <c r="B10" s="52" t="s">
        <v>329</v>
      </c>
      <c r="C10" s="52"/>
      <c r="D10" s="52"/>
      <c r="E10" s="52"/>
      <c r="F10" s="52"/>
    </row>
    <row r="11" spans="1:6" customFormat="1" x14ac:dyDescent="0.25">
      <c r="A11" s="46" t="s">
        <v>125</v>
      </c>
      <c r="B11" s="52" t="s">
        <v>219</v>
      </c>
      <c r="C11" s="52"/>
      <c r="D11" s="52"/>
      <c r="E11" s="52"/>
      <c r="F11" s="52"/>
    </row>
    <row r="12" spans="1:6" customFormat="1" x14ac:dyDescent="0.25">
      <c r="A12" s="46" t="s">
        <v>126</v>
      </c>
      <c r="B12" s="52" t="s">
        <v>325</v>
      </c>
      <c r="C12" s="52"/>
      <c r="D12" s="52"/>
      <c r="E12" s="52"/>
      <c r="F12" s="52"/>
    </row>
    <row r="13" spans="1:6" customFormat="1" x14ac:dyDescent="0.25">
      <c r="A13" s="46" t="s">
        <v>382</v>
      </c>
      <c r="B13" s="52">
        <v>1</v>
      </c>
      <c r="C13" s="52"/>
      <c r="D13" s="52"/>
      <c r="E13" s="52"/>
      <c r="F13" s="52"/>
    </row>
    <row r="14" spans="1:6" customFormat="1" x14ac:dyDescent="0.25">
      <c r="A14" s="46" t="s">
        <v>128</v>
      </c>
      <c r="B14" s="52">
        <v>616</v>
      </c>
      <c r="C14" s="52"/>
      <c r="D14" s="52"/>
      <c r="E14" s="52"/>
      <c r="F14" s="52"/>
    </row>
    <row r="15" spans="1:6" customFormat="1" x14ac:dyDescent="0.25">
      <c r="A15" s="46" t="s">
        <v>383</v>
      </c>
      <c r="B15" s="52" t="s">
        <v>330</v>
      </c>
      <c r="C15" s="52"/>
      <c r="D15" s="52"/>
      <c r="E15" s="52"/>
      <c r="F15" s="52"/>
    </row>
    <row r="16" spans="1:6" customFormat="1" x14ac:dyDescent="0.25">
      <c r="A16" s="46" t="s">
        <v>130</v>
      </c>
      <c r="B16" s="52" t="s">
        <v>331</v>
      </c>
      <c r="C16" s="52"/>
      <c r="D16" s="52"/>
      <c r="E16" s="52"/>
      <c r="F16" s="52"/>
    </row>
    <row r="17" spans="1:6" customFormat="1" x14ac:dyDescent="0.25">
      <c r="A17" s="47" t="s">
        <v>384</v>
      </c>
      <c r="B17" s="52"/>
      <c r="C17" s="52"/>
      <c r="D17" s="52"/>
      <c r="E17" s="52"/>
      <c r="F17" s="52"/>
    </row>
    <row r="18" spans="1:6" customFormat="1" x14ac:dyDescent="0.25">
      <c r="A18" s="46" t="s">
        <v>132</v>
      </c>
      <c r="B18" s="53">
        <v>45135</v>
      </c>
      <c r="C18" s="53"/>
      <c r="D18" s="53"/>
      <c r="E18" s="53"/>
      <c r="F18" s="53"/>
    </row>
    <row r="19" spans="1:6" customFormat="1" x14ac:dyDescent="0.25">
      <c r="A19" s="46" t="s">
        <v>133</v>
      </c>
      <c r="B19" s="53">
        <v>45135</v>
      </c>
      <c r="C19" s="53"/>
      <c r="D19" s="53"/>
      <c r="E19" s="53"/>
      <c r="F19" s="53"/>
    </row>
    <row r="20" spans="1:6" customFormat="1" x14ac:dyDescent="0.25">
      <c r="A20" s="46" t="s">
        <v>134</v>
      </c>
      <c r="B20" s="52" t="s">
        <v>143</v>
      </c>
      <c r="C20" s="52"/>
      <c r="D20" s="52"/>
      <c r="E20" s="52"/>
      <c r="F20" s="52"/>
    </row>
    <row r="21" spans="1:6" customFormat="1" x14ac:dyDescent="0.25">
      <c r="A21" s="46" t="s">
        <v>385</v>
      </c>
      <c r="B21" s="52" t="s">
        <v>63</v>
      </c>
      <c r="C21" s="52"/>
      <c r="D21" s="52"/>
      <c r="E21" s="52"/>
      <c r="F21" s="52"/>
    </row>
    <row r="22" spans="1:6" customFormat="1" x14ac:dyDescent="0.25"/>
    <row r="23" spans="1:6" customFormat="1" x14ac:dyDescent="0.25">
      <c r="A23" s="23" t="str">
        <f>HYPERLINK("#'Factor List'!A1", "Back to Factor List")</f>
        <v>Back to Factor List</v>
      </c>
      <c r="B23" s="23" t="str">
        <f>HYPERLINK("#'Assumptions'!A1", "Assumptions")</f>
        <v>Assumptions</v>
      </c>
    </row>
    <row r="26" spans="1:6" s="61" customFormat="1" ht="13" x14ac:dyDescent="0.25">
      <c r="A26" s="60" t="s">
        <v>404</v>
      </c>
      <c r="B26" s="60">
        <v>55</v>
      </c>
      <c r="C26" s="60">
        <v>56</v>
      </c>
      <c r="D26" s="60">
        <v>57</v>
      </c>
      <c r="E26" s="60">
        <v>58</v>
      </c>
      <c r="F26" s="60">
        <v>59</v>
      </c>
    </row>
    <row r="27" spans="1:6" x14ac:dyDescent="0.25">
      <c r="A27" s="44">
        <v>0</v>
      </c>
      <c r="B27" s="50">
        <v>0.8</v>
      </c>
      <c r="C27" s="50">
        <v>0.83399999999999996</v>
      </c>
      <c r="D27" s="50">
        <v>0.871</v>
      </c>
      <c r="E27" s="50">
        <v>0.91100000000000003</v>
      </c>
      <c r="F27" s="50">
        <v>0.95399999999999996</v>
      </c>
    </row>
    <row r="28" spans="1:6" x14ac:dyDescent="0.25">
      <c r="A28" s="44">
        <v>1</v>
      </c>
      <c r="B28" s="50">
        <v>0.80200000000000005</v>
      </c>
      <c r="C28" s="50">
        <v>0.83699999999999997</v>
      </c>
      <c r="D28" s="50">
        <v>0.874</v>
      </c>
      <c r="E28" s="50">
        <v>0.91400000000000003</v>
      </c>
      <c r="F28" s="50">
        <v>0.95799999999999996</v>
      </c>
    </row>
    <row r="29" spans="1:6" x14ac:dyDescent="0.25">
      <c r="A29" s="44">
        <v>2</v>
      </c>
      <c r="B29" s="50">
        <v>0.80500000000000005</v>
      </c>
      <c r="C29" s="50">
        <v>0.84</v>
      </c>
      <c r="D29" s="50">
        <v>0.878</v>
      </c>
      <c r="E29" s="50">
        <v>0.91800000000000004</v>
      </c>
      <c r="F29" s="50">
        <v>0.96099999999999997</v>
      </c>
    </row>
    <row r="30" spans="1:6" x14ac:dyDescent="0.25">
      <c r="A30" s="44">
        <v>3</v>
      </c>
      <c r="B30" s="50">
        <v>0.80800000000000005</v>
      </c>
      <c r="C30" s="50">
        <v>0.84299999999999997</v>
      </c>
      <c r="D30" s="50">
        <v>0.88100000000000001</v>
      </c>
      <c r="E30" s="50">
        <v>0.92200000000000004</v>
      </c>
      <c r="F30" s="50">
        <v>0.96499999999999997</v>
      </c>
    </row>
    <row r="31" spans="1:6" x14ac:dyDescent="0.25">
      <c r="A31" s="44">
        <v>4</v>
      </c>
      <c r="B31" s="50">
        <v>0.81100000000000005</v>
      </c>
      <c r="C31" s="50">
        <v>0.84599999999999997</v>
      </c>
      <c r="D31" s="50">
        <v>0.88400000000000001</v>
      </c>
      <c r="E31" s="50">
        <v>0.92500000000000004</v>
      </c>
      <c r="F31" s="50">
        <v>0.96899999999999997</v>
      </c>
    </row>
    <row r="32" spans="1:6" x14ac:dyDescent="0.25">
      <c r="A32" s="44">
        <v>5</v>
      </c>
      <c r="B32" s="50">
        <v>0.81399999999999995</v>
      </c>
      <c r="C32" s="50">
        <v>0.84899999999999998</v>
      </c>
      <c r="D32" s="50">
        <v>0.88800000000000001</v>
      </c>
      <c r="E32" s="50">
        <v>0.92900000000000005</v>
      </c>
      <c r="F32" s="50">
        <v>0.97299999999999998</v>
      </c>
    </row>
    <row r="33" spans="1:6" x14ac:dyDescent="0.25">
      <c r="A33" s="44">
        <v>6</v>
      </c>
      <c r="B33" s="50">
        <v>0.81699999999999995</v>
      </c>
      <c r="C33" s="50">
        <v>0.85299999999999998</v>
      </c>
      <c r="D33" s="50">
        <v>0.89100000000000001</v>
      </c>
      <c r="E33" s="50">
        <v>0.93200000000000005</v>
      </c>
      <c r="F33" s="50">
        <v>0.97699999999999998</v>
      </c>
    </row>
    <row r="34" spans="1:6" x14ac:dyDescent="0.25">
      <c r="A34" s="44">
        <v>7</v>
      </c>
      <c r="B34" s="50">
        <v>0.82</v>
      </c>
      <c r="C34" s="50">
        <v>0.85599999999999998</v>
      </c>
      <c r="D34" s="50">
        <v>0.89400000000000002</v>
      </c>
      <c r="E34" s="50">
        <v>0.93600000000000005</v>
      </c>
      <c r="F34" s="50">
        <v>0.98099999999999998</v>
      </c>
    </row>
    <row r="35" spans="1:6" x14ac:dyDescent="0.25">
      <c r="A35" s="44">
        <v>8</v>
      </c>
      <c r="B35" s="50">
        <v>0.82299999999999995</v>
      </c>
      <c r="C35" s="50">
        <v>0.85899999999999999</v>
      </c>
      <c r="D35" s="50">
        <v>0.89800000000000002</v>
      </c>
      <c r="E35" s="50">
        <v>0.93899999999999995</v>
      </c>
      <c r="F35" s="50">
        <v>0.98499999999999999</v>
      </c>
    </row>
    <row r="36" spans="1:6" x14ac:dyDescent="0.25">
      <c r="A36" s="44">
        <v>9</v>
      </c>
      <c r="B36" s="50">
        <v>0.82499999999999996</v>
      </c>
      <c r="C36" s="50">
        <v>0.86199999999999999</v>
      </c>
      <c r="D36" s="50">
        <v>0.90100000000000002</v>
      </c>
      <c r="E36" s="50">
        <v>0.94299999999999995</v>
      </c>
      <c r="F36" s="50">
        <v>0.98799999999999999</v>
      </c>
    </row>
    <row r="37" spans="1:6" x14ac:dyDescent="0.25">
      <c r="A37" s="44">
        <v>10</v>
      </c>
      <c r="B37" s="50">
        <v>0.82799999999999996</v>
      </c>
      <c r="C37" s="50">
        <v>0.86499999999999999</v>
      </c>
      <c r="D37" s="50">
        <v>0.90400000000000003</v>
      </c>
      <c r="E37" s="50">
        <v>0.94699999999999995</v>
      </c>
      <c r="F37" s="50">
        <v>0.99199999999999999</v>
      </c>
    </row>
    <row r="38" spans="1:6" x14ac:dyDescent="0.25">
      <c r="A38" s="44">
        <v>11</v>
      </c>
      <c r="B38" s="50">
        <v>0.83099999999999996</v>
      </c>
      <c r="C38" s="50">
        <v>0.86799999999999999</v>
      </c>
      <c r="D38" s="50">
        <v>0.90800000000000003</v>
      </c>
      <c r="E38" s="50">
        <v>0.95</v>
      </c>
      <c r="F38" s="50">
        <v>0.996</v>
      </c>
    </row>
  </sheetData>
  <sheetProtection algorithmName="SHA-512" hashValue="rXRscIviEu5axQ9+xvmheuI9blDXSg/quIyIsPyrQfS1E1EPsOlB69xDdzUVvxdsnsUy6EgnNOpvIMFa59lCWg==" saltValue="y8/iEmE/rJa2juEIufVCug==" spinCount="100000" sheet="1" objects="1" scenarios="1"/>
  <conditionalFormatting sqref="A26:A38">
    <cfRule type="expression" dxfId="156" priority="1" stopIfTrue="1">
      <formula>MOD(ROW(),2)=0</formula>
    </cfRule>
    <cfRule type="expression" dxfId="155" priority="2" stopIfTrue="1">
      <formula>MOD(ROW(),2)&lt;&gt;0</formula>
    </cfRule>
  </conditionalFormatting>
  <conditionalFormatting sqref="B26:F38">
    <cfRule type="expression" dxfId="154" priority="3" stopIfTrue="1">
      <formula>MOD(ROW(),2)=0</formula>
    </cfRule>
    <cfRule type="expression" dxfId="153" priority="4" stopIfTrue="1">
      <formula>MOD(ROW(),2)&lt;&gt;0</formula>
    </cfRule>
  </conditionalFormatting>
  <conditionalFormatting sqref="A6:A21">
    <cfRule type="expression" dxfId="152" priority="5" stopIfTrue="1">
      <formula>MOD(ROW(),2)=0</formula>
    </cfRule>
    <cfRule type="expression" dxfId="151" priority="6" stopIfTrue="1">
      <formula>MOD(ROW(),2)&lt;&gt;0</formula>
    </cfRule>
  </conditionalFormatting>
  <conditionalFormatting sqref="B6:F21">
    <cfRule type="expression" dxfId="150" priority="7" stopIfTrue="1">
      <formula>MOD(ROW(),2)=0</formula>
    </cfRule>
    <cfRule type="expression" dxfId="149" priority="8" stopIfTrue="1">
      <formula>MOD(ROW(),2)&lt;&gt;0</formula>
    </cfRule>
  </conditionalFormatting>
  <pageMargins left="0.7" right="0.7" top="0.75" bottom="0.75" header="0.3" footer="0.3"/>
  <tableParts count="1">
    <tablePart r:id="rId1"/>
  </tablePar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58B4D-6E76-49E6-BBCB-FEAC9688BB2F}">
  <sheetPr codeName="Sheet79"/>
  <dimension ref="A1:K38"/>
  <sheetViews>
    <sheetView showGridLines="0" workbookViewId="0">
      <selection activeCell="A6" sqref="A6"/>
    </sheetView>
  </sheetViews>
  <sheetFormatPr defaultColWidth="8.7265625" defaultRowHeight="12.5" x14ac:dyDescent="0.25"/>
  <cols>
    <col min="1" max="1" width="31.7265625" style="42" customWidth="1"/>
    <col min="2" max="11" width="22.7265625" style="42" customWidth="1"/>
    <col min="12" max="16384" width="8.7265625" style="42"/>
  </cols>
  <sheetData>
    <row r="1" spans="1:11" s="1" customFormat="1" ht="20" x14ac:dyDescent="0.4">
      <c r="A1" s="2" t="s">
        <v>0</v>
      </c>
    </row>
    <row r="2" spans="1:11" s="1" customFormat="1" ht="15.5" x14ac:dyDescent="0.35">
      <c r="A2" s="30" t="s">
        <v>1</v>
      </c>
      <c r="B2" s="3" t="str">
        <f>wb_title</f>
        <v>Fire_NI - Consolidated Factor Spreadsheet</v>
      </c>
    </row>
    <row r="3" spans="1:11" s="1" customFormat="1" ht="15.5" x14ac:dyDescent="0.35">
      <c r="A3" s="30" t="s">
        <v>2</v>
      </c>
      <c r="B3" s="3" t="str">
        <f>TABLE_FACTOR_TYPE_1 &amp; " - x-" &amp; TABLE_SERIES_NUMBER_1</f>
        <v>Scheme pays AA - x-617</v>
      </c>
    </row>
    <row r="4" spans="1:11" customFormat="1" x14ac:dyDescent="0.25"/>
    <row r="5" spans="1:11" customFormat="1" x14ac:dyDescent="0.25"/>
    <row r="6" spans="1:11" customFormat="1" x14ac:dyDescent="0.25">
      <c r="A6" s="46" t="s">
        <v>379</v>
      </c>
      <c r="B6" s="52" t="s">
        <v>380</v>
      </c>
      <c r="C6" s="52"/>
      <c r="D6" s="52"/>
      <c r="E6" s="52"/>
      <c r="F6" s="52"/>
      <c r="G6" s="52"/>
      <c r="H6" s="52"/>
      <c r="I6" s="52"/>
      <c r="J6" s="52"/>
      <c r="K6" s="52"/>
    </row>
    <row r="7" spans="1:11" customFormat="1" x14ac:dyDescent="0.25">
      <c r="A7" s="46" t="s">
        <v>381</v>
      </c>
      <c r="B7" s="52" t="s">
        <v>31</v>
      </c>
      <c r="C7" s="52"/>
      <c r="D7" s="52"/>
      <c r="E7" s="52"/>
      <c r="F7" s="52"/>
      <c r="G7" s="52"/>
      <c r="H7" s="52"/>
      <c r="I7" s="52"/>
      <c r="J7" s="52"/>
      <c r="K7" s="52"/>
    </row>
    <row r="8" spans="1:11" customFormat="1" x14ac:dyDescent="0.25">
      <c r="A8" s="46" t="s">
        <v>123</v>
      </c>
      <c r="B8" s="52" t="s">
        <v>304</v>
      </c>
      <c r="C8" s="52"/>
      <c r="D8" s="52"/>
      <c r="E8" s="52"/>
      <c r="F8" s="52"/>
      <c r="G8" s="52"/>
      <c r="H8" s="52"/>
      <c r="I8" s="52"/>
      <c r="J8" s="52"/>
      <c r="K8" s="52"/>
    </row>
    <row r="9" spans="1:11" customFormat="1" x14ac:dyDescent="0.25">
      <c r="A9" s="46" t="s">
        <v>124</v>
      </c>
      <c r="B9" s="52" t="s">
        <v>297</v>
      </c>
      <c r="C9" s="52"/>
      <c r="D9" s="52"/>
      <c r="E9" s="52"/>
      <c r="F9" s="52"/>
      <c r="G9" s="52"/>
      <c r="H9" s="52"/>
      <c r="I9" s="52"/>
      <c r="J9" s="52"/>
      <c r="K9" s="52"/>
    </row>
    <row r="10" spans="1:11" customFormat="1" x14ac:dyDescent="0.25">
      <c r="A10" s="46" t="s">
        <v>6</v>
      </c>
      <c r="B10" s="52" t="s">
        <v>332</v>
      </c>
      <c r="C10" s="52"/>
      <c r="D10" s="52"/>
      <c r="E10" s="52"/>
      <c r="F10" s="52"/>
      <c r="G10" s="52"/>
      <c r="H10" s="52"/>
      <c r="I10" s="52"/>
      <c r="J10" s="52"/>
      <c r="K10" s="52"/>
    </row>
    <row r="11" spans="1:11" customFormat="1" x14ac:dyDescent="0.25">
      <c r="A11" s="46" t="s">
        <v>125</v>
      </c>
      <c r="B11" s="52" t="s">
        <v>219</v>
      </c>
      <c r="C11" s="52"/>
      <c r="D11" s="52"/>
      <c r="E11" s="52"/>
      <c r="F11" s="52"/>
      <c r="G11" s="52"/>
      <c r="H11" s="52"/>
      <c r="I11" s="52"/>
      <c r="J11" s="52"/>
      <c r="K11" s="52"/>
    </row>
    <row r="12" spans="1:11" customFormat="1" x14ac:dyDescent="0.25">
      <c r="A12" s="46" t="s">
        <v>126</v>
      </c>
      <c r="B12" s="52" t="s">
        <v>325</v>
      </c>
      <c r="C12" s="52"/>
      <c r="D12" s="52"/>
      <c r="E12" s="52"/>
      <c r="F12" s="52"/>
      <c r="G12" s="52"/>
      <c r="H12" s="52"/>
      <c r="I12" s="52"/>
      <c r="J12" s="52"/>
      <c r="K12" s="52"/>
    </row>
    <row r="13" spans="1:11" customFormat="1" x14ac:dyDescent="0.25">
      <c r="A13" s="46" t="s">
        <v>382</v>
      </c>
      <c r="B13" s="52">
        <v>1</v>
      </c>
      <c r="C13" s="52"/>
      <c r="D13" s="52"/>
      <c r="E13" s="52"/>
      <c r="F13" s="52"/>
      <c r="G13" s="52"/>
      <c r="H13" s="52"/>
      <c r="I13" s="52"/>
      <c r="J13" s="52"/>
      <c r="K13" s="52"/>
    </row>
    <row r="14" spans="1:11" customFormat="1" x14ac:dyDescent="0.25">
      <c r="A14" s="46" t="s">
        <v>128</v>
      </c>
      <c r="B14" s="52">
        <v>617</v>
      </c>
      <c r="C14" s="52"/>
      <c r="D14" s="52"/>
      <c r="E14" s="52"/>
      <c r="F14" s="52"/>
      <c r="G14" s="52"/>
      <c r="H14" s="52"/>
      <c r="I14" s="52"/>
      <c r="J14" s="52"/>
      <c r="K14" s="52"/>
    </row>
    <row r="15" spans="1:11" customFormat="1" x14ac:dyDescent="0.25">
      <c r="A15" s="46" t="s">
        <v>383</v>
      </c>
      <c r="B15" s="52" t="s">
        <v>333</v>
      </c>
      <c r="C15" s="52"/>
      <c r="D15" s="52"/>
      <c r="E15" s="52"/>
      <c r="F15" s="52"/>
      <c r="G15" s="52"/>
      <c r="H15" s="52"/>
      <c r="I15" s="52"/>
      <c r="J15" s="52"/>
      <c r="K15" s="52"/>
    </row>
    <row r="16" spans="1:11" customFormat="1" x14ac:dyDescent="0.25">
      <c r="A16" s="46" t="s">
        <v>130</v>
      </c>
      <c r="B16" s="52" t="s">
        <v>334</v>
      </c>
      <c r="C16" s="52"/>
      <c r="D16" s="52"/>
      <c r="E16" s="52"/>
      <c r="F16" s="52"/>
      <c r="G16" s="52"/>
      <c r="H16" s="52"/>
      <c r="I16" s="52"/>
      <c r="J16" s="52"/>
      <c r="K16" s="52"/>
    </row>
    <row r="17" spans="1:11" customFormat="1" x14ac:dyDescent="0.25">
      <c r="A17" s="47" t="s">
        <v>384</v>
      </c>
      <c r="B17" s="52"/>
      <c r="C17" s="52"/>
      <c r="D17" s="52"/>
      <c r="E17" s="52"/>
      <c r="F17" s="52"/>
      <c r="G17" s="52"/>
      <c r="H17" s="52"/>
      <c r="I17" s="52"/>
      <c r="J17" s="52"/>
      <c r="K17" s="52"/>
    </row>
    <row r="18" spans="1:11" customFormat="1" x14ac:dyDescent="0.25">
      <c r="A18" s="46" t="s">
        <v>132</v>
      </c>
      <c r="B18" s="53">
        <v>45135</v>
      </c>
      <c r="C18" s="53"/>
      <c r="D18" s="53"/>
      <c r="E18" s="53"/>
      <c r="F18" s="53"/>
      <c r="G18" s="53"/>
      <c r="H18" s="53"/>
      <c r="I18" s="53"/>
      <c r="J18" s="53"/>
      <c r="K18" s="53"/>
    </row>
    <row r="19" spans="1:11" customFormat="1" x14ac:dyDescent="0.25">
      <c r="A19" s="46" t="s">
        <v>133</v>
      </c>
      <c r="B19" s="53">
        <v>45135</v>
      </c>
      <c r="C19" s="53"/>
      <c r="D19" s="53"/>
      <c r="E19" s="53"/>
      <c r="F19" s="53"/>
      <c r="G19" s="53"/>
      <c r="H19" s="53"/>
      <c r="I19" s="53"/>
      <c r="J19" s="53"/>
      <c r="K19" s="53"/>
    </row>
    <row r="20" spans="1:11" customFormat="1" x14ac:dyDescent="0.25">
      <c r="A20" s="46" t="s">
        <v>134</v>
      </c>
      <c r="B20" s="52" t="s">
        <v>143</v>
      </c>
      <c r="C20" s="52"/>
      <c r="D20" s="52"/>
      <c r="E20" s="52"/>
      <c r="F20" s="52"/>
      <c r="G20" s="52"/>
      <c r="H20" s="52"/>
      <c r="I20" s="52"/>
      <c r="J20" s="52"/>
      <c r="K20" s="52"/>
    </row>
    <row r="21" spans="1:11" customFormat="1" x14ac:dyDescent="0.25">
      <c r="A21" s="46" t="s">
        <v>385</v>
      </c>
      <c r="B21" s="52" t="s">
        <v>63</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1" customFormat="1" ht="13" x14ac:dyDescent="0.25">
      <c r="A26" s="60" t="s">
        <v>404</v>
      </c>
      <c r="B26" s="60">
        <v>60</v>
      </c>
      <c r="C26" s="60">
        <v>61</v>
      </c>
      <c r="D26" s="60">
        <v>62</v>
      </c>
      <c r="E26" s="60">
        <v>63</v>
      </c>
      <c r="F26" s="60">
        <v>64</v>
      </c>
      <c r="G26" s="60">
        <v>65</v>
      </c>
      <c r="H26" s="60">
        <v>66</v>
      </c>
      <c r="I26" s="60">
        <v>67</v>
      </c>
      <c r="J26" s="60">
        <v>68</v>
      </c>
      <c r="K26" s="60">
        <v>69</v>
      </c>
    </row>
    <row r="27" spans="1:11" x14ac:dyDescent="0.25">
      <c r="A27" s="44">
        <v>0</v>
      </c>
      <c r="B27" s="50">
        <v>1</v>
      </c>
      <c r="C27" s="50">
        <v>1.05</v>
      </c>
      <c r="D27" s="50">
        <v>1.105</v>
      </c>
      <c r="E27" s="50">
        <v>1.1639999999999999</v>
      </c>
      <c r="F27" s="50">
        <v>1.228</v>
      </c>
      <c r="G27" s="50">
        <v>1.298</v>
      </c>
      <c r="H27" s="50">
        <v>1.3740000000000001</v>
      </c>
      <c r="I27" s="50">
        <v>1.4570000000000001</v>
      </c>
      <c r="J27" s="50">
        <v>1.548</v>
      </c>
      <c r="K27" s="50">
        <v>1.6479999999999999</v>
      </c>
    </row>
    <row r="28" spans="1:11" x14ac:dyDescent="0.25">
      <c r="A28" s="44">
        <v>1</v>
      </c>
      <c r="B28" s="50">
        <v>1.004</v>
      </c>
      <c r="C28" s="50">
        <v>1.0549999999999999</v>
      </c>
      <c r="D28" s="50">
        <v>1.1100000000000001</v>
      </c>
      <c r="E28" s="50">
        <v>1.169</v>
      </c>
      <c r="F28" s="50">
        <v>1.234</v>
      </c>
      <c r="G28" s="50">
        <v>1.304</v>
      </c>
      <c r="H28" s="50">
        <v>1.381</v>
      </c>
      <c r="I28" s="50">
        <v>1.4650000000000001</v>
      </c>
      <c r="J28" s="50">
        <v>1.5569999999999999</v>
      </c>
      <c r="K28" s="50">
        <v>1.6579999999999999</v>
      </c>
    </row>
    <row r="29" spans="1:11" x14ac:dyDescent="0.25">
      <c r="A29" s="44">
        <v>2</v>
      </c>
      <c r="B29" s="50">
        <v>1.008</v>
      </c>
      <c r="C29" s="50">
        <v>1.0589999999999999</v>
      </c>
      <c r="D29" s="50">
        <v>1.115</v>
      </c>
      <c r="E29" s="50">
        <v>1.175</v>
      </c>
      <c r="F29" s="50">
        <v>1.24</v>
      </c>
      <c r="G29" s="50">
        <v>1.3109999999999999</v>
      </c>
      <c r="H29" s="50">
        <v>1.3879999999999999</v>
      </c>
      <c r="I29" s="50">
        <v>1.472</v>
      </c>
      <c r="J29" s="50">
        <v>1.5649999999999999</v>
      </c>
      <c r="K29" s="50">
        <v>1.667</v>
      </c>
    </row>
    <row r="30" spans="1:11" x14ac:dyDescent="0.25">
      <c r="A30" s="44">
        <v>3</v>
      </c>
      <c r="B30" s="50">
        <v>1.0129999999999999</v>
      </c>
      <c r="C30" s="50">
        <v>1.0640000000000001</v>
      </c>
      <c r="D30" s="50">
        <v>1.1200000000000001</v>
      </c>
      <c r="E30" s="50">
        <v>1.18</v>
      </c>
      <c r="F30" s="50">
        <v>1.2450000000000001</v>
      </c>
      <c r="G30" s="50">
        <v>1.3169999999999999</v>
      </c>
      <c r="H30" s="50">
        <v>1.395</v>
      </c>
      <c r="I30" s="50">
        <v>1.48</v>
      </c>
      <c r="J30" s="50">
        <v>1.573</v>
      </c>
      <c r="K30" s="50">
        <v>1.6759999999999999</v>
      </c>
    </row>
    <row r="31" spans="1:11" x14ac:dyDescent="0.25">
      <c r="A31" s="44">
        <v>4</v>
      </c>
      <c r="B31" s="50">
        <v>1.0169999999999999</v>
      </c>
      <c r="C31" s="50">
        <v>1.0680000000000001</v>
      </c>
      <c r="D31" s="50">
        <v>1.1240000000000001</v>
      </c>
      <c r="E31" s="50">
        <v>1.1850000000000001</v>
      </c>
      <c r="F31" s="50">
        <v>1.2509999999999999</v>
      </c>
      <c r="G31" s="50">
        <v>1.323</v>
      </c>
      <c r="H31" s="50">
        <v>1.4019999999999999</v>
      </c>
      <c r="I31" s="50">
        <v>1.4870000000000001</v>
      </c>
      <c r="J31" s="50">
        <v>1.5820000000000001</v>
      </c>
      <c r="K31" s="50">
        <v>1.6850000000000001</v>
      </c>
    </row>
    <row r="32" spans="1:11" x14ac:dyDescent="0.25">
      <c r="A32" s="44">
        <v>5</v>
      </c>
      <c r="B32" s="50">
        <v>1.0209999999999999</v>
      </c>
      <c r="C32" s="50">
        <v>1.073</v>
      </c>
      <c r="D32" s="50">
        <v>1.129</v>
      </c>
      <c r="E32" s="50">
        <v>1.1910000000000001</v>
      </c>
      <c r="F32" s="50">
        <v>1.2569999999999999</v>
      </c>
      <c r="G32" s="50">
        <v>1.33</v>
      </c>
      <c r="H32" s="50">
        <v>1.409</v>
      </c>
      <c r="I32" s="50">
        <v>1.4950000000000001</v>
      </c>
      <c r="J32" s="50">
        <v>1.59</v>
      </c>
      <c r="K32" s="50">
        <v>1.694</v>
      </c>
    </row>
    <row r="33" spans="1:11" x14ac:dyDescent="0.25">
      <c r="A33" s="44">
        <v>6</v>
      </c>
      <c r="B33" s="50">
        <v>1.0249999999999999</v>
      </c>
      <c r="C33" s="50">
        <v>1.0780000000000001</v>
      </c>
      <c r="D33" s="50">
        <v>1.1339999999999999</v>
      </c>
      <c r="E33" s="50">
        <v>1.196</v>
      </c>
      <c r="F33" s="50">
        <v>1.2629999999999999</v>
      </c>
      <c r="G33" s="50">
        <v>1.3360000000000001</v>
      </c>
      <c r="H33" s="50">
        <v>1.4159999999999999</v>
      </c>
      <c r="I33" s="50">
        <v>1.5029999999999999</v>
      </c>
      <c r="J33" s="50">
        <v>1.5980000000000001</v>
      </c>
      <c r="K33" s="50">
        <v>1.7030000000000001</v>
      </c>
    </row>
    <row r="34" spans="1:11" x14ac:dyDescent="0.25">
      <c r="A34" s="44">
        <v>7</v>
      </c>
      <c r="B34" s="50">
        <v>1.0289999999999999</v>
      </c>
      <c r="C34" s="50">
        <v>1.0820000000000001</v>
      </c>
      <c r="D34" s="50">
        <v>1.139</v>
      </c>
      <c r="E34" s="50">
        <v>1.2010000000000001</v>
      </c>
      <c r="F34" s="50">
        <v>1.2689999999999999</v>
      </c>
      <c r="G34" s="50">
        <v>1.3420000000000001</v>
      </c>
      <c r="H34" s="50">
        <v>1.4219999999999999</v>
      </c>
      <c r="I34" s="50">
        <v>1.51</v>
      </c>
      <c r="J34" s="50">
        <v>1.607</v>
      </c>
      <c r="K34" s="50">
        <v>1.7130000000000001</v>
      </c>
    </row>
    <row r="35" spans="1:11" x14ac:dyDescent="0.25">
      <c r="A35" s="44">
        <v>8</v>
      </c>
      <c r="B35" s="50">
        <v>1.034</v>
      </c>
      <c r="C35" s="50">
        <v>1.087</v>
      </c>
      <c r="D35" s="50">
        <v>1.1439999999999999</v>
      </c>
      <c r="E35" s="50">
        <v>1.2070000000000001</v>
      </c>
      <c r="F35" s="50">
        <v>1.2749999999999999</v>
      </c>
      <c r="G35" s="50">
        <v>1.349</v>
      </c>
      <c r="H35" s="50">
        <v>1.429</v>
      </c>
      <c r="I35" s="50">
        <v>1.518</v>
      </c>
      <c r="J35" s="50">
        <v>1.615</v>
      </c>
      <c r="K35" s="50">
        <v>1.722</v>
      </c>
    </row>
    <row r="36" spans="1:11" x14ac:dyDescent="0.25">
      <c r="A36" s="44">
        <v>9</v>
      </c>
      <c r="B36" s="50">
        <v>1.038</v>
      </c>
      <c r="C36" s="50">
        <v>1.091</v>
      </c>
      <c r="D36" s="50">
        <v>1.149</v>
      </c>
      <c r="E36" s="50">
        <v>1.212</v>
      </c>
      <c r="F36" s="50">
        <v>1.28</v>
      </c>
      <c r="G36" s="50">
        <v>1.355</v>
      </c>
      <c r="H36" s="50">
        <v>1.4359999999999999</v>
      </c>
      <c r="I36" s="50">
        <v>1.5249999999999999</v>
      </c>
      <c r="J36" s="50">
        <v>1.623</v>
      </c>
      <c r="K36" s="50">
        <v>1.7310000000000001</v>
      </c>
    </row>
    <row r="37" spans="1:11" x14ac:dyDescent="0.25">
      <c r="A37" s="44">
        <v>10</v>
      </c>
      <c r="B37" s="50">
        <v>1.042</v>
      </c>
      <c r="C37" s="50">
        <v>1.0960000000000001</v>
      </c>
      <c r="D37" s="50">
        <v>1.1539999999999999</v>
      </c>
      <c r="E37" s="50">
        <v>1.2170000000000001</v>
      </c>
      <c r="F37" s="50">
        <v>1.286</v>
      </c>
      <c r="G37" s="50">
        <v>1.361</v>
      </c>
      <c r="H37" s="50">
        <v>1.4430000000000001</v>
      </c>
      <c r="I37" s="50">
        <v>1.5329999999999999</v>
      </c>
      <c r="J37" s="50">
        <v>1.6319999999999999</v>
      </c>
      <c r="K37" s="50">
        <v>1.74</v>
      </c>
    </row>
    <row r="38" spans="1:11" x14ac:dyDescent="0.25">
      <c r="A38" s="44">
        <v>11</v>
      </c>
      <c r="B38" s="50">
        <v>1.046</v>
      </c>
      <c r="C38" s="50">
        <v>1.1000000000000001</v>
      </c>
      <c r="D38" s="50">
        <v>1.159</v>
      </c>
      <c r="E38" s="50">
        <v>1.2230000000000001</v>
      </c>
      <c r="F38" s="50">
        <v>1.292</v>
      </c>
      <c r="G38" s="50">
        <v>1.3680000000000001</v>
      </c>
      <c r="H38" s="50">
        <v>1.45</v>
      </c>
      <c r="I38" s="50">
        <v>1.5409999999999999</v>
      </c>
      <c r="J38" s="50">
        <v>1.64</v>
      </c>
      <c r="K38" s="50">
        <v>1.7490000000000001</v>
      </c>
    </row>
  </sheetData>
  <sheetProtection algorithmName="SHA-512" hashValue="1IHvAMtRO2YDOz+ueUqA2qol1rZsi6CPP+KWtzhFrLxmtYX7XxcD8Q2WeDZOvwN8751FKyJb5sNm4Y7Pr/LKDA==" saltValue="5l7IleroHRQf+aM155BDEQ==" spinCount="100000" sheet="1" objects="1" scenarios="1"/>
  <conditionalFormatting sqref="A26:A38">
    <cfRule type="expression" dxfId="146" priority="1" stopIfTrue="1">
      <formula>MOD(ROW(),2)=0</formula>
    </cfRule>
    <cfRule type="expression" dxfId="145" priority="2" stopIfTrue="1">
      <formula>MOD(ROW(),2)&lt;&gt;0</formula>
    </cfRule>
  </conditionalFormatting>
  <conditionalFormatting sqref="B26:K38">
    <cfRule type="expression" dxfId="144" priority="3" stopIfTrue="1">
      <formula>MOD(ROW(),2)=0</formula>
    </cfRule>
    <cfRule type="expression" dxfId="143" priority="4" stopIfTrue="1">
      <formula>MOD(ROW(),2)&lt;&gt;0</formula>
    </cfRule>
  </conditionalFormatting>
  <conditionalFormatting sqref="A6:A21">
    <cfRule type="expression" dxfId="142" priority="5" stopIfTrue="1">
      <formula>MOD(ROW(),2)=0</formula>
    </cfRule>
    <cfRule type="expression" dxfId="141" priority="6" stopIfTrue="1">
      <formula>MOD(ROW(),2)&lt;&gt;0</formula>
    </cfRule>
  </conditionalFormatting>
  <conditionalFormatting sqref="B6:K21">
    <cfRule type="expression" dxfId="140" priority="7" stopIfTrue="1">
      <formula>MOD(ROW(),2)=0</formula>
    </cfRule>
    <cfRule type="expression" dxfId="139" priority="8" stopIfTrue="1">
      <formula>MOD(ROW(),2)&lt;&gt;0</formula>
    </cfRule>
  </conditionalFormatting>
  <pageMargins left="0.7" right="0.7" top="0.75" bottom="0.75" header="0.3" footer="0.3"/>
  <tableParts count="1">
    <tablePart r:id="rId1"/>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DB34B-6034-4AD5-91E6-B3ADABD82019}">
  <sheetPr codeName="Sheet80"/>
  <dimension ref="A1:AV38"/>
  <sheetViews>
    <sheetView showGridLines="0" workbookViewId="0">
      <selection activeCell="A6" sqref="A6"/>
    </sheetView>
  </sheetViews>
  <sheetFormatPr defaultColWidth="8.7265625" defaultRowHeight="12.5" x14ac:dyDescent="0.25"/>
  <cols>
    <col min="1" max="1" width="31.7265625" style="42" customWidth="1"/>
    <col min="2" max="48" width="22.7265625" style="42" customWidth="1"/>
    <col min="49" max="16384" width="8.7265625" style="42"/>
  </cols>
  <sheetData>
    <row r="1" spans="1:48" s="1" customFormat="1" ht="20" x14ac:dyDescent="0.4">
      <c r="A1" s="2" t="s">
        <v>0</v>
      </c>
    </row>
    <row r="2" spans="1:48" s="1" customFormat="1" ht="15.5" x14ac:dyDescent="0.35">
      <c r="A2" s="30" t="s">
        <v>1</v>
      </c>
      <c r="B2" s="3" t="str">
        <f>wb_title</f>
        <v>Fire_NI - Consolidated Factor Spreadsheet</v>
      </c>
    </row>
    <row r="3" spans="1:48" s="1" customFormat="1" ht="15.5" x14ac:dyDescent="0.35">
      <c r="A3" s="30" t="s">
        <v>2</v>
      </c>
      <c r="B3" s="3" t="str">
        <f>TABLE_FACTOR_TYPE_1 &amp; " - x-" &amp; TABLE_SERIES_NUMBER_1</f>
        <v>Scheme pays AA - x-618</v>
      </c>
    </row>
    <row r="4" spans="1:48" customFormat="1" x14ac:dyDescent="0.25"/>
    <row r="5" spans="1:48" customFormat="1" x14ac:dyDescent="0.25"/>
    <row r="6" spans="1:48" customFormat="1" x14ac:dyDescent="0.25">
      <c r="A6" s="46" t="s">
        <v>379</v>
      </c>
      <c r="B6" s="52" t="s">
        <v>380</v>
      </c>
      <c r="C6" s="52"/>
      <c r="D6" s="52"/>
      <c r="E6" s="52"/>
      <c r="F6" s="52"/>
      <c r="G6" s="52"/>
      <c r="H6" s="52"/>
      <c r="I6" s="52"/>
      <c r="J6" s="52"/>
      <c r="K6" s="52"/>
      <c r="L6" s="52"/>
      <c r="M6" s="52"/>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row>
    <row r="7" spans="1:48" customFormat="1" x14ac:dyDescent="0.25">
      <c r="A7" s="46" t="s">
        <v>381</v>
      </c>
      <c r="B7" s="52" t="s">
        <v>31</v>
      </c>
      <c r="C7" s="52"/>
      <c r="D7" s="52"/>
      <c r="E7" s="52"/>
      <c r="F7" s="52"/>
      <c r="G7" s="52"/>
      <c r="H7" s="52"/>
      <c r="I7" s="52"/>
      <c r="J7" s="52"/>
      <c r="K7" s="52"/>
      <c r="L7" s="52"/>
      <c r="M7" s="52"/>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row>
    <row r="8" spans="1:48" customFormat="1" x14ac:dyDescent="0.25">
      <c r="A8" s="46" t="s">
        <v>123</v>
      </c>
      <c r="B8" s="52" t="s">
        <v>304</v>
      </c>
      <c r="C8" s="52"/>
      <c r="D8" s="52"/>
      <c r="E8" s="52"/>
      <c r="F8" s="52"/>
      <c r="G8" s="52"/>
      <c r="H8" s="52"/>
      <c r="I8" s="52"/>
      <c r="J8" s="52"/>
      <c r="K8" s="52"/>
      <c r="L8" s="52"/>
      <c r="M8" s="52"/>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row>
    <row r="9" spans="1:48" customFormat="1" x14ac:dyDescent="0.25">
      <c r="A9" s="46" t="s">
        <v>124</v>
      </c>
      <c r="B9" s="52" t="s">
        <v>297</v>
      </c>
      <c r="C9" s="52"/>
      <c r="D9" s="52"/>
      <c r="E9" s="52"/>
      <c r="F9" s="52"/>
      <c r="G9" s="52"/>
      <c r="H9" s="52"/>
      <c r="I9" s="52"/>
      <c r="J9" s="52"/>
      <c r="K9" s="52"/>
      <c r="L9" s="52"/>
      <c r="M9" s="52"/>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row>
    <row r="10" spans="1:48" customFormat="1" x14ac:dyDescent="0.25">
      <c r="A10" s="46" t="s">
        <v>6</v>
      </c>
      <c r="B10" s="52" t="s">
        <v>335</v>
      </c>
      <c r="C10" s="52"/>
      <c r="D10" s="52"/>
      <c r="E10" s="52"/>
      <c r="F10" s="52"/>
      <c r="G10" s="52"/>
      <c r="H10" s="52"/>
      <c r="I10" s="52"/>
      <c r="J10" s="52"/>
      <c r="K10" s="52"/>
      <c r="L10" s="52"/>
      <c r="M10" s="52"/>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row>
    <row r="11" spans="1:48" customFormat="1" x14ac:dyDescent="0.25">
      <c r="A11" s="46" t="s">
        <v>125</v>
      </c>
      <c r="B11" s="52" t="s">
        <v>219</v>
      </c>
      <c r="C11" s="52"/>
      <c r="D11" s="52"/>
      <c r="E11" s="52"/>
      <c r="F11" s="52"/>
      <c r="G11" s="52"/>
      <c r="H11" s="52"/>
      <c r="I11" s="52"/>
      <c r="J11" s="52"/>
      <c r="K11" s="52"/>
      <c r="L11" s="52"/>
      <c r="M11" s="52"/>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row>
    <row r="12" spans="1:48" customFormat="1" x14ac:dyDescent="0.25">
      <c r="A12" s="46" t="s">
        <v>126</v>
      </c>
      <c r="B12" s="52" t="s">
        <v>325</v>
      </c>
      <c r="C12" s="52"/>
      <c r="D12" s="52"/>
      <c r="E12" s="52"/>
      <c r="F12" s="52"/>
      <c r="G12" s="52"/>
      <c r="H12" s="52"/>
      <c r="I12" s="52"/>
      <c r="J12" s="52"/>
      <c r="K12" s="52"/>
      <c r="L12" s="52"/>
      <c r="M12" s="52"/>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row>
    <row r="13" spans="1:48" customFormat="1" x14ac:dyDescent="0.25">
      <c r="A13" s="46" t="s">
        <v>382</v>
      </c>
      <c r="B13" s="52">
        <v>1</v>
      </c>
      <c r="C13" s="52"/>
      <c r="D13" s="52"/>
      <c r="E13" s="52"/>
      <c r="F13" s="52"/>
      <c r="G13" s="52"/>
      <c r="H13" s="52"/>
      <c r="I13" s="52"/>
      <c r="J13" s="52"/>
      <c r="K13" s="52"/>
      <c r="L13" s="52"/>
      <c r="M13" s="52"/>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row>
    <row r="14" spans="1:48" customFormat="1" x14ac:dyDescent="0.25">
      <c r="A14" s="46" t="s">
        <v>128</v>
      </c>
      <c r="B14" s="52">
        <v>618</v>
      </c>
      <c r="C14" s="52"/>
      <c r="D14" s="52"/>
      <c r="E14" s="52"/>
      <c r="F14" s="52"/>
      <c r="G14" s="52"/>
      <c r="H14" s="52"/>
      <c r="I14" s="52"/>
      <c r="J14" s="52"/>
      <c r="K14" s="52"/>
      <c r="L14" s="52"/>
      <c r="M14" s="52"/>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row>
    <row r="15" spans="1:48" customFormat="1" x14ac:dyDescent="0.25">
      <c r="A15" s="46" t="s">
        <v>383</v>
      </c>
      <c r="B15" s="52" t="s">
        <v>336</v>
      </c>
      <c r="C15" s="52"/>
      <c r="D15" s="52"/>
      <c r="E15" s="52"/>
      <c r="F15" s="52"/>
      <c r="G15" s="52"/>
      <c r="H15" s="52"/>
      <c r="I15" s="52"/>
      <c r="J15" s="52"/>
      <c r="K15" s="52"/>
      <c r="L15" s="52"/>
      <c r="M15" s="52"/>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row>
    <row r="16" spans="1:48" customFormat="1" x14ac:dyDescent="0.25">
      <c r="A16" s="46" t="s">
        <v>130</v>
      </c>
      <c r="B16" s="52" t="s">
        <v>323</v>
      </c>
      <c r="C16" s="52"/>
      <c r="D16" s="52"/>
      <c r="E16" s="52"/>
      <c r="F16" s="52"/>
      <c r="G16" s="52"/>
      <c r="H16" s="52"/>
      <c r="I16" s="52"/>
      <c r="J16" s="52"/>
      <c r="K16" s="52"/>
      <c r="L16" s="52"/>
      <c r="M16" s="52"/>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row>
    <row r="17" spans="1:48" customFormat="1" x14ac:dyDescent="0.25">
      <c r="A17" s="47" t="s">
        <v>384</v>
      </c>
      <c r="B17" s="52"/>
      <c r="C17" s="52"/>
      <c r="D17" s="52"/>
      <c r="E17" s="52"/>
      <c r="F17" s="52"/>
      <c r="G17" s="52"/>
      <c r="H17" s="52"/>
      <c r="I17" s="52"/>
      <c r="J17" s="52"/>
      <c r="K17" s="52"/>
      <c r="L17" s="52"/>
      <c r="M17" s="52"/>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row>
    <row r="18" spans="1:48" customFormat="1" x14ac:dyDescent="0.25">
      <c r="A18" s="46" t="s">
        <v>132</v>
      </c>
      <c r="B18" s="53">
        <v>45135</v>
      </c>
      <c r="C18" s="53"/>
      <c r="D18" s="53"/>
      <c r="E18" s="53"/>
      <c r="F18" s="53"/>
      <c r="G18" s="53"/>
      <c r="H18" s="53"/>
      <c r="I18" s="53"/>
      <c r="J18" s="53"/>
      <c r="K18" s="53"/>
      <c r="L18" s="53"/>
      <c r="M18" s="53"/>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row>
    <row r="19" spans="1:48" customFormat="1" x14ac:dyDescent="0.25">
      <c r="A19" s="46" t="s">
        <v>133</v>
      </c>
      <c r="B19" s="53">
        <v>45135</v>
      </c>
      <c r="C19" s="53"/>
      <c r="D19" s="53"/>
      <c r="E19" s="53"/>
      <c r="F19" s="53"/>
      <c r="G19" s="53"/>
      <c r="H19" s="53"/>
      <c r="I19" s="53"/>
      <c r="J19" s="53"/>
      <c r="K19" s="53"/>
      <c r="L19" s="53"/>
      <c r="M19" s="53"/>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row>
    <row r="20" spans="1:48" customFormat="1" x14ac:dyDescent="0.25">
      <c r="A20" s="46" t="s">
        <v>134</v>
      </c>
      <c r="B20" s="52" t="s">
        <v>143</v>
      </c>
      <c r="C20" s="52"/>
      <c r="D20" s="52"/>
      <c r="E20" s="52"/>
      <c r="F20" s="52"/>
      <c r="G20" s="52"/>
      <c r="H20" s="52"/>
      <c r="I20" s="52"/>
      <c r="J20" s="52"/>
      <c r="K20" s="52"/>
      <c r="L20" s="52"/>
      <c r="M20" s="52"/>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row>
    <row r="21" spans="1:48" customFormat="1" x14ac:dyDescent="0.25">
      <c r="A21" s="46" t="s">
        <v>385</v>
      </c>
      <c r="B21" s="52" t="s">
        <v>63</v>
      </c>
      <c r="C21" s="52"/>
      <c r="D21" s="52"/>
      <c r="E21" s="52"/>
      <c r="F21" s="52"/>
      <c r="G21" s="52"/>
      <c r="H21" s="52"/>
      <c r="I21" s="52"/>
      <c r="J21" s="52"/>
      <c r="K21" s="52"/>
      <c r="L21" s="52"/>
      <c r="M21" s="52"/>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row>
    <row r="22" spans="1:48" customFormat="1" x14ac:dyDescent="0.25"/>
    <row r="23" spans="1:48" customFormat="1" x14ac:dyDescent="0.25">
      <c r="A23" s="23" t="str">
        <f>HYPERLINK("#'Factor List'!A1", "Back to Factor List")</f>
        <v>Back to Factor List</v>
      </c>
      <c r="B23" s="23" t="str">
        <f>HYPERLINK("#'Assumptions'!A1", "Assumptions")</f>
        <v>Assumptions</v>
      </c>
    </row>
    <row r="26" spans="1:48" s="61" customFormat="1" ht="13" x14ac:dyDescent="0.25">
      <c r="A26" s="60" t="s">
        <v>404</v>
      </c>
      <c r="B26" s="60">
        <v>18</v>
      </c>
      <c r="C26" s="60">
        <v>19</v>
      </c>
      <c r="D26" s="60">
        <v>20</v>
      </c>
      <c r="E26" s="60">
        <v>21</v>
      </c>
      <c r="F26" s="60">
        <v>22</v>
      </c>
      <c r="G26" s="60">
        <v>23</v>
      </c>
      <c r="H26" s="60">
        <v>24</v>
      </c>
      <c r="I26" s="60">
        <v>25</v>
      </c>
      <c r="J26" s="60">
        <v>26</v>
      </c>
      <c r="K26" s="60">
        <v>27</v>
      </c>
      <c r="L26" s="60">
        <v>28</v>
      </c>
      <c r="M26" s="60">
        <v>29</v>
      </c>
      <c r="N26" s="60">
        <v>30</v>
      </c>
      <c r="O26" s="60">
        <v>31</v>
      </c>
      <c r="P26" s="60">
        <v>32</v>
      </c>
      <c r="Q26" s="60">
        <v>33</v>
      </c>
      <c r="R26" s="60">
        <v>34</v>
      </c>
      <c r="S26" s="60">
        <v>35</v>
      </c>
      <c r="T26" s="60">
        <v>36</v>
      </c>
      <c r="U26" s="60">
        <v>37</v>
      </c>
      <c r="V26" s="60">
        <v>38</v>
      </c>
      <c r="W26" s="60">
        <v>39</v>
      </c>
      <c r="X26" s="60">
        <v>40</v>
      </c>
      <c r="Y26" s="60">
        <v>41</v>
      </c>
      <c r="Z26" s="60">
        <v>42</v>
      </c>
      <c r="AA26" s="60">
        <v>43</v>
      </c>
      <c r="AB26" s="60">
        <v>44</v>
      </c>
      <c r="AC26" s="60">
        <v>45</v>
      </c>
      <c r="AD26" s="60">
        <v>46</v>
      </c>
      <c r="AE26" s="60">
        <v>47</v>
      </c>
      <c r="AF26" s="60">
        <v>48</v>
      </c>
      <c r="AG26" s="60">
        <v>49</v>
      </c>
      <c r="AH26" s="60">
        <v>50</v>
      </c>
      <c r="AI26" s="60">
        <v>51</v>
      </c>
      <c r="AJ26" s="60">
        <v>52</v>
      </c>
      <c r="AK26" s="60">
        <v>53</v>
      </c>
      <c r="AL26" s="60">
        <v>54</v>
      </c>
      <c r="AM26" s="60">
        <v>55</v>
      </c>
      <c r="AN26" s="60">
        <v>56</v>
      </c>
      <c r="AO26" s="60">
        <v>57</v>
      </c>
      <c r="AP26" s="60">
        <v>58</v>
      </c>
      <c r="AQ26" s="60">
        <v>59</v>
      </c>
      <c r="AR26" s="60">
        <v>60</v>
      </c>
      <c r="AS26" s="60">
        <v>61</v>
      </c>
      <c r="AT26" s="60">
        <v>62</v>
      </c>
      <c r="AU26" s="60">
        <v>63</v>
      </c>
      <c r="AV26" s="60">
        <v>64</v>
      </c>
    </row>
    <row r="27" spans="1:48" x14ac:dyDescent="0.25">
      <c r="A27" s="44">
        <v>0</v>
      </c>
      <c r="B27" s="50">
        <v>0.21199999999999999</v>
      </c>
      <c r="C27" s="50">
        <v>0.216</v>
      </c>
      <c r="D27" s="50">
        <v>0.221</v>
      </c>
      <c r="E27" s="50">
        <v>0.22700000000000001</v>
      </c>
      <c r="F27" s="50">
        <v>0.23200000000000001</v>
      </c>
      <c r="G27" s="50">
        <v>0.23699999999999999</v>
      </c>
      <c r="H27" s="50">
        <v>0.24299999999999999</v>
      </c>
      <c r="I27" s="50">
        <v>0.249</v>
      </c>
      <c r="J27" s="50">
        <v>0.255</v>
      </c>
      <c r="K27" s="50">
        <v>0.26100000000000001</v>
      </c>
      <c r="L27" s="50">
        <v>0.26700000000000002</v>
      </c>
      <c r="M27" s="50">
        <v>0.27400000000000002</v>
      </c>
      <c r="N27" s="50">
        <v>0.28100000000000003</v>
      </c>
      <c r="O27" s="50">
        <v>0.28799999999999998</v>
      </c>
      <c r="P27" s="50">
        <v>0.29599999999999999</v>
      </c>
      <c r="Q27" s="50">
        <v>0.30399999999999999</v>
      </c>
      <c r="R27" s="50">
        <v>0.312</v>
      </c>
      <c r="S27" s="50">
        <v>0.32100000000000001</v>
      </c>
      <c r="T27" s="50">
        <v>0.33</v>
      </c>
      <c r="U27" s="50">
        <v>0.33900000000000002</v>
      </c>
      <c r="V27" s="50">
        <v>0.34899999999999998</v>
      </c>
      <c r="W27" s="50">
        <v>0.35899999999999999</v>
      </c>
      <c r="X27" s="50">
        <v>0.36899999999999999</v>
      </c>
      <c r="Y27" s="50">
        <v>0.38100000000000001</v>
      </c>
      <c r="Z27" s="50">
        <v>0.39200000000000002</v>
      </c>
      <c r="AA27" s="50">
        <v>0.40500000000000003</v>
      </c>
      <c r="AB27" s="50">
        <v>0.41799999999999998</v>
      </c>
      <c r="AC27" s="50">
        <v>0.43099999999999999</v>
      </c>
      <c r="AD27" s="50">
        <v>0.44600000000000001</v>
      </c>
      <c r="AE27" s="50">
        <v>0.46100000000000002</v>
      </c>
      <c r="AF27" s="50">
        <v>0.47699999999999998</v>
      </c>
      <c r="AG27" s="50">
        <v>0.49399999999999999</v>
      </c>
      <c r="AH27" s="50">
        <v>0.51200000000000001</v>
      </c>
      <c r="AI27" s="50">
        <v>0.53100000000000003</v>
      </c>
      <c r="AJ27" s="50">
        <v>0.55100000000000005</v>
      </c>
      <c r="AK27" s="50">
        <v>0.57199999999999995</v>
      </c>
      <c r="AL27" s="50">
        <v>0.59499999999999997</v>
      </c>
      <c r="AM27" s="50">
        <v>0.62</v>
      </c>
      <c r="AN27" s="50">
        <v>0.64600000000000002</v>
      </c>
      <c r="AO27" s="50">
        <v>0.67400000000000004</v>
      </c>
      <c r="AP27" s="50">
        <v>0.70499999999999996</v>
      </c>
      <c r="AQ27" s="50">
        <v>0.73699999999999999</v>
      </c>
      <c r="AR27" s="50">
        <v>0.77200000000000002</v>
      </c>
      <c r="AS27" s="50">
        <v>0.81100000000000005</v>
      </c>
      <c r="AT27" s="50">
        <v>0.85199999999999998</v>
      </c>
      <c r="AU27" s="50">
        <v>0.89700000000000002</v>
      </c>
      <c r="AV27" s="50">
        <v>0.94599999999999995</v>
      </c>
    </row>
    <row r="28" spans="1:48" x14ac:dyDescent="0.25">
      <c r="A28" s="44">
        <v>1</v>
      </c>
      <c r="B28" s="50">
        <v>0.21199999999999999</v>
      </c>
      <c r="C28" s="50">
        <v>0.217</v>
      </c>
      <c r="D28" s="50">
        <v>0.222</v>
      </c>
      <c r="E28" s="50">
        <v>0.22700000000000001</v>
      </c>
      <c r="F28" s="50">
        <v>0.23200000000000001</v>
      </c>
      <c r="G28" s="50">
        <v>0.23799999999999999</v>
      </c>
      <c r="H28" s="50">
        <v>0.24299999999999999</v>
      </c>
      <c r="I28" s="50">
        <v>0.249</v>
      </c>
      <c r="J28" s="50">
        <v>0.255</v>
      </c>
      <c r="K28" s="50">
        <v>0.26200000000000001</v>
      </c>
      <c r="L28" s="50">
        <v>0.26800000000000002</v>
      </c>
      <c r="M28" s="50">
        <v>0.27500000000000002</v>
      </c>
      <c r="N28" s="50">
        <v>0.28199999999999997</v>
      </c>
      <c r="O28" s="50">
        <v>0.28899999999999998</v>
      </c>
      <c r="P28" s="50">
        <v>0.29699999999999999</v>
      </c>
      <c r="Q28" s="50">
        <v>0.30499999999999999</v>
      </c>
      <c r="R28" s="50">
        <v>0.313</v>
      </c>
      <c r="S28" s="50">
        <v>0.32100000000000001</v>
      </c>
      <c r="T28" s="50">
        <v>0.33</v>
      </c>
      <c r="U28" s="50">
        <v>0.34</v>
      </c>
      <c r="V28" s="50">
        <v>0.35</v>
      </c>
      <c r="W28" s="50">
        <v>0.36</v>
      </c>
      <c r="X28" s="50">
        <v>0.37</v>
      </c>
      <c r="Y28" s="50">
        <v>0.38200000000000001</v>
      </c>
      <c r="Z28" s="50">
        <v>0.39300000000000002</v>
      </c>
      <c r="AA28" s="50">
        <v>0.40600000000000003</v>
      </c>
      <c r="AB28" s="50">
        <v>0.41899999999999998</v>
      </c>
      <c r="AC28" s="50">
        <v>0.432</v>
      </c>
      <c r="AD28" s="50">
        <v>0.44700000000000001</v>
      </c>
      <c r="AE28" s="50">
        <v>0.46200000000000002</v>
      </c>
      <c r="AF28" s="50">
        <v>0.47799999999999998</v>
      </c>
      <c r="AG28" s="50">
        <v>0.495</v>
      </c>
      <c r="AH28" s="50">
        <v>0.51300000000000001</v>
      </c>
      <c r="AI28" s="50">
        <v>0.53200000000000003</v>
      </c>
      <c r="AJ28" s="50">
        <v>0.55300000000000005</v>
      </c>
      <c r="AK28" s="50">
        <v>0.57399999999999995</v>
      </c>
      <c r="AL28" s="50">
        <v>0.59699999999999998</v>
      </c>
      <c r="AM28" s="50">
        <v>0.622</v>
      </c>
      <c r="AN28" s="50">
        <v>0.64800000000000002</v>
      </c>
      <c r="AO28" s="50">
        <v>0.67700000000000005</v>
      </c>
      <c r="AP28" s="50">
        <v>0.70699999999999996</v>
      </c>
      <c r="AQ28" s="50">
        <v>0.74</v>
      </c>
      <c r="AR28" s="50">
        <v>0.77600000000000002</v>
      </c>
      <c r="AS28" s="50">
        <v>0.81399999999999995</v>
      </c>
      <c r="AT28" s="50">
        <v>0.85599999999999998</v>
      </c>
      <c r="AU28" s="50">
        <v>0.90100000000000002</v>
      </c>
      <c r="AV28" s="50">
        <v>0.95099999999999996</v>
      </c>
    </row>
    <row r="29" spans="1:48" x14ac:dyDescent="0.25">
      <c r="A29" s="44">
        <v>2</v>
      </c>
      <c r="B29" s="50">
        <v>0.21299999999999999</v>
      </c>
      <c r="C29" s="50">
        <v>0.217</v>
      </c>
      <c r="D29" s="50">
        <v>0.222</v>
      </c>
      <c r="E29" s="50">
        <v>0.22700000000000001</v>
      </c>
      <c r="F29" s="50">
        <v>0.23300000000000001</v>
      </c>
      <c r="G29" s="50">
        <v>0.23799999999999999</v>
      </c>
      <c r="H29" s="50">
        <v>0.24399999999999999</v>
      </c>
      <c r="I29" s="50">
        <v>0.25</v>
      </c>
      <c r="J29" s="50">
        <v>0.25600000000000001</v>
      </c>
      <c r="K29" s="50">
        <v>0.26200000000000001</v>
      </c>
      <c r="L29" s="50">
        <v>0.26900000000000002</v>
      </c>
      <c r="M29" s="50">
        <v>0.27500000000000002</v>
      </c>
      <c r="N29" s="50">
        <v>0.28199999999999997</v>
      </c>
      <c r="O29" s="50">
        <v>0.28999999999999998</v>
      </c>
      <c r="P29" s="50">
        <v>0.29699999999999999</v>
      </c>
      <c r="Q29" s="50">
        <v>0.30499999999999999</v>
      </c>
      <c r="R29" s="50">
        <v>0.314</v>
      </c>
      <c r="S29" s="50">
        <v>0.32200000000000001</v>
      </c>
      <c r="T29" s="50">
        <v>0.33100000000000002</v>
      </c>
      <c r="U29" s="50">
        <v>0.34100000000000003</v>
      </c>
      <c r="V29" s="50">
        <v>0.35</v>
      </c>
      <c r="W29" s="50">
        <v>0.36099999999999999</v>
      </c>
      <c r="X29" s="50">
        <v>0.371</v>
      </c>
      <c r="Y29" s="50">
        <v>0.38300000000000001</v>
      </c>
      <c r="Z29" s="50">
        <v>0.39400000000000002</v>
      </c>
      <c r="AA29" s="50">
        <v>0.40699999999999997</v>
      </c>
      <c r="AB29" s="50">
        <v>0.42</v>
      </c>
      <c r="AC29" s="50">
        <v>0.434</v>
      </c>
      <c r="AD29" s="50">
        <v>0.44800000000000001</v>
      </c>
      <c r="AE29" s="50">
        <v>0.46300000000000002</v>
      </c>
      <c r="AF29" s="50">
        <v>0.48</v>
      </c>
      <c r="AG29" s="50">
        <v>0.497</v>
      </c>
      <c r="AH29" s="50">
        <v>0.51500000000000001</v>
      </c>
      <c r="AI29" s="50">
        <v>0.53400000000000003</v>
      </c>
      <c r="AJ29" s="50">
        <v>0.55400000000000005</v>
      </c>
      <c r="AK29" s="50">
        <v>0.57599999999999996</v>
      </c>
      <c r="AL29" s="50">
        <v>0.59899999999999998</v>
      </c>
      <c r="AM29" s="50">
        <v>0.624</v>
      </c>
      <c r="AN29" s="50">
        <v>0.65100000000000002</v>
      </c>
      <c r="AO29" s="50">
        <v>0.67900000000000005</v>
      </c>
      <c r="AP29" s="50">
        <v>0.71</v>
      </c>
      <c r="AQ29" s="50">
        <v>0.74299999999999999</v>
      </c>
      <c r="AR29" s="50">
        <v>0.77900000000000003</v>
      </c>
      <c r="AS29" s="50">
        <v>0.81699999999999995</v>
      </c>
      <c r="AT29" s="50">
        <v>0.85899999999999999</v>
      </c>
      <c r="AU29" s="50">
        <v>0.90500000000000003</v>
      </c>
      <c r="AV29" s="50">
        <v>0.95499999999999996</v>
      </c>
    </row>
    <row r="30" spans="1:48" x14ac:dyDescent="0.25">
      <c r="A30" s="44">
        <v>3</v>
      </c>
      <c r="B30" s="50">
        <v>0.21299999999999999</v>
      </c>
      <c r="C30" s="50">
        <v>0.218</v>
      </c>
      <c r="D30" s="50">
        <v>0.223</v>
      </c>
      <c r="E30" s="50">
        <v>0.22800000000000001</v>
      </c>
      <c r="F30" s="50">
        <v>0.23300000000000001</v>
      </c>
      <c r="G30" s="50">
        <v>0.23899999999999999</v>
      </c>
      <c r="H30" s="50">
        <v>0.24399999999999999</v>
      </c>
      <c r="I30" s="50">
        <v>0.25</v>
      </c>
      <c r="J30" s="50">
        <v>0.25600000000000001</v>
      </c>
      <c r="K30" s="50">
        <v>0.26300000000000001</v>
      </c>
      <c r="L30" s="50">
        <v>0.26900000000000002</v>
      </c>
      <c r="M30" s="50">
        <v>0.27600000000000002</v>
      </c>
      <c r="N30" s="50">
        <v>0.28299999999999997</v>
      </c>
      <c r="O30" s="50">
        <v>0.28999999999999998</v>
      </c>
      <c r="P30" s="50">
        <v>0.29799999999999999</v>
      </c>
      <c r="Q30" s="50">
        <v>0.30599999999999999</v>
      </c>
      <c r="R30" s="50">
        <v>0.314</v>
      </c>
      <c r="S30" s="50">
        <v>0.32300000000000001</v>
      </c>
      <c r="T30" s="50">
        <v>0.33200000000000002</v>
      </c>
      <c r="U30" s="50">
        <v>0.34100000000000003</v>
      </c>
      <c r="V30" s="50">
        <v>0.35099999999999998</v>
      </c>
      <c r="W30" s="50">
        <v>0.36199999999999999</v>
      </c>
      <c r="X30" s="50">
        <v>0.372</v>
      </c>
      <c r="Y30" s="50">
        <v>0.38400000000000001</v>
      </c>
      <c r="Z30" s="50">
        <v>0.39500000000000002</v>
      </c>
      <c r="AA30" s="50">
        <v>0.40799999999999997</v>
      </c>
      <c r="AB30" s="50">
        <v>0.42099999999999999</v>
      </c>
      <c r="AC30" s="50">
        <v>0.435</v>
      </c>
      <c r="AD30" s="50">
        <v>0.44900000000000001</v>
      </c>
      <c r="AE30" s="50">
        <v>0.46500000000000002</v>
      </c>
      <c r="AF30" s="50">
        <v>0.48099999999999998</v>
      </c>
      <c r="AG30" s="50">
        <v>0.498</v>
      </c>
      <c r="AH30" s="50">
        <v>0.51600000000000001</v>
      </c>
      <c r="AI30" s="50">
        <v>0.53600000000000003</v>
      </c>
      <c r="AJ30" s="50">
        <v>0.55600000000000005</v>
      </c>
      <c r="AK30" s="50">
        <v>0.57799999999999996</v>
      </c>
      <c r="AL30" s="50">
        <v>0.60099999999999998</v>
      </c>
      <c r="AM30" s="50">
        <v>0.626</v>
      </c>
      <c r="AN30" s="50">
        <v>0.65300000000000002</v>
      </c>
      <c r="AO30" s="50">
        <v>0.68200000000000005</v>
      </c>
      <c r="AP30" s="50">
        <v>0.71299999999999997</v>
      </c>
      <c r="AQ30" s="50">
        <v>0.746</v>
      </c>
      <c r="AR30" s="50">
        <v>0.78200000000000003</v>
      </c>
      <c r="AS30" s="50">
        <v>0.82099999999999995</v>
      </c>
      <c r="AT30" s="50">
        <v>0.86299999999999999</v>
      </c>
      <c r="AU30" s="50">
        <v>0.90900000000000003</v>
      </c>
      <c r="AV30" s="50">
        <v>0.96</v>
      </c>
    </row>
    <row r="31" spans="1:48" x14ac:dyDescent="0.25">
      <c r="A31" s="44">
        <v>4</v>
      </c>
      <c r="B31" s="50">
        <v>0.21299999999999999</v>
      </c>
      <c r="C31" s="50">
        <v>0.218</v>
      </c>
      <c r="D31" s="50">
        <v>0.223</v>
      </c>
      <c r="E31" s="50">
        <v>0.22800000000000001</v>
      </c>
      <c r="F31" s="50">
        <v>0.23400000000000001</v>
      </c>
      <c r="G31" s="50">
        <v>0.23899999999999999</v>
      </c>
      <c r="H31" s="50">
        <v>0.245</v>
      </c>
      <c r="I31" s="50">
        <v>0.251</v>
      </c>
      <c r="J31" s="50">
        <v>0.25700000000000001</v>
      </c>
      <c r="K31" s="50">
        <v>0.26300000000000001</v>
      </c>
      <c r="L31" s="50">
        <v>0.27</v>
      </c>
      <c r="M31" s="50">
        <v>0.27700000000000002</v>
      </c>
      <c r="N31" s="50">
        <v>0.28399999999999997</v>
      </c>
      <c r="O31" s="50">
        <v>0.29099999999999998</v>
      </c>
      <c r="P31" s="50">
        <v>0.29899999999999999</v>
      </c>
      <c r="Q31" s="50">
        <v>0.307</v>
      </c>
      <c r="R31" s="50">
        <v>0.315</v>
      </c>
      <c r="S31" s="50">
        <v>0.32400000000000001</v>
      </c>
      <c r="T31" s="50">
        <v>0.33300000000000002</v>
      </c>
      <c r="U31" s="50">
        <v>0.34200000000000003</v>
      </c>
      <c r="V31" s="50">
        <v>0.35199999999999998</v>
      </c>
      <c r="W31" s="50">
        <v>0.36199999999999999</v>
      </c>
      <c r="X31" s="50">
        <v>0.373</v>
      </c>
      <c r="Y31" s="50">
        <v>0.38500000000000001</v>
      </c>
      <c r="Z31" s="50">
        <v>0.39600000000000002</v>
      </c>
      <c r="AA31" s="50">
        <v>0.40899999999999997</v>
      </c>
      <c r="AB31" s="50">
        <v>0.42199999999999999</v>
      </c>
      <c r="AC31" s="50">
        <v>0.436</v>
      </c>
      <c r="AD31" s="50">
        <v>0.45100000000000001</v>
      </c>
      <c r="AE31" s="50">
        <v>0.46600000000000003</v>
      </c>
      <c r="AF31" s="50">
        <v>0.48199999999999998</v>
      </c>
      <c r="AG31" s="50">
        <v>0.5</v>
      </c>
      <c r="AH31" s="50">
        <v>0.51800000000000002</v>
      </c>
      <c r="AI31" s="50">
        <v>0.53700000000000003</v>
      </c>
      <c r="AJ31" s="50">
        <v>0.55800000000000005</v>
      </c>
      <c r="AK31" s="50">
        <v>0.57999999999999996</v>
      </c>
      <c r="AL31" s="50">
        <v>0.60299999999999998</v>
      </c>
      <c r="AM31" s="50">
        <v>0.629</v>
      </c>
      <c r="AN31" s="50">
        <v>0.65600000000000003</v>
      </c>
      <c r="AO31" s="50">
        <v>0.68400000000000005</v>
      </c>
      <c r="AP31" s="50">
        <v>0.71499999999999997</v>
      </c>
      <c r="AQ31" s="50">
        <v>0.749</v>
      </c>
      <c r="AR31" s="50">
        <v>0.78500000000000003</v>
      </c>
      <c r="AS31" s="50">
        <v>0.82399999999999995</v>
      </c>
      <c r="AT31" s="50">
        <v>0.86699999999999999</v>
      </c>
      <c r="AU31" s="50">
        <v>0.91300000000000003</v>
      </c>
      <c r="AV31" s="50">
        <v>0.96399999999999997</v>
      </c>
    </row>
    <row r="32" spans="1:48" x14ac:dyDescent="0.25">
      <c r="A32" s="44">
        <v>5</v>
      </c>
      <c r="B32" s="50">
        <v>0.214</v>
      </c>
      <c r="C32" s="50">
        <v>0.219</v>
      </c>
      <c r="D32" s="50">
        <v>0.224</v>
      </c>
      <c r="E32" s="50">
        <v>0.22900000000000001</v>
      </c>
      <c r="F32" s="50">
        <v>0.23400000000000001</v>
      </c>
      <c r="G32" s="50">
        <v>0.24</v>
      </c>
      <c r="H32" s="50">
        <v>0.245</v>
      </c>
      <c r="I32" s="50">
        <v>0.251</v>
      </c>
      <c r="J32" s="50">
        <v>0.25700000000000001</v>
      </c>
      <c r="K32" s="50">
        <v>0.26400000000000001</v>
      </c>
      <c r="L32" s="50">
        <v>0.27</v>
      </c>
      <c r="M32" s="50">
        <v>0.27700000000000002</v>
      </c>
      <c r="N32" s="50">
        <v>0.28399999999999997</v>
      </c>
      <c r="O32" s="50">
        <v>0.29199999999999998</v>
      </c>
      <c r="P32" s="50">
        <v>0.29899999999999999</v>
      </c>
      <c r="Q32" s="50">
        <v>0.307</v>
      </c>
      <c r="R32" s="50">
        <v>0.316</v>
      </c>
      <c r="S32" s="50">
        <v>0.32400000000000001</v>
      </c>
      <c r="T32" s="50">
        <v>0.33300000000000002</v>
      </c>
      <c r="U32" s="50">
        <v>0.34300000000000003</v>
      </c>
      <c r="V32" s="50">
        <v>0.35299999999999998</v>
      </c>
      <c r="W32" s="50">
        <v>0.36299999999999999</v>
      </c>
      <c r="X32" s="50">
        <v>0.374</v>
      </c>
      <c r="Y32" s="50">
        <v>0.38600000000000001</v>
      </c>
      <c r="Z32" s="50">
        <v>0.39800000000000002</v>
      </c>
      <c r="AA32" s="50">
        <v>0.41</v>
      </c>
      <c r="AB32" s="50">
        <v>0.42299999999999999</v>
      </c>
      <c r="AC32" s="50">
        <v>0.437</v>
      </c>
      <c r="AD32" s="50">
        <v>0.45200000000000001</v>
      </c>
      <c r="AE32" s="50">
        <v>0.46700000000000003</v>
      </c>
      <c r="AF32" s="50">
        <v>0.48399999999999999</v>
      </c>
      <c r="AG32" s="50">
        <v>0.501</v>
      </c>
      <c r="AH32" s="50">
        <v>0.52</v>
      </c>
      <c r="AI32" s="50">
        <v>0.53900000000000003</v>
      </c>
      <c r="AJ32" s="50">
        <v>0.56000000000000005</v>
      </c>
      <c r="AK32" s="50">
        <v>0.58199999999999996</v>
      </c>
      <c r="AL32" s="50">
        <v>0.60599999999999998</v>
      </c>
      <c r="AM32" s="50">
        <v>0.63100000000000001</v>
      </c>
      <c r="AN32" s="50">
        <v>0.65800000000000003</v>
      </c>
      <c r="AO32" s="50">
        <v>0.68700000000000006</v>
      </c>
      <c r="AP32" s="50">
        <v>0.71799999999999997</v>
      </c>
      <c r="AQ32" s="50">
        <v>0.752</v>
      </c>
      <c r="AR32" s="50">
        <v>0.78800000000000003</v>
      </c>
      <c r="AS32" s="50">
        <v>0.82799999999999996</v>
      </c>
      <c r="AT32" s="50">
        <v>0.871</v>
      </c>
      <c r="AU32" s="50">
        <v>0.91700000000000004</v>
      </c>
      <c r="AV32" s="50">
        <v>0.96899999999999997</v>
      </c>
    </row>
    <row r="33" spans="1:48" x14ac:dyDescent="0.25">
      <c r="A33" s="44">
        <v>6</v>
      </c>
      <c r="B33" s="50">
        <v>0.214</v>
      </c>
      <c r="C33" s="50">
        <v>0.219</v>
      </c>
      <c r="D33" s="50">
        <v>0.224</v>
      </c>
      <c r="E33" s="50">
        <v>0.22900000000000001</v>
      </c>
      <c r="F33" s="50">
        <v>0.23400000000000001</v>
      </c>
      <c r="G33" s="50">
        <v>0.24</v>
      </c>
      <c r="H33" s="50">
        <v>0.246</v>
      </c>
      <c r="I33" s="50">
        <v>0.252</v>
      </c>
      <c r="J33" s="50">
        <v>0.25800000000000001</v>
      </c>
      <c r="K33" s="50">
        <v>0.26400000000000001</v>
      </c>
      <c r="L33" s="50">
        <v>0.27100000000000002</v>
      </c>
      <c r="M33" s="50">
        <v>0.27800000000000002</v>
      </c>
      <c r="N33" s="50">
        <v>0.28499999999999998</v>
      </c>
      <c r="O33" s="50">
        <v>0.29199999999999998</v>
      </c>
      <c r="P33" s="50">
        <v>0.3</v>
      </c>
      <c r="Q33" s="50">
        <v>0.308</v>
      </c>
      <c r="R33" s="50">
        <v>0.316</v>
      </c>
      <c r="S33" s="50">
        <v>0.32500000000000001</v>
      </c>
      <c r="T33" s="50">
        <v>0.33400000000000002</v>
      </c>
      <c r="U33" s="50">
        <v>0.34399999999999997</v>
      </c>
      <c r="V33" s="50">
        <v>0.35399999999999998</v>
      </c>
      <c r="W33" s="50">
        <v>0.36399999999999999</v>
      </c>
      <c r="X33" s="50">
        <v>0.375</v>
      </c>
      <c r="Y33" s="50">
        <v>0.38700000000000001</v>
      </c>
      <c r="Z33" s="50">
        <v>0.39900000000000002</v>
      </c>
      <c r="AA33" s="50">
        <v>0.41099999999999998</v>
      </c>
      <c r="AB33" s="50">
        <v>0.42399999999999999</v>
      </c>
      <c r="AC33" s="50">
        <v>0.438</v>
      </c>
      <c r="AD33" s="50">
        <v>0.45300000000000001</v>
      </c>
      <c r="AE33" s="50">
        <v>0.46899999999999997</v>
      </c>
      <c r="AF33" s="50">
        <v>0.48499999999999999</v>
      </c>
      <c r="AG33" s="50">
        <v>0.503</v>
      </c>
      <c r="AH33" s="50">
        <v>0.52100000000000002</v>
      </c>
      <c r="AI33" s="50">
        <v>0.54100000000000004</v>
      </c>
      <c r="AJ33" s="50">
        <v>0.56200000000000006</v>
      </c>
      <c r="AK33" s="50">
        <v>0.58399999999999996</v>
      </c>
      <c r="AL33" s="50">
        <v>0.60799999999999998</v>
      </c>
      <c r="AM33" s="50">
        <v>0.63300000000000001</v>
      </c>
      <c r="AN33" s="50">
        <v>0.66</v>
      </c>
      <c r="AO33" s="50">
        <v>0.68899999999999995</v>
      </c>
      <c r="AP33" s="50">
        <v>0.72099999999999997</v>
      </c>
      <c r="AQ33" s="50">
        <v>0.755</v>
      </c>
      <c r="AR33" s="50">
        <v>0.79100000000000004</v>
      </c>
      <c r="AS33" s="50">
        <v>0.83099999999999996</v>
      </c>
      <c r="AT33" s="50">
        <v>0.874</v>
      </c>
      <c r="AU33" s="50">
        <v>0.92200000000000004</v>
      </c>
      <c r="AV33" s="50">
        <v>0.97299999999999998</v>
      </c>
    </row>
    <row r="34" spans="1:48" x14ac:dyDescent="0.25">
      <c r="A34" s="44">
        <v>7</v>
      </c>
      <c r="B34" s="50">
        <v>0.215</v>
      </c>
      <c r="C34" s="50">
        <v>0.219</v>
      </c>
      <c r="D34" s="50">
        <v>0.224</v>
      </c>
      <c r="E34" s="50">
        <v>0.23</v>
      </c>
      <c r="F34" s="50">
        <v>0.23499999999999999</v>
      </c>
      <c r="G34" s="50">
        <v>0.24</v>
      </c>
      <c r="H34" s="50">
        <v>0.246</v>
      </c>
      <c r="I34" s="50">
        <v>0.252</v>
      </c>
      <c r="J34" s="50">
        <v>0.25800000000000001</v>
      </c>
      <c r="K34" s="50">
        <v>0.26500000000000001</v>
      </c>
      <c r="L34" s="50">
        <v>0.27100000000000002</v>
      </c>
      <c r="M34" s="50">
        <v>0.27800000000000002</v>
      </c>
      <c r="N34" s="50">
        <v>0.28499999999999998</v>
      </c>
      <c r="O34" s="50">
        <v>0.29299999999999998</v>
      </c>
      <c r="P34" s="50">
        <v>0.30099999999999999</v>
      </c>
      <c r="Q34" s="50">
        <v>0.309</v>
      </c>
      <c r="R34" s="50">
        <v>0.317</v>
      </c>
      <c r="S34" s="50">
        <v>0.32600000000000001</v>
      </c>
      <c r="T34" s="50">
        <v>0.33500000000000002</v>
      </c>
      <c r="U34" s="50">
        <v>0.34499999999999997</v>
      </c>
      <c r="V34" s="50">
        <v>0.35499999999999998</v>
      </c>
      <c r="W34" s="50">
        <v>0.36499999999999999</v>
      </c>
      <c r="X34" s="50">
        <v>0.376</v>
      </c>
      <c r="Y34" s="50">
        <v>0.38800000000000001</v>
      </c>
      <c r="Z34" s="50">
        <v>0.4</v>
      </c>
      <c r="AA34" s="50">
        <v>0.41199999999999998</v>
      </c>
      <c r="AB34" s="50">
        <v>0.42599999999999999</v>
      </c>
      <c r="AC34" s="50">
        <v>0.44</v>
      </c>
      <c r="AD34" s="50">
        <v>0.45400000000000001</v>
      </c>
      <c r="AE34" s="50">
        <v>0.47</v>
      </c>
      <c r="AF34" s="50">
        <v>0.48699999999999999</v>
      </c>
      <c r="AG34" s="50">
        <v>0.504</v>
      </c>
      <c r="AH34" s="50">
        <v>0.52300000000000002</v>
      </c>
      <c r="AI34" s="50">
        <v>0.54200000000000004</v>
      </c>
      <c r="AJ34" s="50">
        <v>0.56299999999999994</v>
      </c>
      <c r="AK34" s="50">
        <v>0.58599999999999997</v>
      </c>
      <c r="AL34" s="50">
        <v>0.61</v>
      </c>
      <c r="AM34" s="50">
        <v>0.63500000000000001</v>
      </c>
      <c r="AN34" s="50">
        <v>0.66300000000000003</v>
      </c>
      <c r="AO34" s="50">
        <v>0.69199999999999995</v>
      </c>
      <c r="AP34" s="50">
        <v>0.72399999999999998</v>
      </c>
      <c r="AQ34" s="50">
        <v>0.75800000000000001</v>
      </c>
      <c r="AR34" s="50">
        <v>0.79500000000000004</v>
      </c>
      <c r="AS34" s="50">
        <v>0.83499999999999996</v>
      </c>
      <c r="AT34" s="50">
        <v>0.878</v>
      </c>
      <c r="AU34" s="50">
        <v>0.92600000000000005</v>
      </c>
      <c r="AV34" s="50">
        <v>0.97799999999999998</v>
      </c>
    </row>
    <row r="35" spans="1:48" x14ac:dyDescent="0.25">
      <c r="A35" s="44">
        <v>8</v>
      </c>
      <c r="B35" s="50">
        <v>0.215</v>
      </c>
      <c r="C35" s="50">
        <v>0.22</v>
      </c>
      <c r="D35" s="50">
        <v>0.22500000000000001</v>
      </c>
      <c r="E35" s="50">
        <v>0.23</v>
      </c>
      <c r="F35" s="50">
        <v>0.23499999999999999</v>
      </c>
      <c r="G35" s="50">
        <v>0.24099999999999999</v>
      </c>
      <c r="H35" s="50">
        <v>0.247</v>
      </c>
      <c r="I35" s="50">
        <v>0.253</v>
      </c>
      <c r="J35" s="50">
        <v>0.25900000000000001</v>
      </c>
      <c r="K35" s="50">
        <v>0.26500000000000001</v>
      </c>
      <c r="L35" s="50">
        <v>0.27200000000000002</v>
      </c>
      <c r="M35" s="50">
        <v>0.27900000000000003</v>
      </c>
      <c r="N35" s="50">
        <v>0.28599999999999998</v>
      </c>
      <c r="O35" s="50">
        <v>0.29399999999999998</v>
      </c>
      <c r="P35" s="50">
        <v>0.30099999999999999</v>
      </c>
      <c r="Q35" s="50">
        <v>0.309</v>
      </c>
      <c r="R35" s="50">
        <v>0.318</v>
      </c>
      <c r="S35" s="50">
        <v>0.32700000000000001</v>
      </c>
      <c r="T35" s="50">
        <v>0.33600000000000002</v>
      </c>
      <c r="U35" s="50">
        <v>0.34499999999999997</v>
      </c>
      <c r="V35" s="50">
        <v>0.35499999999999998</v>
      </c>
      <c r="W35" s="50">
        <v>0.36599999999999999</v>
      </c>
      <c r="X35" s="50">
        <v>0.377</v>
      </c>
      <c r="Y35" s="50">
        <v>0.38800000000000001</v>
      </c>
      <c r="Z35" s="50">
        <v>0.40100000000000002</v>
      </c>
      <c r="AA35" s="50">
        <v>0.41299999999999998</v>
      </c>
      <c r="AB35" s="50">
        <v>0.42699999999999999</v>
      </c>
      <c r="AC35" s="50">
        <v>0.441</v>
      </c>
      <c r="AD35" s="50">
        <v>0.45600000000000002</v>
      </c>
      <c r="AE35" s="50">
        <v>0.47099999999999997</v>
      </c>
      <c r="AF35" s="50">
        <v>0.48799999999999999</v>
      </c>
      <c r="AG35" s="50">
        <v>0.50600000000000001</v>
      </c>
      <c r="AH35" s="50">
        <v>0.52400000000000002</v>
      </c>
      <c r="AI35" s="50">
        <v>0.54400000000000004</v>
      </c>
      <c r="AJ35" s="50">
        <v>0.56499999999999995</v>
      </c>
      <c r="AK35" s="50">
        <v>0.58799999999999997</v>
      </c>
      <c r="AL35" s="50">
        <v>0.61199999999999999</v>
      </c>
      <c r="AM35" s="50">
        <v>0.63700000000000001</v>
      </c>
      <c r="AN35" s="50">
        <v>0.66500000000000004</v>
      </c>
      <c r="AO35" s="50">
        <v>0.69399999999999995</v>
      </c>
      <c r="AP35" s="50">
        <v>0.72599999999999998</v>
      </c>
      <c r="AQ35" s="50">
        <v>0.76100000000000001</v>
      </c>
      <c r="AR35" s="50">
        <v>0.79800000000000004</v>
      </c>
      <c r="AS35" s="50">
        <v>0.83799999999999997</v>
      </c>
      <c r="AT35" s="50">
        <v>0.88200000000000001</v>
      </c>
      <c r="AU35" s="50">
        <v>0.93</v>
      </c>
      <c r="AV35" s="50">
        <v>0.98199999999999998</v>
      </c>
    </row>
    <row r="36" spans="1:48" x14ac:dyDescent="0.25">
      <c r="A36" s="44">
        <v>9</v>
      </c>
      <c r="B36" s="50">
        <v>0.215</v>
      </c>
      <c r="C36" s="50">
        <v>0.22</v>
      </c>
      <c r="D36" s="50">
        <v>0.22500000000000001</v>
      </c>
      <c r="E36" s="50">
        <v>0.23</v>
      </c>
      <c r="F36" s="50">
        <v>0.23599999999999999</v>
      </c>
      <c r="G36" s="50">
        <v>0.24099999999999999</v>
      </c>
      <c r="H36" s="50">
        <v>0.247</v>
      </c>
      <c r="I36" s="50">
        <v>0.253</v>
      </c>
      <c r="J36" s="50">
        <v>0.25900000000000001</v>
      </c>
      <c r="K36" s="50">
        <v>0.26600000000000001</v>
      </c>
      <c r="L36" s="50">
        <v>0.27300000000000002</v>
      </c>
      <c r="M36" s="50">
        <v>0.27900000000000003</v>
      </c>
      <c r="N36" s="50">
        <v>0.28699999999999998</v>
      </c>
      <c r="O36" s="50">
        <v>0.29399999999999998</v>
      </c>
      <c r="P36" s="50">
        <v>0.30199999999999999</v>
      </c>
      <c r="Q36" s="50">
        <v>0.31</v>
      </c>
      <c r="R36" s="50">
        <v>0.31900000000000001</v>
      </c>
      <c r="S36" s="50">
        <v>0.32700000000000001</v>
      </c>
      <c r="T36" s="50">
        <v>0.33700000000000002</v>
      </c>
      <c r="U36" s="50">
        <v>0.34599999999999997</v>
      </c>
      <c r="V36" s="50">
        <v>0.35599999999999998</v>
      </c>
      <c r="W36" s="50">
        <v>0.36699999999999999</v>
      </c>
      <c r="X36" s="50">
        <v>0.378</v>
      </c>
      <c r="Y36" s="50">
        <v>0.38900000000000001</v>
      </c>
      <c r="Z36" s="50">
        <v>0.40200000000000002</v>
      </c>
      <c r="AA36" s="50">
        <v>0.41399999999999998</v>
      </c>
      <c r="AB36" s="50">
        <v>0.42799999999999999</v>
      </c>
      <c r="AC36" s="50">
        <v>0.442</v>
      </c>
      <c r="AD36" s="50">
        <v>0.45700000000000002</v>
      </c>
      <c r="AE36" s="50">
        <v>0.47299999999999998</v>
      </c>
      <c r="AF36" s="50">
        <v>0.48899999999999999</v>
      </c>
      <c r="AG36" s="50">
        <v>0.50700000000000001</v>
      </c>
      <c r="AH36" s="50">
        <v>0.52600000000000002</v>
      </c>
      <c r="AI36" s="50">
        <v>0.54600000000000004</v>
      </c>
      <c r="AJ36" s="50">
        <v>0.56699999999999995</v>
      </c>
      <c r="AK36" s="50">
        <v>0.59</v>
      </c>
      <c r="AL36" s="50">
        <v>0.61399999999999999</v>
      </c>
      <c r="AM36" s="50">
        <v>0.64</v>
      </c>
      <c r="AN36" s="50">
        <v>0.66700000000000004</v>
      </c>
      <c r="AO36" s="50">
        <v>0.69699999999999995</v>
      </c>
      <c r="AP36" s="50">
        <v>0.72899999999999998</v>
      </c>
      <c r="AQ36" s="50">
        <v>0.76400000000000001</v>
      </c>
      <c r="AR36" s="50">
        <v>0.80100000000000005</v>
      </c>
      <c r="AS36" s="50">
        <v>0.84199999999999997</v>
      </c>
      <c r="AT36" s="50">
        <v>0.88600000000000001</v>
      </c>
      <c r="AU36" s="50">
        <v>0.93400000000000005</v>
      </c>
      <c r="AV36" s="50">
        <v>0.98699999999999999</v>
      </c>
    </row>
    <row r="37" spans="1:48" x14ac:dyDescent="0.25">
      <c r="A37" s="44">
        <v>10</v>
      </c>
      <c r="B37" s="50">
        <v>0.216</v>
      </c>
      <c r="C37" s="50">
        <v>0.221</v>
      </c>
      <c r="D37" s="50">
        <v>0.22600000000000001</v>
      </c>
      <c r="E37" s="50">
        <v>0.23100000000000001</v>
      </c>
      <c r="F37" s="50">
        <v>0.23599999999999999</v>
      </c>
      <c r="G37" s="50">
        <v>0.24199999999999999</v>
      </c>
      <c r="H37" s="50">
        <v>0.248</v>
      </c>
      <c r="I37" s="50">
        <v>0.254</v>
      </c>
      <c r="J37" s="50">
        <v>0.26</v>
      </c>
      <c r="K37" s="50">
        <v>0.26600000000000001</v>
      </c>
      <c r="L37" s="50">
        <v>0.27300000000000002</v>
      </c>
      <c r="M37" s="50">
        <v>0.28000000000000003</v>
      </c>
      <c r="N37" s="50">
        <v>0.28699999999999998</v>
      </c>
      <c r="O37" s="50">
        <v>0.29499999999999998</v>
      </c>
      <c r="P37" s="50">
        <v>0.30299999999999999</v>
      </c>
      <c r="Q37" s="50">
        <v>0.311</v>
      </c>
      <c r="R37" s="50">
        <v>0.31900000000000001</v>
      </c>
      <c r="S37" s="50">
        <v>0.32800000000000001</v>
      </c>
      <c r="T37" s="50">
        <v>0.33700000000000002</v>
      </c>
      <c r="U37" s="50">
        <v>0.34699999999999998</v>
      </c>
      <c r="V37" s="50">
        <v>0.35699999999999998</v>
      </c>
      <c r="W37" s="50">
        <v>0.36799999999999999</v>
      </c>
      <c r="X37" s="50">
        <v>0.379</v>
      </c>
      <c r="Y37" s="50">
        <v>0.39</v>
      </c>
      <c r="Z37" s="50">
        <v>0.40300000000000002</v>
      </c>
      <c r="AA37" s="50">
        <v>0.41499999999999998</v>
      </c>
      <c r="AB37" s="50">
        <v>0.42899999999999999</v>
      </c>
      <c r="AC37" s="50">
        <v>0.443</v>
      </c>
      <c r="AD37" s="50">
        <v>0.45800000000000002</v>
      </c>
      <c r="AE37" s="50">
        <v>0.47399999999999998</v>
      </c>
      <c r="AF37" s="50">
        <v>0.49099999999999999</v>
      </c>
      <c r="AG37" s="50">
        <v>0.50900000000000001</v>
      </c>
      <c r="AH37" s="50">
        <v>0.52700000000000002</v>
      </c>
      <c r="AI37" s="50">
        <v>0.54700000000000004</v>
      </c>
      <c r="AJ37" s="50">
        <v>0.56899999999999995</v>
      </c>
      <c r="AK37" s="50">
        <v>0.59099999999999997</v>
      </c>
      <c r="AL37" s="50">
        <v>0.61599999999999999</v>
      </c>
      <c r="AM37" s="50">
        <v>0.64200000000000002</v>
      </c>
      <c r="AN37" s="50">
        <v>0.67</v>
      </c>
      <c r="AO37" s="50">
        <v>0.7</v>
      </c>
      <c r="AP37" s="50">
        <v>0.73199999999999998</v>
      </c>
      <c r="AQ37" s="50">
        <v>0.76700000000000002</v>
      </c>
      <c r="AR37" s="50">
        <v>0.80400000000000005</v>
      </c>
      <c r="AS37" s="50">
        <v>0.84499999999999997</v>
      </c>
      <c r="AT37" s="50">
        <v>0.88900000000000001</v>
      </c>
      <c r="AU37" s="50">
        <v>0.93799999999999994</v>
      </c>
      <c r="AV37" s="50">
        <v>0.99099999999999999</v>
      </c>
    </row>
    <row r="38" spans="1:48" x14ac:dyDescent="0.25">
      <c r="A38" s="44">
        <v>11</v>
      </c>
      <c r="B38" s="50">
        <v>0.216</v>
      </c>
      <c r="C38" s="50">
        <v>0.221</v>
      </c>
      <c r="D38" s="50">
        <v>0.22600000000000001</v>
      </c>
      <c r="E38" s="50">
        <v>0.23100000000000001</v>
      </c>
      <c r="F38" s="50">
        <v>0.23699999999999999</v>
      </c>
      <c r="G38" s="50">
        <v>0.24199999999999999</v>
      </c>
      <c r="H38" s="50">
        <v>0.248</v>
      </c>
      <c r="I38" s="50">
        <v>0.254</v>
      </c>
      <c r="J38" s="50">
        <v>0.26</v>
      </c>
      <c r="K38" s="50">
        <v>0.26700000000000002</v>
      </c>
      <c r="L38" s="50">
        <v>0.27400000000000002</v>
      </c>
      <c r="M38" s="50">
        <v>0.28100000000000003</v>
      </c>
      <c r="N38" s="50">
        <v>0.28799999999999998</v>
      </c>
      <c r="O38" s="50">
        <v>0.29499999999999998</v>
      </c>
      <c r="P38" s="50">
        <v>0.30299999999999999</v>
      </c>
      <c r="Q38" s="50">
        <v>0.311</v>
      </c>
      <c r="R38" s="50">
        <v>0.32</v>
      </c>
      <c r="S38" s="50">
        <v>0.32900000000000001</v>
      </c>
      <c r="T38" s="50">
        <v>0.33800000000000002</v>
      </c>
      <c r="U38" s="50">
        <v>0.34799999999999998</v>
      </c>
      <c r="V38" s="50">
        <v>0.35799999999999998</v>
      </c>
      <c r="W38" s="50">
        <v>0.36899999999999999</v>
      </c>
      <c r="X38" s="50">
        <v>0.38</v>
      </c>
      <c r="Y38" s="50">
        <v>0.39100000000000001</v>
      </c>
      <c r="Z38" s="50">
        <v>0.40400000000000003</v>
      </c>
      <c r="AA38" s="50">
        <v>0.41699999999999998</v>
      </c>
      <c r="AB38" s="50">
        <v>0.43</v>
      </c>
      <c r="AC38" s="50">
        <v>0.44400000000000001</v>
      </c>
      <c r="AD38" s="50">
        <v>0.45900000000000002</v>
      </c>
      <c r="AE38" s="50">
        <v>0.47499999999999998</v>
      </c>
      <c r="AF38" s="50">
        <v>0.49199999999999999</v>
      </c>
      <c r="AG38" s="50">
        <v>0.51</v>
      </c>
      <c r="AH38" s="50">
        <v>0.52900000000000003</v>
      </c>
      <c r="AI38" s="50">
        <v>0.54900000000000004</v>
      </c>
      <c r="AJ38" s="50">
        <v>0.57099999999999995</v>
      </c>
      <c r="AK38" s="50">
        <v>0.59299999999999997</v>
      </c>
      <c r="AL38" s="50">
        <v>0.61799999999999999</v>
      </c>
      <c r="AM38" s="50">
        <v>0.64400000000000002</v>
      </c>
      <c r="AN38" s="50">
        <v>0.67200000000000004</v>
      </c>
      <c r="AO38" s="50">
        <v>0.70199999999999996</v>
      </c>
      <c r="AP38" s="50">
        <v>0.73399999999999999</v>
      </c>
      <c r="AQ38" s="50">
        <v>0.76900000000000002</v>
      </c>
      <c r="AR38" s="50">
        <v>0.80700000000000005</v>
      </c>
      <c r="AS38" s="50">
        <v>0.84799999999999998</v>
      </c>
      <c r="AT38" s="50">
        <v>0.89300000000000002</v>
      </c>
      <c r="AU38" s="50">
        <v>0.94199999999999995</v>
      </c>
      <c r="AV38" s="50">
        <v>0.996</v>
      </c>
    </row>
  </sheetData>
  <sheetProtection algorithmName="SHA-512" hashValue="5ndi5tGRI1qDRpYjL1Y5t/DfJoYAmEE5ZqL+Q7VZ2jXQqQZOPA8RfbPjODu+fueyBHpqsdUxdF7zsZPamJt6zA==" saltValue="0NgDmnH2oru4WG+UoIKpUg==" spinCount="100000" sheet="1" objects="1" scenarios="1"/>
  <conditionalFormatting sqref="A26:A38">
    <cfRule type="expression" dxfId="136" priority="1" stopIfTrue="1">
      <formula>MOD(ROW(),2)=0</formula>
    </cfRule>
    <cfRule type="expression" dxfId="135" priority="2" stopIfTrue="1">
      <formula>MOD(ROW(),2)&lt;&gt;0</formula>
    </cfRule>
  </conditionalFormatting>
  <conditionalFormatting sqref="B26:AV38">
    <cfRule type="expression" dxfId="134" priority="3" stopIfTrue="1">
      <formula>MOD(ROW(),2)=0</formula>
    </cfRule>
    <cfRule type="expression" dxfId="133" priority="4" stopIfTrue="1">
      <formula>MOD(ROW(),2)&lt;&gt;0</formula>
    </cfRule>
  </conditionalFormatting>
  <conditionalFormatting sqref="A6:A21">
    <cfRule type="expression" dxfId="132" priority="5" stopIfTrue="1">
      <formula>MOD(ROW(),2)=0</formula>
    </cfRule>
    <cfRule type="expression" dxfId="131" priority="6" stopIfTrue="1">
      <formula>MOD(ROW(),2)&lt;&gt;0</formula>
    </cfRule>
  </conditionalFormatting>
  <conditionalFormatting sqref="B6:AV21">
    <cfRule type="expression" dxfId="130" priority="7" stopIfTrue="1">
      <formula>MOD(ROW(),2)=0</formula>
    </cfRule>
    <cfRule type="expression" dxfId="129" priority="8" stopIfTrue="1">
      <formula>MOD(ROW(),2)&lt;&gt;0</formula>
    </cfRule>
  </conditionalFormatting>
  <pageMargins left="0.7" right="0.7" top="0.75" bottom="0.75" header="0.3" footer="0.3"/>
  <tableParts count="1">
    <tablePart r:id="rId1"/>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95736-08B5-4AD9-A1BE-15B577CF9C3F}">
  <sheetPr codeName="Sheet81"/>
  <dimension ref="A1:AQ38"/>
  <sheetViews>
    <sheetView showGridLines="0" workbookViewId="0">
      <selection activeCell="A6" sqref="A6"/>
    </sheetView>
  </sheetViews>
  <sheetFormatPr defaultColWidth="8.7265625" defaultRowHeight="12.5" x14ac:dyDescent="0.25"/>
  <cols>
    <col min="1" max="1" width="31.7265625" style="42" customWidth="1"/>
    <col min="2" max="43" width="22.7265625" style="42" customWidth="1"/>
    <col min="44" max="16384" width="8.7265625" style="42"/>
  </cols>
  <sheetData>
    <row r="1" spans="1:43" s="1" customFormat="1" ht="20" x14ac:dyDescent="0.4">
      <c r="A1" s="2" t="s">
        <v>0</v>
      </c>
    </row>
    <row r="2" spans="1:43" s="1" customFormat="1" ht="15.5" x14ac:dyDescent="0.35">
      <c r="A2" s="30" t="s">
        <v>1</v>
      </c>
      <c r="B2" s="3" t="str">
        <f>wb_title</f>
        <v>Fire_NI - Consolidated Factor Spreadsheet</v>
      </c>
    </row>
    <row r="3" spans="1:43" s="1" customFormat="1" ht="15.5" x14ac:dyDescent="0.35">
      <c r="A3" s="30" t="s">
        <v>2</v>
      </c>
      <c r="B3" s="3" t="str">
        <f>TABLE_FACTOR_TYPE_1 &amp; " - x-" &amp; TABLE_SERIES_NUMBER_1</f>
        <v>Scheme pays AA - x-619</v>
      </c>
    </row>
    <row r="4" spans="1:43" customFormat="1" x14ac:dyDescent="0.25"/>
    <row r="5" spans="1:43" customFormat="1" x14ac:dyDescent="0.25"/>
    <row r="6" spans="1:43" customFormat="1" x14ac:dyDescent="0.25">
      <c r="A6" s="46" t="s">
        <v>379</v>
      </c>
      <c r="B6" s="52" t="s">
        <v>380</v>
      </c>
      <c r="C6" s="52"/>
      <c r="D6" s="52"/>
      <c r="E6" s="52"/>
      <c r="F6" s="52"/>
      <c r="G6" s="52"/>
      <c r="H6" s="52"/>
      <c r="I6" s="52"/>
      <c r="J6" s="52"/>
      <c r="K6" s="52"/>
      <c r="L6" s="52"/>
      <c r="M6" s="52"/>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row>
    <row r="7" spans="1:43" customFormat="1" x14ac:dyDescent="0.25">
      <c r="A7" s="46" t="s">
        <v>381</v>
      </c>
      <c r="B7" s="52" t="s">
        <v>31</v>
      </c>
      <c r="C7" s="52"/>
      <c r="D7" s="52"/>
      <c r="E7" s="52"/>
      <c r="F7" s="52"/>
      <c r="G7" s="52"/>
      <c r="H7" s="52"/>
      <c r="I7" s="52"/>
      <c r="J7" s="52"/>
      <c r="K7" s="52"/>
      <c r="L7" s="52"/>
      <c r="M7" s="52"/>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row>
    <row r="8" spans="1:43" customFormat="1" x14ac:dyDescent="0.25">
      <c r="A8" s="46" t="s">
        <v>123</v>
      </c>
      <c r="B8" s="52" t="s">
        <v>304</v>
      </c>
      <c r="C8" s="52"/>
      <c r="D8" s="52"/>
      <c r="E8" s="52"/>
      <c r="F8" s="52"/>
      <c r="G8" s="52"/>
      <c r="H8" s="52"/>
      <c r="I8" s="52"/>
      <c r="J8" s="52"/>
      <c r="K8" s="52"/>
      <c r="L8" s="52"/>
      <c r="M8" s="52"/>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row>
    <row r="9" spans="1:43" customFormat="1" x14ac:dyDescent="0.25">
      <c r="A9" s="46" t="s">
        <v>124</v>
      </c>
      <c r="B9" s="52" t="s">
        <v>297</v>
      </c>
      <c r="C9" s="52"/>
      <c r="D9" s="52"/>
      <c r="E9" s="52"/>
      <c r="F9" s="52"/>
      <c r="G9" s="52"/>
      <c r="H9" s="52"/>
      <c r="I9" s="52"/>
      <c r="J9" s="52"/>
      <c r="K9" s="52"/>
      <c r="L9" s="52"/>
      <c r="M9" s="52"/>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row>
    <row r="10" spans="1:43" customFormat="1" x14ac:dyDescent="0.25">
      <c r="A10" s="46" t="s">
        <v>6</v>
      </c>
      <c r="B10" s="52" t="s">
        <v>337</v>
      </c>
      <c r="C10" s="52"/>
      <c r="D10" s="52"/>
      <c r="E10" s="52"/>
      <c r="F10" s="52"/>
      <c r="G10" s="52"/>
      <c r="H10" s="52"/>
      <c r="I10" s="52"/>
      <c r="J10" s="52"/>
      <c r="K10" s="52"/>
      <c r="L10" s="52"/>
      <c r="M10" s="52"/>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row>
    <row r="11" spans="1:43" customFormat="1" x14ac:dyDescent="0.25">
      <c r="A11" s="46" t="s">
        <v>125</v>
      </c>
      <c r="B11" s="52" t="s">
        <v>219</v>
      </c>
      <c r="C11" s="52"/>
      <c r="D11" s="52"/>
      <c r="E11" s="52"/>
      <c r="F11" s="52"/>
      <c r="G11" s="52"/>
      <c r="H11" s="52"/>
      <c r="I11" s="52"/>
      <c r="J11" s="52"/>
      <c r="K11" s="52"/>
      <c r="L11" s="52"/>
      <c r="M11" s="52"/>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row>
    <row r="12" spans="1:43" customFormat="1" x14ac:dyDescent="0.25">
      <c r="A12" s="46" t="s">
        <v>126</v>
      </c>
      <c r="B12" s="52" t="s">
        <v>325</v>
      </c>
      <c r="C12" s="52"/>
      <c r="D12" s="52"/>
      <c r="E12" s="52"/>
      <c r="F12" s="52"/>
      <c r="G12" s="52"/>
      <c r="H12" s="52"/>
      <c r="I12" s="52"/>
      <c r="J12" s="52"/>
      <c r="K12" s="52"/>
      <c r="L12" s="52"/>
      <c r="M12" s="52"/>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row>
    <row r="13" spans="1:43" customFormat="1" x14ac:dyDescent="0.25">
      <c r="A13" s="46" t="s">
        <v>382</v>
      </c>
      <c r="B13" s="52">
        <v>1</v>
      </c>
      <c r="C13" s="52"/>
      <c r="D13" s="52"/>
      <c r="E13" s="52"/>
      <c r="F13" s="52"/>
      <c r="G13" s="52"/>
      <c r="H13" s="52"/>
      <c r="I13" s="52"/>
      <c r="J13" s="52"/>
      <c r="K13" s="52"/>
      <c r="L13" s="52"/>
      <c r="M13" s="52"/>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row>
    <row r="14" spans="1:43" customFormat="1" x14ac:dyDescent="0.25">
      <c r="A14" s="46" t="s">
        <v>128</v>
      </c>
      <c r="B14" s="52">
        <v>619</v>
      </c>
      <c r="C14" s="52"/>
      <c r="D14" s="52"/>
      <c r="E14" s="52"/>
      <c r="F14" s="52"/>
      <c r="G14" s="52"/>
      <c r="H14" s="52"/>
      <c r="I14" s="52"/>
      <c r="J14" s="52"/>
      <c r="K14" s="52"/>
      <c r="L14" s="52"/>
      <c r="M14" s="52"/>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row>
    <row r="15" spans="1:43" customFormat="1" x14ac:dyDescent="0.25">
      <c r="A15" s="46" t="s">
        <v>383</v>
      </c>
      <c r="B15" s="52" t="s">
        <v>338</v>
      </c>
      <c r="C15" s="52"/>
      <c r="D15" s="52"/>
      <c r="E15" s="52"/>
      <c r="F15" s="52"/>
      <c r="G15" s="52"/>
      <c r="H15" s="52"/>
      <c r="I15" s="52"/>
      <c r="J15" s="52"/>
      <c r="K15" s="52"/>
      <c r="L15" s="52"/>
      <c r="M15" s="52"/>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row>
    <row r="16" spans="1:43" customFormat="1" x14ac:dyDescent="0.25">
      <c r="A16" s="46" t="s">
        <v>130</v>
      </c>
      <c r="B16" s="52" t="s">
        <v>339</v>
      </c>
      <c r="C16" s="52"/>
      <c r="D16" s="52"/>
      <c r="E16" s="52"/>
      <c r="F16" s="52"/>
      <c r="G16" s="52"/>
      <c r="H16" s="52"/>
      <c r="I16" s="52"/>
      <c r="J16" s="52"/>
      <c r="K16" s="52"/>
      <c r="L16" s="52"/>
      <c r="M16" s="52"/>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row>
    <row r="17" spans="1:43" customFormat="1" x14ac:dyDescent="0.25">
      <c r="A17" s="47" t="s">
        <v>384</v>
      </c>
      <c r="B17" s="52"/>
      <c r="C17" s="52"/>
      <c r="D17" s="52"/>
      <c r="E17" s="52"/>
      <c r="F17" s="52"/>
      <c r="G17" s="52"/>
      <c r="H17" s="52"/>
      <c r="I17" s="52"/>
      <c r="J17" s="52"/>
      <c r="K17" s="52"/>
      <c r="L17" s="52"/>
      <c r="M17" s="52"/>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row>
    <row r="18" spans="1:43" customFormat="1" x14ac:dyDescent="0.25">
      <c r="A18" s="46" t="s">
        <v>132</v>
      </c>
      <c r="B18" s="53">
        <v>45135</v>
      </c>
      <c r="C18" s="53"/>
      <c r="D18" s="53"/>
      <c r="E18" s="53"/>
      <c r="F18" s="53"/>
      <c r="G18" s="53"/>
      <c r="H18" s="53"/>
      <c r="I18" s="53"/>
      <c r="J18" s="53"/>
      <c r="K18" s="53"/>
      <c r="L18" s="53"/>
      <c r="M18" s="53"/>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row>
    <row r="19" spans="1:43" customFormat="1" x14ac:dyDescent="0.25">
      <c r="A19" s="46" t="s">
        <v>133</v>
      </c>
      <c r="B19" s="53">
        <v>45135</v>
      </c>
      <c r="C19" s="53"/>
      <c r="D19" s="53"/>
      <c r="E19" s="53"/>
      <c r="F19" s="53"/>
      <c r="G19" s="53"/>
      <c r="H19" s="53"/>
      <c r="I19" s="53"/>
      <c r="J19" s="53"/>
      <c r="K19" s="53"/>
      <c r="L19" s="53"/>
      <c r="M19" s="53"/>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row>
    <row r="20" spans="1:43" customFormat="1" x14ac:dyDescent="0.25">
      <c r="A20" s="46" t="s">
        <v>134</v>
      </c>
      <c r="B20" s="52" t="s">
        <v>143</v>
      </c>
      <c r="C20" s="52"/>
      <c r="D20" s="52"/>
      <c r="E20" s="52"/>
      <c r="F20" s="52"/>
      <c r="G20" s="52"/>
      <c r="H20" s="52"/>
      <c r="I20" s="52"/>
      <c r="J20" s="52"/>
      <c r="K20" s="52"/>
      <c r="L20" s="52"/>
      <c r="M20" s="52"/>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row>
    <row r="21" spans="1:43" customFormat="1" x14ac:dyDescent="0.25">
      <c r="A21" s="46" t="s">
        <v>385</v>
      </c>
      <c r="B21" s="52" t="s">
        <v>63</v>
      </c>
      <c r="C21" s="52"/>
      <c r="D21" s="52"/>
      <c r="E21" s="52"/>
      <c r="F21" s="52"/>
      <c r="G21" s="52"/>
      <c r="H21" s="52"/>
      <c r="I21" s="52"/>
      <c r="J21" s="52"/>
      <c r="K21" s="52"/>
      <c r="L21" s="52"/>
      <c r="M21" s="52"/>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row>
    <row r="22" spans="1:43" customFormat="1" x14ac:dyDescent="0.25"/>
    <row r="23" spans="1:43" customFormat="1" x14ac:dyDescent="0.25">
      <c r="A23" s="23" t="str">
        <f>HYPERLINK("#'Factor List'!A1", "Back to Factor List")</f>
        <v>Back to Factor List</v>
      </c>
      <c r="B23" s="23" t="str">
        <f>HYPERLINK("#'Assumptions'!A1", "Assumptions")</f>
        <v>Assumptions</v>
      </c>
    </row>
    <row r="26" spans="1:43" s="61" customFormat="1" ht="13" x14ac:dyDescent="0.25">
      <c r="A26" s="60" t="s">
        <v>404</v>
      </c>
      <c r="B26" s="60">
        <v>18</v>
      </c>
      <c r="C26" s="60">
        <v>19</v>
      </c>
      <c r="D26" s="60">
        <v>20</v>
      </c>
      <c r="E26" s="60">
        <v>21</v>
      </c>
      <c r="F26" s="60">
        <v>22</v>
      </c>
      <c r="G26" s="60">
        <v>23</v>
      </c>
      <c r="H26" s="60">
        <v>24</v>
      </c>
      <c r="I26" s="60">
        <v>25</v>
      </c>
      <c r="J26" s="60">
        <v>26</v>
      </c>
      <c r="K26" s="60">
        <v>27</v>
      </c>
      <c r="L26" s="60">
        <v>28</v>
      </c>
      <c r="M26" s="60">
        <v>29</v>
      </c>
      <c r="N26" s="60">
        <v>30</v>
      </c>
      <c r="O26" s="60">
        <v>31</v>
      </c>
      <c r="P26" s="60">
        <v>32</v>
      </c>
      <c r="Q26" s="60">
        <v>33</v>
      </c>
      <c r="R26" s="60">
        <v>34</v>
      </c>
      <c r="S26" s="60">
        <v>35</v>
      </c>
      <c r="T26" s="60">
        <v>36</v>
      </c>
      <c r="U26" s="60">
        <v>37</v>
      </c>
      <c r="V26" s="60">
        <v>38</v>
      </c>
      <c r="W26" s="60">
        <v>39</v>
      </c>
      <c r="X26" s="60">
        <v>40</v>
      </c>
      <c r="Y26" s="60">
        <v>41</v>
      </c>
      <c r="Z26" s="60">
        <v>42</v>
      </c>
      <c r="AA26" s="60">
        <v>43</v>
      </c>
      <c r="AB26" s="60">
        <v>44</v>
      </c>
      <c r="AC26" s="60">
        <v>45</v>
      </c>
      <c r="AD26" s="60">
        <v>46</v>
      </c>
      <c r="AE26" s="60">
        <v>47</v>
      </c>
      <c r="AF26" s="60">
        <v>48</v>
      </c>
      <c r="AG26" s="60">
        <v>49</v>
      </c>
      <c r="AH26" s="60">
        <v>50</v>
      </c>
      <c r="AI26" s="60">
        <v>51</v>
      </c>
      <c r="AJ26" s="60">
        <v>52</v>
      </c>
      <c r="AK26" s="60">
        <v>53</v>
      </c>
      <c r="AL26" s="60">
        <v>54</v>
      </c>
      <c r="AM26" s="60">
        <v>55</v>
      </c>
      <c r="AN26" s="60">
        <v>56</v>
      </c>
      <c r="AO26" s="60">
        <v>57</v>
      </c>
      <c r="AP26" s="60">
        <v>58</v>
      </c>
      <c r="AQ26" s="60">
        <v>59</v>
      </c>
    </row>
    <row r="27" spans="1:43" x14ac:dyDescent="0.25">
      <c r="A27" s="44">
        <v>0</v>
      </c>
      <c r="B27" s="50">
        <v>0.26700000000000002</v>
      </c>
      <c r="C27" s="50">
        <v>0.27300000000000002</v>
      </c>
      <c r="D27" s="50">
        <v>0.27900000000000003</v>
      </c>
      <c r="E27" s="50">
        <v>0.28599999999999998</v>
      </c>
      <c r="F27" s="50">
        <v>0.29299999999999998</v>
      </c>
      <c r="G27" s="50">
        <v>0.3</v>
      </c>
      <c r="H27" s="50">
        <v>0.307</v>
      </c>
      <c r="I27" s="50">
        <v>0.315</v>
      </c>
      <c r="J27" s="50">
        <v>0.32200000000000001</v>
      </c>
      <c r="K27" s="50">
        <v>0.33</v>
      </c>
      <c r="L27" s="50">
        <v>0.33900000000000002</v>
      </c>
      <c r="M27" s="50">
        <v>0.34799999999999998</v>
      </c>
      <c r="N27" s="50">
        <v>0.35699999999999998</v>
      </c>
      <c r="O27" s="50">
        <v>0.36599999999999999</v>
      </c>
      <c r="P27" s="50">
        <v>0.376</v>
      </c>
      <c r="Q27" s="50">
        <v>0.38600000000000001</v>
      </c>
      <c r="R27" s="50">
        <v>0.39700000000000002</v>
      </c>
      <c r="S27" s="50">
        <v>0.40799999999999997</v>
      </c>
      <c r="T27" s="50">
        <v>0.42</v>
      </c>
      <c r="U27" s="50">
        <v>0.432</v>
      </c>
      <c r="V27" s="50">
        <v>0.44500000000000001</v>
      </c>
      <c r="W27" s="50">
        <v>0.45800000000000002</v>
      </c>
      <c r="X27" s="50">
        <v>0.47199999999999998</v>
      </c>
      <c r="Y27" s="50">
        <v>0.48599999999999999</v>
      </c>
      <c r="Z27" s="50">
        <v>0.502</v>
      </c>
      <c r="AA27" s="50">
        <v>0.51800000000000002</v>
      </c>
      <c r="AB27" s="50">
        <v>0.53500000000000003</v>
      </c>
      <c r="AC27" s="50">
        <v>0.55200000000000005</v>
      </c>
      <c r="AD27" s="50">
        <v>0.57099999999999995</v>
      </c>
      <c r="AE27" s="50">
        <v>0.59099999999999997</v>
      </c>
      <c r="AF27" s="50">
        <v>0.61199999999999999</v>
      </c>
      <c r="AG27" s="50">
        <v>0.63400000000000001</v>
      </c>
      <c r="AH27" s="50">
        <v>0.65800000000000003</v>
      </c>
      <c r="AI27" s="50">
        <v>0.68300000000000005</v>
      </c>
      <c r="AJ27" s="50">
        <v>0.70899999999999996</v>
      </c>
      <c r="AK27" s="50">
        <v>0.73699999999999999</v>
      </c>
      <c r="AL27" s="50">
        <v>0.76700000000000002</v>
      </c>
      <c r="AM27" s="50">
        <v>0.8</v>
      </c>
      <c r="AN27" s="50">
        <v>0.83399999999999996</v>
      </c>
      <c r="AO27" s="50">
        <v>0.871</v>
      </c>
      <c r="AP27" s="50">
        <v>0.91100000000000003</v>
      </c>
      <c r="AQ27" s="50">
        <v>0.95399999999999996</v>
      </c>
    </row>
    <row r="28" spans="1:43" x14ac:dyDescent="0.25">
      <c r="A28" s="44">
        <v>1</v>
      </c>
      <c r="B28" s="50">
        <v>0.26700000000000002</v>
      </c>
      <c r="C28" s="50">
        <v>0.27300000000000002</v>
      </c>
      <c r="D28" s="50">
        <v>0.28000000000000003</v>
      </c>
      <c r="E28" s="50">
        <v>0.28599999999999998</v>
      </c>
      <c r="F28" s="50">
        <v>0.29299999999999998</v>
      </c>
      <c r="G28" s="50">
        <v>0.3</v>
      </c>
      <c r="H28" s="50">
        <v>0.308</v>
      </c>
      <c r="I28" s="50">
        <v>0.315</v>
      </c>
      <c r="J28" s="50">
        <v>0.32300000000000001</v>
      </c>
      <c r="K28" s="50">
        <v>0.33100000000000002</v>
      </c>
      <c r="L28" s="50">
        <v>0.34</v>
      </c>
      <c r="M28" s="50">
        <v>0.34799999999999998</v>
      </c>
      <c r="N28" s="50">
        <v>0.35799999999999998</v>
      </c>
      <c r="O28" s="50">
        <v>0.36699999999999999</v>
      </c>
      <c r="P28" s="50">
        <v>0.377</v>
      </c>
      <c r="Q28" s="50">
        <v>0.38700000000000001</v>
      </c>
      <c r="R28" s="50">
        <v>0.39800000000000002</v>
      </c>
      <c r="S28" s="50">
        <v>0.40899999999999997</v>
      </c>
      <c r="T28" s="50">
        <v>0.42099999999999999</v>
      </c>
      <c r="U28" s="50">
        <v>0.433</v>
      </c>
      <c r="V28" s="50">
        <v>0.44600000000000001</v>
      </c>
      <c r="W28" s="50">
        <v>0.45900000000000002</v>
      </c>
      <c r="X28" s="50">
        <v>0.47299999999999998</v>
      </c>
      <c r="Y28" s="50">
        <v>0.48799999999999999</v>
      </c>
      <c r="Z28" s="50">
        <v>0.503</v>
      </c>
      <c r="AA28" s="50">
        <v>0.51900000000000002</v>
      </c>
      <c r="AB28" s="50">
        <v>0.53600000000000003</v>
      </c>
      <c r="AC28" s="50">
        <v>0.55400000000000005</v>
      </c>
      <c r="AD28" s="50">
        <v>0.57299999999999995</v>
      </c>
      <c r="AE28" s="50">
        <v>0.59299999999999997</v>
      </c>
      <c r="AF28" s="50">
        <v>0.61399999999999999</v>
      </c>
      <c r="AG28" s="50">
        <v>0.63600000000000001</v>
      </c>
      <c r="AH28" s="50">
        <v>0.66</v>
      </c>
      <c r="AI28" s="50">
        <v>0.68500000000000005</v>
      </c>
      <c r="AJ28" s="50">
        <v>0.71099999999999997</v>
      </c>
      <c r="AK28" s="50">
        <v>0.74</v>
      </c>
      <c r="AL28" s="50">
        <v>0.77</v>
      </c>
      <c r="AM28" s="50">
        <v>0.80200000000000005</v>
      </c>
      <c r="AN28" s="50">
        <v>0.83699999999999997</v>
      </c>
      <c r="AO28" s="50">
        <v>0.874</v>
      </c>
      <c r="AP28" s="50">
        <v>0.91400000000000003</v>
      </c>
      <c r="AQ28" s="50">
        <v>0.95799999999999996</v>
      </c>
    </row>
    <row r="29" spans="1:43" x14ac:dyDescent="0.25">
      <c r="A29" s="44">
        <v>2</v>
      </c>
      <c r="B29" s="50">
        <v>0.26800000000000002</v>
      </c>
      <c r="C29" s="50">
        <v>0.27400000000000002</v>
      </c>
      <c r="D29" s="50">
        <v>0.28000000000000003</v>
      </c>
      <c r="E29" s="50">
        <v>0.28699999999999998</v>
      </c>
      <c r="F29" s="50">
        <v>0.29399999999999998</v>
      </c>
      <c r="G29" s="50">
        <v>0.30099999999999999</v>
      </c>
      <c r="H29" s="50">
        <v>0.308</v>
      </c>
      <c r="I29" s="50">
        <v>0.316</v>
      </c>
      <c r="J29" s="50">
        <v>0.32400000000000001</v>
      </c>
      <c r="K29" s="50">
        <v>0.33200000000000002</v>
      </c>
      <c r="L29" s="50">
        <v>0.34</v>
      </c>
      <c r="M29" s="50">
        <v>0.34899999999999998</v>
      </c>
      <c r="N29" s="50">
        <v>0.35799999999999998</v>
      </c>
      <c r="O29" s="50">
        <v>0.36799999999999999</v>
      </c>
      <c r="P29" s="50">
        <v>0.378</v>
      </c>
      <c r="Q29" s="50">
        <v>0.38800000000000001</v>
      </c>
      <c r="R29" s="50">
        <v>0.39900000000000002</v>
      </c>
      <c r="S29" s="50">
        <v>0.41</v>
      </c>
      <c r="T29" s="50">
        <v>0.42199999999999999</v>
      </c>
      <c r="U29" s="50">
        <v>0.434</v>
      </c>
      <c r="V29" s="50">
        <v>0.44700000000000001</v>
      </c>
      <c r="W29" s="50">
        <v>0.46</v>
      </c>
      <c r="X29" s="50">
        <v>0.47399999999999998</v>
      </c>
      <c r="Y29" s="50">
        <v>0.48899999999999999</v>
      </c>
      <c r="Z29" s="50">
        <v>0.504</v>
      </c>
      <c r="AA29" s="50">
        <v>0.52100000000000002</v>
      </c>
      <c r="AB29" s="50">
        <v>0.53800000000000003</v>
      </c>
      <c r="AC29" s="50">
        <v>0.55600000000000005</v>
      </c>
      <c r="AD29" s="50">
        <v>0.57399999999999995</v>
      </c>
      <c r="AE29" s="50">
        <v>0.59399999999999997</v>
      </c>
      <c r="AF29" s="50">
        <v>0.61599999999999999</v>
      </c>
      <c r="AG29" s="50">
        <v>0.63800000000000001</v>
      </c>
      <c r="AH29" s="50">
        <v>0.66200000000000003</v>
      </c>
      <c r="AI29" s="50">
        <v>0.68700000000000006</v>
      </c>
      <c r="AJ29" s="50">
        <v>0.71399999999999997</v>
      </c>
      <c r="AK29" s="50">
        <v>0.74199999999999999</v>
      </c>
      <c r="AL29" s="50">
        <v>0.77300000000000002</v>
      </c>
      <c r="AM29" s="50">
        <v>0.80500000000000005</v>
      </c>
      <c r="AN29" s="50">
        <v>0.84</v>
      </c>
      <c r="AO29" s="50">
        <v>0.878</v>
      </c>
      <c r="AP29" s="50">
        <v>0.91800000000000004</v>
      </c>
      <c r="AQ29" s="50">
        <v>0.96099999999999997</v>
      </c>
    </row>
    <row r="30" spans="1:43" x14ac:dyDescent="0.25">
      <c r="A30" s="44">
        <v>3</v>
      </c>
      <c r="B30" s="50">
        <v>0.26800000000000002</v>
      </c>
      <c r="C30" s="50">
        <v>0.27500000000000002</v>
      </c>
      <c r="D30" s="50">
        <v>0.28100000000000003</v>
      </c>
      <c r="E30" s="50">
        <v>0.28799999999999998</v>
      </c>
      <c r="F30" s="50">
        <v>0.29399999999999998</v>
      </c>
      <c r="G30" s="50">
        <v>0.30199999999999999</v>
      </c>
      <c r="H30" s="50">
        <v>0.309</v>
      </c>
      <c r="I30" s="50">
        <v>0.316</v>
      </c>
      <c r="J30" s="50">
        <v>0.32400000000000001</v>
      </c>
      <c r="K30" s="50">
        <v>0.33300000000000002</v>
      </c>
      <c r="L30" s="50">
        <v>0.34100000000000003</v>
      </c>
      <c r="M30" s="50">
        <v>0.35</v>
      </c>
      <c r="N30" s="50">
        <v>0.35899999999999999</v>
      </c>
      <c r="O30" s="50">
        <v>0.36899999999999999</v>
      </c>
      <c r="P30" s="50">
        <v>0.379</v>
      </c>
      <c r="Q30" s="50">
        <v>0.38900000000000001</v>
      </c>
      <c r="R30" s="50">
        <v>0.4</v>
      </c>
      <c r="S30" s="50">
        <v>0.41099999999999998</v>
      </c>
      <c r="T30" s="50">
        <v>0.42299999999999999</v>
      </c>
      <c r="U30" s="50">
        <v>0.435</v>
      </c>
      <c r="V30" s="50">
        <v>0.44800000000000001</v>
      </c>
      <c r="W30" s="50">
        <v>0.46100000000000002</v>
      </c>
      <c r="X30" s="50">
        <v>0.47499999999999998</v>
      </c>
      <c r="Y30" s="50">
        <v>0.49</v>
      </c>
      <c r="Z30" s="50">
        <v>0.50600000000000001</v>
      </c>
      <c r="AA30" s="50">
        <v>0.52200000000000002</v>
      </c>
      <c r="AB30" s="50">
        <v>0.53900000000000003</v>
      </c>
      <c r="AC30" s="50">
        <v>0.55700000000000005</v>
      </c>
      <c r="AD30" s="50">
        <v>0.57599999999999996</v>
      </c>
      <c r="AE30" s="50">
        <v>0.59599999999999997</v>
      </c>
      <c r="AF30" s="50">
        <v>0.61699999999999999</v>
      </c>
      <c r="AG30" s="50">
        <v>0.64</v>
      </c>
      <c r="AH30" s="50">
        <v>0.66400000000000003</v>
      </c>
      <c r="AI30" s="50">
        <v>0.68899999999999995</v>
      </c>
      <c r="AJ30" s="50">
        <v>0.71599999999999997</v>
      </c>
      <c r="AK30" s="50">
        <v>0.745</v>
      </c>
      <c r="AL30" s="50">
        <v>0.77500000000000002</v>
      </c>
      <c r="AM30" s="50">
        <v>0.80800000000000005</v>
      </c>
      <c r="AN30" s="50">
        <v>0.84299999999999997</v>
      </c>
      <c r="AO30" s="50">
        <v>0.88100000000000001</v>
      </c>
      <c r="AP30" s="50">
        <v>0.92200000000000004</v>
      </c>
      <c r="AQ30" s="50">
        <v>0.96499999999999997</v>
      </c>
    </row>
    <row r="31" spans="1:43" x14ac:dyDescent="0.25">
      <c r="A31" s="44">
        <v>4</v>
      </c>
      <c r="B31" s="50">
        <v>0.26900000000000002</v>
      </c>
      <c r="C31" s="50">
        <v>0.27500000000000002</v>
      </c>
      <c r="D31" s="50">
        <v>0.28100000000000003</v>
      </c>
      <c r="E31" s="50">
        <v>0.28799999999999998</v>
      </c>
      <c r="F31" s="50">
        <v>0.29499999999999998</v>
      </c>
      <c r="G31" s="50">
        <v>0.30199999999999999</v>
      </c>
      <c r="H31" s="50">
        <v>0.31</v>
      </c>
      <c r="I31" s="50">
        <v>0.317</v>
      </c>
      <c r="J31" s="50">
        <v>0.32500000000000001</v>
      </c>
      <c r="K31" s="50">
        <v>0.33300000000000002</v>
      </c>
      <c r="L31" s="50">
        <v>0.34200000000000003</v>
      </c>
      <c r="M31" s="50">
        <v>0.35099999999999998</v>
      </c>
      <c r="N31" s="50">
        <v>0.36</v>
      </c>
      <c r="O31" s="50">
        <v>0.36899999999999999</v>
      </c>
      <c r="P31" s="50">
        <v>0.379</v>
      </c>
      <c r="Q31" s="50">
        <v>0.39</v>
      </c>
      <c r="R31" s="50">
        <v>0.40100000000000002</v>
      </c>
      <c r="S31" s="50">
        <v>0.41199999999999998</v>
      </c>
      <c r="T31" s="50">
        <v>0.42399999999999999</v>
      </c>
      <c r="U31" s="50">
        <v>0.436</v>
      </c>
      <c r="V31" s="50">
        <v>0.44900000000000001</v>
      </c>
      <c r="W31" s="50">
        <v>0.46200000000000002</v>
      </c>
      <c r="X31" s="50">
        <v>0.47699999999999998</v>
      </c>
      <c r="Y31" s="50">
        <v>0.49099999999999999</v>
      </c>
      <c r="Z31" s="50">
        <v>0.50700000000000001</v>
      </c>
      <c r="AA31" s="50">
        <v>0.52300000000000002</v>
      </c>
      <c r="AB31" s="50">
        <v>0.54100000000000004</v>
      </c>
      <c r="AC31" s="50">
        <v>0.55900000000000005</v>
      </c>
      <c r="AD31" s="50">
        <v>0.57799999999999996</v>
      </c>
      <c r="AE31" s="50">
        <v>0.59799999999999998</v>
      </c>
      <c r="AF31" s="50">
        <v>0.61899999999999999</v>
      </c>
      <c r="AG31" s="50">
        <v>0.64200000000000002</v>
      </c>
      <c r="AH31" s="50">
        <v>0.66600000000000004</v>
      </c>
      <c r="AI31" s="50">
        <v>0.69099999999999995</v>
      </c>
      <c r="AJ31" s="50">
        <v>0.71799999999999997</v>
      </c>
      <c r="AK31" s="50">
        <v>0.747</v>
      </c>
      <c r="AL31" s="50">
        <v>0.77800000000000002</v>
      </c>
      <c r="AM31" s="50">
        <v>0.81100000000000005</v>
      </c>
      <c r="AN31" s="50">
        <v>0.84599999999999997</v>
      </c>
      <c r="AO31" s="50">
        <v>0.88400000000000001</v>
      </c>
      <c r="AP31" s="50">
        <v>0.92500000000000004</v>
      </c>
      <c r="AQ31" s="50">
        <v>0.96899999999999997</v>
      </c>
    </row>
    <row r="32" spans="1:43" x14ac:dyDescent="0.25">
      <c r="A32" s="44">
        <v>5</v>
      </c>
      <c r="B32" s="50">
        <v>0.26900000000000002</v>
      </c>
      <c r="C32" s="50">
        <v>0.27600000000000002</v>
      </c>
      <c r="D32" s="50">
        <v>0.28199999999999997</v>
      </c>
      <c r="E32" s="50">
        <v>0.28899999999999998</v>
      </c>
      <c r="F32" s="50">
        <v>0.29599999999999999</v>
      </c>
      <c r="G32" s="50">
        <v>0.30299999999999999</v>
      </c>
      <c r="H32" s="50">
        <v>0.31</v>
      </c>
      <c r="I32" s="50">
        <v>0.318</v>
      </c>
      <c r="J32" s="50">
        <v>0.32600000000000001</v>
      </c>
      <c r="K32" s="50">
        <v>0.33400000000000002</v>
      </c>
      <c r="L32" s="50">
        <v>0.34300000000000003</v>
      </c>
      <c r="M32" s="50">
        <v>0.35099999999999998</v>
      </c>
      <c r="N32" s="50">
        <v>0.36099999999999999</v>
      </c>
      <c r="O32" s="50">
        <v>0.37</v>
      </c>
      <c r="P32" s="50">
        <v>0.38</v>
      </c>
      <c r="Q32" s="50">
        <v>0.39100000000000001</v>
      </c>
      <c r="R32" s="50">
        <v>0.40200000000000002</v>
      </c>
      <c r="S32" s="50">
        <v>0.41299999999999998</v>
      </c>
      <c r="T32" s="50">
        <v>0.42499999999999999</v>
      </c>
      <c r="U32" s="50">
        <v>0.437</v>
      </c>
      <c r="V32" s="50">
        <v>0.45</v>
      </c>
      <c r="W32" s="50">
        <v>0.46400000000000002</v>
      </c>
      <c r="X32" s="50">
        <v>0.47799999999999998</v>
      </c>
      <c r="Y32" s="50">
        <v>0.49299999999999999</v>
      </c>
      <c r="Z32" s="50">
        <v>0.50800000000000001</v>
      </c>
      <c r="AA32" s="50">
        <v>0.52500000000000002</v>
      </c>
      <c r="AB32" s="50">
        <v>0.54200000000000004</v>
      </c>
      <c r="AC32" s="50">
        <v>0.56000000000000005</v>
      </c>
      <c r="AD32" s="50">
        <v>0.57899999999999996</v>
      </c>
      <c r="AE32" s="50">
        <v>0.6</v>
      </c>
      <c r="AF32" s="50">
        <v>0.621</v>
      </c>
      <c r="AG32" s="50">
        <v>0.64400000000000002</v>
      </c>
      <c r="AH32" s="50">
        <v>0.66800000000000004</v>
      </c>
      <c r="AI32" s="50">
        <v>0.69399999999999995</v>
      </c>
      <c r="AJ32" s="50">
        <v>0.72099999999999997</v>
      </c>
      <c r="AK32" s="50">
        <v>0.75</v>
      </c>
      <c r="AL32" s="50">
        <v>0.78100000000000003</v>
      </c>
      <c r="AM32" s="50">
        <v>0.81399999999999995</v>
      </c>
      <c r="AN32" s="50">
        <v>0.84899999999999998</v>
      </c>
      <c r="AO32" s="50">
        <v>0.88800000000000001</v>
      </c>
      <c r="AP32" s="50">
        <v>0.92900000000000005</v>
      </c>
      <c r="AQ32" s="50">
        <v>0.97299999999999998</v>
      </c>
    </row>
    <row r="33" spans="1:43" x14ac:dyDescent="0.25">
      <c r="A33" s="44">
        <v>6</v>
      </c>
      <c r="B33" s="50">
        <v>0.27</v>
      </c>
      <c r="C33" s="50">
        <v>0.27600000000000002</v>
      </c>
      <c r="D33" s="50">
        <v>0.28299999999999997</v>
      </c>
      <c r="E33" s="50">
        <v>0.28899999999999998</v>
      </c>
      <c r="F33" s="50">
        <v>0.29599999999999999</v>
      </c>
      <c r="G33" s="50">
        <v>0.30299999999999999</v>
      </c>
      <c r="H33" s="50">
        <v>0.311</v>
      </c>
      <c r="I33" s="50">
        <v>0.318</v>
      </c>
      <c r="J33" s="50">
        <v>0.32600000000000001</v>
      </c>
      <c r="K33" s="50">
        <v>0.33500000000000002</v>
      </c>
      <c r="L33" s="50">
        <v>0.34300000000000003</v>
      </c>
      <c r="M33" s="50">
        <v>0.35199999999999998</v>
      </c>
      <c r="N33" s="50">
        <v>0.36099999999999999</v>
      </c>
      <c r="O33" s="50">
        <v>0.371</v>
      </c>
      <c r="P33" s="50">
        <v>0.38100000000000001</v>
      </c>
      <c r="Q33" s="50">
        <v>0.39200000000000002</v>
      </c>
      <c r="R33" s="50">
        <v>0.40300000000000002</v>
      </c>
      <c r="S33" s="50">
        <v>0.41399999999999998</v>
      </c>
      <c r="T33" s="50">
        <v>0.42599999999999999</v>
      </c>
      <c r="U33" s="50">
        <v>0.438</v>
      </c>
      <c r="V33" s="50">
        <v>0.45100000000000001</v>
      </c>
      <c r="W33" s="50">
        <v>0.46500000000000002</v>
      </c>
      <c r="X33" s="50">
        <v>0.47899999999999998</v>
      </c>
      <c r="Y33" s="50">
        <v>0.49399999999999999</v>
      </c>
      <c r="Z33" s="50">
        <v>0.51</v>
      </c>
      <c r="AA33" s="50">
        <v>0.52600000000000002</v>
      </c>
      <c r="AB33" s="50">
        <v>0.54400000000000004</v>
      </c>
      <c r="AC33" s="50">
        <v>0.56200000000000006</v>
      </c>
      <c r="AD33" s="50">
        <v>0.58099999999999996</v>
      </c>
      <c r="AE33" s="50">
        <v>0.60099999999999998</v>
      </c>
      <c r="AF33" s="50">
        <v>0.623</v>
      </c>
      <c r="AG33" s="50">
        <v>0.64600000000000002</v>
      </c>
      <c r="AH33" s="50">
        <v>0.67</v>
      </c>
      <c r="AI33" s="50">
        <v>0.69599999999999995</v>
      </c>
      <c r="AJ33" s="50">
        <v>0.72299999999999998</v>
      </c>
      <c r="AK33" s="50">
        <v>0.752</v>
      </c>
      <c r="AL33" s="50">
        <v>0.78300000000000003</v>
      </c>
      <c r="AM33" s="50">
        <v>0.81699999999999995</v>
      </c>
      <c r="AN33" s="50">
        <v>0.85299999999999998</v>
      </c>
      <c r="AO33" s="50">
        <v>0.89100000000000001</v>
      </c>
      <c r="AP33" s="50">
        <v>0.93200000000000005</v>
      </c>
      <c r="AQ33" s="50">
        <v>0.97699999999999998</v>
      </c>
    </row>
    <row r="34" spans="1:43" x14ac:dyDescent="0.25">
      <c r="A34" s="44">
        <v>7</v>
      </c>
      <c r="B34" s="50">
        <v>0.27</v>
      </c>
      <c r="C34" s="50">
        <v>0.27700000000000002</v>
      </c>
      <c r="D34" s="50">
        <v>0.28299999999999997</v>
      </c>
      <c r="E34" s="50">
        <v>0.28999999999999998</v>
      </c>
      <c r="F34" s="50">
        <v>0.29699999999999999</v>
      </c>
      <c r="G34" s="50">
        <v>0.30399999999999999</v>
      </c>
      <c r="H34" s="50">
        <v>0.311</v>
      </c>
      <c r="I34" s="50">
        <v>0.31900000000000001</v>
      </c>
      <c r="J34" s="50">
        <v>0.32700000000000001</v>
      </c>
      <c r="K34" s="50">
        <v>0.33500000000000002</v>
      </c>
      <c r="L34" s="50">
        <v>0.34399999999999997</v>
      </c>
      <c r="M34" s="50">
        <v>0.35299999999999998</v>
      </c>
      <c r="N34" s="50">
        <v>0.36199999999999999</v>
      </c>
      <c r="O34" s="50">
        <v>0.372</v>
      </c>
      <c r="P34" s="50">
        <v>0.38200000000000001</v>
      </c>
      <c r="Q34" s="50">
        <v>0.39300000000000002</v>
      </c>
      <c r="R34" s="50">
        <v>0.40300000000000002</v>
      </c>
      <c r="S34" s="50">
        <v>0.41499999999999998</v>
      </c>
      <c r="T34" s="50">
        <v>0.42699999999999999</v>
      </c>
      <c r="U34" s="50">
        <v>0.439</v>
      </c>
      <c r="V34" s="50">
        <v>0.45200000000000001</v>
      </c>
      <c r="W34" s="50">
        <v>0.46600000000000003</v>
      </c>
      <c r="X34" s="50">
        <v>0.48</v>
      </c>
      <c r="Y34" s="50">
        <v>0.495</v>
      </c>
      <c r="Z34" s="50">
        <v>0.51100000000000001</v>
      </c>
      <c r="AA34" s="50">
        <v>0.52800000000000002</v>
      </c>
      <c r="AB34" s="50">
        <v>0.54500000000000004</v>
      </c>
      <c r="AC34" s="50">
        <v>0.56299999999999994</v>
      </c>
      <c r="AD34" s="50">
        <v>0.58299999999999996</v>
      </c>
      <c r="AE34" s="50">
        <v>0.60299999999999998</v>
      </c>
      <c r="AF34" s="50">
        <v>0.625</v>
      </c>
      <c r="AG34" s="50">
        <v>0.64800000000000002</v>
      </c>
      <c r="AH34" s="50">
        <v>0.67200000000000004</v>
      </c>
      <c r="AI34" s="50">
        <v>0.69799999999999995</v>
      </c>
      <c r="AJ34" s="50">
        <v>0.72499999999999998</v>
      </c>
      <c r="AK34" s="50">
        <v>0.755</v>
      </c>
      <c r="AL34" s="50">
        <v>0.78600000000000003</v>
      </c>
      <c r="AM34" s="50">
        <v>0.82</v>
      </c>
      <c r="AN34" s="50">
        <v>0.85599999999999998</v>
      </c>
      <c r="AO34" s="50">
        <v>0.89400000000000002</v>
      </c>
      <c r="AP34" s="50">
        <v>0.93600000000000005</v>
      </c>
      <c r="AQ34" s="50">
        <v>0.98099999999999998</v>
      </c>
    </row>
    <row r="35" spans="1:43" x14ac:dyDescent="0.25">
      <c r="A35" s="44">
        <v>8</v>
      </c>
      <c r="B35" s="50">
        <v>0.27100000000000002</v>
      </c>
      <c r="C35" s="50">
        <v>0.27700000000000002</v>
      </c>
      <c r="D35" s="50">
        <v>0.28399999999999997</v>
      </c>
      <c r="E35" s="50">
        <v>0.28999999999999998</v>
      </c>
      <c r="F35" s="50">
        <v>0.29699999999999999</v>
      </c>
      <c r="G35" s="50">
        <v>0.30499999999999999</v>
      </c>
      <c r="H35" s="50">
        <v>0.312</v>
      </c>
      <c r="I35" s="50">
        <v>0.32</v>
      </c>
      <c r="J35" s="50">
        <v>0.32800000000000001</v>
      </c>
      <c r="K35" s="50">
        <v>0.33600000000000002</v>
      </c>
      <c r="L35" s="50">
        <v>0.34499999999999997</v>
      </c>
      <c r="M35" s="50">
        <v>0.35399999999999998</v>
      </c>
      <c r="N35" s="50">
        <v>0.36299999999999999</v>
      </c>
      <c r="O35" s="50">
        <v>0.373</v>
      </c>
      <c r="P35" s="50">
        <v>0.38300000000000001</v>
      </c>
      <c r="Q35" s="50">
        <v>0.39300000000000002</v>
      </c>
      <c r="R35" s="50">
        <v>0.40400000000000003</v>
      </c>
      <c r="S35" s="50">
        <v>0.41599999999999998</v>
      </c>
      <c r="T35" s="50">
        <v>0.42799999999999999</v>
      </c>
      <c r="U35" s="50">
        <v>0.44</v>
      </c>
      <c r="V35" s="50">
        <v>0.45300000000000001</v>
      </c>
      <c r="W35" s="50">
        <v>0.46700000000000003</v>
      </c>
      <c r="X35" s="50">
        <v>0.48099999999999998</v>
      </c>
      <c r="Y35" s="50">
        <v>0.497</v>
      </c>
      <c r="Z35" s="50">
        <v>0.51200000000000001</v>
      </c>
      <c r="AA35" s="50">
        <v>0.52900000000000003</v>
      </c>
      <c r="AB35" s="50">
        <v>0.54600000000000004</v>
      </c>
      <c r="AC35" s="50">
        <v>0.56499999999999995</v>
      </c>
      <c r="AD35" s="50">
        <v>0.58399999999999996</v>
      </c>
      <c r="AE35" s="50">
        <v>0.60499999999999998</v>
      </c>
      <c r="AF35" s="50">
        <v>0.627</v>
      </c>
      <c r="AG35" s="50">
        <v>0.65</v>
      </c>
      <c r="AH35" s="50">
        <v>0.67400000000000004</v>
      </c>
      <c r="AI35" s="50">
        <v>0.7</v>
      </c>
      <c r="AJ35" s="50">
        <v>0.72799999999999998</v>
      </c>
      <c r="AK35" s="50">
        <v>0.75700000000000001</v>
      </c>
      <c r="AL35" s="50">
        <v>0.78900000000000003</v>
      </c>
      <c r="AM35" s="50">
        <v>0.82299999999999995</v>
      </c>
      <c r="AN35" s="50">
        <v>0.85899999999999999</v>
      </c>
      <c r="AO35" s="50">
        <v>0.89800000000000002</v>
      </c>
      <c r="AP35" s="50">
        <v>0.93899999999999995</v>
      </c>
      <c r="AQ35" s="50">
        <v>0.98499999999999999</v>
      </c>
    </row>
    <row r="36" spans="1:43" x14ac:dyDescent="0.25">
      <c r="A36" s="44">
        <v>9</v>
      </c>
      <c r="B36" s="50">
        <v>0.27100000000000002</v>
      </c>
      <c r="C36" s="50">
        <v>0.27800000000000002</v>
      </c>
      <c r="D36" s="50">
        <v>0.28399999999999997</v>
      </c>
      <c r="E36" s="50">
        <v>0.29099999999999998</v>
      </c>
      <c r="F36" s="50">
        <v>0.29799999999999999</v>
      </c>
      <c r="G36" s="50">
        <v>0.30499999999999999</v>
      </c>
      <c r="H36" s="50">
        <v>0.313</v>
      </c>
      <c r="I36" s="50">
        <v>0.32</v>
      </c>
      <c r="J36" s="50">
        <v>0.32800000000000001</v>
      </c>
      <c r="K36" s="50">
        <v>0.33700000000000002</v>
      </c>
      <c r="L36" s="50">
        <v>0.34499999999999997</v>
      </c>
      <c r="M36" s="50">
        <v>0.35399999999999998</v>
      </c>
      <c r="N36" s="50">
        <v>0.36399999999999999</v>
      </c>
      <c r="O36" s="50">
        <v>0.374</v>
      </c>
      <c r="P36" s="50">
        <v>0.38400000000000001</v>
      </c>
      <c r="Q36" s="50">
        <v>0.39400000000000002</v>
      </c>
      <c r="R36" s="50">
        <v>0.40500000000000003</v>
      </c>
      <c r="S36" s="50">
        <v>0.41699999999999998</v>
      </c>
      <c r="T36" s="50">
        <v>0.42899999999999999</v>
      </c>
      <c r="U36" s="50">
        <v>0.441</v>
      </c>
      <c r="V36" s="50">
        <v>0.45500000000000002</v>
      </c>
      <c r="W36" s="50">
        <v>0.46800000000000003</v>
      </c>
      <c r="X36" s="50">
        <v>0.48299999999999998</v>
      </c>
      <c r="Y36" s="50">
        <v>0.498</v>
      </c>
      <c r="Z36" s="50">
        <v>0.51400000000000001</v>
      </c>
      <c r="AA36" s="50">
        <v>0.53</v>
      </c>
      <c r="AB36" s="50">
        <v>0.54800000000000004</v>
      </c>
      <c r="AC36" s="50">
        <v>0.56599999999999995</v>
      </c>
      <c r="AD36" s="50">
        <v>0.58599999999999997</v>
      </c>
      <c r="AE36" s="50">
        <v>0.60699999999999998</v>
      </c>
      <c r="AF36" s="50">
        <v>0.629</v>
      </c>
      <c r="AG36" s="50">
        <v>0.65200000000000002</v>
      </c>
      <c r="AH36" s="50">
        <v>0.67600000000000005</v>
      </c>
      <c r="AI36" s="50">
        <v>0.70199999999999996</v>
      </c>
      <c r="AJ36" s="50">
        <v>0.73</v>
      </c>
      <c r="AK36" s="50">
        <v>0.76</v>
      </c>
      <c r="AL36" s="50">
        <v>0.79200000000000004</v>
      </c>
      <c r="AM36" s="50">
        <v>0.82499999999999996</v>
      </c>
      <c r="AN36" s="50">
        <v>0.86199999999999999</v>
      </c>
      <c r="AO36" s="50">
        <v>0.90100000000000002</v>
      </c>
      <c r="AP36" s="50">
        <v>0.94299999999999995</v>
      </c>
      <c r="AQ36" s="50">
        <v>0.98799999999999999</v>
      </c>
    </row>
    <row r="37" spans="1:43" x14ac:dyDescent="0.25">
      <c r="A37" s="44">
        <v>10</v>
      </c>
      <c r="B37" s="50">
        <v>0.27200000000000002</v>
      </c>
      <c r="C37" s="50">
        <v>0.27800000000000002</v>
      </c>
      <c r="D37" s="50">
        <v>0.28499999999999998</v>
      </c>
      <c r="E37" s="50">
        <v>0.29199999999999998</v>
      </c>
      <c r="F37" s="50">
        <v>0.29899999999999999</v>
      </c>
      <c r="G37" s="50">
        <v>0.30599999999999999</v>
      </c>
      <c r="H37" s="50">
        <v>0.313</v>
      </c>
      <c r="I37" s="50">
        <v>0.32100000000000001</v>
      </c>
      <c r="J37" s="50">
        <v>0.32900000000000001</v>
      </c>
      <c r="K37" s="50">
        <v>0.33800000000000002</v>
      </c>
      <c r="L37" s="50">
        <v>0.34599999999999997</v>
      </c>
      <c r="M37" s="50">
        <v>0.35499999999999998</v>
      </c>
      <c r="N37" s="50">
        <v>0.36499999999999999</v>
      </c>
      <c r="O37" s="50">
        <v>0.374</v>
      </c>
      <c r="P37" s="50">
        <v>0.38500000000000001</v>
      </c>
      <c r="Q37" s="50">
        <v>0.39500000000000002</v>
      </c>
      <c r="R37" s="50">
        <v>0.40600000000000003</v>
      </c>
      <c r="S37" s="50">
        <v>0.41799999999999998</v>
      </c>
      <c r="T37" s="50">
        <v>0.43</v>
      </c>
      <c r="U37" s="50">
        <v>0.442</v>
      </c>
      <c r="V37" s="50">
        <v>0.45600000000000002</v>
      </c>
      <c r="W37" s="50">
        <v>0.46899999999999997</v>
      </c>
      <c r="X37" s="50">
        <v>0.48399999999999999</v>
      </c>
      <c r="Y37" s="50">
        <v>0.499</v>
      </c>
      <c r="Z37" s="50">
        <v>0.51500000000000001</v>
      </c>
      <c r="AA37" s="50">
        <v>0.53200000000000003</v>
      </c>
      <c r="AB37" s="50">
        <v>0.54900000000000004</v>
      </c>
      <c r="AC37" s="50">
        <v>0.56799999999999995</v>
      </c>
      <c r="AD37" s="50">
        <v>0.58799999999999997</v>
      </c>
      <c r="AE37" s="50">
        <v>0.60799999999999998</v>
      </c>
      <c r="AF37" s="50">
        <v>0.63</v>
      </c>
      <c r="AG37" s="50">
        <v>0.65400000000000003</v>
      </c>
      <c r="AH37" s="50">
        <v>0.67800000000000005</v>
      </c>
      <c r="AI37" s="50">
        <v>0.70499999999999996</v>
      </c>
      <c r="AJ37" s="50">
        <v>0.73299999999999998</v>
      </c>
      <c r="AK37" s="50">
        <v>0.76200000000000001</v>
      </c>
      <c r="AL37" s="50">
        <v>0.79400000000000004</v>
      </c>
      <c r="AM37" s="50">
        <v>0.82799999999999996</v>
      </c>
      <c r="AN37" s="50">
        <v>0.86499999999999999</v>
      </c>
      <c r="AO37" s="50">
        <v>0.90400000000000003</v>
      </c>
      <c r="AP37" s="50">
        <v>0.94699999999999995</v>
      </c>
      <c r="AQ37" s="50">
        <v>0.99199999999999999</v>
      </c>
    </row>
    <row r="38" spans="1:43" x14ac:dyDescent="0.25">
      <c r="A38" s="44">
        <v>11</v>
      </c>
      <c r="B38" s="50">
        <v>0.27200000000000002</v>
      </c>
      <c r="C38" s="50">
        <v>0.27900000000000003</v>
      </c>
      <c r="D38" s="50">
        <v>0.28499999999999998</v>
      </c>
      <c r="E38" s="50">
        <v>0.29199999999999998</v>
      </c>
      <c r="F38" s="50">
        <v>0.29899999999999999</v>
      </c>
      <c r="G38" s="50">
        <v>0.30599999999999999</v>
      </c>
      <c r="H38" s="50">
        <v>0.314</v>
      </c>
      <c r="I38" s="50">
        <v>0.32200000000000001</v>
      </c>
      <c r="J38" s="50">
        <v>0.33</v>
      </c>
      <c r="K38" s="50">
        <v>0.33800000000000002</v>
      </c>
      <c r="L38" s="50">
        <v>0.34699999999999998</v>
      </c>
      <c r="M38" s="50">
        <v>0.35599999999999998</v>
      </c>
      <c r="N38" s="50">
        <v>0.36499999999999999</v>
      </c>
      <c r="O38" s="50">
        <v>0.375</v>
      </c>
      <c r="P38" s="50">
        <v>0.38500000000000001</v>
      </c>
      <c r="Q38" s="50">
        <v>0.39600000000000002</v>
      </c>
      <c r="R38" s="50">
        <v>0.40699999999999997</v>
      </c>
      <c r="S38" s="50">
        <v>0.41899999999999998</v>
      </c>
      <c r="T38" s="50">
        <v>0.43099999999999999</v>
      </c>
      <c r="U38" s="50">
        <v>0.443</v>
      </c>
      <c r="V38" s="50">
        <v>0.45700000000000002</v>
      </c>
      <c r="W38" s="50">
        <v>0.47099999999999997</v>
      </c>
      <c r="X38" s="50">
        <v>0.48499999999999999</v>
      </c>
      <c r="Y38" s="50">
        <v>0.5</v>
      </c>
      <c r="Z38" s="50">
        <v>0.51600000000000001</v>
      </c>
      <c r="AA38" s="50">
        <v>0.53300000000000003</v>
      </c>
      <c r="AB38" s="50">
        <v>0.55100000000000005</v>
      </c>
      <c r="AC38" s="50">
        <v>0.56999999999999995</v>
      </c>
      <c r="AD38" s="50">
        <v>0.58899999999999997</v>
      </c>
      <c r="AE38" s="50">
        <v>0.61</v>
      </c>
      <c r="AF38" s="50">
        <v>0.63200000000000001</v>
      </c>
      <c r="AG38" s="50">
        <v>0.65600000000000003</v>
      </c>
      <c r="AH38" s="50">
        <v>0.68</v>
      </c>
      <c r="AI38" s="50">
        <v>0.70699999999999996</v>
      </c>
      <c r="AJ38" s="50">
        <v>0.73499999999999999</v>
      </c>
      <c r="AK38" s="50">
        <v>0.76500000000000001</v>
      </c>
      <c r="AL38" s="50">
        <v>0.79700000000000004</v>
      </c>
      <c r="AM38" s="50">
        <v>0.83099999999999996</v>
      </c>
      <c r="AN38" s="50">
        <v>0.86799999999999999</v>
      </c>
      <c r="AO38" s="50">
        <v>0.90800000000000003</v>
      </c>
      <c r="AP38" s="50">
        <v>0.95</v>
      </c>
      <c r="AQ38" s="50">
        <v>0.996</v>
      </c>
    </row>
  </sheetData>
  <sheetProtection algorithmName="SHA-512" hashValue="wo12d4w+pCok1AI6Iz/wUCgQnSTOpHhZl9Nq24dvGlCSkyWI01LdWH7tBbI2ts5Yq46OvyFmjrPtsLx2rOWV8Q==" saltValue="v+hmtcs2Tg2+WyGc7GhnrA==" spinCount="100000" sheet="1" objects="1" scenarios="1"/>
  <conditionalFormatting sqref="A26:A38">
    <cfRule type="expression" dxfId="126" priority="1" stopIfTrue="1">
      <formula>MOD(ROW(),2)=0</formula>
    </cfRule>
    <cfRule type="expression" dxfId="125" priority="2" stopIfTrue="1">
      <formula>MOD(ROW(),2)&lt;&gt;0</formula>
    </cfRule>
  </conditionalFormatting>
  <conditionalFormatting sqref="B26:AQ38">
    <cfRule type="expression" dxfId="124" priority="3" stopIfTrue="1">
      <formula>MOD(ROW(),2)=0</formula>
    </cfRule>
    <cfRule type="expression" dxfId="123" priority="4" stopIfTrue="1">
      <formula>MOD(ROW(),2)&lt;&gt;0</formula>
    </cfRule>
  </conditionalFormatting>
  <conditionalFormatting sqref="A6:A21">
    <cfRule type="expression" dxfId="122" priority="5" stopIfTrue="1">
      <formula>MOD(ROW(),2)=0</formula>
    </cfRule>
    <cfRule type="expression" dxfId="121" priority="6" stopIfTrue="1">
      <formula>MOD(ROW(),2)&lt;&gt;0</formula>
    </cfRule>
  </conditionalFormatting>
  <conditionalFormatting sqref="B6:AQ21">
    <cfRule type="expression" dxfId="120" priority="7" stopIfTrue="1">
      <formula>MOD(ROW(),2)=0</formula>
    </cfRule>
    <cfRule type="expression" dxfId="119" priority="8" stopIfTrue="1">
      <formula>MOD(ROW(),2)&lt;&gt;0</formula>
    </cfRule>
  </conditionalFormatting>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2B780-216C-4E39-93A3-5D7879575425}">
  <sheetPr codeName="Sheet10"/>
  <dimension ref="A1:C73"/>
  <sheetViews>
    <sheetView showGridLines="0" workbookViewId="0">
      <selection activeCell="A6" sqref="A6"/>
    </sheetView>
  </sheetViews>
  <sheetFormatPr defaultColWidth="8.7265625" defaultRowHeight="12.5" x14ac:dyDescent="0.25"/>
  <cols>
    <col min="1" max="1" width="31.54296875" style="42" customWidth="1"/>
    <col min="2" max="3" width="22.54296875" style="42" customWidth="1"/>
    <col min="4" max="16384" width="8.7265625" style="42"/>
  </cols>
  <sheetData>
    <row r="1" spans="1:3" s="1" customFormat="1" ht="20" x14ac:dyDescent="0.4">
      <c r="A1" s="2" t="s">
        <v>0</v>
      </c>
    </row>
    <row r="2" spans="1:3" s="1" customFormat="1" ht="15.5" x14ac:dyDescent="0.35">
      <c r="A2" s="30" t="s">
        <v>1</v>
      </c>
      <c r="B2" s="3" t="str">
        <f>wb_title</f>
        <v>Fire_NI - Consolidated Factor Spreadsheet</v>
      </c>
    </row>
    <row r="3" spans="1:3" s="1" customFormat="1" ht="15.5" x14ac:dyDescent="0.35">
      <c r="A3" s="30" t="s">
        <v>2</v>
      </c>
      <c r="B3" s="3" t="str">
        <f>TABLE_FACTOR_TYPE_1 &amp; " - x-" &amp; TABLE_SERIES_NUMBER_1</f>
        <v>CETV - x-203</v>
      </c>
    </row>
    <row r="4" spans="1:3" customFormat="1" x14ac:dyDescent="0.25"/>
    <row r="5" spans="1:3" customFormat="1" x14ac:dyDescent="0.25"/>
    <row r="6" spans="1:3" customFormat="1" x14ac:dyDescent="0.25">
      <c r="A6" s="46" t="s">
        <v>379</v>
      </c>
      <c r="B6" s="52" t="s">
        <v>380</v>
      </c>
      <c r="C6" s="52"/>
    </row>
    <row r="7" spans="1:3" customFormat="1" x14ac:dyDescent="0.25">
      <c r="A7" s="46" t="s">
        <v>381</v>
      </c>
      <c r="B7" s="52" t="s">
        <v>31</v>
      </c>
      <c r="C7" s="52"/>
    </row>
    <row r="8" spans="1:3" customFormat="1" x14ac:dyDescent="0.25">
      <c r="A8" s="46" t="s">
        <v>123</v>
      </c>
      <c r="B8" s="52" t="s">
        <v>147</v>
      </c>
      <c r="C8" s="52"/>
    </row>
    <row r="9" spans="1:3" customFormat="1" x14ac:dyDescent="0.25">
      <c r="A9" s="46" t="s">
        <v>124</v>
      </c>
      <c r="B9" s="52" t="s">
        <v>137</v>
      </c>
      <c r="C9" s="52"/>
    </row>
    <row r="10" spans="1:3" customFormat="1" ht="25" x14ac:dyDescent="0.25">
      <c r="A10" s="46" t="s">
        <v>6</v>
      </c>
      <c r="B10" s="52" t="s">
        <v>148</v>
      </c>
      <c r="C10" s="52"/>
    </row>
    <row r="11" spans="1:3" customFormat="1" x14ac:dyDescent="0.25">
      <c r="A11" s="46" t="s">
        <v>125</v>
      </c>
      <c r="B11" s="52" t="s">
        <v>139</v>
      </c>
      <c r="C11" s="52"/>
    </row>
    <row r="12" spans="1:3" customFormat="1" x14ac:dyDescent="0.25">
      <c r="A12" s="46" t="s">
        <v>126</v>
      </c>
      <c r="B12" s="52" t="s">
        <v>140</v>
      </c>
      <c r="C12" s="52"/>
    </row>
    <row r="13" spans="1:3" customFormat="1" x14ac:dyDescent="0.25">
      <c r="A13" s="46" t="s">
        <v>382</v>
      </c>
      <c r="B13" s="52">
        <v>1</v>
      </c>
      <c r="C13" s="52"/>
    </row>
    <row r="14" spans="1:3" customFormat="1" x14ac:dyDescent="0.25">
      <c r="A14" s="46" t="s">
        <v>128</v>
      </c>
      <c r="B14" s="52">
        <v>203</v>
      </c>
      <c r="C14" s="52"/>
    </row>
    <row r="15" spans="1:3" customFormat="1" x14ac:dyDescent="0.25">
      <c r="A15" s="46" t="s">
        <v>383</v>
      </c>
      <c r="B15" s="52" t="s">
        <v>149</v>
      </c>
      <c r="C15" s="52"/>
    </row>
    <row r="16" spans="1:3" customFormat="1" x14ac:dyDescent="0.25">
      <c r="A16" s="46" t="s">
        <v>130</v>
      </c>
      <c r="B16" s="52" t="s">
        <v>142</v>
      </c>
      <c r="C16" s="52"/>
    </row>
    <row r="17" spans="1:3" customFormat="1" x14ac:dyDescent="0.25">
      <c r="A17" s="47" t="s">
        <v>384</v>
      </c>
      <c r="B17" s="52"/>
      <c r="C17" s="52"/>
    </row>
    <row r="18" spans="1:3" customFormat="1" x14ac:dyDescent="0.25">
      <c r="A18" s="46" t="s">
        <v>132</v>
      </c>
      <c r="B18" s="53">
        <v>46163</v>
      </c>
      <c r="C18" s="53"/>
    </row>
    <row r="19" spans="1:3" customFormat="1" x14ac:dyDescent="0.25">
      <c r="A19" s="46" t="s">
        <v>133</v>
      </c>
      <c r="B19" s="53">
        <v>46161</v>
      </c>
      <c r="C19" s="52"/>
    </row>
    <row r="20" spans="1:3" customFormat="1" x14ac:dyDescent="0.25">
      <c r="A20" s="46" t="s">
        <v>134</v>
      </c>
      <c r="B20" s="52" t="s">
        <v>143</v>
      </c>
      <c r="C20" s="52"/>
    </row>
    <row r="21" spans="1:3" customFormat="1" x14ac:dyDescent="0.25">
      <c r="A21" s="46" t="s">
        <v>385</v>
      </c>
      <c r="B21" s="52" t="s">
        <v>62</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39" x14ac:dyDescent="0.25">
      <c r="A26" s="60" t="s">
        <v>386</v>
      </c>
      <c r="B26" s="60" t="s">
        <v>387</v>
      </c>
      <c r="C26" s="60" t="s">
        <v>388</v>
      </c>
    </row>
    <row r="27" spans="1:3" x14ac:dyDescent="0.25">
      <c r="A27" s="44">
        <v>18</v>
      </c>
      <c r="B27" s="45">
        <v>7.2</v>
      </c>
      <c r="C27" s="45">
        <v>2.15</v>
      </c>
    </row>
    <row r="28" spans="1:3" x14ac:dyDescent="0.25">
      <c r="A28" s="44">
        <v>19</v>
      </c>
      <c r="B28" s="45">
        <v>7.33</v>
      </c>
      <c r="C28" s="45">
        <v>2.25</v>
      </c>
    </row>
    <row r="29" spans="1:3" x14ac:dyDescent="0.25">
      <c r="A29" s="44">
        <v>20</v>
      </c>
      <c r="B29" s="45">
        <v>7.46</v>
      </c>
      <c r="C29" s="45">
        <v>2.29</v>
      </c>
    </row>
    <row r="30" spans="1:3" x14ac:dyDescent="0.25">
      <c r="A30" s="44">
        <v>21</v>
      </c>
      <c r="B30" s="45">
        <v>7.59</v>
      </c>
      <c r="C30" s="45">
        <v>2.33</v>
      </c>
    </row>
    <row r="31" spans="1:3" x14ac:dyDescent="0.25">
      <c r="A31" s="44">
        <v>22</v>
      </c>
      <c r="B31" s="45">
        <v>7.72</v>
      </c>
      <c r="C31" s="45">
        <v>2.37</v>
      </c>
    </row>
    <row r="32" spans="1:3" x14ac:dyDescent="0.25">
      <c r="A32" s="44">
        <v>23</v>
      </c>
      <c r="B32" s="45">
        <v>7.85</v>
      </c>
      <c r="C32" s="45">
        <v>2.42</v>
      </c>
    </row>
    <row r="33" spans="1:3" x14ac:dyDescent="0.25">
      <c r="A33" s="44">
        <v>24</v>
      </c>
      <c r="B33" s="45">
        <v>7.99</v>
      </c>
      <c r="C33" s="45">
        <v>2.46</v>
      </c>
    </row>
    <row r="34" spans="1:3" x14ac:dyDescent="0.25">
      <c r="A34" s="44">
        <v>25</v>
      </c>
      <c r="B34" s="45">
        <v>8.1300000000000008</v>
      </c>
      <c r="C34" s="45">
        <v>2.5</v>
      </c>
    </row>
    <row r="35" spans="1:3" x14ac:dyDescent="0.25">
      <c r="A35" s="44">
        <v>26</v>
      </c>
      <c r="B35" s="45">
        <v>8.27</v>
      </c>
      <c r="C35" s="45">
        <v>2.5499999999999998</v>
      </c>
    </row>
    <row r="36" spans="1:3" x14ac:dyDescent="0.25">
      <c r="A36" s="44">
        <v>27</v>
      </c>
      <c r="B36" s="45">
        <v>8.42</v>
      </c>
      <c r="C36" s="45">
        <v>2.59</v>
      </c>
    </row>
    <row r="37" spans="1:3" x14ac:dyDescent="0.25">
      <c r="A37" s="44">
        <v>28</v>
      </c>
      <c r="B37" s="45">
        <v>8.56</v>
      </c>
      <c r="C37" s="45">
        <v>2.63</v>
      </c>
    </row>
    <row r="38" spans="1:3" x14ac:dyDescent="0.25">
      <c r="A38" s="44">
        <v>29</v>
      </c>
      <c r="B38" s="45">
        <v>8.7100000000000009</v>
      </c>
      <c r="C38" s="45">
        <v>2.68</v>
      </c>
    </row>
    <row r="39" spans="1:3" x14ac:dyDescent="0.25">
      <c r="A39" s="44">
        <v>30</v>
      </c>
      <c r="B39" s="45">
        <v>8.8699999999999992</v>
      </c>
      <c r="C39" s="45">
        <v>2.73</v>
      </c>
    </row>
    <row r="40" spans="1:3" x14ac:dyDescent="0.25">
      <c r="A40" s="44">
        <v>31</v>
      </c>
      <c r="B40" s="45">
        <v>9.02</v>
      </c>
      <c r="C40" s="45">
        <v>2.78</v>
      </c>
    </row>
    <row r="41" spans="1:3" x14ac:dyDescent="0.25">
      <c r="A41" s="44">
        <v>32</v>
      </c>
      <c r="B41" s="45">
        <v>9.18</v>
      </c>
      <c r="C41" s="45">
        <v>2.82</v>
      </c>
    </row>
    <row r="42" spans="1:3" x14ac:dyDescent="0.25">
      <c r="A42" s="44">
        <v>33</v>
      </c>
      <c r="B42" s="45">
        <v>9.34</v>
      </c>
      <c r="C42" s="45">
        <v>2.87</v>
      </c>
    </row>
    <row r="43" spans="1:3" x14ac:dyDescent="0.25">
      <c r="A43" s="44">
        <v>34</v>
      </c>
      <c r="B43" s="45">
        <v>9.5</v>
      </c>
      <c r="C43" s="45">
        <v>2.92</v>
      </c>
    </row>
    <row r="44" spans="1:3" x14ac:dyDescent="0.25">
      <c r="A44" s="44">
        <v>35</v>
      </c>
      <c r="B44" s="45">
        <v>9.67</v>
      </c>
      <c r="C44" s="45">
        <v>2.97</v>
      </c>
    </row>
    <row r="45" spans="1:3" x14ac:dyDescent="0.25">
      <c r="A45" s="44">
        <v>36</v>
      </c>
      <c r="B45" s="45">
        <v>9.84</v>
      </c>
      <c r="C45" s="45">
        <v>3.03</v>
      </c>
    </row>
    <row r="46" spans="1:3" x14ac:dyDescent="0.25">
      <c r="A46" s="44">
        <v>37</v>
      </c>
      <c r="B46" s="45">
        <v>10.01</v>
      </c>
      <c r="C46" s="45">
        <v>3.08</v>
      </c>
    </row>
    <row r="47" spans="1:3" x14ac:dyDescent="0.25">
      <c r="A47" s="44">
        <v>38</v>
      </c>
      <c r="B47" s="45">
        <v>10.19</v>
      </c>
      <c r="C47" s="45">
        <v>3.13</v>
      </c>
    </row>
    <row r="48" spans="1:3" x14ac:dyDescent="0.25">
      <c r="A48" s="44">
        <v>39</v>
      </c>
      <c r="B48" s="45">
        <v>10.36</v>
      </c>
      <c r="C48" s="45">
        <v>3.18</v>
      </c>
    </row>
    <row r="49" spans="1:3" x14ac:dyDescent="0.25">
      <c r="A49" s="44">
        <v>40</v>
      </c>
      <c r="B49" s="45">
        <v>10.55</v>
      </c>
      <c r="C49" s="45">
        <v>3.23</v>
      </c>
    </row>
    <row r="50" spans="1:3" x14ac:dyDescent="0.25">
      <c r="A50" s="44">
        <v>41</v>
      </c>
      <c r="B50" s="45">
        <v>10.74</v>
      </c>
      <c r="C50" s="45">
        <v>3.28</v>
      </c>
    </row>
    <row r="51" spans="1:3" x14ac:dyDescent="0.25">
      <c r="A51" s="44">
        <v>42</v>
      </c>
      <c r="B51" s="45">
        <v>10.93</v>
      </c>
      <c r="C51" s="45">
        <v>3.34</v>
      </c>
    </row>
    <row r="52" spans="1:3" x14ac:dyDescent="0.25">
      <c r="A52" s="44">
        <v>43</v>
      </c>
      <c r="B52" s="45">
        <v>11.12</v>
      </c>
      <c r="C52" s="45">
        <v>3.39</v>
      </c>
    </row>
    <row r="53" spans="1:3" x14ac:dyDescent="0.25">
      <c r="A53" s="44">
        <v>44</v>
      </c>
      <c r="B53" s="45">
        <v>11.32</v>
      </c>
      <c r="C53" s="45">
        <v>3.44</v>
      </c>
    </row>
    <row r="54" spans="1:3" x14ac:dyDescent="0.25">
      <c r="A54" s="44">
        <v>45</v>
      </c>
      <c r="B54" s="45">
        <v>11.52</v>
      </c>
      <c r="C54" s="45">
        <v>3.49</v>
      </c>
    </row>
    <row r="55" spans="1:3" x14ac:dyDescent="0.25">
      <c r="A55" s="44">
        <v>46</v>
      </c>
      <c r="B55" s="45">
        <v>11.73</v>
      </c>
      <c r="C55" s="45">
        <v>3.54</v>
      </c>
    </row>
    <row r="56" spans="1:3" x14ac:dyDescent="0.25">
      <c r="A56" s="44">
        <v>47</v>
      </c>
      <c r="B56" s="45">
        <v>11.95</v>
      </c>
      <c r="C56" s="45">
        <v>3.58</v>
      </c>
    </row>
    <row r="57" spans="1:3" x14ac:dyDescent="0.25">
      <c r="A57" s="44">
        <v>48</v>
      </c>
      <c r="B57" s="45">
        <v>12.17</v>
      </c>
      <c r="C57" s="45">
        <v>3.63</v>
      </c>
    </row>
    <row r="58" spans="1:3" x14ac:dyDescent="0.25">
      <c r="A58" s="44">
        <v>49</v>
      </c>
      <c r="B58" s="45">
        <v>12.4</v>
      </c>
      <c r="C58" s="45">
        <v>3.67</v>
      </c>
    </row>
    <row r="59" spans="1:3" x14ac:dyDescent="0.25">
      <c r="A59" s="44">
        <v>50</v>
      </c>
      <c r="B59" s="45">
        <v>12.63</v>
      </c>
      <c r="C59" s="45">
        <v>3.71</v>
      </c>
    </row>
    <row r="60" spans="1:3" x14ac:dyDescent="0.25">
      <c r="A60" s="44">
        <v>51</v>
      </c>
      <c r="B60" s="45">
        <v>12.87</v>
      </c>
      <c r="C60" s="45">
        <v>3.76</v>
      </c>
    </row>
    <row r="61" spans="1:3" x14ac:dyDescent="0.25">
      <c r="A61" s="44">
        <v>52</v>
      </c>
      <c r="B61" s="45">
        <v>13.11</v>
      </c>
      <c r="C61" s="45">
        <v>3.8</v>
      </c>
    </row>
    <row r="62" spans="1:3" x14ac:dyDescent="0.25">
      <c r="A62" s="44">
        <v>53</v>
      </c>
      <c r="B62" s="45">
        <v>13.37</v>
      </c>
      <c r="C62" s="45">
        <v>3.83</v>
      </c>
    </row>
    <row r="63" spans="1:3" x14ac:dyDescent="0.25">
      <c r="A63" s="44">
        <v>54</v>
      </c>
      <c r="B63" s="45">
        <v>13.63</v>
      </c>
      <c r="C63" s="45">
        <v>3.87</v>
      </c>
    </row>
    <row r="64" spans="1:3" x14ac:dyDescent="0.25">
      <c r="A64" s="44">
        <v>55</v>
      </c>
      <c r="B64" s="45">
        <v>13.91</v>
      </c>
      <c r="C64" s="45">
        <v>3.89</v>
      </c>
    </row>
    <row r="65" spans="1:3" x14ac:dyDescent="0.25">
      <c r="A65" s="44">
        <v>56</v>
      </c>
      <c r="B65" s="45">
        <v>14.19</v>
      </c>
      <c r="C65" s="45">
        <v>3.92</v>
      </c>
    </row>
    <row r="66" spans="1:3" x14ac:dyDescent="0.25">
      <c r="A66" s="44">
        <v>57</v>
      </c>
      <c r="B66" s="45">
        <v>14.49</v>
      </c>
      <c r="C66" s="45">
        <v>3.94</v>
      </c>
    </row>
    <row r="67" spans="1:3" x14ac:dyDescent="0.25">
      <c r="A67" s="44">
        <v>58</v>
      </c>
      <c r="B67" s="45">
        <v>14.8</v>
      </c>
      <c r="C67" s="45">
        <v>3.95</v>
      </c>
    </row>
    <row r="68" spans="1:3" x14ac:dyDescent="0.25">
      <c r="A68" s="44">
        <v>59</v>
      </c>
      <c r="B68" s="45">
        <v>15.12</v>
      </c>
      <c r="C68" s="45">
        <v>3.97</v>
      </c>
    </row>
    <row r="69" spans="1:3" x14ac:dyDescent="0.25">
      <c r="A69" s="44">
        <v>60</v>
      </c>
      <c r="B69" s="45">
        <v>15.46</v>
      </c>
      <c r="C69" s="45">
        <v>3.98</v>
      </c>
    </row>
    <row r="70" spans="1:3" x14ac:dyDescent="0.25">
      <c r="A70" s="44">
        <v>61</v>
      </c>
      <c r="B70" s="45">
        <v>15.81</v>
      </c>
      <c r="C70" s="45">
        <v>3.98</v>
      </c>
    </row>
    <row r="71" spans="1:3" x14ac:dyDescent="0.25">
      <c r="A71" s="44">
        <v>62</v>
      </c>
      <c r="B71" s="45">
        <v>16.18</v>
      </c>
      <c r="C71" s="45">
        <v>3.99</v>
      </c>
    </row>
    <row r="72" spans="1:3" x14ac:dyDescent="0.25">
      <c r="A72" s="44">
        <v>63</v>
      </c>
      <c r="B72" s="45">
        <v>16.57</v>
      </c>
      <c r="C72" s="45">
        <v>3.98</v>
      </c>
    </row>
    <row r="73" spans="1:3" x14ac:dyDescent="0.25">
      <c r="A73" s="44">
        <v>64</v>
      </c>
      <c r="B73" s="45">
        <v>16.98</v>
      </c>
      <c r="C73" s="45">
        <v>3.98</v>
      </c>
    </row>
  </sheetData>
  <sheetProtection algorithmName="SHA-512" hashValue="P1IJRUl5f1ONqBzMjAGsBBsuQSFnqsCz0wUyOtPzL0uNe/+EnJp8WUz8OzRbw7STBFe5xhGO1IjkspWhvuByqA==" saltValue="m5tC5kLCh7K3Ul7HR3W90g==" spinCount="100000" sheet="1" objects="1" scenarios="1"/>
  <conditionalFormatting sqref="A26:A73">
    <cfRule type="expression" dxfId="860" priority="1" stopIfTrue="1">
      <formula>MOD(ROW(),2)=0</formula>
    </cfRule>
    <cfRule type="expression" dxfId="859" priority="2" stopIfTrue="1">
      <formula>MOD(ROW(),2)&lt;&gt;0</formula>
    </cfRule>
  </conditionalFormatting>
  <conditionalFormatting sqref="B26:C73">
    <cfRule type="expression" dxfId="858" priority="3" stopIfTrue="1">
      <formula>MOD(ROW(),2)=0</formula>
    </cfRule>
    <cfRule type="expression" dxfId="857" priority="4" stopIfTrue="1">
      <formula>MOD(ROW(),2)&lt;&gt;0</formula>
    </cfRule>
  </conditionalFormatting>
  <conditionalFormatting sqref="A6:A21">
    <cfRule type="expression" dxfId="856" priority="5" stopIfTrue="1">
      <formula>MOD(ROW(),2)=0</formula>
    </cfRule>
    <cfRule type="expression" dxfId="855" priority="6" stopIfTrue="1">
      <formula>MOD(ROW(),2)&lt;&gt;0</formula>
    </cfRule>
  </conditionalFormatting>
  <conditionalFormatting sqref="B6:C21">
    <cfRule type="expression" dxfId="854" priority="7" stopIfTrue="1">
      <formula>MOD(ROW(),2)=0</formula>
    </cfRule>
    <cfRule type="expression" dxfId="853" priority="8" stopIfTrue="1">
      <formula>MOD(ROW(),2)&lt;&gt;0</formula>
    </cfRule>
  </conditionalFormatting>
  <pageMargins left="0.7" right="0.7" top="0.75" bottom="0.75" header="0.3" footer="0.3"/>
  <tableParts count="1">
    <tablePart r:id="rId1"/>
  </tablePart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8FD48-D778-4DF3-86EE-D653E8AD8353}">
  <sheetPr codeName="Sheet82"/>
  <dimension ref="A1:B76"/>
  <sheetViews>
    <sheetView showGridLines="0" workbookViewId="0">
      <selection activeCell="A6" sqref="A6"/>
    </sheetView>
  </sheetViews>
  <sheetFormatPr defaultColWidth="8.7265625" defaultRowHeight="12.5" x14ac:dyDescent="0.25"/>
  <cols>
    <col min="1" max="1" width="31.7265625" style="42" customWidth="1"/>
    <col min="2" max="2" width="40.54296875" style="42" customWidth="1"/>
    <col min="3" max="16384" width="8.7265625" style="42"/>
  </cols>
  <sheetData>
    <row r="1" spans="1:2" s="1" customFormat="1" ht="20" x14ac:dyDescent="0.4">
      <c r="A1" s="2" t="s">
        <v>0</v>
      </c>
    </row>
    <row r="2" spans="1:2" s="1" customFormat="1" ht="15.5" x14ac:dyDescent="0.35">
      <c r="A2" s="30" t="s">
        <v>1</v>
      </c>
      <c r="B2" s="3" t="str">
        <f>wb_title</f>
        <v>Fire_NI - Consolidated Factor Spreadsheet</v>
      </c>
    </row>
    <row r="3" spans="1:2" s="1" customFormat="1" ht="15.5" x14ac:dyDescent="0.35">
      <c r="A3" s="30" t="s">
        <v>2</v>
      </c>
      <c r="B3" s="3" t="str">
        <f>TABLE_FACTOR_TYPE_1 &amp; " - x-" &amp; TABLE_SERIES_NUMBER_1</f>
        <v>Scheme pays AA - x-620</v>
      </c>
    </row>
    <row r="4" spans="1:2" customFormat="1" x14ac:dyDescent="0.25"/>
    <row r="5" spans="1:2" customFormat="1" x14ac:dyDescent="0.25"/>
    <row r="6" spans="1:2" customFormat="1" x14ac:dyDescent="0.25">
      <c r="A6" s="46" t="s">
        <v>379</v>
      </c>
      <c r="B6" s="52" t="s">
        <v>380</v>
      </c>
    </row>
    <row r="7" spans="1:2" customFormat="1" x14ac:dyDescent="0.25">
      <c r="A7" s="46" t="s">
        <v>381</v>
      </c>
      <c r="B7" s="52" t="s">
        <v>31</v>
      </c>
    </row>
    <row r="8" spans="1:2" customFormat="1" x14ac:dyDescent="0.25">
      <c r="A8" s="46" t="s">
        <v>123</v>
      </c>
      <c r="B8" s="52">
        <v>2015</v>
      </c>
    </row>
    <row r="9" spans="1:2" customFormat="1" x14ac:dyDescent="0.25">
      <c r="A9" s="46" t="s">
        <v>124</v>
      </c>
      <c r="B9" s="52" t="s">
        <v>297</v>
      </c>
    </row>
    <row r="10" spans="1:2" customFormat="1" ht="50" x14ac:dyDescent="0.25">
      <c r="A10" s="46" t="s">
        <v>6</v>
      </c>
      <c r="B10" s="52" t="s">
        <v>340</v>
      </c>
    </row>
    <row r="11" spans="1:2" customFormat="1" x14ac:dyDescent="0.25">
      <c r="A11" s="46" t="s">
        <v>125</v>
      </c>
      <c r="B11" s="52" t="s">
        <v>219</v>
      </c>
    </row>
    <row r="12" spans="1:2" customFormat="1" ht="25" x14ac:dyDescent="0.25">
      <c r="A12" s="46" t="s">
        <v>126</v>
      </c>
      <c r="B12" s="52" t="s">
        <v>246</v>
      </c>
    </row>
    <row r="13" spans="1:2" customFormat="1" x14ac:dyDescent="0.25">
      <c r="A13" s="46" t="s">
        <v>382</v>
      </c>
      <c r="B13" s="52">
        <v>0</v>
      </c>
    </row>
    <row r="14" spans="1:2" customFormat="1" x14ac:dyDescent="0.25">
      <c r="A14" s="46" t="s">
        <v>128</v>
      </c>
      <c r="B14" s="52">
        <v>620</v>
      </c>
    </row>
    <row r="15" spans="1:2" customFormat="1" x14ac:dyDescent="0.25">
      <c r="A15" s="46" t="s">
        <v>383</v>
      </c>
      <c r="B15" s="52" t="s">
        <v>341</v>
      </c>
    </row>
    <row r="16" spans="1:2" customFormat="1" x14ac:dyDescent="0.25">
      <c r="A16" s="46" t="s">
        <v>130</v>
      </c>
      <c r="B16" s="52" t="s">
        <v>155</v>
      </c>
    </row>
    <row r="17" spans="1:2" customFormat="1" x14ac:dyDescent="0.25">
      <c r="A17" s="47" t="s">
        <v>384</v>
      </c>
      <c r="B17" s="52"/>
    </row>
    <row r="18" spans="1:2" customFormat="1" x14ac:dyDescent="0.25">
      <c r="A18" s="46" t="s">
        <v>132</v>
      </c>
      <c r="B18" s="53">
        <v>45135</v>
      </c>
    </row>
    <row r="19" spans="1:2" customFormat="1" x14ac:dyDescent="0.25">
      <c r="A19" s="46" t="s">
        <v>133</v>
      </c>
      <c r="B19" s="53">
        <v>45135</v>
      </c>
    </row>
    <row r="20" spans="1:2" customFormat="1" x14ac:dyDescent="0.25">
      <c r="A20" s="46" t="s">
        <v>134</v>
      </c>
      <c r="B20" s="52" t="s">
        <v>143</v>
      </c>
    </row>
    <row r="21" spans="1:2" customFormat="1" x14ac:dyDescent="0.25">
      <c r="A21" s="46" t="s">
        <v>385</v>
      </c>
      <c r="B21" s="52" t="s">
        <v>63</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26" x14ac:dyDescent="0.25">
      <c r="A26" s="60" t="s">
        <v>405</v>
      </c>
      <c r="B26" s="60" t="s">
        <v>431</v>
      </c>
    </row>
    <row r="27" spans="1:2" x14ac:dyDescent="0.25">
      <c r="A27" s="44">
        <v>0</v>
      </c>
      <c r="B27" s="50">
        <v>1</v>
      </c>
    </row>
    <row r="28" spans="1:2" x14ac:dyDescent="0.25">
      <c r="A28" s="44">
        <v>1</v>
      </c>
      <c r="B28" s="50">
        <v>0.94199999999999995</v>
      </c>
    </row>
    <row r="29" spans="1:2" x14ac:dyDescent="0.25">
      <c r="A29" s="44">
        <v>2</v>
      </c>
      <c r="B29" s="50">
        <v>0.89</v>
      </c>
    </row>
    <row r="30" spans="1:2" x14ac:dyDescent="0.25">
      <c r="A30" s="44">
        <v>3</v>
      </c>
      <c r="B30" s="50">
        <v>0.84199999999999997</v>
      </c>
    </row>
    <row r="31" spans="1:2" x14ac:dyDescent="0.25">
      <c r="A31" s="44">
        <v>4</v>
      </c>
      <c r="B31" s="50">
        <v>0.79900000000000004</v>
      </c>
    </row>
    <row r="32" spans="1:2" x14ac:dyDescent="0.25">
      <c r="A32" s="44">
        <v>5</v>
      </c>
      <c r="B32" s="50">
        <v>0.75900000000000001</v>
      </c>
    </row>
    <row r="33" spans="1:2" x14ac:dyDescent="0.25">
      <c r="A33" s="44">
        <v>6</v>
      </c>
      <c r="B33" s="50">
        <v>0.72199999999999998</v>
      </c>
    </row>
    <row r="34" spans="1:2" x14ac:dyDescent="0.25">
      <c r="A34" s="44">
        <v>7</v>
      </c>
      <c r="B34" s="50">
        <v>0.68899999999999995</v>
      </c>
    </row>
    <row r="35" spans="1:2" x14ac:dyDescent="0.25">
      <c r="A35" s="44">
        <v>8</v>
      </c>
      <c r="B35" s="50">
        <v>0.65800000000000003</v>
      </c>
    </row>
    <row r="36" spans="1:2" x14ac:dyDescent="0.25">
      <c r="A36" s="44">
        <v>9</v>
      </c>
      <c r="B36" s="50">
        <v>0.629</v>
      </c>
    </row>
    <row r="37" spans="1:2" x14ac:dyDescent="0.25">
      <c r="A37" s="44">
        <v>10</v>
      </c>
      <c r="B37" s="50">
        <v>0.60199999999999998</v>
      </c>
    </row>
    <row r="38" spans="1:2" x14ac:dyDescent="0.25">
      <c r="A38" s="44">
        <v>11</v>
      </c>
      <c r="B38" s="50">
        <v>0.57699999999999996</v>
      </c>
    </row>
    <row r="39" spans="1:2" x14ac:dyDescent="0.25">
      <c r="A39" s="44">
        <v>12</v>
      </c>
      <c r="B39" s="50">
        <v>0.55400000000000005</v>
      </c>
    </row>
    <row r="40" spans="1:2" x14ac:dyDescent="0.25">
      <c r="A40" s="44">
        <v>13</v>
      </c>
      <c r="B40" s="50">
        <v>0.53200000000000003</v>
      </c>
    </row>
    <row r="41" spans="1:2" x14ac:dyDescent="0.25">
      <c r="A41" s="44">
        <v>14</v>
      </c>
      <c r="B41" s="50">
        <v>0.51200000000000001</v>
      </c>
    </row>
    <row r="42" spans="1:2" x14ac:dyDescent="0.25">
      <c r="A42" s="44">
        <v>15</v>
      </c>
      <c r="B42" s="50">
        <v>0.49299999999999999</v>
      </c>
    </row>
    <row r="43" spans="1:2" x14ac:dyDescent="0.25">
      <c r="A43" s="44">
        <v>16</v>
      </c>
      <c r="B43" s="50">
        <v>0.47499999999999998</v>
      </c>
    </row>
    <row r="44" spans="1:2" x14ac:dyDescent="0.25">
      <c r="A44" s="44">
        <v>17</v>
      </c>
      <c r="B44" s="50">
        <v>0.45800000000000002</v>
      </c>
    </row>
    <row r="45" spans="1:2" x14ac:dyDescent="0.25">
      <c r="A45" s="44">
        <v>18</v>
      </c>
      <c r="B45" s="50">
        <v>0.442</v>
      </c>
    </row>
    <row r="46" spans="1:2" x14ac:dyDescent="0.25">
      <c r="A46" s="44">
        <v>19</v>
      </c>
      <c r="B46" s="50">
        <v>0.42699999999999999</v>
      </c>
    </row>
    <row r="47" spans="1:2" x14ac:dyDescent="0.25">
      <c r="A47" s="44">
        <v>20</v>
      </c>
      <c r="B47" s="50">
        <v>0.41299999999999998</v>
      </c>
    </row>
    <row r="48" spans="1:2" x14ac:dyDescent="0.25">
      <c r="A48" s="44">
        <v>21</v>
      </c>
      <c r="B48" s="50">
        <v>0.39900000000000002</v>
      </c>
    </row>
    <row r="49" spans="1:2" x14ac:dyDescent="0.25">
      <c r="A49" s="44">
        <v>22</v>
      </c>
      <c r="B49" s="50">
        <v>0.38700000000000001</v>
      </c>
    </row>
    <row r="50" spans="1:2" x14ac:dyDescent="0.25">
      <c r="A50" s="44">
        <v>23</v>
      </c>
      <c r="B50" s="50">
        <v>0.374</v>
      </c>
    </row>
    <row r="51" spans="1:2" x14ac:dyDescent="0.25">
      <c r="A51" s="44">
        <v>24</v>
      </c>
      <c r="B51" s="50">
        <v>0.36299999999999999</v>
      </c>
    </row>
    <row r="52" spans="1:2" x14ac:dyDescent="0.25">
      <c r="A52" s="44">
        <v>25</v>
      </c>
      <c r="B52" s="50">
        <v>0.35199999999999998</v>
      </c>
    </row>
    <row r="53" spans="1:2" x14ac:dyDescent="0.25">
      <c r="A53" s="44">
        <v>26</v>
      </c>
      <c r="B53" s="50">
        <v>0.34200000000000003</v>
      </c>
    </row>
    <row r="54" spans="1:2" x14ac:dyDescent="0.25">
      <c r="A54" s="44">
        <v>27</v>
      </c>
      <c r="B54" s="50">
        <v>0.33200000000000002</v>
      </c>
    </row>
    <row r="55" spans="1:2" x14ac:dyDescent="0.25">
      <c r="A55" s="44">
        <v>28</v>
      </c>
      <c r="B55" s="50">
        <v>0.32200000000000001</v>
      </c>
    </row>
    <row r="56" spans="1:2" x14ac:dyDescent="0.25">
      <c r="A56" s="44">
        <v>29</v>
      </c>
      <c r="B56" s="50">
        <v>0.313</v>
      </c>
    </row>
    <row r="57" spans="1:2" x14ac:dyDescent="0.25">
      <c r="A57" s="44">
        <v>30</v>
      </c>
      <c r="B57" s="50">
        <v>0.30499999999999999</v>
      </c>
    </row>
    <row r="58" spans="1:2" x14ac:dyDescent="0.25">
      <c r="A58" s="44">
        <v>31</v>
      </c>
      <c r="B58" s="50">
        <v>0.29599999999999999</v>
      </c>
    </row>
    <row r="59" spans="1:2" x14ac:dyDescent="0.25">
      <c r="A59" s="44">
        <v>32</v>
      </c>
      <c r="B59" s="50">
        <v>0.28799999999999998</v>
      </c>
    </row>
    <row r="60" spans="1:2" x14ac:dyDescent="0.25">
      <c r="A60" s="44">
        <v>33</v>
      </c>
      <c r="B60" s="50">
        <v>0.28100000000000003</v>
      </c>
    </row>
    <row r="61" spans="1:2" x14ac:dyDescent="0.25">
      <c r="A61" s="44">
        <v>34</v>
      </c>
      <c r="B61" s="50">
        <v>0.27300000000000002</v>
      </c>
    </row>
    <row r="62" spans="1:2" x14ac:dyDescent="0.25">
      <c r="A62" s="44">
        <v>35</v>
      </c>
      <c r="B62" s="50">
        <v>0.26600000000000001</v>
      </c>
    </row>
    <row r="63" spans="1:2" x14ac:dyDescent="0.25">
      <c r="A63" s="44">
        <v>36</v>
      </c>
      <c r="B63" s="50">
        <v>0.26</v>
      </c>
    </row>
    <row r="64" spans="1:2" x14ac:dyDescent="0.25">
      <c r="A64" s="44">
        <v>37</v>
      </c>
      <c r="B64" s="50">
        <v>0.253</v>
      </c>
    </row>
    <row r="65" spans="1:2" x14ac:dyDescent="0.25">
      <c r="A65" s="44">
        <v>38</v>
      </c>
      <c r="B65" s="50">
        <v>0.247</v>
      </c>
    </row>
    <row r="66" spans="1:2" x14ac:dyDescent="0.25">
      <c r="A66" s="44">
        <v>39</v>
      </c>
      <c r="B66" s="50">
        <v>0.24099999999999999</v>
      </c>
    </row>
    <row r="67" spans="1:2" x14ac:dyDescent="0.25">
      <c r="A67" s="44">
        <v>40</v>
      </c>
      <c r="B67" s="50">
        <v>0.23499999999999999</v>
      </c>
    </row>
    <row r="68" spans="1:2" x14ac:dyDescent="0.25">
      <c r="A68" s="44">
        <v>41</v>
      </c>
      <c r="B68" s="50">
        <v>0.23</v>
      </c>
    </row>
    <row r="69" spans="1:2" x14ac:dyDescent="0.25">
      <c r="A69" s="44">
        <v>42</v>
      </c>
      <c r="B69" s="50">
        <v>0.224</v>
      </c>
    </row>
    <row r="70" spans="1:2" x14ac:dyDescent="0.25">
      <c r="A70" s="44">
        <v>43</v>
      </c>
      <c r="B70" s="50">
        <v>0.219</v>
      </c>
    </row>
    <row r="71" spans="1:2" x14ac:dyDescent="0.25">
      <c r="A71" s="44">
        <v>44</v>
      </c>
      <c r="B71" s="50">
        <v>0.214</v>
      </c>
    </row>
    <row r="72" spans="1:2" x14ac:dyDescent="0.25">
      <c r="A72" s="44">
        <v>45</v>
      </c>
      <c r="B72" s="50">
        <v>0.20899999999999999</v>
      </c>
    </row>
    <row r="73" spans="1:2" x14ac:dyDescent="0.25">
      <c r="A73" s="44">
        <v>46</v>
      </c>
      <c r="B73" s="50">
        <v>0.20399999999999999</v>
      </c>
    </row>
    <row r="74" spans="1:2" x14ac:dyDescent="0.25">
      <c r="A74" s="44">
        <v>47</v>
      </c>
      <c r="B74" s="50">
        <v>0.2</v>
      </c>
    </row>
    <row r="75" spans="1:2" x14ac:dyDescent="0.25">
      <c r="A75" s="44">
        <v>48</v>
      </c>
      <c r="B75" s="50">
        <v>0.19600000000000001</v>
      </c>
    </row>
    <row r="76" spans="1:2" x14ac:dyDescent="0.25">
      <c r="A76" s="44">
        <v>49</v>
      </c>
      <c r="B76" s="50">
        <v>0.191</v>
      </c>
    </row>
  </sheetData>
  <sheetProtection algorithmName="SHA-512" hashValue="OYRgxmmPurpeFCa5c7Xng2aKqAWorKcsvDoxhZ5IWklNn96JeaT7mvhzdK0JcGXv3/yfAGBnsrq2mwRbw65c/g==" saltValue="hEps4wOpzeKe74JptmnNXQ==" spinCount="100000" sheet="1" objects="1" scenarios="1"/>
  <conditionalFormatting sqref="A26:A76">
    <cfRule type="expression" dxfId="116" priority="1" stopIfTrue="1">
      <formula>MOD(ROW(),2)=0</formula>
    </cfRule>
    <cfRule type="expression" dxfId="115" priority="2" stopIfTrue="1">
      <formula>MOD(ROW(),2)&lt;&gt;0</formula>
    </cfRule>
  </conditionalFormatting>
  <conditionalFormatting sqref="B26:B76">
    <cfRule type="expression" dxfId="114" priority="3" stopIfTrue="1">
      <formula>MOD(ROW(),2)=0</formula>
    </cfRule>
    <cfRule type="expression" dxfId="113" priority="4" stopIfTrue="1">
      <formula>MOD(ROW(),2)&lt;&gt;0</formula>
    </cfRule>
  </conditionalFormatting>
  <conditionalFormatting sqref="A6:A21">
    <cfRule type="expression" dxfId="112" priority="5" stopIfTrue="1">
      <formula>MOD(ROW(),2)=0</formula>
    </cfRule>
    <cfRule type="expression" dxfId="111" priority="6" stopIfTrue="1">
      <formula>MOD(ROW(),2)&lt;&gt;0</formula>
    </cfRule>
  </conditionalFormatting>
  <conditionalFormatting sqref="B6:B21">
    <cfRule type="expression" dxfId="110" priority="7" stopIfTrue="1">
      <formula>MOD(ROW(),2)=0</formula>
    </cfRule>
    <cfRule type="expression" dxfId="109" priority="8" stopIfTrue="1">
      <formula>MOD(ROW(),2)&lt;&gt;0</formula>
    </cfRule>
  </conditionalFormatting>
  <pageMargins left="0.7" right="0.7" top="0.75" bottom="0.75" header="0.3" footer="0.3"/>
  <tableParts count="1">
    <tablePart r:id="rId1"/>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22151-F657-49B5-ADCE-F1ECA0C453ED}">
  <sheetPr codeName="Sheet83"/>
  <dimension ref="A1:B39"/>
  <sheetViews>
    <sheetView showGridLines="0" workbookViewId="0">
      <selection activeCell="A6" sqref="A6"/>
    </sheetView>
  </sheetViews>
  <sheetFormatPr defaultColWidth="8.7265625" defaultRowHeight="12.5" x14ac:dyDescent="0.25"/>
  <cols>
    <col min="1" max="1" width="31.7265625" style="42" customWidth="1"/>
    <col min="2" max="2" width="40.54296875" style="42" customWidth="1"/>
    <col min="3" max="16384" width="8.7265625" style="42"/>
  </cols>
  <sheetData>
    <row r="1" spans="1:2" s="1" customFormat="1" ht="20" x14ac:dyDescent="0.4">
      <c r="A1" s="2" t="s">
        <v>0</v>
      </c>
    </row>
    <row r="2" spans="1:2" s="1" customFormat="1" ht="15.5" x14ac:dyDescent="0.35">
      <c r="A2" s="30" t="s">
        <v>1</v>
      </c>
      <c r="B2" s="3" t="str">
        <f>wb_title</f>
        <v>Fire_NI - Consolidated Factor Spreadsheet</v>
      </c>
    </row>
    <row r="3" spans="1:2" s="1" customFormat="1" ht="15.5" x14ac:dyDescent="0.35">
      <c r="A3" s="30" t="s">
        <v>2</v>
      </c>
      <c r="B3" s="3" t="str">
        <f>TABLE_FACTOR_TYPE_1 &amp; " - x-" &amp; TABLE_SERIES_NUMBER_1</f>
        <v>Scheme pays AA - x-621</v>
      </c>
    </row>
    <row r="4" spans="1:2" customFormat="1" x14ac:dyDescent="0.25"/>
    <row r="5" spans="1:2" customFormat="1" x14ac:dyDescent="0.25"/>
    <row r="6" spans="1:2" customFormat="1" x14ac:dyDescent="0.25">
      <c r="A6" s="46" t="s">
        <v>379</v>
      </c>
      <c r="B6" s="52" t="s">
        <v>380</v>
      </c>
    </row>
    <row r="7" spans="1:2" customFormat="1" x14ac:dyDescent="0.25">
      <c r="A7" s="46" t="s">
        <v>381</v>
      </c>
      <c r="B7" s="52" t="s">
        <v>31</v>
      </c>
    </row>
    <row r="8" spans="1:2" customFormat="1" x14ac:dyDescent="0.25">
      <c r="A8" s="46" t="s">
        <v>123</v>
      </c>
      <c r="B8" s="52">
        <v>2015</v>
      </c>
    </row>
    <row r="9" spans="1:2" customFormat="1" x14ac:dyDescent="0.25">
      <c r="A9" s="46" t="s">
        <v>124</v>
      </c>
      <c r="B9" s="52" t="s">
        <v>297</v>
      </c>
    </row>
    <row r="10" spans="1:2" customFormat="1" ht="50" x14ac:dyDescent="0.25">
      <c r="A10" s="46" t="s">
        <v>6</v>
      </c>
      <c r="B10" s="52" t="s">
        <v>342</v>
      </c>
    </row>
    <row r="11" spans="1:2" customFormat="1" x14ac:dyDescent="0.25">
      <c r="A11" s="46" t="s">
        <v>125</v>
      </c>
      <c r="B11" s="52" t="s">
        <v>219</v>
      </c>
    </row>
    <row r="12" spans="1:2" customFormat="1" ht="25" x14ac:dyDescent="0.25">
      <c r="A12" s="46" t="s">
        <v>126</v>
      </c>
      <c r="B12" s="52" t="s">
        <v>246</v>
      </c>
    </row>
    <row r="13" spans="1:2" customFormat="1" x14ac:dyDescent="0.25">
      <c r="A13" s="46" t="s">
        <v>382</v>
      </c>
      <c r="B13" s="52">
        <v>0</v>
      </c>
    </row>
    <row r="14" spans="1:2" customFormat="1" x14ac:dyDescent="0.25">
      <c r="A14" s="46" t="s">
        <v>128</v>
      </c>
      <c r="B14" s="52">
        <v>621</v>
      </c>
    </row>
    <row r="15" spans="1:2" customFormat="1" x14ac:dyDescent="0.25">
      <c r="A15" s="46" t="s">
        <v>383</v>
      </c>
      <c r="B15" s="52" t="s">
        <v>343</v>
      </c>
    </row>
    <row r="16" spans="1:2" customFormat="1" x14ac:dyDescent="0.25">
      <c r="A16" s="46" t="s">
        <v>130</v>
      </c>
      <c r="B16" s="52" t="s">
        <v>157</v>
      </c>
    </row>
    <row r="17" spans="1:2" customFormat="1" x14ac:dyDescent="0.25">
      <c r="A17" s="47" t="s">
        <v>384</v>
      </c>
      <c r="B17" s="52"/>
    </row>
    <row r="18" spans="1:2" customFormat="1" x14ac:dyDescent="0.25">
      <c r="A18" s="46" t="s">
        <v>132</v>
      </c>
      <c r="B18" s="53">
        <v>45135</v>
      </c>
    </row>
    <row r="19" spans="1:2" customFormat="1" x14ac:dyDescent="0.25">
      <c r="A19" s="46" t="s">
        <v>133</v>
      </c>
      <c r="B19" s="53">
        <v>45135</v>
      </c>
    </row>
    <row r="20" spans="1:2" customFormat="1" x14ac:dyDescent="0.25">
      <c r="A20" s="46" t="s">
        <v>134</v>
      </c>
      <c r="B20" s="52" t="s">
        <v>143</v>
      </c>
    </row>
    <row r="21" spans="1:2" customFormat="1" x14ac:dyDescent="0.25">
      <c r="A21" s="46" t="s">
        <v>385</v>
      </c>
      <c r="B21" s="52" t="s">
        <v>63</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26" x14ac:dyDescent="0.25">
      <c r="A26" s="60" t="s">
        <v>405</v>
      </c>
      <c r="B26" s="60" t="s">
        <v>431</v>
      </c>
    </row>
    <row r="27" spans="1:2" x14ac:dyDescent="0.25">
      <c r="A27" s="44">
        <v>0</v>
      </c>
      <c r="B27" s="50">
        <v>1</v>
      </c>
    </row>
    <row r="28" spans="1:2" x14ac:dyDescent="0.25">
      <c r="A28" s="44">
        <v>1</v>
      </c>
      <c r="B28" s="50">
        <v>0.94199999999999995</v>
      </c>
    </row>
    <row r="29" spans="1:2" x14ac:dyDescent="0.25">
      <c r="A29" s="44">
        <v>2</v>
      </c>
      <c r="B29" s="50">
        <v>0.89</v>
      </c>
    </row>
    <row r="30" spans="1:2" x14ac:dyDescent="0.25">
      <c r="A30" s="44">
        <v>3</v>
      </c>
      <c r="B30" s="50">
        <v>0.84199999999999997</v>
      </c>
    </row>
    <row r="31" spans="1:2" x14ac:dyDescent="0.25">
      <c r="A31" s="44">
        <v>4</v>
      </c>
      <c r="B31" s="50">
        <v>0.79900000000000004</v>
      </c>
    </row>
    <row r="32" spans="1:2" x14ac:dyDescent="0.25">
      <c r="A32" s="44">
        <v>5</v>
      </c>
      <c r="B32" s="50">
        <v>0.75900000000000001</v>
      </c>
    </row>
    <row r="33" spans="1:2" x14ac:dyDescent="0.25">
      <c r="A33" s="44">
        <v>6</v>
      </c>
      <c r="B33" s="50">
        <v>0.72199999999999998</v>
      </c>
    </row>
    <row r="34" spans="1:2" x14ac:dyDescent="0.25">
      <c r="A34" s="44">
        <v>7</v>
      </c>
      <c r="B34" s="50">
        <v>0.68899999999999995</v>
      </c>
    </row>
    <row r="35" spans="1:2" x14ac:dyDescent="0.25">
      <c r="A35" s="44">
        <v>8</v>
      </c>
      <c r="B35" s="50">
        <v>0.65800000000000003</v>
      </c>
    </row>
    <row r="36" spans="1:2" x14ac:dyDescent="0.25">
      <c r="A36" s="44">
        <v>9</v>
      </c>
      <c r="B36" s="50">
        <v>0.629</v>
      </c>
    </row>
    <row r="37" spans="1:2" x14ac:dyDescent="0.25">
      <c r="A37" s="44">
        <v>10</v>
      </c>
      <c r="B37" s="50">
        <v>0.60199999999999998</v>
      </c>
    </row>
    <row r="38" spans="1:2" x14ac:dyDescent="0.25">
      <c r="A38" s="44">
        <v>11</v>
      </c>
      <c r="B38" s="50">
        <v>0.57699999999999996</v>
      </c>
    </row>
    <row r="39" spans="1:2" x14ac:dyDescent="0.25">
      <c r="A39" s="44">
        <v>12</v>
      </c>
      <c r="B39" s="50">
        <v>0.55400000000000005</v>
      </c>
    </row>
  </sheetData>
  <sheetProtection algorithmName="SHA-512" hashValue="D84QzoTdMkt08gVcdLLEwvtYLB/Z8nvDDYG9Ax+YNB3YVILLna+rgENQk8psi1N0b4VGl7ML0e+4A3ReL2xkYQ==" saltValue="oJY96PlCxGpk84DE8eQIrQ==" spinCount="100000" sheet="1" objects="1" scenarios="1"/>
  <conditionalFormatting sqref="A26:A39">
    <cfRule type="expression" dxfId="106" priority="1" stopIfTrue="1">
      <formula>MOD(ROW(),2)=0</formula>
    </cfRule>
    <cfRule type="expression" dxfId="105" priority="2" stopIfTrue="1">
      <formula>MOD(ROW(),2)&lt;&gt;0</formula>
    </cfRule>
  </conditionalFormatting>
  <conditionalFormatting sqref="B26:B39">
    <cfRule type="expression" dxfId="104" priority="3" stopIfTrue="1">
      <formula>MOD(ROW(),2)=0</formula>
    </cfRule>
    <cfRule type="expression" dxfId="103" priority="4" stopIfTrue="1">
      <formula>MOD(ROW(),2)&lt;&gt;0</formula>
    </cfRule>
  </conditionalFormatting>
  <conditionalFormatting sqref="A6:A21">
    <cfRule type="expression" dxfId="102" priority="5" stopIfTrue="1">
      <formula>MOD(ROW(),2)=0</formula>
    </cfRule>
    <cfRule type="expression" dxfId="101" priority="6" stopIfTrue="1">
      <formula>MOD(ROW(),2)&lt;&gt;0</formula>
    </cfRule>
  </conditionalFormatting>
  <conditionalFormatting sqref="B6:B21">
    <cfRule type="expression" dxfId="100" priority="7" stopIfTrue="1">
      <formula>MOD(ROW(),2)=0</formula>
    </cfRule>
    <cfRule type="expression" dxfId="99" priority="8" stopIfTrue="1">
      <formula>MOD(ROW(),2)&lt;&gt;0</formula>
    </cfRule>
  </conditionalFormatting>
  <pageMargins left="0.7" right="0.7" top="0.75" bottom="0.75" header="0.3" footer="0.3"/>
  <tableParts count="1">
    <tablePart r:id="rId1"/>
  </tablePart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CD8D7-6495-470A-8570-1FE242918D00}">
  <sheetPr codeName="Sheet84"/>
  <dimension ref="A1:B26"/>
  <sheetViews>
    <sheetView showGridLines="0" workbookViewId="0">
      <selection activeCell="A6" sqref="A6"/>
    </sheetView>
  </sheetViews>
  <sheetFormatPr defaultColWidth="8.7265625" defaultRowHeight="12.5" x14ac:dyDescent="0.25"/>
  <cols>
    <col min="1" max="1" width="30.54296875" style="42" customWidth="1"/>
    <col min="2" max="2" width="40.54296875" style="42" customWidth="1"/>
    <col min="3" max="16384" width="8.7265625" style="42"/>
  </cols>
  <sheetData>
    <row r="1" spans="1:2" s="1" customFormat="1" ht="20" x14ac:dyDescent="0.4">
      <c r="A1" s="2" t="s">
        <v>0</v>
      </c>
    </row>
    <row r="2" spans="1:2" s="1" customFormat="1" ht="15.5" x14ac:dyDescent="0.35">
      <c r="A2" s="30" t="s">
        <v>1</v>
      </c>
      <c r="B2" s="3" t="str">
        <f>wb_title</f>
        <v>Fire_NI - Consolidated Factor Spreadsheet</v>
      </c>
    </row>
    <row r="3" spans="1:2" s="1" customFormat="1" ht="15.5" x14ac:dyDescent="0.35">
      <c r="A3" s="30" t="s">
        <v>2</v>
      </c>
      <c r="B3" s="3" t="str">
        <f>TABLE_FACTOR_TYPE_1 &amp; " - x-" &amp; TABLE_SERIES_NUMBER_1</f>
        <v>Scheme pays LTA - x-622</v>
      </c>
    </row>
    <row r="4" spans="1:2" customFormat="1" x14ac:dyDescent="0.25"/>
    <row r="5" spans="1:2" customFormat="1" x14ac:dyDescent="0.25"/>
    <row r="6" spans="1:2" customFormat="1" x14ac:dyDescent="0.25">
      <c r="A6" s="46" t="s">
        <v>379</v>
      </c>
      <c r="B6" s="52" t="s">
        <v>380</v>
      </c>
    </row>
    <row r="7" spans="1:2" customFormat="1" x14ac:dyDescent="0.25">
      <c r="A7" s="46" t="s">
        <v>381</v>
      </c>
      <c r="B7" s="52" t="s">
        <v>31</v>
      </c>
    </row>
    <row r="8" spans="1:2" customFormat="1" x14ac:dyDescent="0.25">
      <c r="A8" s="46" t="s">
        <v>123</v>
      </c>
      <c r="B8" s="52" t="s">
        <v>289</v>
      </c>
    </row>
    <row r="9" spans="1:2" customFormat="1" x14ac:dyDescent="0.25">
      <c r="A9" s="46" t="s">
        <v>124</v>
      </c>
      <c r="B9" s="52" t="s">
        <v>344</v>
      </c>
    </row>
    <row r="10" spans="1:2" customFormat="1" ht="25" x14ac:dyDescent="0.25">
      <c r="A10" s="46" t="s">
        <v>6</v>
      </c>
      <c r="B10" s="52" t="s">
        <v>345</v>
      </c>
    </row>
    <row r="11" spans="1:2" customFormat="1" x14ac:dyDescent="0.25">
      <c r="A11" s="46" t="s">
        <v>125</v>
      </c>
      <c r="B11" s="52" t="s">
        <v>299</v>
      </c>
    </row>
    <row r="12" spans="1:2" customFormat="1" x14ac:dyDescent="0.25">
      <c r="A12" s="46" t="s">
        <v>126</v>
      </c>
      <c r="B12" s="52" t="s">
        <v>346</v>
      </c>
    </row>
    <row r="13" spans="1:2" customFormat="1" x14ac:dyDescent="0.25">
      <c r="A13" s="46" t="s">
        <v>382</v>
      </c>
      <c r="B13" s="52">
        <v>2</v>
      </c>
    </row>
    <row r="14" spans="1:2" customFormat="1" x14ac:dyDescent="0.25">
      <c r="A14" s="46" t="s">
        <v>128</v>
      </c>
      <c r="B14" s="52">
        <v>622</v>
      </c>
    </row>
    <row r="15" spans="1:2" customFormat="1" x14ac:dyDescent="0.25">
      <c r="A15" s="46" t="s">
        <v>383</v>
      </c>
      <c r="B15" s="52" t="s">
        <v>347</v>
      </c>
    </row>
    <row r="16" spans="1:2" customFormat="1" x14ac:dyDescent="0.25">
      <c r="A16" s="46" t="s">
        <v>130</v>
      </c>
      <c r="B16" s="52" t="s">
        <v>248</v>
      </c>
    </row>
    <row r="17" spans="1:2" customFormat="1" x14ac:dyDescent="0.25">
      <c r="A17" s="47" t="s">
        <v>384</v>
      </c>
      <c r="B17" s="52"/>
    </row>
    <row r="18" spans="1:2" customFormat="1" x14ac:dyDescent="0.25">
      <c r="A18" s="46" t="s">
        <v>132</v>
      </c>
      <c r="B18" s="53">
        <v>45135</v>
      </c>
    </row>
    <row r="19" spans="1:2" customFormat="1" x14ac:dyDescent="0.25">
      <c r="A19" s="46" t="s">
        <v>133</v>
      </c>
      <c r="B19" s="53">
        <v>45135</v>
      </c>
    </row>
    <row r="20" spans="1:2" customFormat="1" x14ac:dyDescent="0.25">
      <c r="A20" s="46" t="s">
        <v>134</v>
      </c>
      <c r="B20" s="52" t="s">
        <v>348</v>
      </c>
    </row>
    <row r="21" spans="1:2" customFormat="1" x14ac:dyDescent="0.25">
      <c r="A21" s="46" t="s">
        <v>385</v>
      </c>
      <c r="B21" s="52" t="s">
        <v>63</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13" x14ac:dyDescent="0.25"/>
  </sheetData>
  <sheetProtection algorithmName="SHA-512" hashValue="JNWNkP/NgErFg+omFTxnXZiHZ9lSHQTWg3WXlonSw0SLPDz2yyxkUSb5BhcihjAtVyLpAQMsee+LnbuxHQUTow==" saltValue="ys6lIanMr7zT5IpEG8krww==" spinCount="100000" sheet="1" objects="1" scenarios="1"/>
  <conditionalFormatting sqref="A6:A21">
    <cfRule type="expression" dxfId="96" priority="1" stopIfTrue="1">
      <formula>MOD(ROW(),2)=0</formula>
    </cfRule>
    <cfRule type="expression" dxfId="95" priority="2" stopIfTrue="1">
      <formula>MOD(ROW(),2)&lt;&gt;0</formula>
    </cfRule>
  </conditionalFormatting>
  <conditionalFormatting sqref="B6:B21">
    <cfRule type="expression" dxfId="94" priority="3" stopIfTrue="1">
      <formula>MOD(ROW(),2)=0</formula>
    </cfRule>
    <cfRule type="expression" dxfId="93" priority="4" stopIfTrue="1">
      <formula>MOD(ROW(),2)&lt;&gt;0</formula>
    </cfRule>
  </conditionalFormatting>
  <pageMargins left="0.7" right="0.7" top="0.75" bottom="0.75" header="0.3" footer="0.3"/>
  <tableParts count="1">
    <tablePart r:id="rId1"/>
  </tablePart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2F36D-BF15-427C-B2B6-941AA71D3953}">
  <sheetPr codeName="Sheet85"/>
  <dimension ref="A1:B26"/>
  <sheetViews>
    <sheetView showGridLines="0" workbookViewId="0">
      <selection activeCell="A6" sqref="A6"/>
    </sheetView>
  </sheetViews>
  <sheetFormatPr defaultColWidth="8.7265625" defaultRowHeight="12.5" x14ac:dyDescent="0.25"/>
  <cols>
    <col min="1" max="1" width="30.54296875" style="42" customWidth="1"/>
    <col min="2" max="2" width="40.54296875" style="42" customWidth="1"/>
    <col min="3" max="16384" width="8.7265625" style="42"/>
  </cols>
  <sheetData>
    <row r="1" spans="1:2" s="1" customFormat="1" ht="20" x14ac:dyDescent="0.4">
      <c r="A1" s="2" t="s">
        <v>0</v>
      </c>
    </row>
    <row r="2" spans="1:2" s="1" customFormat="1" ht="15.5" x14ac:dyDescent="0.35">
      <c r="A2" s="30" t="s">
        <v>1</v>
      </c>
      <c r="B2" s="3" t="str">
        <f>wb_title</f>
        <v>Fire_NI - Consolidated Factor Spreadsheet</v>
      </c>
    </row>
    <row r="3" spans="1:2" s="1" customFormat="1" ht="15.5" x14ac:dyDescent="0.35">
      <c r="A3" s="30" t="s">
        <v>2</v>
      </c>
      <c r="B3" s="3" t="str">
        <f>TABLE_FACTOR_TYPE_1 &amp; " - x-" &amp; TABLE_SERIES_NUMBER_1</f>
        <v>Scheme pays LTA - x-623</v>
      </c>
    </row>
    <row r="4" spans="1:2" customFormat="1" x14ac:dyDescent="0.25"/>
    <row r="5" spans="1:2" customFormat="1" x14ac:dyDescent="0.25"/>
    <row r="6" spans="1:2" customFormat="1" x14ac:dyDescent="0.25">
      <c r="A6" s="46" t="s">
        <v>379</v>
      </c>
      <c r="B6" s="52" t="s">
        <v>380</v>
      </c>
    </row>
    <row r="7" spans="1:2" customFormat="1" x14ac:dyDescent="0.25">
      <c r="A7" s="46" t="s">
        <v>381</v>
      </c>
      <c r="B7" s="52" t="s">
        <v>31</v>
      </c>
    </row>
    <row r="8" spans="1:2" customFormat="1" x14ac:dyDescent="0.25">
      <c r="A8" s="46" t="s">
        <v>123</v>
      </c>
      <c r="B8" s="52" t="s">
        <v>289</v>
      </c>
    </row>
    <row r="9" spans="1:2" customFormat="1" x14ac:dyDescent="0.25">
      <c r="A9" s="46" t="s">
        <v>124</v>
      </c>
      <c r="B9" s="52" t="s">
        <v>344</v>
      </c>
    </row>
    <row r="10" spans="1:2" customFormat="1" ht="37.5" x14ac:dyDescent="0.25">
      <c r="A10" s="46" t="s">
        <v>6</v>
      </c>
      <c r="B10" s="52" t="s">
        <v>349</v>
      </c>
    </row>
    <row r="11" spans="1:2" customFormat="1" x14ac:dyDescent="0.25">
      <c r="A11" s="46" t="s">
        <v>125</v>
      </c>
      <c r="B11" s="52" t="s">
        <v>299</v>
      </c>
    </row>
    <row r="12" spans="1:2" customFormat="1" x14ac:dyDescent="0.25">
      <c r="A12" s="46" t="s">
        <v>126</v>
      </c>
      <c r="B12" s="52" t="s">
        <v>346</v>
      </c>
    </row>
    <row r="13" spans="1:2" customFormat="1" x14ac:dyDescent="0.25">
      <c r="A13" s="46" t="s">
        <v>382</v>
      </c>
      <c r="B13" s="52">
        <v>2</v>
      </c>
    </row>
    <row r="14" spans="1:2" customFormat="1" x14ac:dyDescent="0.25">
      <c r="A14" s="46" t="s">
        <v>128</v>
      </c>
      <c r="B14" s="52">
        <v>623</v>
      </c>
    </row>
    <row r="15" spans="1:2" customFormat="1" x14ac:dyDescent="0.25">
      <c r="A15" s="46" t="s">
        <v>383</v>
      </c>
      <c r="B15" s="52" t="s">
        <v>350</v>
      </c>
    </row>
    <row r="16" spans="1:2" customFormat="1" x14ac:dyDescent="0.25">
      <c r="A16" s="46" t="s">
        <v>130</v>
      </c>
      <c r="B16" s="52" t="s">
        <v>251</v>
      </c>
    </row>
    <row r="17" spans="1:2" customFormat="1" x14ac:dyDescent="0.25">
      <c r="A17" s="47" t="s">
        <v>384</v>
      </c>
      <c r="B17" s="52"/>
    </row>
    <row r="18" spans="1:2" customFormat="1" x14ac:dyDescent="0.25">
      <c r="A18" s="46" t="s">
        <v>132</v>
      </c>
      <c r="B18" s="53">
        <v>45135</v>
      </c>
    </row>
    <row r="19" spans="1:2" customFormat="1" x14ac:dyDescent="0.25">
      <c r="A19" s="46" t="s">
        <v>133</v>
      </c>
      <c r="B19" s="53">
        <v>45135</v>
      </c>
    </row>
    <row r="20" spans="1:2" customFormat="1" x14ac:dyDescent="0.25">
      <c r="A20" s="46" t="s">
        <v>134</v>
      </c>
      <c r="B20" s="52" t="s">
        <v>348</v>
      </c>
    </row>
    <row r="21" spans="1:2" customFormat="1" x14ac:dyDescent="0.25">
      <c r="A21" s="46" t="s">
        <v>385</v>
      </c>
      <c r="B21" s="52" t="s">
        <v>63</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13" x14ac:dyDescent="0.25"/>
  </sheetData>
  <sheetProtection algorithmName="SHA-512" hashValue="3ZQXzHtEbj5+rmYMRfx8JMJfiO3hsiSctQlVGQ4L7dW/T6dJNOoCi/NzvEWpN9B2cqmMGGSOYfgYpPsUFbIX5Q==" saltValue="h32J+V34K2hjw7wV3sWcrQ==" spinCount="100000" sheet="1" objects="1" scenarios="1"/>
  <conditionalFormatting sqref="A6:A21">
    <cfRule type="expression" dxfId="90" priority="1" stopIfTrue="1">
      <formula>MOD(ROW(),2)=0</formula>
    </cfRule>
    <cfRule type="expression" dxfId="89" priority="2" stopIfTrue="1">
      <formula>MOD(ROW(),2)&lt;&gt;0</formula>
    </cfRule>
  </conditionalFormatting>
  <conditionalFormatting sqref="B6:B21">
    <cfRule type="expression" dxfId="88" priority="3" stopIfTrue="1">
      <formula>MOD(ROW(),2)=0</formula>
    </cfRule>
    <cfRule type="expression" dxfId="87" priority="4" stopIfTrue="1">
      <formula>MOD(ROW(),2)&lt;&gt;0</formula>
    </cfRule>
  </conditionalFormatting>
  <pageMargins left="0.7" right="0.7" top="0.75" bottom="0.75" header="0.3" footer="0.3"/>
  <tableParts count="1">
    <tablePart r:id="rId1"/>
  </tablePart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06C0A-CA29-41C9-91D1-C2C05FD35696}">
  <sheetPr codeName="Sheet86"/>
  <dimension ref="A1:B26"/>
  <sheetViews>
    <sheetView showGridLines="0" workbookViewId="0">
      <selection activeCell="A6" sqref="A6"/>
    </sheetView>
  </sheetViews>
  <sheetFormatPr defaultColWidth="8.7265625" defaultRowHeight="12.5" x14ac:dyDescent="0.25"/>
  <cols>
    <col min="1" max="1" width="30.54296875" style="42" customWidth="1"/>
    <col min="2" max="2" width="40.54296875" style="42" customWidth="1"/>
    <col min="3" max="16384" width="8.7265625" style="42"/>
  </cols>
  <sheetData>
    <row r="1" spans="1:2" s="1" customFormat="1" ht="20" x14ac:dyDescent="0.4">
      <c r="A1" s="2" t="s">
        <v>0</v>
      </c>
    </row>
    <row r="2" spans="1:2" s="1" customFormat="1" ht="15.5" x14ac:dyDescent="0.35">
      <c r="A2" s="30" t="s">
        <v>1</v>
      </c>
      <c r="B2" s="3" t="str">
        <f>wb_title</f>
        <v>Fire_NI - Consolidated Factor Spreadsheet</v>
      </c>
    </row>
    <row r="3" spans="1:2" s="1" customFormat="1" ht="15.5" x14ac:dyDescent="0.35">
      <c r="A3" s="30" t="s">
        <v>2</v>
      </c>
      <c r="B3" s="3" t="str">
        <f>TABLE_FACTOR_TYPE_1 &amp; " - x-" &amp; TABLE_SERIES_NUMBER_1</f>
        <v>Scheme pays LTA - x-624</v>
      </c>
    </row>
    <row r="4" spans="1:2" customFormat="1" x14ac:dyDescent="0.25"/>
    <row r="5" spans="1:2" customFormat="1" x14ac:dyDescent="0.25"/>
    <row r="6" spans="1:2" customFormat="1" x14ac:dyDescent="0.25">
      <c r="A6" s="46" t="s">
        <v>379</v>
      </c>
      <c r="B6" s="52" t="s">
        <v>380</v>
      </c>
    </row>
    <row r="7" spans="1:2" customFormat="1" x14ac:dyDescent="0.25">
      <c r="A7" s="46" t="s">
        <v>381</v>
      </c>
      <c r="B7" s="52" t="s">
        <v>31</v>
      </c>
    </row>
    <row r="8" spans="1:2" customFormat="1" x14ac:dyDescent="0.25">
      <c r="A8" s="46" t="s">
        <v>123</v>
      </c>
      <c r="B8" s="52" t="s">
        <v>304</v>
      </c>
    </row>
    <row r="9" spans="1:2" customFormat="1" x14ac:dyDescent="0.25">
      <c r="A9" s="46" t="s">
        <v>124</v>
      </c>
      <c r="B9" s="52" t="s">
        <v>344</v>
      </c>
    </row>
    <row r="10" spans="1:2" customFormat="1" ht="25" x14ac:dyDescent="0.25">
      <c r="A10" s="46" t="s">
        <v>6</v>
      </c>
      <c r="B10" s="52" t="s">
        <v>351</v>
      </c>
    </row>
    <row r="11" spans="1:2" customFormat="1" x14ac:dyDescent="0.25">
      <c r="A11" s="46" t="s">
        <v>125</v>
      </c>
      <c r="B11" s="52" t="s">
        <v>299</v>
      </c>
    </row>
    <row r="12" spans="1:2" customFormat="1" x14ac:dyDescent="0.25">
      <c r="A12" s="46" t="s">
        <v>126</v>
      </c>
      <c r="B12" s="52" t="s">
        <v>346</v>
      </c>
    </row>
    <row r="13" spans="1:2" customFormat="1" x14ac:dyDescent="0.25">
      <c r="A13" s="46" t="s">
        <v>382</v>
      </c>
      <c r="B13" s="52">
        <v>1</v>
      </c>
    </row>
    <row r="14" spans="1:2" customFormat="1" x14ac:dyDescent="0.25">
      <c r="A14" s="46" t="s">
        <v>128</v>
      </c>
      <c r="B14" s="52">
        <v>624</v>
      </c>
    </row>
    <row r="15" spans="1:2" customFormat="1" x14ac:dyDescent="0.25">
      <c r="A15" s="46" t="s">
        <v>383</v>
      </c>
      <c r="B15" s="52" t="s">
        <v>352</v>
      </c>
    </row>
    <row r="16" spans="1:2" customFormat="1" x14ac:dyDescent="0.25">
      <c r="A16" s="46" t="s">
        <v>130</v>
      </c>
      <c r="B16" s="52" t="s">
        <v>248</v>
      </c>
    </row>
    <row r="17" spans="1:2" customFormat="1" x14ac:dyDescent="0.25">
      <c r="A17" s="47" t="s">
        <v>384</v>
      </c>
      <c r="B17" s="52"/>
    </row>
    <row r="18" spans="1:2" customFormat="1" x14ac:dyDescent="0.25">
      <c r="A18" s="46" t="s">
        <v>132</v>
      </c>
      <c r="B18" s="53">
        <v>45135</v>
      </c>
    </row>
    <row r="19" spans="1:2" customFormat="1" x14ac:dyDescent="0.25">
      <c r="A19" s="46" t="s">
        <v>133</v>
      </c>
      <c r="B19" s="53">
        <v>45135</v>
      </c>
    </row>
    <row r="20" spans="1:2" customFormat="1" x14ac:dyDescent="0.25">
      <c r="A20" s="46" t="s">
        <v>134</v>
      </c>
      <c r="B20" s="52" t="s">
        <v>348</v>
      </c>
    </row>
    <row r="21" spans="1:2" customFormat="1" x14ac:dyDescent="0.25">
      <c r="A21" s="46" t="s">
        <v>385</v>
      </c>
      <c r="B21" s="52" t="s">
        <v>63</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13" x14ac:dyDescent="0.25"/>
  </sheetData>
  <sheetProtection algorithmName="SHA-512" hashValue="gU/wcAOQbRAnReVA0gpFepPLik9q3U993LzhNltHaGRpqUWuG6JFt5GFTC9yLSMUj7Yjc4Zd4kieeuLavWglkw==" saltValue="wQVow/HIk/VL0EorpLgcSA==" spinCount="100000" sheet="1" objects="1" scenarios="1"/>
  <conditionalFormatting sqref="A6:A21">
    <cfRule type="expression" dxfId="84" priority="1" stopIfTrue="1">
      <formula>MOD(ROW(),2)=0</formula>
    </cfRule>
    <cfRule type="expression" dxfId="83" priority="2" stopIfTrue="1">
      <formula>MOD(ROW(),2)&lt;&gt;0</formula>
    </cfRule>
  </conditionalFormatting>
  <conditionalFormatting sqref="B6:B21">
    <cfRule type="expression" dxfId="82" priority="3" stopIfTrue="1">
      <formula>MOD(ROW(),2)=0</formula>
    </cfRule>
    <cfRule type="expression" dxfId="81" priority="4" stopIfTrue="1">
      <formula>MOD(ROW(),2)&lt;&gt;0</formula>
    </cfRule>
  </conditionalFormatting>
  <pageMargins left="0.7" right="0.7" top="0.75" bottom="0.75" header="0.3" footer="0.3"/>
  <tableParts count="1">
    <tablePart r:id="rId1"/>
  </tablePart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EA1FD-ED18-4AA7-B069-8CBC0B357D69}">
  <sheetPr codeName="Sheet87"/>
  <dimension ref="A1:B26"/>
  <sheetViews>
    <sheetView showGridLines="0" workbookViewId="0">
      <selection activeCell="A6" sqref="A6"/>
    </sheetView>
  </sheetViews>
  <sheetFormatPr defaultColWidth="8.7265625" defaultRowHeight="12.5" x14ac:dyDescent="0.25"/>
  <cols>
    <col min="1" max="1" width="30.54296875" style="42" customWidth="1"/>
    <col min="2" max="2" width="40.54296875" style="42" customWidth="1"/>
    <col min="3" max="16384" width="8.7265625" style="42"/>
  </cols>
  <sheetData>
    <row r="1" spans="1:2" s="1" customFormat="1" ht="20" x14ac:dyDescent="0.4">
      <c r="A1" s="2" t="s">
        <v>0</v>
      </c>
    </row>
    <row r="2" spans="1:2" s="1" customFormat="1" ht="15.5" x14ac:dyDescent="0.35">
      <c r="A2" s="30" t="s">
        <v>1</v>
      </c>
      <c r="B2" s="3" t="str">
        <f>wb_title</f>
        <v>Fire_NI - Consolidated Factor Spreadsheet</v>
      </c>
    </row>
    <row r="3" spans="1:2" s="1" customFormat="1" ht="15.5" x14ac:dyDescent="0.35">
      <c r="A3" s="30" t="s">
        <v>2</v>
      </c>
      <c r="B3" s="3" t="str">
        <f>TABLE_FACTOR_TYPE_1 &amp; " - x-" &amp; TABLE_SERIES_NUMBER_1</f>
        <v>Scheme pays LTA - x-625</v>
      </c>
    </row>
    <row r="4" spans="1:2" customFormat="1" x14ac:dyDescent="0.25"/>
    <row r="5" spans="1:2" customFormat="1" x14ac:dyDescent="0.25"/>
    <row r="6" spans="1:2" customFormat="1" x14ac:dyDescent="0.25">
      <c r="A6" s="46" t="s">
        <v>379</v>
      </c>
      <c r="B6" s="52" t="s">
        <v>380</v>
      </c>
    </row>
    <row r="7" spans="1:2" customFormat="1" x14ac:dyDescent="0.25">
      <c r="A7" s="46" t="s">
        <v>381</v>
      </c>
      <c r="B7" s="52" t="s">
        <v>31</v>
      </c>
    </row>
    <row r="8" spans="1:2" customFormat="1" x14ac:dyDescent="0.25">
      <c r="A8" s="46" t="s">
        <v>123</v>
      </c>
      <c r="B8" s="52" t="s">
        <v>304</v>
      </c>
    </row>
    <row r="9" spans="1:2" customFormat="1" x14ac:dyDescent="0.25">
      <c r="A9" s="46" t="s">
        <v>124</v>
      </c>
      <c r="B9" s="52" t="s">
        <v>344</v>
      </c>
    </row>
    <row r="10" spans="1:2" customFormat="1" ht="25" x14ac:dyDescent="0.25">
      <c r="A10" s="46" t="s">
        <v>6</v>
      </c>
      <c r="B10" s="52" t="s">
        <v>353</v>
      </c>
    </row>
    <row r="11" spans="1:2" customFormat="1" x14ac:dyDescent="0.25">
      <c r="A11" s="46" t="s">
        <v>125</v>
      </c>
      <c r="B11" s="52" t="s">
        <v>299</v>
      </c>
    </row>
    <row r="12" spans="1:2" customFormat="1" x14ac:dyDescent="0.25">
      <c r="A12" s="46" t="s">
        <v>126</v>
      </c>
      <c r="B12" s="52" t="s">
        <v>346</v>
      </c>
    </row>
    <row r="13" spans="1:2" customFormat="1" x14ac:dyDescent="0.25">
      <c r="A13" s="46" t="s">
        <v>382</v>
      </c>
      <c r="B13" s="52">
        <v>1</v>
      </c>
    </row>
    <row r="14" spans="1:2" customFormat="1" x14ac:dyDescent="0.25">
      <c r="A14" s="46" t="s">
        <v>128</v>
      </c>
      <c r="B14" s="52">
        <v>625</v>
      </c>
    </row>
    <row r="15" spans="1:2" customFormat="1" x14ac:dyDescent="0.25">
      <c r="A15" s="46" t="s">
        <v>383</v>
      </c>
      <c r="B15" s="52" t="s">
        <v>354</v>
      </c>
    </row>
    <row r="16" spans="1:2" customFormat="1" x14ac:dyDescent="0.25">
      <c r="A16" s="46" t="s">
        <v>130</v>
      </c>
      <c r="B16" s="52" t="s">
        <v>251</v>
      </c>
    </row>
    <row r="17" spans="1:2" customFormat="1" x14ac:dyDescent="0.25">
      <c r="A17" s="47" t="s">
        <v>384</v>
      </c>
      <c r="B17" s="52"/>
    </row>
    <row r="18" spans="1:2" customFormat="1" x14ac:dyDescent="0.25">
      <c r="A18" s="46" t="s">
        <v>132</v>
      </c>
      <c r="B18" s="53">
        <v>45135</v>
      </c>
    </row>
    <row r="19" spans="1:2" customFormat="1" x14ac:dyDescent="0.25">
      <c r="A19" s="46" t="s">
        <v>133</v>
      </c>
      <c r="B19" s="53">
        <v>45135</v>
      </c>
    </row>
    <row r="20" spans="1:2" customFormat="1" x14ac:dyDescent="0.25">
      <c r="A20" s="46" t="s">
        <v>134</v>
      </c>
      <c r="B20" s="52" t="s">
        <v>348</v>
      </c>
    </row>
    <row r="21" spans="1:2" customFormat="1" x14ac:dyDescent="0.25">
      <c r="A21" s="46" t="s">
        <v>385</v>
      </c>
      <c r="B21" s="52" t="s">
        <v>63</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13" x14ac:dyDescent="0.25"/>
  </sheetData>
  <sheetProtection algorithmName="SHA-512" hashValue="OEwMvBc5Pvns/9FabJx+I1W0dIoBHLyDm6vMZwy8F0ADhuF8EllsRrU5hmRjthNvfpxeB1xouLTOlkQJvxzE3g==" saltValue="iEE3qbxAhrzDCVWGJJ3ENw==" spinCount="100000" sheet="1" objects="1" scenarios="1"/>
  <conditionalFormatting sqref="A6:A21">
    <cfRule type="expression" dxfId="78" priority="1" stopIfTrue="1">
      <formula>MOD(ROW(),2)=0</formula>
    </cfRule>
    <cfRule type="expression" dxfId="77" priority="2" stopIfTrue="1">
      <formula>MOD(ROW(),2)&lt;&gt;0</formula>
    </cfRule>
  </conditionalFormatting>
  <conditionalFormatting sqref="B6:B21">
    <cfRule type="expression" dxfId="76" priority="3" stopIfTrue="1">
      <formula>MOD(ROW(),2)=0</formula>
    </cfRule>
    <cfRule type="expression" dxfId="75" priority="4" stopIfTrue="1">
      <formula>MOD(ROW(),2)&lt;&gt;0</formula>
    </cfRule>
  </conditionalFormatting>
  <pageMargins left="0.7" right="0.7" top="0.75" bottom="0.75" header="0.3" footer="0.3"/>
  <tableParts count="1">
    <tablePart r:id="rId1"/>
  </tablePar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1C2BB-4910-4328-9638-661DA11D5162}">
  <sheetPr codeName="Sheet88"/>
  <dimension ref="A1:B26"/>
  <sheetViews>
    <sheetView showGridLines="0" workbookViewId="0">
      <selection activeCell="A6" sqref="A6"/>
    </sheetView>
  </sheetViews>
  <sheetFormatPr defaultColWidth="8.7265625" defaultRowHeight="12.5" x14ac:dyDescent="0.25"/>
  <cols>
    <col min="1" max="1" width="30.54296875" style="42" customWidth="1"/>
    <col min="2" max="2" width="40.54296875" style="42" customWidth="1"/>
    <col min="3" max="16384" width="8.7265625" style="42"/>
  </cols>
  <sheetData>
    <row r="1" spans="1:2" s="1" customFormat="1" ht="20" x14ac:dyDescent="0.4">
      <c r="A1" s="2" t="s">
        <v>0</v>
      </c>
    </row>
    <row r="2" spans="1:2" s="1" customFormat="1" ht="15.5" x14ac:dyDescent="0.35">
      <c r="A2" s="30" t="s">
        <v>1</v>
      </c>
      <c r="B2" s="3" t="str">
        <f>wb_title</f>
        <v>Fire_NI - Consolidated Factor Spreadsheet</v>
      </c>
    </row>
    <row r="3" spans="1:2" s="1" customFormat="1" ht="15.5" x14ac:dyDescent="0.35">
      <c r="A3" s="30" t="s">
        <v>2</v>
      </c>
      <c r="B3" s="3" t="str">
        <f>TABLE_FACTOR_TYPE_1 &amp; " - x-" &amp; TABLE_SERIES_NUMBER_1</f>
        <v>Scheme pays LTA - x-626</v>
      </c>
    </row>
    <row r="4" spans="1:2" customFormat="1" x14ac:dyDescent="0.25"/>
    <row r="5" spans="1:2" customFormat="1" x14ac:dyDescent="0.25"/>
    <row r="6" spans="1:2" customFormat="1" x14ac:dyDescent="0.25">
      <c r="A6" s="46" t="s">
        <v>379</v>
      </c>
      <c r="B6" s="52" t="s">
        <v>380</v>
      </c>
    </row>
    <row r="7" spans="1:2" customFormat="1" x14ac:dyDescent="0.25">
      <c r="A7" s="46" t="s">
        <v>381</v>
      </c>
      <c r="B7" s="52" t="s">
        <v>31</v>
      </c>
    </row>
    <row r="8" spans="1:2" customFormat="1" x14ac:dyDescent="0.25">
      <c r="A8" s="46" t="s">
        <v>123</v>
      </c>
      <c r="B8" s="52">
        <v>2015</v>
      </c>
    </row>
    <row r="9" spans="1:2" customFormat="1" x14ac:dyDescent="0.25">
      <c r="A9" s="46" t="s">
        <v>124</v>
      </c>
      <c r="B9" s="52" t="s">
        <v>344</v>
      </c>
    </row>
    <row r="10" spans="1:2" customFormat="1" ht="25" x14ac:dyDescent="0.25">
      <c r="A10" s="46" t="s">
        <v>6</v>
      </c>
      <c r="B10" s="52" t="s">
        <v>351</v>
      </c>
    </row>
    <row r="11" spans="1:2" customFormat="1" x14ac:dyDescent="0.25">
      <c r="A11" s="46" t="s">
        <v>125</v>
      </c>
      <c r="B11" s="52" t="s">
        <v>299</v>
      </c>
    </row>
    <row r="12" spans="1:2" customFormat="1" x14ac:dyDescent="0.25">
      <c r="A12" s="46" t="s">
        <v>126</v>
      </c>
      <c r="B12" s="52" t="s">
        <v>346</v>
      </c>
    </row>
    <row r="13" spans="1:2" customFormat="1" x14ac:dyDescent="0.25">
      <c r="A13" s="46" t="s">
        <v>382</v>
      </c>
      <c r="B13" s="52">
        <v>0</v>
      </c>
    </row>
    <row r="14" spans="1:2" customFormat="1" x14ac:dyDescent="0.25">
      <c r="A14" s="46" t="s">
        <v>128</v>
      </c>
      <c r="B14" s="52">
        <v>626</v>
      </c>
    </row>
    <row r="15" spans="1:2" customFormat="1" x14ac:dyDescent="0.25">
      <c r="A15" s="46" t="s">
        <v>383</v>
      </c>
      <c r="B15" s="52" t="s">
        <v>355</v>
      </c>
    </row>
    <row r="16" spans="1:2" customFormat="1" x14ac:dyDescent="0.25">
      <c r="A16" s="46" t="s">
        <v>130</v>
      </c>
      <c r="B16" s="52" t="s">
        <v>356</v>
      </c>
    </row>
    <row r="17" spans="1:2" customFormat="1" x14ac:dyDescent="0.25">
      <c r="A17" s="47" t="s">
        <v>384</v>
      </c>
      <c r="B17" s="52"/>
    </row>
    <row r="18" spans="1:2" customFormat="1" x14ac:dyDescent="0.25">
      <c r="A18" s="46" t="s">
        <v>132</v>
      </c>
      <c r="B18" s="53">
        <v>45135</v>
      </c>
    </row>
    <row r="19" spans="1:2" customFormat="1" x14ac:dyDescent="0.25">
      <c r="A19" s="46" t="s">
        <v>133</v>
      </c>
      <c r="B19" s="53">
        <v>45135</v>
      </c>
    </row>
    <row r="20" spans="1:2" customFormat="1" x14ac:dyDescent="0.25">
      <c r="A20" s="46" t="s">
        <v>134</v>
      </c>
      <c r="B20" s="52" t="s">
        <v>348</v>
      </c>
    </row>
    <row r="21" spans="1:2" customFormat="1" x14ac:dyDescent="0.25">
      <c r="A21" s="46" t="s">
        <v>385</v>
      </c>
      <c r="B21" s="52" t="s">
        <v>63</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13" x14ac:dyDescent="0.25"/>
  </sheetData>
  <sheetProtection algorithmName="SHA-512" hashValue="jic6LzJYbVGBQN0jc3xfDg7M4oO5YzNOhoqMZlv8HqWRyqfgtw4A/+fsuZf9CvFoDjyB00aIOI6zaDahYPXL0w==" saltValue="S3xY6Ko587wHAzBSPRTPPQ==" spinCount="100000" sheet="1" objects="1" scenarios="1"/>
  <conditionalFormatting sqref="A6:A21">
    <cfRule type="expression" dxfId="72" priority="1" stopIfTrue="1">
      <formula>MOD(ROW(),2)=0</formula>
    </cfRule>
    <cfRule type="expression" dxfId="71" priority="2" stopIfTrue="1">
      <formula>MOD(ROW(),2)&lt;&gt;0</formula>
    </cfRule>
  </conditionalFormatting>
  <conditionalFormatting sqref="B6:B21">
    <cfRule type="expression" dxfId="70" priority="3" stopIfTrue="1">
      <formula>MOD(ROW(),2)=0</formula>
    </cfRule>
    <cfRule type="expression" dxfId="69" priority="4" stopIfTrue="1">
      <formula>MOD(ROW(),2)&lt;&gt;0</formula>
    </cfRule>
  </conditionalFormatting>
  <pageMargins left="0.7" right="0.7" top="0.75" bottom="0.75" header="0.3" footer="0.3"/>
  <tableParts count="1">
    <tablePart r:id="rId1"/>
  </tablePart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0FB81-46D7-4BE6-A920-50FC98E3A511}">
  <sheetPr codeName="Sheet89"/>
  <dimension ref="A1:B26"/>
  <sheetViews>
    <sheetView showGridLines="0" workbookViewId="0">
      <selection activeCell="A6" sqref="A6"/>
    </sheetView>
  </sheetViews>
  <sheetFormatPr defaultColWidth="8.7265625" defaultRowHeight="12.5" x14ac:dyDescent="0.25"/>
  <cols>
    <col min="1" max="1" width="30.54296875" style="42" customWidth="1"/>
    <col min="2" max="2" width="40.54296875" style="42" customWidth="1"/>
    <col min="3" max="16384" width="8.7265625" style="42"/>
  </cols>
  <sheetData>
    <row r="1" spans="1:2" s="1" customFormat="1" ht="20" x14ac:dyDescent="0.4">
      <c r="A1" s="2" t="s">
        <v>0</v>
      </c>
    </row>
    <row r="2" spans="1:2" s="1" customFormat="1" ht="15.5" x14ac:dyDescent="0.35">
      <c r="A2" s="30" t="s">
        <v>1</v>
      </c>
      <c r="B2" s="3" t="str">
        <f>wb_title</f>
        <v>Fire_NI - Consolidated Factor Spreadsheet</v>
      </c>
    </row>
    <row r="3" spans="1:2" s="1" customFormat="1" ht="15.5" x14ac:dyDescent="0.35">
      <c r="A3" s="30" t="s">
        <v>2</v>
      </c>
      <c r="B3" s="3" t="str">
        <f>TABLE_FACTOR_TYPE_1 &amp; " - x-" &amp; TABLE_SERIES_NUMBER_1</f>
        <v>Scheme pays LTA - x-627</v>
      </c>
    </row>
    <row r="4" spans="1:2" customFormat="1" x14ac:dyDescent="0.25"/>
    <row r="5" spans="1:2" customFormat="1" x14ac:dyDescent="0.25"/>
    <row r="6" spans="1:2" customFormat="1" x14ac:dyDescent="0.25">
      <c r="A6" s="46" t="s">
        <v>379</v>
      </c>
      <c r="B6" s="52" t="s">
        <v>380</v>
      </c>
    </row>
    <row r="7" spans="1:2" customFormat="1" x14ac:dyDescent="0.25">
      <c r="A7" s="46" t="s">
        <v>381</v>
      </c>
      <c r="B7" s="52" t="s">
        <v>31</v>
      </c>
    </row>
    <row r="8" spans="1:2" customFormat="1" x14ac:dyDescent="0.25">
      <c r="A8" s="46" t="s">
        <v>123</v>
      </c>
      <c r="B8" s="52">
        <v>2015</v>
      </c>
    </row>
    <row r="9" spans="1:2" customFormat="1" x14ac:dyDescent="0.25">
      <c r="A9" s="46" t="s">
        <v>124</v>
      </c>
      <c r="B9" s="52" t="s">
        <v>344</v>
      </c>
    </row>
    <row r="10" spans="1:2" customFormat="1" ht="25" x14ac:dyDescent="0.25">
      <c r="A10" s="46" t="s">
        <v>6</v>
      </c>
      <c r="B10" s="52" t="s">
        <v>357</v>
      </c>
    </row>
    <row r="11" spans="1:2" customFormat="1" x14ac:dyDescent="0.25">
      <c r="A11" s="46" t="s">
        <v>125</v>
      </c>
      <c r="B11" s="52" t="s">
        <v>299</v>
      </c>
    </row>
    <row r="12" spans="1:2" customFormat="1" x14ac:dyDescent="0.25">
      <c r="A12" s="46" t="s">
        <v>126</v>
      </c>
      <c r="B12" s="52" t="s">
        <v>346</v>
      </c>
    </row>
    <row r="13" spans="1:2" customFormat="1" x14ac:dyDescent="0.25">
      <c r="A13" s="46" t="s">
        <v>382</v>
      </c>
      <c r="B13" s="52">
        <v>0</v>
      </c>
    </row>
    <row r="14" spans="1:2" customFormat="1" x14ac:dyDescent="0.25">
      <c r="A14" s="46" t="s">
        <v>128</v>
      </c>
      <c r="B14" s="52">
        <v>627</v>
      </c>
    </row>
    <row r="15" spans="1:2" customFormat="1" x14ac:dyDescent="0.25">
      <c r="A15" s="46" t="s">
        <v>383</v>
      </c>
      <c r="B15" s="52" t="s">
        <v>358</v>
      </c>
    </row>
    <row r="16" spans="1:2" customFormat="1" x14ac:dyDescent="0.25">
      <c r="A16" s="46" t="s">
        <v>130</v>
      </c>
      <c r="B16" s="52" t="s">
        <v>359</v>
      </c>
    </row>
    <row r="17" spans="1:2" customFormat="1" x14ac:dyDescent="0.25">
      <c r="A17" s="47" t="s">
        <v>384</v>
      </c>
      <c r="B17" s="52"/>
    </row>
    <row r="18" spans="1:2" customFormat="1" x14ac:dyDescent="0.25">
      <c r="A18" s="46" t="s">
        <v>132</v>
      </c>
      <c r="B18" s="53">
        <v>45135</v>
      </c>
    </row>
    <row r="19" spans="1:2" customFormat="1" x14ac:dyDescent="0.25">
      <c r="A19" s="46" t="s">
        <v>133</v>
      </c>
      <c r="B19" s="53">
        <v>45135</v>
      </c>
    </row>
    <row r="20" spans="1:2" customFormat="1" x14ac:dyDescent="0.25">
      <c r="A20" s="46" t="s">
        <v>134</v>
      </c>
      <c r="B20" s="52" t="s">
        <v>348</v>
      </c>
    </row>
    <row r="21" spans="1:2" customFormat="1" x14ac:dyDescent="0.25">
      <c r="A21" s="46" t="s">
        <v>385</v>
      </c>
      <c r="B21" s="52" t="s">
        <v>63</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13" x14ac:dyDescent="0.25"/>
  </sheetData>
  <sheetProtection algorithmName="SHA-512" hashValue="gYpCv5lUkWaMOzLcvl+6OT2TRGA2p1+5zxqEXpkJpq3l3koYp6nN+v2kVSZerWyEQ5+Mll6PQPkpckRQV9GbjQ==" saltValue="Oo1K1jN0qE55nIpRFWA29g==" spinCount="100000" sheet="1" objects="1" scenarios="1"/>
  <conditionalFormatting sqref="A6:A21">
    <cfRule type="expression" dxfId="66" priority="1" stopIfTrue="1">
      <formula>MOD(ROW(),2)=0</formula>
    </cfRule>
    <cfRule type="expression" dxfId="65" priority="2" stopIfTrue="1">
      <formula>MOD(ROW(),2)&lt;&gt;0</formula>
    </cfRule>
  </conditionalFormatting>
  <conditionalFormatting sqref="B6:B21">
    <cfRule type="expression" dxfId="64" priority="3" stopIfTrue="1">
      <formula>MOD(ROW(),2)=0</formula>
    </cfRule>
    <cfRule type="expression" dxfId="63" priority="4" stopIfTrue="1">
      <formula>MOD(ROW(),2)&lt;&gt;0</formula>
    </cfRule>
  </conditionalFormatting>
  <pageMargins left="0.7" right="0.7" top="0.75" bottom="0.75" header="0.3" footer="0.3"/>
  <tableParts count="1">
    <tablePart r:id="rId1"/>
  </tablePart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8AFBF-228B-45C7-ACEA-025806804A1E}">
  <sheetPr codeName="Sheet90"/>
  <dimension ref="A1:F63"/>
  <sheetViews>
    <sheetView showGridLines="0" zoomScaleNormal="100" workbookViewId="0">
      <selection activeCell="A6" sqref="A6"/>
    </sheetView>
  </sheetViews>
  <sheetFormatPr defaultColWidth="8.7265625" defaultRowHeight="12.5" x14ac:dyDescent="0.25"/>
  <cols>
    <col min="1" max="1" width="31.7265625" style="42" customWidth="1"/>
    <col min="2" max="2" width="40.54296875" style="42" customWidth="1"/>
    <col min="3" max="4" width="8.7265625" style="42"/>
    <col min="5" max="5" width="31.7265625" style="42" customWidth="1"/>
    <col min="6" max="6" width="40.54296875" style="42" customWidth="1"/>
    <col min="7" max="16384" width="8.7265625" style="42"/>
  </cols>
  <sheetData>
    <row r="1" spans="1:6" s="1" customFormat="1" ht="20" x14ac:dyDescent="0.4">
      <c r="A1" s="2" t="s">
        <v>0</v>
      </c>
    </row>
    <row r="2" spans="1:6" s="1" customFormat="1" ht="15.5" x14ac:dyDescent="0.35">
      <c r="A2" s="30" t="s">
        <v>1</v>
      </c>
      <c r="B2" s="3" t="str">
        <f>wb_title</f>
        <v>Fire_NI - Consolidated Factor Spreadsheet</v>
      </c>
    </row>
    <row r="3" spans="1:6" s="1" customFormat="1" ht="15.5" x14ac:dyDescent="0.35">
      <c r="A3" s="30" t="s">
        <v>2</v>
      </c>
      <c r="B3" s="3" t="str">
        <f>TABLE_FACTOR_TYPE_1 &amp; " - x-" &amp; TABLE_SERIES_NUMBER_1</f>
        <v>Added pension - x-701A</v>
      </c>
    </row>
    <row r="4" spans="1:6" customFormat="1" x14ac:dyDescent="0.25"/>
    <row r="5" spans="1:6" customFormat="1" x14ac:dyDescent="0.25"/>
    <row r="6" spans="1:6" customFormat="1" x14ac:dyDescent="0.25">
      <c r="A6" s="46" t="s">
        <v>379</v>
      </c>
      <c r="B6" s="52" t="s">
        <v>380</v>
      </c>
      <c r="E6" s="46" t="s">
        <v>379</v>
      </c>
      <c r="F6" s="52" t="s">
        <v>380</v>
      </c>
    </row>
    <row r="7" spans="1:6" customFormat="1" x14ac:dyDescent="0.25">
      <c r="A7" s="46" t="s">
        <v>381</v>
      </c>
      <c r="B7" s="52" t="s">
        <v>31</v>
      </c>
      <c r="E7" s="46" t="s">
        <v>381</v>
      </c>
      <c r="F7" s="52" t="s">
        <v>31</v>
      </c>
    </row>
    <row r="8" spans="1:6" customFormat="1" x14ac:dyDescent="0.25">
      <c r="A8" s="46" t="s">
        <v>123</v>
      </c>
      <c r="B8" s="52">
        <v>2015</v>
      </c>
      <c r="E8" s="46" t="s">
        <v>123</v>
      </c>
      <c r="F8" s="52">
        <v>2015</v>
      </c>
    </row>
    <row r="9" spans="1:6" customFormat="1" x14ac:dyDescent="0.25">
      <c r="A9" s="46" t="s">
        <v>124</v>
      </c>
      <c r="B9" s="52" t="s">
        <v>360</v>
      </c>
      <c r="E9" s="46" t="s">
        <v>124</v>
      </c>
      <c r="F9" s="52" t="s">
        <v>360</v>
      </c>
    </row>
    <row r="10" spans="1:6" customFormat="1" ht="25" x14ac:dyDescent="0.25">
      <c r="A10" s="46" t="s">
        <v>6</v>
      </c>
      <c r="B10" s="52" t="s">
        <v>361</v>
      </c>
      <c r="E10" s="46" t="s">
        <v>6</v>
      </c>
      <c r="F10" s="52" t="s">
        <v>365</v>
      </c>
    </row>
    <row r="11" spans="1:6" customFormat="1" x14ac:dyDescent="0.25">
      <c r="A11" s="46" t="s">
        <v>125</v>
      </c>
      <c r="B11" s="52" t="s">
        <v>219</v>
      </c>
      <c r="E11" s="46" t="s">
        <v>125</v>
      </c>
      <c r="F11" s="52" t="s">
        <v>219</v>
      </c>
    </row>
    <row r="12" spans="1:6" customFormat="1" x14ac:dyDescent="0.25">
      <c r="A12" s="46" t="s">
        <v>126</v>
      </c>
      <c r="B12" s="52" t="s">
        <v>362</v>
      </c>
      <c r="E12" s="46" t="s">
        <v>126</v>
      </c>
      <c r="F12" s="52" t="s">
        <v>362</v>
      </c>
    </row>
    <row r="13" spans="1:6" customFormat="1" x14ac:dyDescent="0.25">
      <c r="A13" s="46" t="s">
        <v>382</v>
      </c>
      <c r="B13" s="52">
        <v>0</v>
      </c>
      <c r="E13" s="46" t="s">
        <v>382</v>
      </c>
      <c r="F13" s="52">
        <v>0</v>
      </c>
    </row>
    <row r="14" spans="1:6" customFormat="1" x14ac:dyDescent="0.25">
      <c r="A14" s="46" t="s">
        <v>128</v>
      </c>
      <c r="B14" s="52" t="s">
        <v>363</v>
      </c>
      <c r="E14" s="46" t="s">
        <v>128</v>
      </c>
      <c r="F14" s="52" t="s">
        <v>366</v>
      </c>
    </row>
    <row r="15" spans="1:6" customFormat="1" x14ac:dyDescent="0.25">
      <c r="A15" s="46" t="s">
        <v>383</v>
      </c>
      <c r="B15" s="52" t="s">
        <v>364</v>
      </c>
      <c r="E15" s="46" t="s">
        <v>383</v>
      </c>
      <c r="F15" s="52" t="s">
        <v>367</v>
      </c>
    </row>
    <row r="16" spans="1:6" customFormat="1" x14ac:dyDescent="0.25">
      <c r="A16" s="46" t="s">
        <v>130</v>
      </c>
      <c r="B16" s="52" t="s">
        <v>363</v>
      </c>
      <c r="E16" s="46" t="s">
        <v>130</v>
      </c>
      <c r="F16" s="52" t="s">
        <v>366</v>
      </c>
    </row>
    <row r="17" spans="1:6" customFormat="1" x14ac:dyDescent="0.25">
      <c r="A17" s="47" t="s">
        <v>384</v>
      </c>
      <c r="B17" s="52"/>
      <c r="E17" s="47" t="s">
        <v>384</v>
      </c>
      <c r="F17" s="52"/>
    </row>
    <row r="18" spans="1:6" customFormat="1" x14ac:dyDescent="0.25">
      <c r="A18" s="46" t="s">
        <v>132</v>
      </c>
      <c r="B18" s="53">
        <v>46213</v>
      </c>
      <c r="E18" s="46" t="s">
        <v>132</v>
      </c>
      <c r="F18" s="53">
        <v>46213</v>
      </c>
    </row>
    <row r="19" spans="1:6" customFormat="1" x14ac:dyDescent="0.25">
      <c r="A19" s="46" t="s">
        <v>133</v>
      </c>
      <c r="B19" s="53">
        <v>46213</v>
      </c>
      <c r="E19" s="46" t="s">
        <v>133</v>
      </c>
      <c r="F19" s="53">
        <v>46213</v>
      </c>
    </row>
    <row r="20" spans="1:6" customFormat="1" x14ac:dyDescent="0.25">
      <c r="A20" s="46" t="s">
        <v>134</v>
      </c>
      <c r="B20" s="52" t="s">
        <v>143</v>
      </c>
      <c r="E20" s="46" t="s">
        <v>134</v>
      </c>
      <c r="F20" s="52" t="s">
        <v>143</v>
      </c>
    </row>
    <row r="21" spans="1:6" customFormat="1" x14ac:dyDescent="0.25">
      <c r="A21" s="46" t="s">
        <v>385</v>
      </c>
      <c r="B21" s="52" t="s">
        <v>62</v>
      </c>
      <c r="E21" s="46" t="s">
        <v>385</v>
      </c>
      <c r="F21" s="52" t="s">
        <v>62</v>
      </c>
    </row>
    <row r="22" spans="1:6" customFormat="1" x14ac:dyDescent="0.25"/>
    <row r="23" spans="1:6" customFormat="1" x14ac:dyDescent="0.25">
      <c r="A23" s="23" t="str">
        <f>HYPERLINK("#'Factor List'!A1", "Back to Factor List")</f>
        <v>Back to Factor List</v>
      </c>
      <c r="B23" s="23" t="str">
        <f>HYPERLINK("#'Assumptions'!A1", "Assumptions")</f>
        <v>Assumptions</v>
      </c>
    </row>
    <row r="26" spans="1:6" s="61" customFormat="1" ht="13" x14ac:dyDescent="0.25">
      <c r="A26" s="60" t="s">
        <v>386</v>
      </c>
      <c r="B26" s="60" t="s">
        <v>432</v>
      </c>
      <c r="E26" s="62" t="s">
        <v>416</v>
      </c>
      <c r="F26" s="63" t="s">
        <v>417</v>
      </c>
    </row>
    <row r="27" spans="1:6" x14ac:dyDescent="0.25">
      <c r="A27" s="44">
        <v>18</v>
      </c>
      <c r="B27" s="45">
        <v>6.43</v>
      </c>
      <c r="E27" s="44" t="s">
        <v>433</v>
      </c>
      <c r="F27" s="50">
        <v>1.02</v>
      </c>
    </row>
    <row r="28" spans="1:6" x14ac:dyDescent="0.25">
      <c r="A28" s="44">
        <v>19</v>
      </c>
      <c r="B28" s="45">
        <v>6.7</v>
      </c>
    </row>
    <row r="29" spans="1:6" x14ac:dyDescent="0.25">
      <c r="A29" s="44">
        <v>20</v>
      </c>
      <c r="B29" s="45">
        <v>6.96</v>
      </c>
    </row>
    <row r="30" spans="1:6" x14ac:dyDescent="0.25">
      <c r="A30" s="44">
        <v>21</v>
      </c>
      <c r="B30" s="45">
        <v>7.22</v>
      </c>
    </row>
    <row r="31" spans="1:6" x14ac:dyDescent="0.25">
      <c r="A31" s="44">
        <v>22</v>
      </c>
      <c r="B31" s="45">
        <v>7.5</v>
      </c>
    </row>
    <row r="32" spans="1:6" x14ac:dyDescent="0.25">
      <c r="A32" s="44">
        <v>23</v>
      </c>
      <c r="B32" s="45">
        <v>7.79</v>
      </c>
    </row>
    <row r="33" spans="1:2" x14ac:dyDescent="0.25">
      <c r="A33" s="44">
        <v>24</v>
      </c>
      <c r="B33" s="45">
        <v>8.09</v>
      </c>
    </row>
    <row r="34" spans="1:2" x14ac:dyDescent="0.25">
      <c r="A34" s="44">
        <v>25</v>
      </c>
      <c r="B34" s="45">
        <v>8.4</v>
      </c>
    </row>
    <row r="35" spans="1:2" x14ac:dyDescent="0.25">
      <c r="A35" s="44">
        <v>26</v>
      </c>
      <c r="B35" s="45">
        <v>8.7200000000000006</v>
      </c>
    </row>
    <row r="36" spans="1:2" x14ac:dyDescent="0.25">
      <c r="A36" s="44">
        <v>27</v>
      </c>
      <c r="B36" s="45">
        <v>9.0500000000000007</v>
      </c>
    </row>
    <row r="37" spans="1:2" x14ac:dyDescent="0.25">
      <c r="A37" s="44">
        <v>28</v>
      </c>
      <c r="B37" s="45">
        <v>9.39</v>
      </c>
    </row>
    <row r="38" spans="1:2" x14ac:dyDescent="0.25">
      <c r="A38" s="44">
        <v>29</v>
      </c>
      <c r="B38" s="45">
        <v>9.75</v>
      </c>
    </row>
    <row r="39" spans="1:2" x14ac:dyDescent="0.25">
      <c r="A39" s="44">
        <v>30</v>
      </c>
      <c r="B39" s="45">
        <v>10.119999999999999</v>
      </c>
    </row>
    <row r="40" spans="1:2" x14ac:dyDescent="0.25">
      <c r="A40" s="44">
        <v>31</v>
      </c>
      <c r="B40" s="45">
        <v>10.5</v>
      </c>
    </row>
    <row r="41" spans="1:2" x14ac:dyDescent="0.25">
      <c r="A41" s="44">
        <v>32</v>
      </c>
      <c r="B41" s="45">
        <v>10.9</v>
      </c>
    </row>
    <row r="42" spans="1:2" x14ac:dyDescent="0.25">
      <c r="A42" s="44">
        <v>33</v>
      </c>
      <c r="B42" s="45">
        <v>11.31</v>
      </c>
    </row>
    <row r="43" spans="1:2" x14ac:dyDescent="0.25">
      <c r="A43" s="44">
        <v>34</v>
      </c>
      <c r="B43" s="45">
        <v>11.73</v>
      </c>
    </row>
    <row r="44" spans="1:2" x14ac:dyDescent="0.25">
      <c r="A44" s="44">
        <v>35</v>
      </c>
      <c r="B44" s="45">
        <v>12.17</v>
      </c>
    </row>
    <row r="45" spans="1:2" x14ac:dyDescent="0.25">
      <c r="A45" s="44">
        <v>36</v>
      </c>
      <c r="B45" s="45">
        <v>12.62</v>
      </c>
    </row>
    <row r="46" spans="1:2" x14ac:dyDescent="0.25">
      <c r="A46" s="44">
        <v>37</v>
      </c>
      <c r="B46" s="45">
        <v>13.09</v>
      </c>
    </row>
    <row r="47" spans="1:2" x14ac:dyDescent="0.25">
      <c r="A47" s="44">
        <v>38</v>
      </c>
      <c r="B47" s="45">
        <v>13.57</v>
      </c>
    </row>
    <row r="48" spans="1:2" x14ac:dyDescent="0.25">
      <c r="A48" s="44">
        <v>39</v>
      </c>
      <c r="B48" s="45">
        <v>14.07</v>
      </c>
    </row>
    <row r="49" spans="1:2" x14ac:dyDescent="0.25">
      <c r="A49" s="44">
        <v>40</v>
      </c>
      <c r="B49" s="45">
        <v>14.58</v>
      </c>
    </row>
    <row r="50" spans="1:2" x14ac:dyDescent="0.25">
      <c r="A50" s="44">
        <v>41</v>
      </c>
      <c r="B50" s="45">
        <v>15.11</v>
      </c>
    </row>
    <row r="51" spans="1:2" x14ac:dyDescent="0.25">
      <c r="A51" s="44">
        <v>42</v>
      </c>
      <c r="B51" s="45">
        <v>15.66</v>
      </c>
    </row>
    <row r="52" spans="1:2" x14ac:dyDescent="0.25">
      <c r="A52" s="44">
        <v>43</v>
      </c>
      <c r="B52" s="45">
        <v>16.23</v>
      </c>
    </row>
    <row r="53" spans="1:2" x14ac:dyDescent="0.25">
      <c r="A53" s="44">
        <v>44</v>
      </c>
      <c r="B53" s="45">
        <v>16.809999999999999</v>
      </c>
    </row>
    <row r="54" spans="1:2" x14ac:dyDescent="0.25">
      <c r="A54" s="44">
        <v>45</v>
      </c>
      <c r="B54" s="45">
        <v>17.420000000000002</v>
      </c>
    </row>
    <row r="55" spans="1:2" x14ac:dyDescent="0.25">
      <c r="A55" s="44">
        <v>46</v>
      </c>
      <c r="B55" s="45">
        <v>18.04</v>
      </c>
    </row>
    <row r="56" spans="1:2" x14ac:dyDescent="0.25">
      <c r="A56" s="44">
        <v>47</v>
      </c>
      <c r="B56" s="45">
        <v>18.68</v>
      </c>
    </row>
    <row r="57" spans="1:2" x14ac:dyDescent="0.25">
      <c r="A57" s="44">
        <v>48</v>
      </c>
      <c r="B57" s="45">
        <v>19.350000000000001</v>
      </c>
    </row>
    <row r="58" spans="1:2" x14ac:dyDescent="0.25">
      <c r="A58" s="44">
        <v>49</v>
      </c>
      <c r="B58" s="45">
        <v>20.05</v>
      </c>
    </row>
    <row r="59" spans="1:2" x14ac:dyDescent="0.25">
      <c r="A59" s="44">
        <v>50</v>
      </c>
      <c r="B59" s="45">
        <v>20.77</v>
      </c>
    </row>
    <row r="60" spans="1:2" x14ac:dyDescent="0.25">
      <c r="A60" s="44">
        <v>51</v>
      </c>
      <c r="B60" s="45">
        <v>21.52</v>
      </c>
    </row>
    <row r="61" spans="1:2" x14ac:dyDescent="0.25">
      <c r="A61" s="44">
        <v>52</v>
      </c>
      <c r="B61" s="45">
        <v>22.31</v>
      </c>
    </row>
    <row r="62" spans="1:2" x14ac:dyDescent="0.25">
      <c r="A62" s="44">
        <v>53</v>
      </c>
      <c r="B62" s="45">
        <v>23.14</v>
      </c>
    </row>
    <row r="63" spans="1:2" x14ac:dyDescent="0.25">
      <c r="A63" s="44">
        <v>54</v>
      </c>
      <c r="B63" s="45">
        <v>24.03</v>
      </c>
    </row>
  </sheetData>
  <sheetProtection algorithmName="SHA-512" hashValue="taxU9bHbb5+Mu/D9nJP7K/omD09NwZJpJE9j5ClITCjcmzbKrfzzSGRD+tDKDoS/1qOs0sF2+YChK/CLoWeFGQ==" saltValue="o5+QsL7xMK0TLMtt8hPC2Q==" spinCount="100000" sheet="1" objects="1" scenarios="1"/>
  <conditionalFormatting sqref="E26:E27">
    <cfRule type="expression" dxfId="60" priority="13" stopIfTrue="1">
      <formula>MOD(ROW(),2)=0</formula>
    </cfRule>
    <cfRule type="expression" dxfId="59" priority="14" stopIfTrue="1">
      <formula>MOD(ROW(),2)&lt;&gt;0</formula>
    </cfRule>
  </conditionalFormatting>
  <conditionalFormatting sqref="F26:F27">
    <cfRule type="expression" dxfId="58" priority="15" stopIfTrue="1">
      <formula>MOD(ROW(),2)=0</formula>
    </cfRule>
    <cfRule type="expression" dxfId="57" priority="16" stopIfTrue="1">
      <formula>MOD(ROW(),2)&lt;&gt;0</formula>
    </cfRule>
  </conditionalFormatting>
  <conditionalFormatting sqref="E6:E21">
    <cfRule type="expression" dxfId="56" priority="17" stopIfTrue="1">
      <formula>MOD(ROW(),2)=0</formula>
    </cfRule>
    <cfRule type="expression" dxfId="55" priority="18" stopIfTrue="1">
      <formula>MOD(ROW(),2)&lt;&gt;0</formula>
    </cfRule>
  </conditionalFormatting>
  <conditionalFormatting sqref="F6:F21">
    <cfRule type="expression" dxfId="54" priority="19" stopIfTrue="1">
      <formula>MOD(ROW(),2)=0</formula>
    </cfRule>
    <cfRule type="expression" dxfId="53" priority="20" stopIfTrue="1">
      <formula>MOD(ROW(),2)&lt;&gt;0</formula>
    </cfRule>
  </conditionalFormatting>
  <conditionalFormatting sqref="A26:A63">
    <cfRule type="expression" dxfId="52" priority="21" stopIfTrue="1">
      <formula>MOD(ROW(),2)=0</formula>
    </cfRule>
  </conditionalFormatting>
  <conditionalFormatting sqref="A26:A63">
    <cfRule type="expression" dxfId="51" priority="22" stopIfTrue="1">
      <formula>MOD(ROW(),2)&lt;&gt;0</formula>
    </cfRule>
  </conditionalFormatting>
  <conditionalFormatting sqref="B26:B63">
    <cfRule type="expression" dxfId="50" priority="23" stopIfTrue="1">
      <formula>MOD(ROW(),2)=0</formula>
    </cfRule>
  </conditionalFormatting>
  <conditionalFormatting sqref="B26:B63">
    <cfRule type="expression" dxfId="49" priority="24" stopIfTrue="1">
      <formula>MOD(ROW(),2)&lt;&gt;0</formula>
    </cfRule>
  </conditionalFormatting>
  <conditionalFormatting sqref="A6:A21">
    <cfRule type="expression" dxfId="48" priority="25" stopIfTrue="1">
      <formula>MOD(ROW(),2)=0</formula>
    </cfRule>
    <cfRule type="expression" dxfId="47" priority="26" stopIfTrue="1">
      <formula>MOD(ROW(),2)&lt;&gt;0</formula>
    </cfRule>
  </conditionalFormatting>
  <conditionalFormatting sqref="B6:B21">
    <cfRule type="expression" dxfId="46" priority="27" stopIfTrue="1">
      <formula>MOD(ROW(),2)=0</formula>
    </cfRule>
    <cfRule type="expression" dxfId="45" priority="28" stopIfTrue="1">
      <formula>MOD(ROW(),2)&lt;&gt;0</formula>
    </cfRule>
  </conditionalFormatting>
  <pageMargins left="0.7" right="0.7" top="0.75" bottom="0.75" header="0.3" footer="0.3"/>
  <tableParts count="2">
    <tablePart r:id="rId1"/>
    <tablePart r:id="rId2"/>
  </tablePart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C341E-A0E8-435E-BEE4-F4BBFE24331F}">
  <sheetPr codeName="Sheet91"/>
  <dimension ref="A1:B67"/>
  <sheetViews>
    <sheetView showGridLines="0" workbookViewId="0">
      <selection activeCell="A6" sqref="A6"/>
    </sheetView>
  </sheetViews>
  <sheetFormatPr defaultColWidth="8.7265625" defaultRowHeight="12.5" x14ac:dyDescent="0.25"/>
  <cols>
    <col min="1" max="1" width="31.7265625" style="42" customWidth="1"/>
    <col min="2" max="2" width="40.54296875" style="42" customWidth="1"/>
    <col min="3" max="16384" width="8.7265625" style="42"/>
  </cols>
  <sheetData>
    <row r="1" spans="1:2" s="1" customFormat="1" ht="20" x14ac:dyDescent="0.4">
      <c r="A1" s="2" t="s">
        <v>0</v>
      </c>
    </row>
    <row r="2" spans="1:2" s="1" customFormat="1" ht="15.5" x14ac:dyDescent="0.35">
      <c r="A2" s="30" t="s">
        <v>1</v>
      </c>
      <c r="B2" s="3" t="str">
        <f>wb_title</f>
        <v>Fire_NI - Consolidated Factor Spreadsheet</v>
      </c>
    </row>
    <row r="3" spans="1:2" s="1" customFormat="1" ht="15.5" x14ac:dyDescent="0.35">
      <c r="A3" s="30" t="s">
        <v>2</v>
      </c>
      <c r="B3" s="3" t="str">
        <f>TABLE_FACTOR_TYPE_1 &amp; " - x-" &amp; TABLE_SERIES_NUMBER_1</f>
        <v>Added pension - x-702</v>
      </c>
    </row>
    <row r="4" spans="1:2" customFormat="1" x14ac:dyDescent="0.25"/>
    <row r="5" spans="1:2" customFormat="1" x14ac:dyDescent="0.25"/>
    <row r="6" spans="1:2" customFormat="1" x14ac:dyDescent="0.25">
      <c r="A6" s="46" t="s">
        <v>379</v>
      </c>
      <c r="B6" s="52" t="s">
        <v>380</v>
      </c>
    </row>
    <row r="7" spans="1:2" customFormat="1" x14ac:dyDescent="0.25">
      <c r="A7" s="46" t="s">
        <v>381</v>
      </c>
      <c r="B7" s="52" t="s">
        <v>31</v>
      </c>
    </row>
    <row r="8" spans="1:2" customFormat="1" x14ac:dyDescent="0.25">
      <c r="A8" s="46" t="s">
        <v>123</v>
      </c>
      <c r="B8" s="52">
        <v>2015</v>
      </c>
    </row>
    <row r="9" spans="1:2" customFormat="1" x14ac:dyDescent="0.25">
      <c r="A9" s="46" t="s">
        <v>124</v>
      </c>
      <c r="B9" s="52" t="s">
        <v>360</v>
      </c>
    </row>
    <row r="10" spans="1:2" customFormat="1" ht="25" x14ac:dyDescent="0.25">
      <c r="A10" s="46" t="s">
        <v>6</v>
      </c>
      <c r="B10" s="52" t="s">
        <v>368</v>
      </c>
    </row>
    <row r="11" spans="1:2" customFormat="1" x14ac:dyDescent="0.25">
      <c r="A11" s="46" t="s">
        <v>125</v>
      </c>
      <c r="B11" s="52" t="s">
        <v>219</v>
      </c>
    </row>
    <row r="12" spans="1:2" customFormat="1" ht="25" x14ac:dyDescent="0.25">
      <c r="A12" s="46" t="s">
        <v>126</v>
      </c>
      <c r="B12" s="52" t="s">
        <v>369</v>
      </c>
    </row>
    <row r="13" spans="1:2" customFormat="1" x14ac:dyDescent="0.25">
      <c r="A13" s="46" t="s">
        <v>382</v>
      </c>
      <c r="B13" s="52">
        <v>0</v>
      </c>
    </row>
    <row r="14" spans="1:2" customFormat="1" x14ac:dyDescent="0.25">
      <c r="A14" s="46" t="s">
        <v>128</v>
      </c>
      <c r="B14" s="52">
        <v>702</v>
      </c>
    </row>
    <row r="15" spans="1:2" customFormat="1" x14ac:dyDescent="0.25">
      <c r="A15" s="46" t="s">
        <v>383</v>
      </c>
      <c r="B15" s="52" t="s">
        <v>370</v>
      </c>
    </row>
    <row r="16" spans="1:2" customFormat="1" x14ac:dyDescent="0.25">
      <c r="A16" s="46" t="s">
        <v>130</v>
      </c>
      <c r="B16" s="52">
        <v>702</v>
      </c>
    </row>
    <row r="17" spans="1:2" customFormat="1" x14ac:dyDescent="0.25">
      <c r="A17" s="47" t="s">
        <v>384</v>
      </c>
      <c r="B17" s="52"/>
    </row>
    <row r="18" spans="1:2" customFormat="1" x14ac:dyDescent="0.25">
      <c r="A18" s="46" t="s">
        <v>132</v>
      </c>
      <c r="B18" s="53">
        <v>46213</v>
      </c>
    </row>
    <row r="19" spans="1:2" customFormat="1" x14ac:dyDescent="0.25">
      <c r="A19" s="46" t="s">
        <v>133</v>
      </c>
      <c r="B19" s="53">
        <v>46213</v>
      </c>
    </row>
    <row r="20" spans="1:2" customFormat="1" x14ac:dyDescent="0.25">
      <c r="A20" s="46" t="s">
        <v>134</v>
      </c>
      <c r="B20" s="52" t="s">
        <v>143</v>
      </c>
    </row>
    <row r="21" spans="1:2" customFormat="1" x14ac:dyDescent="0.25">
      <c r="A21" s="46" t="s">
        <v>385</v>
      </c>
      <c r="B21" s="52" t="s">
        <v>62</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13" x14ac:dyDescent="0.25">
      <c r="A26" s="60" t="s">
        <v>405</v>
      </c>
      <c r="B26" s="60" t="s">
        <v>434</v>
      </c>
    </row>
    <row r="27" spans="1:2" x14ac:dyDescent="0.25">
      <c r="A27" s="44">
        <v>0</v>
      </c>
      <c r="B27" s="45">
        <v>1</v>
      </c>
    </row>
    <row r="28" spans="1:2" x14ac:dyDescent="0.25">
      <c r="A28" s="44">
        <v>1</v>
      </c>
      <c r="B28" s="45">
        <v>1.02</v>
      </c>
    </row>
    <row r="29" spans="1:2" x14ac:dyDescent="0.25">
      <c r="A29" s="44">
        <v>2</v>
      </c>
      <c r="B29" s="45">
        <v>1.04</v>
      </c>
    </row>
    <row r="30" spans="1:2" x14ac:dyDescent="0.25">
      <c r="A30" s="44">
        <v>3</v>
      </c>
      <c r="B30" s="45">
        <v>1.06</v>
      </c>
    </row>
    <row r="31" spans="1:2" x14ac:dyDescent="0.25">
      <c r="A31" s="44">
        <v>4</v>
      </c>
      <c r="B31" s="45">
        <v>1.08</v>
      </c>
    </row>
    <row r="32" spans="1:2" x14ac:dyDescent="0.25">
      <c r="A32" s="44">
        <v>5</v>
      </c>
      <c r="B32" s="45">
        <v>1.1000000000000001</v>
      </c>
    </row>
    <row r="33" spans="1:2" x14ac:dyDescent="0.25">
      <c r="A33" s="44">
        <v>6</v>
      </c>
      <c r="B33" s="45">
        <v>1.1299999999999999</v>
      </c>
    </row>
    <row r="34" spans="1:2" x14ac:dyDescent="0.25">
      <c r="A34" s="44">
        <v>7</v>
      </c>
      <c r="B34" s="45">
        <v>1.1499999999999999</v>
      </c>
    </row>
    <row r="35" spans="1:2" x14ac:dyDescent="0.25">
      <c r="A35" s="44">
        <v>8</v>
      </c>
      <c r="B35" s="45">
        <v>1.17</v>
      </c>
    </row>
    <row r="36" spans="1:2" x14ac:dyDescent="0.25">
      <c r="A36" s="44">
        <v>9</v>
      </c>
      <c r="B36" s="45">
        <v>1.2</v>
      </c>
    </row>
    <row r="37" spans="1:2" x14ac:dyDescent="0.25">
      <c r="A37" s="44">
        <v>10</v>
      </c>
      <c r="B37" s="45">
        <v>1.22</v>
      </c>
    </row>
    <row r="38" spans="1:2" x14ac:dyDescent="0.25">
      <c r="A38" s="44">
        <v>11</v>
      </c>
      <c r="B38" s="45">
        <v>1.24</v>
      </c>
    </row>
    <row r="39" spans="1:2" x14ac:dyDescent="0.25">
      <c r="A39" s="44">
        <v>12</v>
      </c>
      <c r="B39" s="45">
        <v>1.27</v>
      </c>
    </row>
    <row r="40" spans="1:2" x14ac:dyDescent="0.25">
      <c r="A40" s="44">
        <v>13</v>
      </c>
      <c r="B40" s="45">
        <v>1.29</v>
      </c>
    </row>
    <row r="41" spans="1:2" x14ac:dyDescent="0.25">
      <c r="A41" s="44">
        <v>14</v>
      </c>
      <c r="B41" s="45">
        <v>1.32</v>
      </c>
    </row>
    <row r="42" spans="1:2" x14ac:dyDescent="0.25">
      <c r="A42" s="44">
        <v>15</v>
      </c>
      <c r="B42" s="45">
        <v>1.35</v>
      </c>
    </row>
    <row r="43" spans="1:2" x14ac:dyDescent="0.25">
      <c r="A43" s="44">
        <v>16</v>
      </c>
      <c r="B43" s="45">
        <v>1.37</v>
      </c>
    </row>
    <row r="44" spans="1:2" x14ac:dyDescent="0.25">
      <c r="A44" s="44">
        <v>17</v>
      </c>
      <c r="B44" s="45">
        <v>1.4</v>
      </c>
    </row>
    <row r="45" spans="1:2" x14ac:dyDescent="0.25">
      <c r="A45" s="44">
        <v>18</v>
      </c>
      <c r="B45" s="45">
        <v>1.43</v>
      </c>
    </row>
    <row r="46" spans="1:2" x14ac:dyDescent="0.25">
      <c r="A46" s="44">
        <v>19</v>
      </c>
      <c r="B46" s="45">
        <v>1.46</v>
      </c>
    </row>
    <row r="47" spans="1:2" x14ac:dyDescent="0.25">
      <c r="A47" s="44">
        <v>20</v>
      </c>
      <c r="B47" s="45">
        <v>1.49</v>
      </c>
    </row>
    <row r="48" spans="1:2" x14ac:dyDescent="0.25">
      <c r="A48" s="44">
        <v>21</v>
      </c>
      <c r="B48" s="45">
        <v>1.52</v>
      </c>
    </row>
    <row r="49" spans="1:2" x14ac:dyDescent="0.25">
      <c r="A49" s="44">
        <v>22</v>
      </c>
      <c r="B49" s="45">
        <v>1.55</v>
      </c>
    </row>
    <row r="50" spans="1:2" x14ac:dyDescent="0.25">
      <c r="A50" s="44">
        <v>23</v>
      </c>
      <c r="B50" s="45">
        <v>1.58</v>
      </c>
    </row>
    <row r="51" spans="1:2" x14ac:dyDescent="0.25">
      <c r="A51" s="44">
        <v>24</v>
      </c>
      <c r="B51" s="45">
        <v>1.61</v>
      </c>
    </row>
    <row r="52" spans="1:2" x14ac:dyDescent="0.25">
      <c r="A52" s="44">
        <v>25</v>
      </c>
      <c r="B52" s="45">
        <v>1.64</v>
      </c>
    </row>
    <row r="53" spans="1:2" x14ac:dyDescent="0.25">
      <c r="A53" s="44">
        <v>26</v>
      </c>
      <c r="B53" s="45">
        <v>1.67</v>
      </c>
    </row>
    <row r="54" spans="1:2" x14ac:dyDescent="0.25">
      <c r="A54" s="44">
        <v>27</v>
      </c>
      <c r="B54" s="45">
        <v>1.71</v>
      </c>
    </row>
    <row r="55" spans="1:2" x14ac:dyDescent="0.25">
      <c r="A55" s="44">
        <v>28</v>
      </c>
      <c r="B55" s="45">
        <v>1.74</v>
      </c>
    </row>
    <row r="56" spans="1:2" x14ac:dyDescent="0.25">
      <c r="A56" s="44">
        <v>29</v>
      </c>
      <c r="B56" s="45">
        <v>1.78</v>
      </c>
    </row>
    <row r="57" spans="1:2" x14ac:dyDescent="0.25">
      <c r="A57" s="44">
        <v>30</v>
      </c>
      <c r="B57" s="45">
        <v>1.81</v>
      </c>
    </row>
    <row r="58" spans="1:2" x14ac:dyDescent="0.25">
      <c r="A58" s="44">
        <v>31</v>
      </c>
      <c r="B58" s="45">
        <v>1.85</v>
      </c>
    </row>
    <row r="59" spans="1:2" x14ac:dyDescent="0.25">
      <c r="A59" s="44">
        <v>32</v>
      </c>
      <c r="B59" s="45">
        <v>1.88</v>
      </c>
    </row>
    <row r="60" spans="1:2" x14ac:dyDescent="0.25">
      <c r="A60" s="44">
        <v>33</v>
      </c>
      <c r="B60" s="45">
        <v>1.92</v>
      </c>
    </row>
    <row r="61" spans="1:2" x14ac:dyDescent="0.25">
      <c r="A61" s="44">
        <v>34</v>
      </c>
      <c r="B61" s="45">
        <v>1.96</v>
      </c>
    </row>
    <row r="62" spans="1:2" x14ac:dyDescent="0.25">
      <c r="A62" s="44">
        <v>35</v>
      </c>
      <c r="B62" s="45">
        <v>2</v>
      </c>
    </row>
    <row r="63" spans="1:2" x14ac:dyDescent="0.25">
      <c r="A63" s="44">
        <v>36</v>
      </c>
      <c r="B63" s="45">
        <v>2.04</v>
      </c>
    </row>
    <row r="64" spans="1:2" x14ac:dyDescent="0.25">
      <c r="A64" s="44">
        <v>37</v>
      </c>
      <c r="B64" s="45">
        <v>2.08</v>
      </c>
    </row>
    <row r="65" spans="1:2" x14ac:dyDescent="0.25">
      <c r="A65" s="44">
        <v>38</v>
      </c>
      <c r="B65" s="45">
        <v>2.12</v>
      </c>
    </row>
    <row r="66" spans="1:2" x14ac:dyDescent="0.25">
      <c r="A66" s="44">
        <v>39</v>
      </c>
      <c r="B66" s="45">
        <v>2.16</v>
      </c>
    </row>
    <row r="67" spans="1:2" x14ac:dyDescent="0.25">
      <c r="A67" s="44">
        <v>40</v>
      </c>
      <c r="B67" s="45">
        <v>2.21</v>
      </c>
    </row>
  </sheetData>
  <sheetProtection algorithmName="SHA-512" hashValue="Wqvc8wgJPhqYOGxAl2n1Dg40xlHDi4Tce8yQDb6MLnjuTe/N/roSWswF2euLyqrssoffCA7mWt35APsT//u6KA==" saltValue="jqvt6Jf3U5gs3zUmLetuBQ==" spinCount="100000" sheet="1" objects="1" scenarios="1"/>
  <conditionalFormatting sqref="A26:A67">
    <cfRule type="expression" dxfId="40" priority="9" stopIfTrue="1">
      <formula>MOD(ROW(),2)=0</formula>
    </cfRule>
    <cfRule type="expression" dxfId="39" priority="10" stopIfTrue="1">
      <formula>MOD(ROW(),2)&lt;&gt;0</formula>
    </cfRule>
  </conditionalFormatting>
  <conditionalFormatting sqref="B26:B67">
    <cfRule type="expression" dxfId="38" priority="11" stopIfTrue="1">
      <formula>MOD(ROW(),2)=0</formula>
    </cfRule>
    <cfRule type="expression" dxfId="37" priority="12" stopIfTrue="1">
      <formula>MOD(ROW(),2)&lt;&gt;0</formula>
    </cfRule>
  </conditionalFormatting>
  <conditionalFormatting sqref="A6:A21">
    <cfRule type="expression" dxfId="36" priority="13" stopIfTrue="1">
      <formula>MOD(ROW(),2)=0</formula>
    </cfRule>
    <cfRule type="expression" dxfId="35" priority="14" stopIfTrue="1">
      <formula>MOD(ROW(),2)&lt;&gt;0</formula>
    </cfRule>
  </conditionalFormatting>
  <conditionalFormatting sqref="B6:B21">
    <cfRule type="expression" dxfId="34" priority="15" stopIfTrue="1">
      <formula>MOD(ROW(),2)=0</formula>
    </cfRule>
    <cfRule type="expression" dxfId="33" priority="16" stopIfTrue="1">
      <formula>MOD(ROW(),2)&lt;&gt;0</formula>
    </cfRule>
  </conditionalFormatting>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6D792-C22A-4B6B-825A-5163045A9EAC}">
  <sheetPr codeName="Sheet11"/>
  <dimension ref="A1:C68"/>
  <sheetViews>
    <sheetView showGridLines="0" workbookViewId="0">
      <selection activeCell="A6" sqref="A6"/>
    </sheetView>
  </sheetViews>
  <sheetFormatPr defaultColWidth="8.7265625" defaultRowHeight="12.5" x14ac:dyDescent="0.25"/>
  <cols>
    <col min="1" max="1" width="31.54296875" style="42" customWidth="1"/>
    <col min="2" max="3" width="22.54296875" style="42" customWidth="1"/>
    <col min="4" max="16384" width="8.7265625" style="42"/>
  </cols>
  <sheetData>
    <row r="1" spans="1:3" s="1" customFormat="1" ht="20" x14ac:dyDescent="0.4">
      <c r="A1" s="2" t="s">
        <v>0</v>
      </c>
    </row>
    <row r="2" spans="1:3" s="1" customFormat="1" ht="15.5" x14ac:dyDescent="0.35">
      <c r="A2" s="30" t="s">
        <v>1</v>
      </c>
      <c r="B2" s="3" t="str">
        <f>wb_title</f>
        <v>Fire_NI - Consolidated Factor Spreadsheet</v>
      </c>
    </row>
    <row r="3" spans="1:3" s="1" customFormat="1" ht="15.5" x14ac:dyDescent="0.35">
      <c r="A3" s="30" t="s">
        <v>2</v>
      </c>
      <c r="B3" s="3" t="str">
        <f>TABLE_FACTOR_TYPE_1 &amp; " - x-" &amp; TABLE_SERIES_NUMBER_1</f>
        <v>CETV - x-204</v>
      </c>
    </row>
    <row r="4" spans="1:3" customFormat="1" x14ac:dyDescent="0.25"/>
    <row r="5" spans="1:3" customFormat="1" x14ac:dyDescent="0.25"/>
    <row r="6" spans="1:3" customFormat="1" x14ac:dyDescent="0.25">
      <c r="A6" s="46" t="s">
        <v>379</v>
      </c>
      <c r="B6" s="52" t="s">
        <v>380</v>
      </c>
      <c r="C6" s="52"/>
    </row>
    <row r="7" spans="1:3" customFormat="1" x14ac:dyDescent="0.25">
      <c r="A7" s="46" t="s">
        <v>381</v>
      </c>
      <c r="B7" s="52" t="s">
        <v>31</v>
      </c>
      <c r="C7" s="52"/>
    </row>
    <row r="8" spans="1:3" customFormat="1" x14ac:dyDescent="0.25">
      <c r="A8" s="46" t="s">
        <v>123</v>
      </c>
      <c r="B8" s="52" t="s">
        <v>147</v>
      </c>
      <c r="C8" s="52"/>
    </row>
    <row r="9" spans="1:3" customFormat="1" x14ac:dyDescent="0.25">
      <c r="A9" s="46" t="s">
        <v>124</v>
      </c>
      <c r="B9" s="52" t="s">
        <v>137</v>
      </c>
      <c r="C9" s="52"/>
    </row>
    <row r="10" spans="1:3" customFormat="1" ht="25" x14ac:dyDescent="0.25">
      <c r="A10" s="46" t="s">
        <v>6</v>
      </c>
      <c r="B10" s="52" t="s">
        <v>148</v>
      </c>
      <c r="C10" s="52"/>
    </row>
    <row r="11" spans="1:3" customFormat="1" x14ac:dyDescent="0.25">
      <c r="A11" s="46" t="s">
        <v>125</v>
      </c>
      <c r="B11" s="52" t="s">
        <v>144</v>
      </c>
      <c r="C11" s="52"/>
    </row>
    <row r="12" spans="1:3" customFormat="1" x14ac:dyDescent="0.25">
      <c r="A12" s="46" t="s">
        <v>126</v>
      </c>
      <c r="B12" s="52" t="s">
        <v>140</v>
      </c>
      <c r="C12" s="52"/>
    </row>
    <row r="13" spans="1:3" customFormat="1" x14ac:dyDescent="0.25">
      <c r="A13" s="46" t="s">
        <v>382</v>
      </c>
      <c r="B13" s="52">
        <v>1</v>
      </c>
      <c r="C13" s="52"/>
    </row>
    <row r="14" spans="1:3" customFormat="1" x14ac:dyDescent="0.25">
      <c r="A14" s="46" t="s">
        <v>128</v>
      </c>
      <c r="B14" s="52">
        <v>204</v>
      </c>
      <c r="C14" s="52"/>
    </row>
    <row r="15" spans="1:3" customFormat="1" x14ac:dyDescent="0.25">
      <c r="A15" s="46" t="s">
        <v>383</v>
      </c>
      <c r="B15" s="52" t="s">
        <v>150</v>
      </c>
      <c r="C15" s="52"/>
    </row>
    <row r="16" spans="1:3" customFormat="1" x14ac:dyDescent="0.25">
      <c r="A16" s="46" t="s">
        <v>130</v>
      </c>
      <c r="B16" s="52" t="s">
        <v>146</v>
      </c>
      <c r="C16" s="52"/>
    </row>
    <row r="17" spans="1:3" customFormat="1" x14ac:dyDescent="0.25">
      <c r="A17" s="47" t="s">
        <v>384</v>
      </c>
      <c r="B17" s="52"/>
      <c r="C17" s="52"/>
    </row>
    <row r="18" spans="1:3" customFormat="1" x14ac:dyDescent="0.25">
      <c r="A18" s="46" t="s">
        <v>132</v>
      </c>
      <c r="B18" s="53">
        <v>46163</v>
      </c>
      <c r="C18" s="53"/>
    </row>
    <row r="19" spans="1:3" customFormat="1" x14ac:dyDescent="0.25">
      <c r="A19" s="46" t="s">
        <v>133</v>
      </c>
      <c r="B19" s="53">
        <v>46161</v>
      </c>
      <c r="C19" s="52"/>
    </row>
    <row r="20" spans="1:3" customFormat="1" x14ac:dyDescent="0.25">
      <c r="A20" s="46" t="s">
        <v>134</v>
      </c>
      <c r="B20" s="52" t="s">
        <v>143</v>
      </c>
      <c r="C20" s="52"/>
    </row>
    <row r="21" spans="1:3" customFormat="1" x14ac:dyDescent="0.25">
      <c r="A21" s="46" t="s">
        <v>385</v>
      </c>
      <c r="B21" s="52" t="s">
        <v>62</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39" x14ac:dyDescent="0.25">
      <c r="A26" s="60" t="s">
        <v>386</v>
      </c>
      <c r="B26" s="60" t="s">
        <v>387</v>
      </c>
      <c r="C26" s="60" t="s">
        <v>388</v>
      </c>
    </row>
    <row r="27" spans="1:3" x14ac:dyDescent="0.25">
      <c r="A27" s="44">
        <v>18</v>
      </c>
      <c r="B27" s="45">
        <v>7.2</v>
      </c>
      <c r="C27" s="45">
        <v>2.15</v>
      </c>
    </row>
    <row r="28" spans="1:3" x14ac:dyDescent="0.25">
      <c r="A28" s="44">
        <v>19</v>
      </c>
      <c r="B28" s="45">
        <v>7.33</v>
      </c>
      <c r="C28" s="45">
        <v>2.25</v>
      </c>
    </row>
    <row r="29" spans="1:3" x14ac:dyDescent="0.25">
      <c r="A29" s="44">
        <v>20</v>
      </c>
      <c r="B29" s="45">
        <v>7.46</v>
      </c>
      <c r="C29" s="45">
        <v>2.29</v>
      </c>
    </row>
    <row r="30" spans="1:3" x14ac:dyDescent="0.25">
      <c r="A30" s="44">
        <v>21</v>
      </c>
      <c r="B30" s="45">
        <v>7.59</v>
      </c>
      <c r="C30" s="45">
        <v>2.33</v>
      </c>
    </row>
    <row r="31" spans="1:3" x14ac:dyDescent="0.25">
      <c r="A31" s="44">
        <v>22</v>
      </c>
      <c r="B31" s="45">
        <v>7.72</v>
      </c>
      <c r="C31" s="45">
        <v>2.37</v>
      </c>
    </row>
    <row r="32" spans="1:3" x14ac:dyDescent="0.25">
      <c r="A32" s="44">
        <v>23</v>
      </c>
      <c r="B32" s="45">
        <v>7.85</v>
      </c>
      <c r="C32" s="45">
        <v>2.42</v>
      </c>
    </row>
    <row r="33" spans="1:3" x14ac:dyDescent="0.25">
      <c r="A33" s="44">
        <v>24</v>
      </c>
      <c r="B33" s="45">
        <v>7.99</v>
      </c>
      <c r="C33" s="45">
        <v>2.46</v>
      </c>
    </row>
    <row r="34" spans="1:3" x14ac:dyDescent="0.25">
      <c r="A34" s="44">
        <v>25</v>
      </c>
      <c r="B34" s="45">
        <v>8.1300000000000008</v>
      </c>
      <c r="C34" s="45">
        <v>2.5</v>
      </c>
    </row>
    <row r="35" spans="1:3" x14ac:dyDescent="0.25">
      <c r="A35" s="44">
        <v>26</v>
      </c>
      <c r="B35" s="45">
        <v>8.27</v>
      </c>
      <c r="C35" s="45">
        <v>2.5499999999999998</v>
      </c>
    </row>
    <row r="36" spans="1:3" x14ac:dyDescent="0.25">
      <c r="A36" s="44">
        <v>27</v>
      </c>
      <c r="B36" s="45">
        <v>8.42</v>
      </c>
      <c r="C36" s="45">
        <v>2.59</v>
      </c>
    </row>
    <row r="37" spans="1:3" x14ac:dyDescent="0.25">
      <c r="A37" s="44">
        <v>28</v>
      </c>
      <c r="B37" s="45">
        <v>8.56</v>
      </c>
      <c r="C37" s="45">
        <v>2.63</v>
      </c>
    </row>
    <row r="38" spans="1:3" x14ac:dyDescent="0.25">
      <c r="A38" s="44">
        <v>29</v>
      </c>
      <c r="B38" s="45">
        <v>8.7100000000000009</v>
      </c>
      <c r="C38" s="45">
        <v>2.68</v>
      </c>
    </row>
    <row r="39" spans="1:3" x14ac:dyDescent="0.25">
      <c r="A39" s="44">
        <v>30</v>
      </c>
      <c r="B39" s="45">
        <v>8.8699999999999992</v>
      </c>
      <c r="C39" s="45">
        <v>2.73</v>
      </c>
    </row>
    <row r="40" spans="1:3" x14ac:dyDescent="0.25">
      <c r="A40" s="44">
        <v>31</v>
      </c>
      <c r="B40" s="45">
        <v>9.02</v>
      </c>
      <c r="C40" s="45">
        <v>2.78</v>
      </c>
    </row>
    <row r="41" spans="1:3" x14ac:dyDescent="0.25">
      <c r="A41" s="44">
        <v>32</v>
      </c>
      <c r="B41" s="45">
        <v>9.18</v>
      </c>
      <c r="C41" s="45">
        <v>2.82</v>
      </c>
    </row>
    <row r="42" spans="1:3" x14ac:dyDescent="0.25">
      <c r="A42" s="44">
        <v>33</v>
      </c>
      <c r="B42" s="45">
        <v>9.34</v>
      </c>
      <c r="C42" s="45">
        <v>2.87</v>
      </c>
    </row>
    <row r="43" spans="1:3" x14ac:dyDescent="0.25">
      <c r="A43" s="44">
        <v>34</v>
      </c>
      <c r="B43" s="45">
        <v>9.5</v>
      </c>
      <c r="C43" s="45">
        <v>2.92</v>
      </c>
    </row>
    <row r="44" spans="1:3" x14ac:dyDescent="0.25">
      <c r="A44" s="44">
        <v>35</v>
      </c>
      <c r="B44" s="45">
        <v>9.67</v>
      </c>
      <c r="C44" s="45">
        <v>2.97</v>
      </c>
    </row>
    <row r="45" spans="1:3" x14ac:dyDescent="0.25">
      <c r="A45" s="44">
        <v>36</v>
      </c>
      <c r="B45" s="45">
        <v>9.84</v>
      </c>
      <c r="C45" s="45">
        <v>3.03</v>
      </c>
    </row>
    <row r="46" spans="1:3" x14ac:dyDescent="0.25">
      <c r="A46" s="44">
        <v>37</v>
      </c>
      <c r="B46" s="45">
        <v>10.01</v>
      </c>
      <c r="C46" s="45">
        <v>3.08</v>
      </c>
    </row>
    <row r="47" spans="1:3" x14ac:dyDescent="0.25">
      <c r="A47" s="44">
        <v>38</v>
      </c>
      <c r="B47" s="45">
        <v>10.19</v>
      </c>
      <c r="C47" s="45">
        <v>3.13</v>
      </c>
    </row>
    <row r="48" spans="1:3" x14ac:dyDescent="0.25">
      <c r="A48" s="44">
        <v>39</v>
      </c>
      <c r="B48" s="45">
        <v>10.36</v>
      </c>
      <c r="C48" s="45">
        <v>3.18</v>
      </c>
    </row>
    <row r="49" spans="1:3" x14ac:dyDescent="0.25">
      <c r="A49" s="44">
        <v>40</v>
      </c>
      <c r="B49" s="45">
        <v>10.55</v>
      </c>
      <c r="C49" s="45">
        <v>3.23</v>
      </c>
    </row>
    <row r="50" spans="1:3" x14ac:dyDescent="0.25">
      <c r="A50" s="44">
        <v>41</v>
      </c>
      <c r="B50" s="45">
        <v>10.74</v>
      </c>
      <c r="C50" s="45">
        <v>3.28</v>
      </c>
    </row>
    <row r="51" spans="1:3" x14ac:dyDescent="0.25">
      <c r="A51" s="44">
        <v>42</v>
      </c>
      <c r="B51" s="45">
        <v>10.93</v>
      </c>
      <c r="C51" s="45">
        <v>3.34</v>
      </c>
    </row>
    <row r="52" spans="1:3" x14ac:dyDescent="0.25">
      <c r="A52" s="44">
        <v>43</v>
      </c>
      <c r="B52" s="45">
        <v>11.12</v>
      </c>
      <c r="C52" s="45">
        <v>3.39</v>
      </c>
    </row>
    <row r="53" spans="1:3" x14ac:dyDescent="0.25">
      <c r="A53" s="44">
        <v>44</v>
      </c>
      <c r="B53" s="45">
        <v>11.32</v>
      </c>
      <c r="C53" s="45">
        <v>3.44</v>
      </c>
    </row>
    <row r="54" spans="1:3" x14ac:dyDescent="0.25">
      <c r="A54" s="44">
        <v>45</v>
      </c>
      <c r="B54" s="45">
        <v>11.52</v>
      </c>
      <c r="C54" s="45">
        <v>3.49</v>
      </c>
    </row>
    <row r="55" spans="1:3" x14ac:dyDescent="0.25">
      <c r="A55" s="44">
        <v>46</v>
      </c>
      <c r="B55" s="45">
        <v>11.73</v>
      </c>
      <c r="C55" s="45">
        <v>3.54</v>
      </c>
    </row>
    <row r="56" spans="1:3" x14ac:dyDescent="0.25">
      <c r="A56" s="44">
        <v>47</v>
      </c>
      <c r="B56" s="45">
        <v>11.95</v>
      </c>
      <c r="C56" s="45">
        <v>3.58</v>
      </c>
    </row>
    <row r="57" spans="1:3" x14ac:dyDescent="0.25">
      <c r="A57" s="44">
        <v>48</v>
      </c>
      <c r="B57" s="45">
        <v>12.17</v>
      </c>
      <c r="C57" s="45">
        <v>3.63</v>
      </c>
    </row>
    <row r="58" spans="1:3" x14ac:dyDescent="0.25">
      <c r="A58" s="44">
        <v>49</v>
      </c>
      <c r="B58" s="45">
        <v>12.4</v>
      </c>
      <c r="C58" s="45">
        <v>3.67</v>
      </c>
    </row>
    <row r="59" spans="1:3" x14ac:dyDescent="0.25">
      <c r="A59" s="44">
        <v>50</v>
      </c>
      <c r="B59" s="45">
        <v>12.63</v>
      </c>
      <c r="C59" s="45">
        <v>3.71</v>
      </c>
    </row>
    <row r="60" spans="1:3" x14ac:dyDescent="0.25">
      <c r="A60" s="44">
        <v>51</v>
      </c>
      <c r="B60" s="45">
        <v>12.87</v>
      </c>
      <c r="C60" s="45">
        <v>3.76</v>
      </c>
    </row>
    <row r="61" spans="1:3" x14ac:dyDescent="0.25">
      <c r="A61" s="44">
        <v>52</v>
      </c>
      <c r="B61" s="45">
        <v>13.11</v>
      </c>
      <c r="C61" s="45">
        <v>3.8</v>
      </c>
    </row>
    <row r="62" spans="1:3" x14ac:dyDescent="0.25">
      <c r="A62" s="44">
        <v>53</v>
      </c>
      <c r="B62" s="45">
        <v>13.37</v>
      </c>
      <c r="C62" s="45">
        <v>3.83</v>
      </c>
    </row>
    <row r="63" spans="1:3" x14ac:dyDescent="0.25">
      <c r="A63" s="44">
        <v>54</v>
      </c>
      <c r="B63" s="45">
        <v>13.63</v>
      </c>
      <c r="C63" s="45">
        <v>3.87</v>
      </c>
    </row>
    <row r="64" spans="1:3" x14ac:dyDescent="0.25">
      <c r="A64" s="44">
        <v>55</v>
      </c>
      <c r="B64" s="45">
        <v>13.91</v>
      </c>
      <c r="C64" s="45">
        <v>3.89</v>
      </c>
    </row>
    <row r="65" spans="1:3" x14ac:dyDescent="0.25">
      <c r="A65" s="44">
        <v>56</v>
      </c>
      <c r="B65" s="45">
        <v>14.19</v>
      </c>
      <c r="C65" s="45">
        <v>3.92</v>
      </c>
    </row>
    <row r="66" spans="1:3" x14ac:dyDescent="0.25">
      <c r="A66" s="44">
        <v>57</v>
      </c>
      <c r="B66" s="45">
        <v>14.49</v>
      </c>
      <c r="C66" s="45">
        <v>3.94</v>
      </c>
    </row>
    <row r="67" spans="1:3" x14ac:dyDescent="0.25">
      <c r="A67" s="44">
        <v>58</v>
      </c>
      <c r="B67" s="45">
        <v>14.8</v>
      </c>
      <c r="C67" s="45">
        <v>3.95</v>
      </c>
    </row>
    <row r="68" spans="1:3" x14ac:dyDescent="0.25">
      <c r="A68" s="44">
        <v>59</v>
      </c>
      <c r="B68" s="45">
        <v>15.12</v>
      </c>
      <c r="C68" s="45">
        <v>3.97</v>
      </c>
    </row>
  </sheetData>
  <sheetProtection algorithmName="SHA-512" hashValue="gUEfslIUaz46hRFLtqFlHkH28UrScqYmKSGwl6m1NMjKLCXMrld3/Z50ZMSsWv45lO+MAS5+t8BEp7lrjx7kGQ==" saltValue="8fYXWFP8b4mhWH8pJ5uOYQ==" spinCount="100000" sheet="1" objects="1" scenarios="1"/>
  <conditionalFormatting sqref="A26:A68">
    <cfRule type="expression" dxfId="850" priority="1" stopIfTrue="1">
      <formula>MOD(ROW(),2)=0</formula>
    </cfRule>
    <cfRule type="expression" dxfId="849" priority="2" stopIfTrue="1">
      <formula>MOD(ROW(),2)&lt;&gt;0</formula>
    </cfRule>
  </conditionalFormatting>
  <conditionalFormatting sqref="B26:C68">
    <cfRule type="expression" dxfId="848" priority="3" stopIfTrue="1">
      <formula>MOD(ROW(),2)=0</formula>
    </cfRule>
    <cfRule type="expression" dxfId="847" priority="4" stopIfTrue="1">
      <formula>MOD(ROW(),2)&lt;&gt;0</formula>
    </cfRule>
  </conditionalFormatting>
  <conditionalFormatting sqref="A6:A21">
    <cfRule type="expression" dxfId="846" priority="5" stopIfTrue="1">
      <formula>MOD(ROW(),2)=0</formula>
    </cfRule>
    <cfRule type="expression" dxfId="845" priority="6" stopIfTrue="1">
      <formula>MOD(ROW(),2)&lt;&gt;0</formula>
    </cfRule>
  </conditionalFormatting>
  <conditionalFormatting sqref="B6:C21">
    <cfRule type="expression" dxfId="844" priority="7" stopIfTrue="1">
      <formula>MOD(ROW(),2)=0</formula>
    </cfRule>
    <cfRule type="expression" dxfId="843" priority="8" stopIfTrue="1">
      <formula>MOD(ROW(),2)&lt;&gt;0</formula>
    </cfRule>
  </conditionalFormatting>
  <pageMargins left="0.7" right="0.7" top="0.75" bottom="0.75" header="0.3" footer="0.3"/>
  <tableParts count="1">
    <tablePart r:id="rId1"/>
  </tablePart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CD149-6625-4340-8FFC-20E36C480CEA}">
  <sheetPr codeName="Sheet92"/>
  <dimension ref="A1:P36"/>
  <sheetViews>
    <sheetView showGridLines="0" workbookViewId="0">
      <selection activeCell="A6" sqref="A6"/>
    </sheetView>
  </sheetViews>
  <sheetFormatPr defaultColWidth="8.7265625" defaultRowHeight="12.5" x14ac:dyDescent="0.25"/>
  <cols>
    <col min="1" max="1" width="31.54296875" style="42" customWidth="1"/>
    <col min="2" max="2" width="27.453125" style="42" customWidth="1"/>
    <col min="3" max="3" width="23.54296875" style="42" customWidth="1"/>
    <col min="4" max="5" width="8.7265625" style="42"/>
    <col min="6" max="6" width="31.54296875" style="42" customWidth="1"/>
    <col min="7" max="7" width="40.54296875" style="42" customWidth="1"/>
    <col min="8" max="9" width="8.7265625" style="42"/>
    <col min="10" max="10" width="31.54296875" style="42" customWidth="1"/>
    <col min="11" max="11" width="40.54296875" style="42" customWidth="1"/>
    <col min="12" max="15" width="8.7265625" style="42"/>
    <col min="16" max="16" width="9.7265625" style="42" bestFit="1" customWidth="1"/>
    <col min="17" max="16384" width="8.7265625" style="42"/>
  </cols>
  <sheetData>
    <row r="1" spans="1:11" s="1" customFormat="1" ht="20" x14ac:dyDescent="0.4">
      <c r="A1" s="2" t="s">
        <v>0</v>
      </c>
    </row>
    <row r="2" spans="1:11" s="1" customFormat="1" ht="15.5" x14ac:dyDescent="0.35">
      <c r="A2" s="30" t="s">
        <v>1</v>
      </c>
      <c r="B2" s="3" t="str">
        <f>wb_title</f>
        <v>Fire_NI - Consolidated Factor Spreadsheet</v>
      </c>
    </row>
    <row r="3" spans="1:11" s="1" customFormat="1" ht="15.5" x14ac:dyDescent="0.35">
      <c r="A3" s="30" t="s">
        <v>2</v>
      </c>
      <c r="B3" s="3" t="str">
        <f>TABLE_FACTOR_TYPE_1 &amp; " - x-" &amp; TABLE_SERIES_NUMBER_1</f>
        <v>Conversion Factors - x-802</v>
      </c>
    </row>
    <row r="4" spans="1:11" customFormat="1" x14ac:dyDescent="0.25"/>
    <row r="5" spans="1:11" customFormat="1" x14ac:dyDescent="0.25"/>
    <row r="6" spans="1:11" customFormat="1" x14ac:dyDescent="0.25">
      <c r="A6" s="46" t="s">
        <v>379</v>
      </c>
      <c r="B6" s="52" t="s">
        <v>380</v>
      </c>
      <c r="C6" s="52"/>
      <c r="F6" s="46" t="s">
        <v>379</v>
      </c>
      <c r="G6" s="52" t="s">
        <v>380</v>
      </c>
      <c r="J6" s="46" t="s">
        <v>379</v>
      </c>
      <c r="K6" s="52" t="s">
        <v>380</v>
      </c>
    </row>
    <row r="7" spans="1:11" customFormat="1" x14ac:dyDescent="0.25">
      <c r="A7" s="46" t="s">
        <v>381</v>
      </c>
      <c r="B7" s="52" t="s">
        <v>31</v>
      </c>
      <c r="C7" s="52"/>
      <c r="F7" s="46" t="s">
        <v>381</v>
      </c>
      <c r="G7" s="52" t="s">
        <v>31</v>
      </c>
      <c r="J7" s="46" t="s">
        <v>381</v>
      </c>
      <c r="K7" s="52" t="s">
        <v>31</v>
      </c>
    </row>
    <row r="8" spans="1:11" customFormat="1" x14ac:dyDescent="0.25">
      <c r="A8" s="46" t="s">
        <v>123</v>
      </c>
      <c r="B8" s="52">
        <v>2007</v>
      </c>
      <c r="C8" s="52"/>
      <c r="F8" s="46" t="s">
        <v>123</v>
      </c>
      <c r="G8" s="52">
        <v>2007</v>
      </c>
      <c r="J8" s="46" t="s">
        <v>123</v>
      </c>
      <c r="K8" s="52">
        <v>2007</v>
      </c>
    </row>
    <row r="9" spans="1:11" customFormat="1" x14ac:dyDescent="0.25">
      <c r="A9" s="46" t="s">
        <v>124</v>
      </c>
      <c r="B9" s="52" t="s">
        <v>371</v>
      </c>
      <c r="C9" s="52"/>
      <c r="F9" s="46" t="s">
        <v>124</v>
      </c>
      <c r="G9" s="52" t="s">
        <v>371</v>
      </c>
      <c r="J9" s="46" t="s">
        <v>124</v>
      </c>
      <c r="K9" s="52" t="s">
        <v>371</v>
      </c>
    </row>
    <row r="10" spans="1:11" customFormat="1" ht="25" x14ac:dyDescent="0.25">
      <c r="A10" s="46" t="s">
        <v>6</v>
      </c>
      <c r="B10" s="52" t="s">
        <v>372</v>
      </c>
      <c r="C10" s="52"/>
      <c r="F10" s="46" t="s">
        <v>6</v>
      </c>
      <c r="G10" s="52" t="s">
        <v>375</v>
      </c>
      <c r="J10" s="46" t="s">
        <v>6</v>
      </c>
      <c r="K10" s="52" t="s">
        <v>377</v>
      </c>
    </row>
    <row r="11" spans="1:11" customFormat="1" x14ac:dyDescent="0.25">
      <c r="A11" s="46" t="s">
        <v>125</v>
      </c>
      <c r="B11" s="52" t="s">
        <v>219</v>
      </c>
      <c r="C11" s="52"/>
      <c r="F11" s="46" t="s">
        <v>125</v>
      </c>
      <c r="G11" s="52" t="s">
        <v>219</v>
      </c>
      <c r="J11" s="46" t="s">
        <v>125</v>
      </c>
      <c r="K11" s="52" t="s">
        <v>219</v>
      </c>
    </row>
    <row r="12" spans="1:11" customFormat="1" x14ac:dyDescent="0.25">
      <c r="A12" s="46" t="s">
        <v>126</v>
      </c>
      <c r="B12" s="52" t="s">
        <v>346</v>
      </c>
      <c r="C12" s="52"/>
      <c r="F12" s="46" t="s">
        <v>126</v>
      </c>
      <c r="G12" s="52" t="s">
        <v>346</v>
      </c>
      <c r="J12" s="46" t="s">
        <v>126</v>
      </c>
      <c r="K12" s="52" t="s">
        <v>346</v>
      </c>
    </row>
    <row r="13" spans="1:11" customFormat="1" x14ac:dyDescent="0.25">
      <c r="A13" s="46" t="s">
        <v>382</v>
      </c>
      <c r="B13" s="52">
        <v>0</v>
      </c>
      <c r="C13" s="52"/>
      <c r="F13" s="46" t="s">
        <v>382</v>
      </c>
      <c r="G13" s="52">
        <v>0</v>
      </c>
      <c r="J13" s="46" t="s">
        <v>382</v>
      </c>
      <c r="K13" s="52">
        <v>0</v>
      </c>
    </row>
    <row r="14" spans="1:11" customFormat="1" x14ac:dyDescent="0.25">
      <c r="A14" s="46" t="s">
        <v>128</v>
      </c>
      <c r="B14" s="52">
        <v>802</v>
      </c>
      <c r="C14" s="52"/>
      <c r="F14" s="46" t="s">
        <v>128</v>
      </c>
      <c r="G14" s="52">
        <v>802</v>
      </c>
      <c r="J14" s="46" t="s">
        <v>128</v>
      </c>
      <c r="K14" s="52">
        <v>802</v>
      </c>
    </row>
    <row r="15" spans="1:11" customFormat="1" x14ac:dyDescent="0.25">
      <c r="A15" s="46" t="s">
        <v>383</v>
      </c>
      <c r="B15" s="52" t="s">
        <v>373</v>
      </c>
      <c r="C15" s="52"/>
      <c r="F15" s="46" t="s">
        <v>383</v>
      </c>
      <c r="G15" s="52" t="s">
        <v>376</v>
      </c>
      <c r="J15" s="46" t="s">
        <v>383</v>
      </c>
      <c r="K15" s="52" t="s">
        <v>378</v>
      </c>
    </row>
    <row r="16" spans="1:11" customFormat="1" x14ac:dyDescent="0.25">
      <c r="A16" s="46" t="s">
        <v>130</v>
      </c>
      <c r="B16" s="52" t="s">
        <v>356</v>
      </c>
      <c r="C16" s="52"/>
      <c r="F16" s="46" t="s">
        <v>130</v>
      </c>
      <c r="G16" s="52" t="s">
        <v>359</v>
      </c>
      <c r="J16" s="46" t="s">
        <v>130</v>
      </c>
      <c r="K16" s="52" t="s">
        <v>323</v>
      </c>
    </row>
    <row r="17" spans="1:16" customFormat="1" x14ac:dyDescent="0.25">
      <c r="A17" s="47" t="s">
        <v>384</v>
      </c>
      <c r="B17" s="52"/>
      <c r="C17" s="52"/>
      <c r="F17" s="47" t="s">
        <v>384</v>
      </c>
      <c r="G17" s="52"/>
      <c r="J17" s="47" t="s">
        <v>384</v>
      </c>
      <c r="K17" s="52"/>
    </row>
    <row r="18" spans="1:16" customFormat="1" x14ac:dyDescent="0.25">
      <c r="A18" s="46" t="s">
        <v>132</v>
      </c>
      <c r="B18" s="53"/>
      <c r="C18" s="53"/>
      <c r="F18" s="46" t="s">
        <v>132</v>
      </c>
      <c r="G18" s="53"/>
      <c r="J18" s="46" t="s">
        <v>132</v>
      </c>
      <c r="K18" s="52"/>
      <c r="P18" s="31"/>
    </row>
    <row r="19" spans="1:16" customFormat="1" x14ac:dyDescent="0.25">
      <c r="A19" s="46" t="s">
        <v>133</v>
      </c>
      <c r="B19" s="52"/>
      <c r="C19" s="52"/>
      <c r="F19" s="46" t="s">
        <v>133</v>
      </c>
      <c r="G19" s="52"/>
      <c r="J19" s="46" t="s">
        <v>133</v>
      </c>
      <c r="K19" s="52"/>
    </row>
    <row r="20" spans="1:16" customFormat="1" x14ac:dyDescent="0.25">
      <c r="A20" s="46" t="s">
        <v>134</v>
      </c>
      <c r="B20" s="52" t="s">
        <v>374</v>
      </c>
      <c r="C20" s="52"/>
      <c r="F20" s="46" t="s">
        <v>134</v>
      </c>
      <c r="G20" s="52" t="s">
        <v>374</v>
      </c>
      <c r="J20" s="46" t="s">
        <v>134</v>
      </c>
      <c r="K20" s="52" t="s">
        <v>374</v>
      </c>
    </row>
    <row r="21" spans="1:16" customFormat="1" x14ac:dyDescent="0.25">
      <c r="A21" s="46" t="s">
        <v>385</v>
      </c>
      <c r="B21" s="52"/>
      <c r="C21" s="52"/>
      <c r="F21" s="46" t="s">
        <v>385</v>
      </c>
      <c r="G21" s="52"/>
      <c r="J21" s="46" t="s">
        <v>385</v>
      </c>
      <c r="K21" s="52"/>
    </row>
    <row r="22" spans="1:16" customFormat="1" x14ac:dyDescent="0.25"/>
    <row r="23" spans="1:16" customFormat="1" x14ac:dyDescent="0.25">
      <c r="A23" s="23" t="str">
        <f>HYPERLINK("#'Factor List'!A1", "Back to Factor List")</f>
        <v>Back to Factor List</v>
      </c>
      <c r="B23" s="23" t="str">
        <f>HYPERLINK("#'Assumptions'!A1", "Assumptions")</f>
        <v>Assumptions</v>
      </c>
    </row>
    <row r="26" spans="1:16" s="61" customFormat="1" ht="26" x14ac:dyDescent="0.25">
      <c r="A26" s="60" t="s">
        <v>140</v>
      </c>
      <c r="B26" s="60" t="s">
        <v>435</v>
      </c>
      <c r="C26" s="60" t="s">
        <v>436</v>
      </c>
      <c r="F26" s="60" t="s">
        <v>140</v>
      </c>
      <c r="G26" s="60" t="s">
        <v>371</v>
      </c>
      <c r="J26" s="60" t="s">
        <v>140</v>
      </c>
      <c r="K26" s="60" t="s">
        <v>435</v>
      </c>
    </row>
    <row r="27" spans="1:16" x14ac:dyDescent="0.25">
      <c r="A27" s="44" t="s">
        <v>437</v>
      </c>
      <c r="B27" s="50"/>
      <c r="C27" s="50"/>
      <c r="F27" s="44" t="s">
        <v>438</v>
      </c>
      <c r="G27" s="50"/>
      <c r="J27" s="44" t="s">
        <v>437</v>
      </c>
      <c r="K27" s="50"/>
    </row>
    <row r="28" spans="1:16" x14ac:dyDescent="0.25">
      <c r="A28" s="44">
        <v>56</v>
      </c>
      <c r="B28" s="50"/>
      <c r="C28" s="50"/>
      <c r="F28" s="44">
        <v>36</v>
      </c>
      <c r="G28" s="50"/>
      <c r="J28" s="44">
        <v>56</v>
      </c>
      <c r="K28" s="50"/>
    </row>
    <row r="29" spans="1:16" x14ac:dyDescent="0.25">
      <c r="A29" s="44">
        <v>57</v>
      </c>
      <c r="B29" s="50"/>
      <c r="C29" s="50"/>
      <c r="F29" s="44">
        <v>37</v>
      </c>
      <c r="G29" s="50"/>
      <c r="J29" s="44">
        <v>57</v>
      </c>
      <c r="K29" s="50"/>
    </row>
    <row r="30" spans="1:16" x14ac:dyDescent="0.25">
      <c r="A30" s="44">
        <v>58</v>
      </c>
      <c r="B30" s="50"/>
      <c r="C30" s="50"/>
      <c r="F30" s="44">
        <v>38</v>
      </c>
      <c r="G30" s="50"/>
      <c r="J30" s="44">
        <v>58</v>
      </c>
      <c r="K30" s="50"/>
    </row>
    <row r="31" spans="1:16" x14ac:dyDescent="0.25">
      <c r="A31" s="44">
        <v>59</v>
      </c>
      <c r="B31" s="50"/>
      <c r="C31" s="50"/>
      <c r="F31" s="44">
        <v>39</v>
      </c>
      <c r="G31" s="50"/>
      <c r="J31" s="44">
        <v>59</v>
      </c>
      <c r="K31" s="50"/>
    </row>
    <row r="32" spans="1:16" x14ac:dyDescent="0.25">
      <c r="F32" s="44" t="s">
        <v>439</v>
      </c>
      <c r="G32" s="50"/>
    </row>
    <row r="33" spans="6:7" x14ac:dyDescent="0.25">
      <c r="F33" s="44">
        <v>56</v>
      </c>
      <c r="G33" s="50"/>
    </row>
    <row r="34" spans="6:7" x14ac:dyDescent="0.25">
      <c r="F34" s="44">
        <v>57</v>
      </c>
      <c r="G34" s="50"/>
    </row>
    <row r="35" spans="6:7" x14ac:dyDescent="0.25">
      <c r="F35" s="44">
        <v>58</v>
      </c>
      <c r="G35" s="50"/>
    </row>
    <row r="36" spans="6:7" x14ac:dyDescent="0.25">
      <c r="F36" s="44">
        <v>59</v>
      </c>
      <c r="G36" s="50"/>
    </row>
  </sheetData>
  <sheetProtection algorithmName="SHA-512" hashValue="Eh7UOkNGD3vgxwwqQ4PAYUxC9Aj3a3dbYajyNKrnYPiSznBE8f4V0PDORbXfnD3RXKI7w5bS85AyOOwymm4wVw==" saltValue="GMDF6KoBd9/lZUtH2YoBrw==" spinCount="100000" sheet="1" objects="1" scenarios="1"/>
  <conditionalFormatting sqref="A26:A31">
    <cfRule type="expression" dxfId="30" priority="9" stopIfTrue="1">
      <formula>MOD(ROW(),2)=0</formula>
    </cfRule>
    <cfRule type="expression" dxfId="29" priority="10" stopIfTrue="1">
      <formula>MOD(ROW(),2)&lt;&gt;0</formula>
    </cfRule>
  </conditionalFormatting>
  <conditionalFormatting sqref="B26:C31">
    <cfRule type="expression" dxfId="28" priority="11" stopIfTrue="1">
      <formula>MOD(ROW(),2)=0</formula>
    </cfRule>
    <cfRule type="expression" dxfId="27" priority="12" stopIfTrue="1">
      <formula>MOD(ROW(),2)&lt;&gt;0</formula>
    </cfRule>
  </conditionalFormatting>
  <conditionalFormatting sqref="A6:A21">
    <cfRule type="expression" dxfId="26" priority="13" stopIfTrue="1">
      <formula>MOD(ROW(),2)=0</formula>
    </cfRule>
    <cfRule type="expression" dxfId="25" priority="14" stopIfTrue="1">
      <formula>MOD(ROW(),2)&lt;&gt;0</formula>
    </cfRule>
  </conditionalFormatting>
  <conditionalFormatting sqref="B6:C21">
    <cfRule type="expression" dxfId="24" priority="15" stopIfTrue="1">
      <formula>MOD(ROW(),2)=0</formula>
    </cfRule>
    <cfRule type="expression" dxfId="23" priority="16" stopIfTrue="1">
      <formula>MOD(ROW(),2)&lt;&gt;0</formula>
    </cfRule>
  </conditionalFormatting>
  <conditionalFormatting sqref="F26:F36">
    <cfRule type="expression" dxfId="22" priority="17" stopIfTrue="1">
      <formula>MOD(ROW(),2)=0</formula>
    </cfRule>
    <cfRule type="expression" dxfId="21" priority="18" stopIfTrue="1">
      <formula>MOD(ROW(),2)&lt;&gt;0</formula>
    </cfRule>
  </conditionalFormatting>
  <conditionalFormatting sqref="G26:G36">
    <cfRule type="expression" dxfId="20" priority="19" stopIfTrue="1">
      <formula>MOD(ROW(),2)=0</formula>
    </cfRule>
    <cfRule type="expression" dxfId="19" priority="20" stopIfTrue="1">
      <formula>MOD(ROW(),2)&lt;&gt;0</formula>
    </cfRule>
  </conditionalFormatting>
  <conditionalFormatting sqref="F6:F21">
    <cfRule type="expression" dxfId="18" priority="21" stopIfTrue="1">
      <formula>MOD(ROW(),2)=0</formula>
    </cfRule>
    <cfRule type="expression" dxfId="17" priority="22" stopIfTrue="1">
      <formula>MOD(ROW(),2)&lt;&gt;0</formula>
    </cfRule>
  </conditionalFormatting>
  <conditionalFormatting sqref="G6:G21">
    <cfRule type="expression" dxfId="16" priority="23" stopIfTrue="1">
      <formula>MOD(ROW(),2)=0</formula>
    </cfRule>
    <cfRule type="expression" dxfId="15" priority="24" stopIfTrue="1">
      <formula>MOD(ROW(),2)&lt;&gt;0</formula>
    </cfRule>
  </conditionalFormatting>
  <conditionalFormatting sqref="J26:J31">
    <cfRule type="expression" dxfId="14" priority="25" stopIfTrue="1">
      <formula>MOD(ROW(),2)=0</formula>
    </cfRule>
  </conditionalFormatting>
  <conditionalFormatting sqref="J26:J31">
    <cfRule type="expression" dxfId="13" priority="26" stopIfTrue="1">
      <formula>MOD(ROW(),2)&lt;&gt;0</formula>
    </cfRule>
  </conditionalFormatting>
  <conditionalFormatting sqref="K26:K31">
    <cfRule type="expression" dxfId="12" priority="27" stopIfTrue="1">
      <formula>MOD(ROW(),2)=0</formula>
    </cfRule>
  </conditionalFormatting>
  <conditionalFormatting sqref="K26:K31">
    <cfRule type="expression" dxfId="11" priority="28" stopIfTrue="1">
      <formula>MOD(ROW(),2)&lt;&gt;0</formula>
    </cfRule>
  </conditionalFormatting>
  <conditionalFormatting sqref="J6:J21">
    <cfRule type="expression" dxfId="10" priority="29" stopIfTrue="1">
      <formula>MOD(ROW(),2)=0</formula>
    </cfRule>
  </conditionalFormatting>
  <conditionalFormatting sqref="J6:J21">
    <cfRule type="expression" dxfId="9" priority="30" stopIfTrue="1">
      <formula>MOD(ROW(),2)&lt;&gt;0</formula>
    </cfRule>
  </conditionalFormatting>
  <conditionalFormatting sqref="K6:K21">
    <cfRule type="expression" dxfId="8" priority="31" stopIfTrue="1">
      <formula>MOD(ROW(),2)=0</formula>
    </cfRule>
  </conditionalFormatting>
  <conditionalFormatting sqref="K6:K21">
    <cfRule type="expression" dxfId="7" priority="32" stopIfTrue="1">
      <formula>MOD(ROW(),2)&lt;&gt;0</formula>
    </cfRule>
  </conditionalFormatting>
  <pageMargins left="0.7" right="0.7" top="0.75" bottom="0.75" header="0.3" footer="0.3"/>
  <tableParts count="3">
    <tablePart r:id="rId1"/>
    <tablePart r:id="rId2"/>
    <tablePart r:id="rId3"/>
  </tablePart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FC199-8A14-4144-B384-935DB8AEDBC3}">
  <sheetPr codeName="Sheet1"/>
  <dimension ref="A1:B23"/>
  <sheetViews>
    <sheetView showGridLines="0" workbookViewId="0">
      <selection activeCell="A6" sqref="A6"/>
    </sheetView>
  </sheetViews>
  <sheetFormatPr defaultColWidth="8.7265625" defaultRowHeight="12.5" x14ac:dyDescent="0.25"/>
  <cols>
    <col min="1" max="1" width="30.54296875" style="42" customWidth="1"/>
    <col min="2" max="2" width="24.54296875" style="42" customWidth="1"/>
    <col min="3" max="16384" width="8.7265625" style="42"/>
  </cols>
  <sheetData>
    <row r="1" spans="1:2" s="1" customFormat="1" ht="20" x14ac:dyDescent="0.4">
      <c r="A1" s="2" t="s">
        <v>0</v>
      </c>
    </row>
    <row r="2" spans="1:2" s="1" customFormat="1" ht="15.5" x14ac:dyDescent="0.35">
      <c r="A2" s="30" t="s">
        <v>1</v>
      </c>
      <c r="B2" s="3" t="str">
        <f>wb_title</f>
        <v>Fire_NI - Consolidated Factor Spreadsheet</v>
      </c>
    </row>
    <row r="3" spans="1:2" s="1" customFormat="1" ht="15.5" x14ac:dyDescent="0.35">
      <c r="A3" s="30" t="s">
        <v>2</v>
      </c>
      <c r="B3" s="3" t="str">
        <f>TABLE_FACTOR_TYPE_1 &amp; " - x-" &amp; TABLE_SERIES_NUMBER_1</f>
        <v xml:space="preserve"> - x-</v>
      </c>
    </row>
    <row r="4" spans="1:2" customFormat="1" x14ac:dyDescent="0.25"/>
    <row r="5" spans="1:2" customFormat="1" x14ac:dyDescent="0.25"/>
    <row r="6" spans="1:2" customFormat="1" x14ac:dyDescent="0.25">
      <c r="A6" t="s">
        <v>379</v>
      </c>
      <c r="B6" t="s">
        <v>380</v>
      </c>
    </row>
    <row r="7" spans="1:2" customFormat="1" x14ac:dyDescent="0.25">
      <c r="A7" t="s">
        <v>381</v>
      </c>
      <c r="B7" s="41"/>
    </row>
    <row r="8" spans="1:2" customFormat="1" x14ac:dyDescent="0.25">
      <c r="A8" t="s">
        <v>123</v>
      </c>
      <c r="B8" s="41"/>
    </row>
    <row r="9" spans="1:2" customFormat="1" x14ac:dyDescent="0.25">
      <c r="A9" t="s">
        <v>124</v>
      </c>
      <c r="B9" s="41"/>
    </row>
    <row r="10" spans="1:2" customFormat="1" x14ac:dyDescent="0.25">
      <c r="A10" t="s">
        <v>6</v>
      </c>
      <c r="B10" s="41"/>
    </row>
    <row r="11" spans="1:2" customFormat="1" x14ac:dyDescent="0.25">
      <c r="A11" t="s">
        <v>125</v>
      </c>
      <c r="B11" s="41"/>
    </row>
    <row r="12" spans="1:2" customFormat="1" x14ac:dyDescent="0.25">
      <c r="A12" t="s">
        <v>126</v>
      </c>
      <c r="B12" s="41"/>
    </row>
    <row r="13" spans="1:2" customFormat="1" x14ac:dyDescent="0.25">
      <c r="A13" t="s">
        <v>382</v>
      </c>
      <c r="B13" s="41"/>
    </row>
    <row r="14" spans="1:2" customFormat="1" x14ac:dyDescent="0.25">
      <c r="A14" t="s">
        <v>128</v>
      </c>
      <c r="B14" s="41"/>
    </row>
    <row r="15" spans="1:2" customFormat="1" x14ac:dyDescent="0.25">
      <c r="A15" t="s">
        <v>383</v>
      </c>
      <c r="B15" s="41"/>
    </row>
    <row r="16" spans="1:2" customFormat="1" x14ac:dyDescent="0.25">
      <c r="A16" t="s">
        <v>130</v>
      </c>
      <c r="B16" s="41"/>
    </row>
    <row r="17" spans="1:2" customFormat="1" x14ac:dyDescent="0.25">
      <c r="A17" s="24" t="s">
        <v>384</v>
      </c>
      <c r="B17" s="41"/>
    </row>
    <row r="18" spans="1:2" customFormat="1" x14ac:dyDescent="0.25">
      <c r="A18" t="s">
        <v>132</v>
      </c>
      <c r="B18" s="41"/>
    </row>
    <row r="19" spans="1:2" customFormat="1" x14ac:dyDescent="0.25">
      <c r="A19" t="s">
        <v>133</v>
      </c>
      <c r="B19" s="41"/>
    </row>
    <row r="20" spans="1:2" customFormat="1" x14ac:dyDescent="0.25">
      <c r="A20" t="s">
        <v>134</v>
      </c>
      <c r="B20" s="41"/>
    </row>
    <row r="21" spans="1:2" customFormat="1" x14ac:dyDescent="0.25">
      <c r="A21" t="s">
        <v>385</v>
      </c>
      <c r="B21" s="41"/>
    </row>
    <row r="22" spans="1:2" customFormat="1" x14ac:dyDescent="0.25"/>
    <row r="23" spans="1:2" customFormat="1" x14ac:dyDescent="0.25">
      <c r="A23" s="23" t="str">
        <f>HYPERLINK("#'Factor List'!A1", "Back to Factor List")</f>
        <v>Back to Factor List</v>
      </c>
      <c r="B23" s="23" t="str">
        <f>HYPERLINK("#'Assumptions'!A1", "Assumptions")</f>
        <v>Assumptions</v>
      </c>
    </row>
  </sheetData>
  <sheetProtection algorithmName="SHA-512" hashValue="y/90T0C629w9cS3xFSA0oZagSGCfVQsQGKn6U0F9sl2cIIUAymSJ89AXRtTHjWZjRq+QZ072PAXe4yWBBNdMZA==" saltValue="dpla2mbNBqhNEC+PQOUg2A==" spinCount="100000" sheet="1" objects="1" scenarios="1"/>
  <pageMargins left="0.7" right="0.7" top="0.75" bottom="0.75" header="0.3" footer="0.3"/>
  <tableParts count="1">
    <tablePart r:id="rId1"/>
  </tableParts>
</worksheet>
</file>

<file path=customUI/customUI.xml><?xml version="1.0" encoding="utf-8"?>
<!--  This is example : Custom tab for your favorite macros part 1    -->
<customUI xmlns="http://schemas.microsoft.com/office/2006/01/customui">
  <!--  Add Custom tab to the ribbon with your favorite buttons -->
  <!--  The example add three groups to the new tab  -->
  <!--  On the last tab there is a menu with five options -->
  <ribbon>
    <tabs>
      <tab idMso="TabAddIns">
        <group id="GroupGAD" label="GAD">
          <button id="customButtonDisplayFormulae" label="Display Formulae" size="normal" onAction="DisplayFormulae" imageMso="FieldList"/>
        </group>
      </tab>
    </tabs>
  </ribbon>
</customUI>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lc_EmailBCC xmlns="http://schemas.microsoft.com/sharepoint/v3" xsi:nil="true"/>
    <dlc_EmailReceivedUTC xmlns="http://schemas.microsoft.com/sharepoint/v3" xsi:nil="true"/>
    <dlc_EmailSentUTC xmlns="http://schemas.microsoft.com/sharepoint/v3" xsi:nil="true"/>
    <dlc_EmailSubject xmlns="http://schemas.microsoft.com/sharepoint/v3" xsi:nil="true"/>
    <dlc_EmailTo xmlns="http://schemas.microsoft.com/sharepoint/v3" xsi:nil="true"/>
    <dlc_EmailFrom xmlns="http://schemas.microsoft.com/sharepoint/v3" xsi:nil="true"/>
    <dlc_EmailCC xmlns="http://schemas.microsoft.com/sharepoint/v3" xsi:nil="true"/>
    <dlc_EmailMailbox xmlns="http://schemas.microsoft.com/sharepoint/v3">
      <UserInfo>
        <DisplayName/>
        <AccountId xsi:nil="true"/>
        <AccountType/>
      </UserInfo>
    </dlc_EmailMailbox>
    <HMT_DocumentTypeHTField0 xmlns="f69fd3ce-e1df-49de-b78d-1d800e75d0a3">
      <Terms xmlns="http://schemas.microsoft.com/office/infopath/2007/PartnerControls">
        <TermInfo xmlns="http://schemas.microsoft.com/office/infopath/2007/PartnerControls">
          <TermName xmlns="http://schemas.microsoft.com/office/infopath/2007/PartnerControls">Other</TermName>
          <TermId xmlns="http://schemas.microsoft.com/office/infopath/2007/PartnerControls">150be646-4ed5-450e-b2aa-5a7d8e5fc7d1</TermId>
        </TermInfo>
      </Terms>
    </HMT_DocumentTypeHTField0>
    <TaxCatchAll xmlns="f69fd3ce-e1df-49de-b78d-1d800e75d0a3">
      <Value>1</Value>
    </TaxCatchAll>
    <HMT_ClosedbyOrig xmlns="f69fd3ce-e1df-49de-b78d-1d800e75d0a3">
      <UserInfo>
        <DisplayName/>
        <AccountId xsi:nil="true"/>
        <AccountType/>
      </UserInfo>
    </HMT_ClosedbyOrig>
    <lcf76f155ced4ddcb4097134ff3c332f xmlns="62c7038d-3aec-4dd4-8afa-8b92667eb25d">
      <Terms xmlns="http://schemas.microsoft.com/office/infopath/2007/PartnerControls"/>
    </lcf76f155ced4ddcb4097134ff3c332f>
    <_dlc_DocId xmlns="f69fd3ce-e1df-49de-b78d-1d800e75d0a3">GADWRKGRPACTUA-1580777631-167476</_dlc_DocId>
    <HMT_SubTeamHTField0 xmlns="f69fd3ce-e1df-49de-b78d-1d800e75d0a3">
      <Terms xmlns="http://schemas.microsoft.com/office/infopath/2007/PartnerControls"/>
    </HMT_SubTeamHTField0>
    <HMT_TeamHTField0 xmlns="f69fd3ce-e1df-49de-b78d-1d800e75d0a3">
      <Terms xmlns="http://schemas.microsoft.com/office/infopath/2007/PartnerControls"/>
    </HMT_TeamHTField0>
    <HMT_CategoryHTField0 xmlns="f69fd3ce-e1df-49de-b78d-1d800e75d0a3">
      <Terms xmlns="http://schemas.microsoft.com/office/infopath/2007/PartnerControls"/>
    </HMT_CategoryHTField0>
    <_dlc_DocIdUrl xmlns="f69fd3ce-e1df-49de-b78d-1d800e75d0a3">
      <Url>https://tris42.sharepoint.com/sites/gad_wrkgrp_actuarial/_layouts/15/DocIdRedir.aspx?ID=GADWRKGRPACTUA-1580777631-167476</Url>
      <Description>GADWRKGRPACTUA-1580777631-167476</Description>
    </_dlc_DocIdUrl>
    <HMT_ClosedArchive xmlns="f69fd3ce-e1df-49de-b78d-1d800e75d0a3">false</HMT_ClosedArchive>
    <b9c42a306c8b47fcbaf8a41a71352f3a xmlns="f69fd3ce-e1df-49de-b78d-1d800e75d0a3">
      <Terms xmlns="http://schemas.microsoft.com/office/infopath/2007/PartnerControls"/>
    </b9c42a306c8b47fcbaf8a41a71352f3a>
    <HMT_GroupHTField0 xmlns="f69fd3ce-e1df-49de-b78d-1d800e75d0a3">
      <Terms xmlns="http://schemas.microsoft.com/office/infopath/2007/PartnerControls"/>
    </HMT_GroupHTField0>
    <HMT_LegacyRecord xmlns="f69fd3ce-e1df-49de-b78d-1d800e75d0a3">false</HMT_LegacyRecord>
    <HMT_LegacySensitive xmlns="f69fd3ce-e1df-49de-b78d-1d800e75d0a3">false</HMT_LegacySensitive>
    <HMT_ClosedOn xmlns="f69fd3ce-e1df-49de-b78d-1d800e75d0a3" xsi:nil="true"/>
    <HMT_LegacyModifiedBy xmlns="f69fd3ce-e1df-49de-b78d-1d800e75d0a3" xsi:nil="true"/>
    <HMT_Topic xmlns="f69fd3ce-e1df-49de-b78d-1d800e75d0a3" xsi:nil="true"/>
    <HMT_ArchivedOn xmlns="f69fd3ce-e1df-49de-b78d-1d800e75d0a3" xsi:nil="true"/>
    <HMT_LegacyCreatedBy xmlns="f69fd3ce-e1df-49de-b78d-1d800e75d0a3" xsi:nil="true"/>
    <HMT_Record xmlns="f69fd3ce-e1df-49de-b78d-1d800e75d0a3">false</HMT_Record>
    <HMT_LegacyItemID xmlns="f69fd3ce-e1df-49de-b78d-1d800e75d0a3" xsi:nil="true"/>
    <HMT_ClosedBy xmlns="f69fd3ce-e1df-49de-b78d-1d800e75d0a3">
      <UserInfo>
        <DisplayName/>
        <AccountId xsi:nil="true"/>
        <AccountType/>
      </UserInfo>
    </HMT_ClosedBy>
    <HMT_Theme xmlns="f69fd3ce-e1df-49de-b78d-1d800e75d0a3" xsi:nil="true"/>
    <HMT_SubTopic xmlns="f69fd3ce-e1df-49de-b78d-1d800e75d0a3" xsi:nil="true"/>
    <HMT_LegacyOrigSource xmlns="f69fd3ce-e1df-49de-b78d-1d800e75d0a3" xsi:nil="true"/>
    <HMT_DeletedOn xmlns="f69fd3ce-e1df-49de-b78d-1d800e75d0a3" xsi:nil="true"/>
    <HMT_ArchivedBy xmlns="f69fd3ce-e1df-49de-b78d-1d800e75d0a3">
      <UserInfo>
        <DisplayName/>
        <AccountId xsi:nil="true"/>
        <AccountType/>
      </UserInfo>
    </HMT_ArchivedBy>
    <HMT_ClosedOnOrig xmlns="f69fd3ce-e1df-49de-b78d-1d800e75d0a3" xsi:nil="true"/>
    <HMT_Audit xmlns="f69fd3ce-e1df-49de-b78d-1d800e75d0a3" xsi:nil="true"/>
    <HMT_LegacyExtRef xmlns="f69fd3ce-e1df-49de-b78d-1d800e75d0a3" xsi:nil="true"/>
    <Project_x0020_Sub_x002d_Type xmlns="62c7038d-3aec-4dd4-8afa-8b92667eb25d" xsi:nil="true"/>
    <Client xmlns="62c7038d-3aec-4dd4-8afa-8b92667eb25d" xsi:nil="true"/>
    <Sign_x002d_Off_x0020_Date xmlns="62c7038d-3aec-4dd4-8afa-8b92667eb25d" xsi:nil="true"/>
    <PrimeCorrectedByUser xmlns="f69fd3ce-e1df-49de-b78d-1d800e75d0a3" xsi:nil="true"/>
    <Signatory xmlns="62c7038d-3aec-4dd4-8afa-8b92667eb25d">
      <UserInfo>
        <DisplayName/>
        <AccountId xsi:nil="true"/>
        <AccountType/>
      </UserInfo>
    </Signatory>
    <PrimeClassificationStatus xmlns="f69fd3ce-e1df-49de-b78d-1d800e75d0a3" xsi:nil="true"/>
    <Peer_x0020_Reviewer xmlns="62c7038d-3aec-4dd4-8afa-8b92667eb25d">
      <UserInfo>
        <DisplayName/>
        <AccountId xsi:nil="true"/>
        <AccountType/>
      </UserInfo>
    </Peer_x0020_Reviewer>
    <PrimeClassificationStatusDetails xmlns="f69fd3ce-e1df-49de-b78d-1d800e75d0a3" xsi:nil="true"/>
    <PrimeLastClassified xmlns="f69fd3ce-e1df-49de-b78d-1d800e75d0a3" xsi:nil="true"/>
    <Optional_x0020_Information xmlns="62c7038d-3aec-4dd4-8afa-8b92667eb25d"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GAD Document" ma:contentTypeID="0x010100F3DA492754083E45834DB37B66A75980002A3B63146CD44B419A2F18985232D5ED" ma:contentTypeVersion="42" ma:contentTypeDescription="Create a GAD Document" ma:contentTypeScope="" ma:versionID="6668bf4b4815f1cb1dc4ebf25e5b40a0">
  <xsd:schema xmlns:xsd="http://www.w3.org/2001/XMLSchema" xmlns:xs="http://www.w3.org/2001/XMLSchema" xmlns:p="http://schemas.microsoft.com/office/2006/metadata/properties" xmlns:ns1="http://schemas.microsoft.com/sharepoint/v3" xmlns:ns2="f69fd3ce-e1df-49de-b78d-1d800e75d0a3" xmlns:ns3="62c7038d-3aec-4dd4-8afa-8b92667eb25d" targetNamespace="http://schemas.microsoft.com/office/2006/metadata/properties" ma:root="true" ma:fieldsID="821363a6b231d31a92d7411216e797f3" ns1:_="" ns2:_="" ns3:_="">
    <xsd:import namespace="http://schemas.microsoft.com/sharepoint/v3"/>
    <xsd:import namespace="f69fd3ce-e1df-49de-b78d-1d800e75d0a3"/>
    <xsd:import namespace="62c7038d-3aec-4dd4-8afa-8b92667eb25d"/>
    <xsd:element name="properties">
      <xsd:complexType>
        <xsd:sequence>
          <xsd:element name="documentManagement">
            <xsd:complexType>
              <xsd:all>
                <xsd:element ref="ns1:dlc_EmailSubject" minOccurs="0"/>
                <xsd:element ref="ns1:dlc_EmailMailbox" minOccurs="0"/>
                <xsd:element ref="ns1:dlc_EmailTo" minOccurs="0"/>
                <xsd:element ref="ns1:dlc_EmailFrom" minOccurs="0"/>
                <xsd:element ref="ns1:dlc_EmailCC" minOccurs="0"/>
                <xsd:element ref="ns1:dlc_EmailBCC" minOccurs="0"/>
                <xsd:element ref="ns1:dlc_EmailSentUTC" minOccurs="0"/>
                <xsd:element ref="ns1:dlc_EmailReceivedUTC" minOccurs="0"/>
                <xsd:element ref="ns2:HMT_DocumentTypeHTField0" minOccurs="0"/>
                <xsd:element ref="ns2:HMT_Record" minOccurs="0"/>
                <xsd:element ref="ns2:HMT_GroupHTField0" minOccurs="0"/>
                <xsd:element ref="ns2:HMT_TeamHTField0" minOccurs="0"/>
                <xsd:element ref="ns2:HMT_SubTeamHTField0" minOccurs="0"/>
                <xsd:element ref="ns2:HMT_Theme" minOccurs="0"/>
                <xsd:element ref="ns2:HMT_Topic" minOccurs="0"/>
                <xsd:element ref="ns2:HMT_SubTopic" minOccurs="0"/>
                <xsd:element ref="ns2:HMT_CategoryHTField0" minOccurs="0"/>
                <xsd:element ref="ns2:HMT_ClosedOn" minOccurs="0"/>
                <xsd:element ref="ns2:HMT_DeletedOn" minOccurs="0"/>
                <xsd:element ref="ns2:HMT_ArchivedOn" minOccurs="0"/>
                <xsd:element ref="ns2:HMT_LegacyItemID" minOccurs="0"/>
                <xsd:element ref="ns2:HMT_LegacyCreatedBy" minOccurs="0"/>
                <xsd:element ref="ns2:HMT_LegacyModifiedBy" minOccurs="0"/>
                <xsd:element ref="ns2:HMT_LegacyOrigSource" minOccurs="0"/>
                <xsd:element ref="ns2:HMT_LegacyExtRef" minOccurs="0"/>
                <xsd:element ref="ns2:HMT_LegacySensitive" minOccurs="0"/>
                <xsd:element ref="ns2:HMT_LegacyRecord" minOccurs="0"/>
                <xsd:element ref="ns2:HMT_Audit" minOccurs="0"/>
                <xsd:element ref="ns2:HMT_ClosedBy" minOccurs="0"/>
                <xsd:element ref="ns2:HMT_ArchivedBy" minOccurs="0"/>
                <xsd:element ref="ns2:HMT_ClosedArchive" minOccurs="0"/>
                <xsd:element ref="ns2:HMT_ClosedOnOrig" minOccurs="0"/>
                <xsd:element ref="ns2:HMT_ClosedbyOrig" minOccurs="0"/>
                <xsd:element ref="ns2:_dlc_DocIdUrl" minOccurs="0"/>
                <xsd:element ref="ns2:TaxCatchAllLabel" minOccurs="0"/>
                <xsd:element ref="ns2:TaxCatchAll" minOccurs="0"/>
                <xsd:element ref="ns2:b9c42a306c8b47fcbaf8a41a71352f3a" minOccurs="0"/>
                <xsd:element ref="ns2:_dlc_DocId" minOccurs="0"/>
                <xsd:element ref="ns2:_dlc_DocIdPersistId" minOccurs="0"/>
                <xsd:element ref="ns3:MediaServiceMetadata" minOccurs="0"/>
                <xsd:element ref="ns3:MediaServiceFastMetadata" minOccurs="0"/>
                <xsd:element ref="ns3:MediaServiceObjectDetectorVersions" minOccurs="0"/>
                <xsd:element ref="ns3:Client" minOccurs="0"/>
                <xsd:element ref="ns3:Signatory" minOccurs="0"/>
                <xsd:element ref="ns3:Peer_x0020_Reviewer" minOccurs="0"/>
                <xsd:element ref="ns3:Project_x0020_Sub_x002d_Type" minOccurs="0"/>
                <xsd:element ref="ns3:Optional_x0020_Information" minOccurs="0"/>
                <xsd:element ref="ns3:Sign_x002d_Off_x0020_Date" minOccurs="0"/>
                <xsd:element ref="ns3:MediaServiceSearchPropertie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element ref="ns3:MediaServiceBillingMetadata" minOccurs="0"/>
                <xsd:element ref="ns3:MediaServiceLocation" minOccurs="0"/>
                <xsd:element ref="ns2:PrimeClassificationStatus" minOccurs="0"/>
                <xsd:element ref="ns2:PrimeClassificationStatusDetails" minOccurs="0"/>
                <xsd:element ref="ns2:PrimeLastClassified" minOccurs="0"/>
                <xsd:element ref="ns2:PrimeCorrectedByUs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lc_EmailSubject" ma:index="0" nillable="true" ma:displayName="Subject" ma:internalName="dlc_EmailSubject">
      <xsd:simpleType>
        <xsd:restriction base="dms:Text">
          <xsd:maxLength value="255"/>
        </xsd:restriction>
      </xsd:simpleType>
    </xsd:element>
    <xsd:element name="dlc_EmailMailbox" ma:index="1" nillable="true" ma:displayName="Submitter" ma:internalName="dlc_EmailMailbox">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lc_EmailTo" ma:index="2" nillable="true" ma:displayName="To" ma:internalName="dlc_EmailTo">
      <xsd:simpleType>
        <xsd:restriction base="dms:Text">
          <xsd:maxLength value="255"/>
        </xsd:restriction>
      </xsd:simpleType>
    </xsd:element>
    <xsd:element name="dlc_EmailFrom" ma:index="3" nillable="true" ma:displayName="From" ma:internalName="dlc_EmailFrom">
      <xsd:simpleType>
        <xsd:restriction base="dms:Text">
          <xsd:maxLength value="255"/>
        </xsd:restriction>
      </xsd:simpleType>
    </xsd:element>
    <xsd:element name="dlc_EmailCC" ma:index="4" nillable="true" ma:displayName="CC" ma:internalName="dlc_EmailCC">
      <xsd:simpleType>
        <xsd:restriction base="dms:Note">
          <xsd:maxLength value="1024"/>
        </xsd:restriction>
      </xsd:simpleType>
    </xsd:element>
    <xsd:element name="dlc_EmailBCC" ma:index="5" nillable="true" ma:displayName="BCC" ma:internalName="dlc_EmailBCC">
      <xsd:simpleType>
        <xsd:restriction base="dms:Note">
          <xsd:maxLength value="1024"/>
        </xsd:restriction>
      </xsd:simpleType>
    </xsd:element>
    <xsd:element name="dlc_EmailSentUTC" ma:index="6" nillable="true" ma:displayName="Date Sent" ma:internalName="dlc_EmailSentUTC">
      <xsd:simpleType>
        <xsd:restriction base="dms:DateTime"/>
      </xsd:simpleType>
    </xsd:element>
    <xsd:element name="dlc_EmailReceivedUTC" ma:index="7" nillable="true" ma:displayName="Date Received" ma:internalName="dlc_EmailReceivedUTC">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69fd3ce-e1df-49de-b78d-1d800e75d0a3" elementFormDefault="qualified">
    <xsd:import namespace="http://schemas.microsoft.com/office/2006/documentManagement/types"/>
    <xsd:import namespace="http://schemas.microsoft.com/office/infopath/2007/PartnerControls"/>
    <xsd:element name="HMT_DocumentTypeHTField0" ma:index="9" nillable="true" ma:taxonomy="true" ma:internalName="HMT_DocumentTypeHTField0" ma:taxonomyFieldName="HMT_DocumentType" ma:displayName="Document Type" ma:default="1;#Other|150be646-4ed5-450e-b2aa-5a7d8e5fc7d1" ma:fieldId="{64e205a0-0872-4e26-9aef-64ca7bdb5848}" ma:sspId="9002b6cd-6bc3-456d-8dd0-19fe32dddaf9" ma:termSetId="c36ff786-df0b-46ec-ab35-f424d135f718" ma:anchorId="a9dfee8d-3d21-4231-9459-ba63bfdee388" ma:open="false" ma:isKeyword="false">
      <xsd:complexType>
        <xsd:sequence>
          <xsd:element ref="pc:Terms" minOccurs="0" maxOccurs="1"/>
        </xsd:sequence>
      </xsd:complexType>
    </xsd:element>
    <xsd:element name="HMT_Record" ma:index="10" nillable="true" ma:displayName="Record" ma:description="Is this document a record?" ma:hidden="true" ma:internalName="HMT_Record" ma:readOnly="true">
      <xsd:simpleType>
        <xsd:restriction base="dms:Boolean"/>
      </xsd:simpleType>
    </xsd:element>
    <xsd:element name="HMT_GroupHTField0" ma:index="12" nillable="true" ma:taxonomy="true" ma:internalName="HMT_GroupHTField0" ma:taxonomyFieldName="HMT_Group" ma:displayName="Organisation unit" ma:readOnly="true" ma:default="" ma:fieldId="{0727aac2-e220-4289-aa2b-5b6dcdadae03}"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eamHTField0" ma:index="14" nillable="true" ma:taxonomy="true" ma:internalName="HMT_TeamHTField0" ma:taxonomyFieldName="HMT_Team" ma:displayName="Team" ma:readOnly="true" ma:default="" ma:fieldId="{2eefa5c6-211a-4a5e-9a50-7e1c1c1599ef}"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SubTeamHTField0" ma:index="16" nillable="true" ma:taxonomy="true" ma:internalName="HMT_SubTeamHTField0" ma:taxonomyFieldName="HMT_SubTeam" ma:displayName="Sub Team" ma:readOnly="true" ma:default="" ma:fieldId="{1b8bc039-1a2e-4089-a24d-47de9e4a6672}"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heme" ma:index="17" nillable="true" ma:displayName="Library" ma:description="Document library theme" ma:hidden="true" ma:internalName="HMT_Theme" ma:readOnly="true">
      <xsd:simpleType>
        <xsd:restriction base="dms:Text"/>
      </xsd:simpleType>
    </xsd:element>
    <xsd:element name="HMT_Topic" ma:index="18" nillable="true" ma:displayName="Topic" ma:description="Topic" ma:hidden="true" ma:internalName="HMT_Topic" ma:readOnly="true">
      <xsd:simpleType>
        <xsd:restriction base="dms:Text"/>
      </xsd:simpleType>
    </xsd:element>
    <xsd:element name="HMT_SubTopic" ma:index="19" nillable="true" ma:displayName="Sub Topic" ma:description="Sub topic" ma:hidden="true" ma:internalName="HMT_SubTopic" ma:readOnly="true">
      <xsd:simpleType>
        <xsd:restriction base="dms:Text"/>
      </xsd:simpleType>
    </xsd:element>
    <xsd:element name="HMT_CategoryHTField0" ma:index="21" nillable="true" ma:taxonomy="true" ma:internalName="HMT_CategoryHTField0" ma:taxonomyFieldName="HMT_Category" ma:displayName="Category" ma:readOnly="true" ma:default="" ma:fieldId="{03bf77b0-a02d-47ea-8bec-4fb357d1f3ee}" ma:sspId="9002b6cd-6bc3-456d-8dd0-19fe32dddaf9" ma:termSetId="c36ff786-df0b-46ec-ab35-f424d135f718" ma:anchorId="00000000-0000-0000-0000-000000000000" ma:open="false" ma:isKeyword="false">
      <xsd:complexType>
        <xsd:sequence>
          <xsd:element ref="pc:Terms" minOccurs="0" maxOccurs="1"/>
        </xsd:sequence>
      </xsd:complexType>
    </xsd:element>
    <xsd:element name="HMT_ClosedOn" ma:index="23" nillable="true" ma:displayName="Closed On" ma:description="The date this item was closed on" ma:format="DateTime" ma:hidden="true" ma:internalName="HMT_ClosedOn" ma:readOnly="true">
      <xsd:simpleType>
        <xsd:restriction base="dms:DateTime"/>
      </xsd:simpleType>
    </xsd:element>
    <xsd:element name="HMT_DeletedOn" ma:index="24" nillable="true" ma:displayName="Deleted On" ma:description="The date this item was deleted on" ma:format="DateTime" ma:hidden="true" ma:internalName="HMT_DeletedOn" ma:readOnly="true">
      <xsd:simpleType>
        <xsd:restriction base="dms:DateTime"/>
      </xsd:simpleType>
    </xsd:element>
    <xsd:element name="HMT_ArchivedOn" ma:index="25" nillable="true" ma:displayName="Archived On" ma:description="The date this item was archived on" ma:format="DateTime" ma:hidden="true" ma:internalName="HMT_ArchivedOn" ma:readOnly="true">
      <xsd:simpleType>
        <xsd:restriction base="dms:DateTime"/>
      </xsd:simpleType>
    </xsd:element>
    <xsd:element name="HMT_LegacyItemID" ma:index="26" nillable="true" ma:displayName="Legacy Item ID" ma:hidden="true" ma:internalName="HMT_LegacyItemID" ma:readOnly="true">
      <xsd:simpleType>
        <xsd:restriction base="dms:Text"/>
      </xsd:simpleType>
    </xsd:element>
    <xsd:element name="HMT_LegacyCreatedBy" ma:index="27" nillable="true" ma:displayName="Legacy Created By" ma:hidden="true" ma:internalName="HMT_LegacyCreatedBy" ma:readOnly="true">
      <xsd:simpleType>
        <xsd:restriction base="dms:Text"/>
      </xsd:simpleType>
    </xsd:element>
    <xsd:element name="HMT_LegacyModifiedBy" ma:index="28" nillable="true" ma:displayName="Legacy Modified By" ma:hidden="true" ma:internalName="HMT_LegacyModifiedBy" ma:readOnly="true">
      <xsd:simpleType>
        <xsd:restriction base="dms:Text"/>
      </xsd:simpleType>
    </xsd:element>
    <xsd:element name="HMT_LegacyOrigSource" ma:index="29" nillable="true" ma:displayName="Original Source" ma:hidden="true" ma:internalName="HMT_LegacyOrigSource" ma:readOnly="true">
      <xsd:simpleType>
        <xsd:restriction base="dms:Text"/>
      </xsd:simpleType>
    </xsd:element>
    <xsd:element name="HMT_LegacyExtRef" ma:index="30" nillable="true" ma:displayName="External Reference" ma:hidden="true" ma:internalName="HMT_LegacyExtRef" ma:readOnly="true">
      <xsd:simpleType>
        <xsd:restriction base="dms:Text"/>
      </xsd:simpleType>
    </xsd:element>
    <xsd:element name="HMT_LegacySensitive" ma:index="31" nillable="true" ma:displayName="Sensitive Item" ma:default="0" ma:hidden="true" ma:internalName="HMT_LegacySensitive" ma:readOnly="true">
      <xsd:simpleType>
        <xsd:restriction base="dms:Boolean"/>
      </xsd:simpleType>
    </xsd:element>
    <xsd:element name="HMT_LegacyRecord" ma:index="32" nillable="true" ma:displayName="Legacy Record" ma:default="0" ma:hidden="true" ma:internalName="HMT_LegacyRecord" ma:readOnly="true">
      <xsd:simpleType>
        <xsd:restriction base="dms:Boolean"/>
      </xsd:simpleType>
    </xsd:element>
    <xsd:element name="HMT_Audit" ma:index="33" nillable="true" ma:displayName="Audit Log" ma:description="Audit Log" ma:internalName="HMT_Audit" ma:readOnly="true">
      <xsd:simpleType>
        <xsd:restriction base="dms:Note">
          <xsd:maxLength value="255"/>
        </xsd:restriction>
      </xsd:simpleType>
    </xsd:element>
    <xsd:element name="HMT_ClosedBy" ma:index="34" nillable="true" ma:displayName="Closed By" ma:description="Who closed this item" ma:hidden="true" ma:list="UserInfo" ma:internalName="HMT_Clos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ArchivedBy" ma:index="35" nillable="true" ma:displayName="Archived By" ma:description="Who archived this item" ma:hidden="true" ma:list="UserInfo" ma:internalName="HMT_Archiv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ClosedArchive" ma:index="36" nillable="true" ma:displayName="Closed Archive" ma:default="0" ma:description="Item sent to closed archive" ma:hidden="true" ma:internalName="HMT_ClosedArchive" ma:readOnly="true">
      <xsd:simpleType>
        <xsd:restriction base="dms:Boolean"/>
      </xsd:simpleType>
    </xsd:element>
    <xsd:element name="HMT_ClosedOnOrig" ma:index="37" nillable="true" ma:displayName="Original Closed On" ma:description="The date this item was originally closed on" ma:format="DateTime" ma:hidden="true" ma:internalName="HMT_ClosedOnOrig" ma:readOnly="true">
      <xsd:simpleType>
        <xsd:restriction base="dms:DateTime"/>
      </xsd:simpleType>
    </xsd:element>
    <xsd:element name="HMT_ClosedbyOrig" ma:index="38" nillable="true" ma:displayName="Original Closed By" ma:description="Who originally closed this item" ma:hidden="true" ma:list="UserInfo" ma:internalName="HMT_ClosedbyOrig">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Url" ma:index="4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CatchAllLabel" ma:index="47" nillable="true" ma:displayName="Taxonomy Catch All Column1" ma:hidden="true" ma:list="{4d523792-ad08-4863-8ea8-0b87e9b5a2ca}" ma:internalName="TaxCatchAllLabel" ma:readOnly="true" ma:showField="CatchAllDataLabel" ma:web="f69fd3ce-e1df-49de-b78d-1d800e75d0a3">
      <xsd:complexType>
        <xsd:complexContent>
          <xsd:extension base="dms:MultiChoiceLookup">
            <xsd:sequence>
              <xsd:element name="Value" type="dms:Lookup" maxOccurs="unbounded" minOccurs="0" nillable="true"/>
            </xsd:sequence>
          </xsd:extension>
        </xsd:complexContent>
      </xsd:complexType>
    </xsd:element>
    <xsd:element name="TaxCatchAll" ma:index="48" nillable="true" ma:displayName="Taxonomy Catch All Column" ma:hidden="true" ma:list="{4d523792-ad08-4863-8ea8-0b87e9b5a2ca}" ma:internalName="TaxCatchAll" ma:showField="CatchAllData" ma:web="f69fd3ce-e1df-49de-b78d-1d800e75d0a3">
      <xsd:complexType>
        <xsd:complexContent>
          <xsd:extension base="dms:MultiChoiceLookup">
            <xsd:sequence>
              <xsd:element name="Value" type="dms:Lookup" maxOccurs="unbounded" minOccurs="0" nillable="true"/>
            </xsd:sequence>
          </xsd:extension>
        </xsd:complexContent>
      </xsd:complexType>
    </xsd:element>
    <xsd:element name="b9c42a306c8b47fcbaf8a41a71352f3a" ma:index="49" nillable="true" ma:taxonomy="true" ma:internalName="b9c42a306c8b47fcbaf8a41a71352f3a" ma:taxonomyFieldName="HMT_Classification" ma:displayName="Classification" ma:readOnly="true" ma:default="" ma:fieldId="{b9c42a30-6c8b-47fc-baf8-a41a71352f3a}" ma:sspId="9002b6cd-6bc3-456d-8dd0-19fe32dddaf9" ma:termSetId="e667a8b6-8305-4bdd-87c6-980707ac166d" ma:anchorId="00000000-0000-0000-0000-000000000000" ma:open="false" ma:isKeyword="false">
      <xsd:complexType>
        <xsd:sequence>
          <xsd:element ref="pc:Terms" minOccurs="0" maxOccurs="1"/>
        </xsd:sequence>
      </xsd:complexType>
    </xsd:element>
    <xsd:element name="_dlc_DocId" ma:index="50" nillable="true" ma:displayName="Document ID Value" ma:description="The value of the document ID assigned to this item." ma:indexed="true" ma:internalName="_dlc_DocId" ma:readOnly="true">
      <xsd:simpleType>
        <xsd:restriction base="dms:Text"/>
      </xsd:simpleType>
    </xsd:element>
    <xsd:element name="_dlc_DocIdPersistId" ma:index="51" nillable="true" ma:displayName="Persist ID" ma:description="Keep ID on add." ma:hidden="true" ma:internalName="_dlc_DocIdPersistId" ma:readOnly="true">
      <xsd:simpleType>
        <xsd:restriction base="dms:Boolean"/>
      </xsd:simpleType>
    </xsd:element>
    <xsd:element name="SharedWithUsers" ma:index="6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7" nillable="true" ma:displayName="Shared With Details" ma:internalName="SharedWithDetails" ma:readOnly="true">
      <xsd:simpleType>
        <xsd:restriction base="dms:Note">
          <xsd:maxLength value="255"/>
        </xsd:restriction>
      </xsd:simpleType>
    </xsd:element>
    <xsd:element name="PrimeClassificationStatus" ma:index="77" nillable="true" ma:displayName="Processing status" ma:internalName="PrimeClassificationStatus">
      <xsd:simpleType>
        <xsd:restriction base="dms:Text"/>
      </xsd:simpleType>
    </xsd:element>
    <xsd:element name="PrimeClassificationStatusDetails" ma:index="78" nillable="true" ma:displayName="Processing details" ma:internalName="PrimeClassificationStatusDetails">
      <xsd:simpleType>
        <xsd:restriction base="dms:Note">
          <xsd:maxLength value="255"/>
        </xsd:restriction>
      </xsd:simpleType>
    </xsd:element>
    <xsd:element name="PrimeLastClassified" ma:index="79" nillable="true" ma:displayName="Processed" ma:internalName="PrimeLastClassified">
      <xsd:simpleType>
        <xsd:restriction base="dms:DateTime"/>
      </xsd:simpleType>
    </xsd:element>
    <xsd:element name="PrimeCorrectedByUser" ma:index="80" nillable="true" ma:displayName="Corrected" ma:internalName="PrimeCorrectedByUser">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2c7038d-3aec-4dd4-8afa-8b92667eb25d" elementFormDefault="qualified">
    <xsd:import namespace="http://schemas.microsoft.com/office/2006/documentManagement/types"/>
    <xsd:import namespace="http://schemas.microsoft.com/office/infopath/2007/PartnerControls"/>
    <xsd:element name="MediaServiceMetadata" ma:index="54" nillable="true" ma:displayName="MediaServiceMetadata" ma:hidden="true" ma:internalName="MediaServiceMetadata" ma:readOnly="true">
      <xsd:simpleType>
        <xsd:restriction base="dms:Note"/>
      </xsd:simpleType>
    </xsd:element>
    <xsd:element name="MediaServiceFastMetadata" ma:index="55" nillable="true" ma:displayName="MediaServiceFastMetadata" ma:hidden="true" ma:internalName="MediaServiceFastMetadata" ma:readOnly="true">
      <xsd:simpleType>
        <xsd:restriction base="dms:Note"/>
      </xsd:simpleType>
    </xsd:element>
    <xsd:element name="MediaServiceObjectDetectorVersions" ma:index="56" nillable="true" ma:displayName="MediaServiceObjectDetectorVersions" ma:hidden="true" ma:indexed="true" ma:internalName="MediaServiceObjectDetectorVersions" ma:readOnly="true">
      <xsd:simpleType>
        <xsd:restriction base="dms:Text"/>
      </xsd:simpleType>
    </xsd:element>
    <xsd:element name="Client" ma:index="57" nillable="true" ma:displayName="Client" ma:format="Dropdown" ma:internalName="Client">
      <xsd:complexType>
        <xsd:complexContent>
          <xsd:extension base="dms:MultiChoiceFillIn">
            <xsd:sequence>
              <xsd:element name="Value" maxOccurs="unbounded" minOccurs="0" nillable="true">
                <xsd:simpleType>
                  <xsd:union memberTypes="dms:Text">
                    <xsd:simpleType>
                      <xsd:restriction base="dms:Choice">
                        <xsd:enumeration value="NHS EW"/>
                        <xsd:enumeration value="NHS S"/>
                        <xsd:enumeration value="NHS NI"/>
                        <xsd:enumeration value="TPS EW"/>
                        <xsd:enumeration value="TPS S"/>
                        <xsd:enumeration value="TPS NI"/>
                        <xsd:enumeration value="LGPS EW"/>
                        <xsd:enumeration value="LGPS S"/>
                        <xsd:enumeration value="LGPS NI"/>
                        <xsd:enumeration value="Fire E"/>
                        <xsd:enumeration value="Fire W"/>
                        <xsd:enumeration value="Fire S"/>
                        <xsd:enumeration value="Fire NI"/>
                        <xsd:enumeration value="Central"/>
                        <xsd:enumeration value="AFPS"/>
                        <xsd:enumeration value="CS GB"/>
                        <xsd:enumeration value="CS NI"/>
                        <xsd:enumeration value="Pol_EW"/>
                        <xsd:enumeration value="Pol S"/>
                        <xsd:enumeration value="Pol NI"/>
                      </xsd:restriction>
                    </xsd:simpleType>
                  </xsd:union>
                </xsd:simpleType>
              </xsd:element>
            </xsd:sequence>
          </xsd:extension>
        </xsd:complexContent>
      </xsd:complexType>
    </xsd:element>
    <xsd:element name="Signatory" ma:index="58" nillable="true" ma:displayName="Signatory" ma:list="UserInfo" ma:SharePointGroup="5" ma:internalName="Signator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eer_x0020_Reviewer" ma:index="59" nillable="true" ma:displayName="Peer Reviewer" ma:list="UserInfo" ma:SharePointGroup="5" ma:internalName="Peer_x0020_Review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ject_x0020_Sub_x002d_Type" ma:index="60" nillable="true" ma:displayName="Project Sub-Type" ma:internalName="Project_x0020_Sub_x002d_Type">
      <xsd:simpleType>
        <xsd:restriction base="dms:Text">
          <xsd:maxLength value="255"/>
        </xsd:restriction>
      </xsd:simpleType>
    </xsd:element>
    <xsd:element name="Optional_x0020_Information" ma:index="61" nillable="true" ma:displayName="Optional Information" ma:internalName="Optional_x0020_Information">
      <xsd:simpleType>
        <xsd:restriction base="dms:Text">
          <xsd:maxLength value="255"/>
        </xsd:restriction>
      </xsd:simpleType>
    </xsd:element>
    <xsd:element name="Sign_x002d_Off_x0020_Date" ma:index="62" nillable="true" ma:displayName="Sign-Off Date" ma:format="DateOnly" ma:internalName="Sign_x002d_Off_x0020_Date">
      <xsd:simpleType>
        <xsd:restriction base="dms:DateTime"/>
      </xsd:simpleType>
    </xsd:element>
    <xsd:element name="MediaServiceSearchProperties" ma:index="64" nillable="true" ma:displayName="MediaServiceSearchProperties" ma:hidden="true" ma:internalName="MediaServiceSearchProperties" ma:readOnly="true">
      <xsd:simpleType>
        <xsd:restriction base="dms:Note"/>
      </xsd:simpleType>
    </xsd:element>
    <xsd:element name="lcf76f155ced4ddcb4097134ff3c332f" ma:index="69" nillable="true" ma:taxonomy="true" ma:internalName="lcf76f155ced4ddcb4097134ff3c332f" ma:taxonomyFieldName="MediaServiceImageTags" ma:displayName="Image Tags" ma:readOnly="false" ma:fieldId="{5cf76f15-5ced-4ddc-b409-7134ff3c332f}" ma:taxonomyMulti="true" ma:sspId="9002b6cd-6bc3-456d-8dd0-19fe32dddaf9" ma:termSetId="09814cd3-568e-fe90-9814-8d621ff8fb84" ma:anchorId="fba54fb3-c3e1-fe81-a776-ca4b69148c4d" ma:open="true" ma:isKeyword="false">
      <xsd:complexType>
        <xsd:sequence>
          <xsd:element ref="pc:Terms" minOccurs="0" maxOccurs="1"/>
        </xsd:sequence>
      </xsd:complexType>
    </xsd:element>
    <xsd:element name="MediaServiceDateTaken" ma:index="70" nillable="true" ma:displayName="MediaServiceDateTaken" ma:hidden="true" ma:indexed="true" ma:internalName="MediaServiceDateTaken" ma:readOnly="true">
      <xsd:simpleType>
        <xsd:restriction base="dms:Text"/>
      </xsd:simpleType>
    </xsd:element>
    <xsd:element name="MediaServiceGenerationTime" ma:index="71" nillable="true" ma:displayName="MediaServiceGenerationTime" ma:hidden="true" ma:internalName="MediaServiceGenerationTime" ma:readOnly="true">
      <xsd:simpleType>
        <xsd:restriction base="dms:Text"/>
      </xsd:simpleType>
    </xsd:element>
    <xsd:element name="MediaServiceEventHashCode" ma:index="72" nillable="true" ma:displayName="MediaServiceEventHashCode" ma:hidden="true" ma:internalName="MediaServiceEventHashCode" ma:readOnly="true">
      <xsd:simpleType>
        <xsd:restriction base="dms:Text"/>
      </xsd:simpleType>
    </xsd:element>
    <xsd:element name="MediaServiceOCR" ma:index="73" nillable="true" ma:displayName="Extracted Text" ma:internalName="MediaServiceOCR" ma:readOnly="true">
      <xsd:simpleType>
        <xsd:restriction base="dms:Note">
          <xsd:maxLength value="255"/>
        </xsd:restriction>
      </xsd:simpleType>
    </xsd:element>
    <xsd:element name="MediaLengthInSeconds" ma:index="74" nillable="true" ma:displayName="MediaLengthInSeconds" ma:hidden="true" ma:internalName="MediaLengthInSeconds" ma:readOnly="true">
      <xsd:simpleType>
        <xsd:restriction base="dms:Unknown"/>
      </xsd:simpleType>
    </xsd:element>
    <xsd:element name="MediaServiceBillingMetadata" ma:index="75" nillable="true" ma:displayName="MediaServiceBillingMetadata" ma:hidden="true" ma:internalName="MediaServiceBillingMetadata" ma:readOnly="true">
      <xsd:simpleType>
        <xsd:restriction base="dms:Note"/>
      </xsd:simpleType>
    </xsd:element>
    <xsd:element name="MediaServiceLocation" ma:index="76"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FAA2A5-E045-458E-A7A9-69F57C5B7409}">
  <ds:schemaRefs>
    <ds:schemaRef ds:uri="http://schemas.microsoft.com/sharepoint/v3/contenttype/forms"/>
  </ds:schemaRefs>
</ds:datastoreItem>
</file>

<file path=customXml/itemProps2.xml><?xml version="1.0" encoding="utf-8"?>
<ds:datastoreItem xmlns:ds="http://schemas.openxmlformats.org/officeDocument/2006/customXml" ds:itemID="{F32A91F8-47F2-4E1B-9942-1F23C02D827D}">
  <ds:schemaRefs>
    <ds:schemaRef ds:uri="http://schemas.microsoft.com/office/2006/metadata/properties"/>
    <ds:schemaRef ds:uri="f69fd3ce-e1df-49de-b78d-1d800e75d0a3"/>
    <ds:schemaRef ds:uri="http://schemas.microsoft.com/sharepoint/v3"/>
    <ds:schemaRef ds:uri="http://schemas.microsoft.com/office/infopath/2007/PartnerControls"/>
    <ds:schemaRef ds:uri="http://purl.org/dc/elements/1.1/"/>
    <ds:schemaRef ds:uri="62c7038d-3aec-4dd4-8afa-8b92667eb25d"/>
    <ds:schemaRef ds:uri="http://purl.org/dc/terms/"/>
    <ds:schemaRef ds:uri="http://www.w3.org/XML/1998/namespace"/>
    <ds:schemaRef ds:uri="http://schemas.microsoft.com/office/2006/documentManagement/type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EEF46BC2-CD3C-4240-A76C-9095DD37B3C1}">
  <ds:schemaRefs>
    <ds:schemaRef ds:uri="http://schemas.microsoft.com/sharepoint/events"/>
  </ds:schemaRefs>
</ds:datastoreItem>
</file>

<file path=customXml/itemProps4.xml><?xml version="1.0" encoding="utf-8"?>
<ds:datastoreItem xmlns:ds="http://schemas.openxmlformats.org/officeDocument/2006/customXml" ds:itemID="{110F8B0C-6EAC-4648-9F6B-926ACF44D1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9fd3ce-e1df-49de-b78d-1d800e75d0a3"/>
    <ds:schemaRef ds:uri="62c7038d-3aec-4dd4-8afa-8b92667eb2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d1644c5-05e0-49e6-bc39-fcf7ac51c18c}" enabled="0" method="" siteId="{ed1644c5-05e0-49e6-bc39-fcf7ac51c18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91</vt:i4>
      </vt:variant>
      <vt:variant>
        <vt:lpstr>Named Ranges</vt:lpstr>
      </vt:variant>
      <vt:variant>
        <vt:i4>1522</vt:i4>
      </vt:variant>
    </vt:vector>
  </HeadingPairs>
  <TitlesOfParts>
    <vt:vector size="1613" baseType="lpstr">
      <vt:lpstr>Cover</vt:lpstr>
      <vt:lpstr>Purpose of spreadsheet</vt:lpstr>
      <vt:lpstr>Version control</vt:lpstr>
      <vt:lpstr>Assumptions</vt:lpstr>
      <vt:lpstr>Factor List</vt:lpstr>
      <vt:lpstr>x-201</vt:lpstr>
      <vt:lpstr>x-202</vt:lpstr>
      <vt:lpstr>x-203</vt:lpstr>
      <vt:lpstr>x-204</vt:lpstr>
      <vt:lpstr>x-205</vt:lpstr>
      <vt:lpstr>x-206</vt:lpstr>
      <vt:lpstr>x-207</vt:lpstr>
      <vt:lpstr>x-208</vt:lpstr>
      <vt:lpstr>x-209</vt:lpstr>
      <vt:lpstr>x-210</vt:lpstr>
      <vt:lpstr>x-211</vt:lpstr>
      <vt:lpstr>x-212</vt:lpstr>
      <vt:lpstr>x-213</vt:lpstr>
      <vt:lpstr>x-214</vt:lpstr>
      <vt:lpstr>x-215</vt:lpstr>
      <vt:lpstr>x-220</vt:lpstr>
      <vt:lpstr>x-221</vt:lpstr>
      <vt:lpstr>x-301</vt:lpstr>
      <vt:lpstr>x-302</vt:lpstr>
      <vt:lpstr>x-303</vt:lpstr>
      <vt:lpstr>x-304</vt:lpstr>
      <vt:lpstr>x-305</vt:lpstr>
      <vt:lpstr>x-306</vt:lpstr>
      <vt:lpstr>x-307</vt:lpstr>
      <vt:lpstr>x-308</vt:lpstr>
      <vt:lpstr>x-309</vt:lpstr>
      <vt:lpstr>x-310</vt:lpstr>
      <vt:lpstr>x-311</vt:lpstr>
      <vt:lpstr>x-312</vt:lpstr>
      <vt:lpstr>x-313</vt:lpstr>
      <vt:lpstr>x-314</vt:lpstr>
      <vt:lpstr>x-315</vt:lpstr>
      <vt:lpstr>x-316</vt:lpstr>
      <vt:lpstr>x-317</vt:lpstr>
      <vt:lpstr>x-318</vt:lpstr>
      <vt:lpstr>x-319</vt:lpstr>
      <vt:lpstr>x-320</vt:lpstr>
      <vt:lpstr>x-321</vt:lpstr>
      <vt:lpstr>x-322</vt:lpstr>
      <vt:lpstr>x-323</vt:lpstr>
      <vt:lpstr>x-324</vt:lpstr>
      <vt:lpstr>x-325</vt:lpstr>
      <vt:lpstr>x-326</vt:lpstr>
      <vt:lpstr>x-327</vt:lpstr>
      <vt:lpstr>x-328</vt:lpstr>
      <vt:lpstr>x-401</vt:lpstr>
      <vt:lpstr>x-403</vt:lpstr>
      <vt:lpstr>x-404</vt:lpstr>
      <vt:lpstr>x-405</vt:lpstr>
      <vt:lpstr>x-406</vt:lpstr>
      <vt:lpstr>x-407</vt:lpstr>
      <vt:lpstr>x-501</vt:lpstr>
      <vt:lpstr>x-502</vt:lpstr>
      <vt:lpstr>x-503</vt:lpstr>
      <vt:lpstr>x-504</vt:lpstr>
      <vt:lpstr>x-505</vt:lpstr>
      <vt:lpstr>x-506</vt:lpstr>
      <vt:lpstr>x-603</vt:lpstr>
      <vt:lpstr>x-604</vt:lpstr>
      <vt:lpstr>x-605</vt:lpstr>
      <vt:lpstr>x-606</vt:lpstr>
      <vt:lpstr>x-607</vt:lpstr>
      <vt:lpstr>x-608</vt:lpstr>
      <vt:lpstr>x-609</vt:lpstr>
      <vt:lpstr>x-610</vt:lpstr>
      <vt:lpstr>x-611</vt:lpstr>
      <vt:lpstr>x-612</vt:lpstr>
      <vt:lpstr>x-613</vt:lpstr>
      <vt:lpstr>x-614</vt:lpstr>
      <vt:lpstr>x-615</vt:lpstr>
      <vt:lpstr>x-616</vt:lpstr>
      <vt:lpstr>x-617</vt:lpstr>
      <vt:lpstr>x-618</vt:lpstr>
      <vt:lpstr>x-619</vt:lpstr>
      <vt:lpstr>x-620</vt:lpstr>
      <vt:lpstr>x-621</vt:lpstr>
      <vt:lpstr>x-622</vt:lpstr>
      <vt:lpstr>x-623</vt:lpstr>
      <vt:lpstr>x-624</vt:lpstr>
      <vt:lpstr>x-625</vt:lpstr>
      <vt:lpstr>x-626</vt:lpstr>
      <vt:lpstr>x-627</vt:lpstr>
      <vt:lpstr>x-701</vt:lpstr>
      <vt:lpstr>x-702</vt:lpstr>
      <vt:lpstr>x-802</vt:lpstr>
      <vt:lpstr>x-template</vt:lpstr>
      <vt:lpstr>FACTOR_LIST_AGE_DEF</vt:lpstr>
      <vt:lpstr>FACTOR_LIST_ASSUMPTION_SET</vt:lpstr>
      <vt:lpstr>FACTOR_LIST_CLIENT</vt:lpstr>
      <vt:lpstr>FACTOR_LIST_DATE_IMPLEMENTED</vt:lpstr>
      <vt:lpstr>FACTOR_LIST_DATE_ISSUED</vt:lpstr>
      <vt:lpstr>FACTOR_LIST_DESCRIPTION</vt:lpstr>
      <vt:lpstr>FACTOR_LIST_FACTOR_STATUS</vt:lpstr>
      <vt:lpstr>FACTOR_LIST_FACTOR_TYPE</vt:lpstr>
      <vt:lpstr>FACTOR_LIST_GENDER</vt:lpstr>
      <vt:lpstr>FACTOR_LIST_REFERENCE</vt:lpstr>
      <vt:lpstr>FACTOR_LIST_REFERENCE_GUIDANCE</vt:lpstr>
      <vt:lpstr>FACTOR_LIST_RELATED</vt:lpstr>
      <vt:lpstr>FACTOR_LIST_SECTION</vt:lpstr>
      <vt:lpstr>FACTOR_LIST_SECTION_NUMBER</vt:lpstr>
      <vt:lpstr>FACTOR_LIST_SERIES_NUMBER</vt:lpstr>
      <vt:lpstr>'x-201'!TABLE_AGE_DEF_1</vt:lpstr>
      <vt:lpstr>'x-202'!TABLE_AGE_DEF_1</vt:lpstr>
      <vt:lpstr>'x-203'!TABLE_AGE_DEF_1</vt:lpstr>
      <vt:lpstr>'x-204'!TABLE_AGE_DEF_1</vt:lpstr>
      <vt:lpstr>'x-205'!TABLE_AGE_DEF_1</vt:lpstr>
      <vt:lpstr>'x-206'!TABLE_AGE_DEF_1</vt:lpstr>
      <vt:lpstr>'x-207'!TABLE_AGE_DEF_1</vt:lpstr>
      <vt:lpstr>'x-208'!TABLE_AGE_DEF_1</vt:lpstr>
      <vt:lpstr>'x-209'!TABLE_AGE_DEF_1</vt:lpstr>
      <vt:lpstr>'x-210'!TABLE_AGE_DEF_1</vt:lpstr>
      <vt:lpstr>'x-211'!TABLE_AGE_DEF_1</vt:lpstr>
      <vt:lpstr>'x-212'!TABLE_AGE_DEF_1</vt:lpstr>
      <vt:lpstr>'x-213'!TABLE_AGE_DEF_1</vt:lpstr>
      <vt:lpstr>'x-214'!TABLE_AGE_DEF_1</vt:lpstr>
      <vt:lpstr>'x-215'!TABLE_AGE_DEF_1</vt:lpstr>
      <vt:lpstr>'x-220'!TABLE_AGE_DEF_1</vt:lpstr>
      <vt:lpstr>'x-221'!TABLE_AGE_DEF_1</vt:lpstr>
      <vt:lpstr>'x-301'!TABLE_AGE_DEF_1</vt:lpstr>
      <vt:lpstr>'x-302'!TABLE_AGE_DEF_1</vt:lpstr>
      <vt:lpstr>'x-303'!TABLE_AGE_DEF_1</vt:lpstr>
      <vt:lpstr>'x-304'!TABLE_AGE_DEF_1</vt:lpstr>
      <vt:lpstr>'x-305'!TABLE_AGE_DEF_1</vt:lpstr>
      <vt:lpstr>'x-306'!TABLE_AGE_DEF_1</vt:lpstr>
      <vt:lpstr>'x-307'!TABLE_AGE_DEF_1</vt:lpstr>
      <vt:lpstr>'x-308'!TABLE_AGE_DEF_1</vt:lpstr>
      <vt:lpstr>'x-309'!TABLE_AGE_DEF_1</vt:lpstr>
      <vt:lpstr>'x-310'!TABLE_AGE_DEF_1</vt:lpstr>
      <vt:lpstr>'x-311'!TABLE_AGE_DEF_1</vt:lpstr>
      <vt:lpstr>'x-312'!TABLE_AGE_DEF_1</vt:lpstr>
      <vt:lpstr>'x-313'!TABLE_AGE_DEF_1</vt:lpstr>
      <vt:lpstr>'x-314'!TABLE_AGE_DEF_1</vt:lpstr>
      <vt:lpstr>'x-315'!TABLE_AGE_DEF_1</vt:lpstr>
      <vt:lpstr>'x-316'!TABLE_AGE_DEF_1</vt:lpstr>
      <vt:lpstr>'x-317'!TABLE_AGE_DEF_1</vt:lpstr>
      <vt:lpstr>'x-318'!TABLE_AGE_DEF_1</vt:lpstr>
      <vt:lpstr>'x-319'!TABLE_AGE_DEF_1</vt:lpstr>
      <vt:lpstr>'x-320'!TABLE_AGE_DEF_1</vt:lpstr>
      <vt:lpstr>'x-321'!TABLE_AGE_DEF_1</vt:lpstr>
      <vt:lpstr>'x-322'!TABLE_AGE_DEF_1</vt:lpstr>
      <vt:lpstr>'x-323'!TABLE_AGE_DEF_1</vt:lpstr>
      <vt:lpstr>'x-324'!TABLE_AGE_DEF_1</vt:lpstr>
      <vt:lpstr>'x-325'!TABLE_AGE_DEF_1</vt:lpstr>
      <vt:lpstr>'x-326'!TABLE_AGE_DEF_1</vt:lpstr>
      <vt:lpstr>'x-327'!TABLE_AGE_DEF_1</vt:lpstr>
      <vt:lpstr>'x-328'!TABLE_AGE_DEF_1</vt:lpstr>
      <vt:lpstr>'x-401'!TABLE_AGE_DEF_1</vt:lpstr>
      <vt:lpstr>'x-403'!TABLE_AGE_DEF_1</vt:lpstr>
      <vt:lpstr>'x-404'!TABLE_AGE_DEF_1</vt:lpstr>
      <vt:lpstr>'x-405'!TABLE_AGE_DEF_1</vt:lpstr>
      <vt:lpstr>'x-406'!TABLE_AGE_DEF_1</vt:lpstr>
      <vt:lpstr>'x-407'!TABLE_AGE_DEF_1</vt:lpstr>
      <vt:lpstr>'x-501'!TABLE_AGE_DEF_1</vt:lpstr>
      <vt:lpstr>'x-502'!TABLE_AGE_DEF_1</vt:lpstr>
      <vt:lpstr>'x-503'!TABLE_AGE_DEF_1</vt:lpstr>
      <vt:lpstr>'x-504'!TABLE_AGE_DEF_1</vt:lpstr>
      <vt:lpstr>'x-505'!TABLE_AGE_DEF_1</vt:lpstr>
      <vt:lpstr>'x-506'!TABLE_AGE_DEF_1</vt:lpstr>
      <vt:lpstr>'x-603'!TABLE_AGE_DEF_1</vt:lpstr>
      <vt:lpstr>'x-604'!TABLE_AGE_DEF_1</vt:lpstr>
      <vt:lpstr>'x-605'!TABLE_AGE_DEF_1</vt:lpstr>
      <vt:lpstr>'x-606'!TABLE_AGE_DEF_1</vt:lpstr>
      <vt:lpstr>'x-607'!TABLE_AGE_DEF_1</vt:lpstr>
      <vt:lpstr>'x-608'!TABLE_AGE_DEF_1</vt:lpstr>
      <vt:lpstr>'x-609'!TABLE_AGE_DEF_1</vt:lpstr>
      <vt:lpstr>'x-610'!TABLE_AGE_DEF_1</vt:lpstr>
      <vt:lpstr>'x-611'!TABLE_AGE_DEF_1</vt:lpstr>
      <vt:lpstr>'x-612'!TABLE_AGE_DEF_1</vt:lpstr>
      <vt:lpstr>'x-613'!TABLE_AGE_DEF_1</vt:lpstr>
      <vt:lpstr>'x-614'!TABLE_AGE_DEF_1</vt:lpstr>
      <vt:lpstr>'x-615'!TABLE_AGE_DEF_1</vt:lpstr>
      <vt:lpstr>'x-616'!TABLE_AGE_DEF_1</vt:lpstr>
      <vt:lpstr>'x-617'!TABLE_AGE_DEF_1</vt:lpstr>
      <vt:lpstr>'x-618'!TABLE_AGE_DEF_1</vt:lpstr>
      <vt:lpstr>'x-619'!TABLE_AGE_DEF_1</vt:lpstr>
      <vt:lpstr>'x-620'!TABLE_AGE_DEF_1</vt:lpstr>
      <vt:lpstr>'x-621'!TABLE_AGE_DEF_1</vt:lpstr>
      <vt:lpstr>'x-622'!TABLE_AGE_DEF_1</vt:lpstr>
      <vt:lpstr>'x-623'!TABLE_AGE_DEF_1</vt:lpstr>
      <vt:lpstr>'x-624'!TABLE_AGE_DEF_1</vt:lpstr>
      <vt:lpstr>'x-625'!TABLE_AGE_DEF_1</vt:lpstr>
      <vt:lpstr>'x-626'!TABLE_AGE_DEF_1</vt:lpstr>
      <vt:lpstr>'x-627'!TABLE_AGE_DEF_1</vt:lpstr>
      <vt:lpstr>'x-701'!TABLE_AGE_DEF_1</vt:lpstr>
      <vt:lpstr>'x-702'!TABLE_AGE_DEF_1</vt:lpstr>
      <vt:lpstr>'x-802'!TABLE_AGE_DEF_1</vt:lpstr>
      <vt:lpstr>'x-template'!TABLE_AGE_DEF_1</vt:lpstr>
      <vt:lpstr>'x-701'!TABLE_AGE_DEF_2</vt:lpstr>
      <vt:lpstr>'x-802'!TABLE_AGE_DEF_2</vt:lpstr>
      <vt:lpstr>'x-802'!TABLE_AGE_DEF_3</vt:lpstr>
      <vt:lpstr>'x-201'!TABLE_AREA_1</vt:lpstr>
      <vt:lpstr>'x-202'!TABLE_AREA_1</vt:lpstr>
      <vt:lpstr>'x-203'!TABLE_AREA_1</vt:lpstr>
      <vt:lpstr>'x-204'!TABLE_AREA_1</vt:lpstr>
      <vt:lpstr>'x-205'!TABLE_AREA_1</vt:lpstr>
      <vt:lpstr>'x-206'!TABLE_AREA_1</vt:lpstr>
      <vt:lpstr>'x-207'!TABLE_AREA_1</vt:lpstr>
      <vt:lpstr>'x-208'!TABLE_AREA_1</vt:lpstr>
      <vt:lpstr>'x-209'!TABLE_AREA_1</vt:lpstr>
      <vt:lpstr>'x-210'!TABLE_AREA_1</vt:lpstr>
      <vt:lpstr>'x-211'!TABLE_AREA_1</vt:lpstr>
      <vt:lpstr>'x-212'!TABLE_AREA_1</vt:lpstr>
      <vt:lpstr>'x-213'!TABLE_AREA_1</vt:lpstr>
      <vt:lpstr>'x-214'!TABLE_AREA_1</vt:lpstr>
      <vt:lpstr>'x-215'!TABLE_AREA_1</vt:lpstr>
      <vt:lpstr>'x-220'!TABLE_AREA_1</vt:lpstr>
      <vt:lpstr>'x-221'!TABLE_AREA_1</vt:lpstr>
      <vt:lpstr>'x-301'!TABLE_AREA_1</vt:lpstr>
      <vt:lpstr>'x-302'!TABLE_AREA_1</vt:lpstr>
      <vt:lpstr>'x-303'!TABLE_AREA_1</vt:lpstr>
      <vt:lpstr>'x-304'!TABLE_AREA_1</vt:lpstr>
      <vt:lpstr>'x-305'!TABLE_AREA_1</vt:lpstr>
      <vt:lpstr>'x-306'!TABLE_AREA_1</vt:lpstr>
      <vt:lpstr>'x-307'!TABLE_AREA_1</vt:lpstr>
      <vt:lpstr>'x-308'!TABLE_AREA_1</vt:lpstr>
      <vt:lpstr>'x-309'!TABLE_AREA_1</vt:lpstr>
      <vt:lpstr>'x-310'!TABLE_AREA_1</vt:lpstr>
      <vt:lpstr>'x-311'!TABLE_AREA_1</vt:lpstr>
      <vt:lpstr>'x-312'!TABLE_AREA_1</vt:lpstr>
      <vt:lpstr>'x-313'!TABLE_AREA_1</vt:lpstr>
      <vt:lpstr>'x-314'!TABLE_AREA_1</vt:lpstr>
      <vt:lpstr>'x-315'!TABLE_AREA_1</vt:lpstr>
      <vt:lpstr>'x-316'!TABLE_AREA_1</vt:lpstr>
      <vt:lpstr>'x-317'!TABLE_AREA_1</vt:lpstr>
      <vt:lpstr>'x-318'!TABLE_AREA_1</vt:lpstr>
      <vt:lpstr>'x-319'!TABLE_AREA_1</vt:lpstr>
      <vt:lpstr>'x-320'!TABLE_AREA_1</vt:lpstr>
      <vt:lpstr>'x-321'!TABLE_AREA_1</vt:lpstr>
      <vt:lpstr>'x-322'!TABLE_AREA_1</vt:lpstr>
      <vt:lpstr>'x-323'!TABLE_AREA_1</vt:lpstr>
      <vt:lpstr>'x-324'!TABLE_AREA_1</vt:lpstr>
      <vt:lpstr>'x-325'!TABLE_AREA_1</vt:lpstr>
      <vt:lpstr>'x-326'!TABLE_AREA_1</vt:lpstr>
      <vt:lpstr>'x-327'!TABLE_AREA_1</vt:lpstr>
      <vt:lpstr>'x-328'!TABLE_AREA_1</vt:lpstr>
      <vt:lpstr>'x-401'!TABLE_AREA_1</vt:lpstr>
      <vt:lpstr>'x-403'!TABLE_AREA_1</vt:lpstr>
      <vt:lpstr>'x-404'!TABLE_AREA_1</vt:lpstr>
      <vt:lpstr>'x-405'!TABLE_AREA_1</vt:lpstr>
      <vt:lpstr>'x-406'!TABLE_AREA_1</vt:lpstr>
      <vt:lpstr>'x-407'!TABLE_AREA_1</vt:lpstr>
      <vt:lpstr>'x-501'!TABLE_AREA_1</vt:lpstr>
      <vt:lpstr>'x-502'!TABLE_AREA_1</vt:lpstr>
      <vt:lpstr>'x-503'!TABLE_AREA_1</vt:lpstr>
      <vt:lpstr>'x-504'!TABLE_AREA_1</vt:lpstr>
      <vt:lpstr>'x-505'!TABLE_AREA_1</vt:lpstr>
      <vt:lpstr>'x-506'!TABLE_AREA_1</vt:lpstr>
      <vt:lpstr>'x-603'!TABLE_AREA_1</vt:lpstr>
      <vt:lpstr>'x-604'!TABLE_AREA_1</vt:lpstr>
      <vt:lpstr>'x-605'!TABLE_AREA_1</vt:lpstr>
      <vt:lpstr>'x-606'!TABLE_AREA_1</vt:lpstr>
      <vt:lpstr>'x-607'!TABLE_AREA_1</vt:lpstr>
      <vt:lpstr>'x-608'!TABLE_AREA_1</vt:lpstr>
      <vt:lpstr>'x-609'!TABLE_AREA_1</vt:lpstr>
      <vt:lpstr>'x-610'!TABLE_AREA_1</vt:lpstr>
      <vt:lpstr>'x-611'!TABLE_AREA_1</vt:lpstr>
      <vt:lpstr>'x-612'!TABLE_AREA_1</vt:lpstr>
      <vt:lpstr>'x-613'!TABLE_AREA_1</vt:lpstr>
      <vt:lpstr>'x-614'!TABLE_AREA_1</vt:lpstr>
      <vt:lpstr>'x-615'!TABLE_AREA_1</vt:lpstr>
      <vt:lpstr>'x-616'!TABLE_AREA_1</vt:lpstr>
      <vt:lpstr>'x-617'!TABLE_AREA_1</vt:lpstr>
      <vt:lpstr>'x-618'!TABLE_AREA_1</vt:lpstr>
      <vt:lpstr>'x-619'!TABLE_AREA_1</vt:lpstr>
      <vt:lpstr>'x-620'!TABLE_AREA_1</vt:lpstr>
      <vt:lpstr>'x-621'!TABLE_AREA_1</vt:lpstr>
      <vt:lpstr>'x-701'!TABLE_AREA_1</vt:lpstr>
      <vt:lpstr>'x-702'!TABLE_AREA_1</vt:lpstr>
      <vt:lpstr>'x-802'!TABLE_AREA_1</vt:lpstr>
      <vt:lpstr>'x-701'!TABLE_AREA_2</vt:lpstr>
      <vt:lpstr>'x-802'!TABLE_AREA_2</vt:lpstr>
      <vt:lpstr>'x-802'!TABLE_AREA_3</vt:lpstr>
      <vt:lpstr>'x-201'!TABLE_ASSUMPTION_SET_1</vt:lpstr>
      <vt:lpstr>'x-202'!TABLE_ASSUMPTION_SET_1</vt:lpstr>
      <vt:lpstr>'x-203'!TABLE_ASSUMPTION_SET_1</vt:lpstr>
      <vt:lpstr>'x-204'!TABLE_ASSUMPTION_SET_1</vt:lpstr>
      <vt:lpstr>'x-205'!TABLE_ASSUMPTION_SET_1</vt:lpstr>
      <vt:lpstr>'x-206'!TABLE_ASSUMPTION_SET_1</vt:lpstr>
      <vt:lpstr>'x-207'!TABLE_ASSUMPTION_SET_1</vt:lpstr>
      <vt:lpstr>'x-208'!TABLE_ASSUMPTION_SET_1</vt:lpstr>
      <vt:lpstr>'x-209'!TABLE_ASSUMPTION_SET_1</vt:lpstr>
      <vt:lpstr>'x-210'!TABLE_ASSUMPTION_SET_1</vt:lpstr>
      <vt:lpstr>'x-211'!TABLE_ASSUMPTION_SET_1</vt:lpstr>
      <vt:lpstr>'x-212'!TABLE_ASSUMPTION_SET_1</vt:lpstr>
      <vt:lpstr>'x-213'!TABLE_ASSUMPTION_SET_1</vt:lpstr>
      <vt:lpstr>'x-214'!TABLE_ASSUMPTION_SET_1</vt:lpstr>
      <vt:lpstr>'x-215'!TABLE_ASSUMPTION_SET_1</vt:lpstr>
      <vt:lpstr>'x-220'!TABLE_ASSUMPTION_SET_1</vt:lpstr>
      <vt:lpstr>'x-221'!TABLE_ASSUMPTION_SET_1</vt:lpstr>
      <vt:lpstr>'x-301'!TABLE_ASSUMPTION_SET_1</vt:lpstr>
      <vt:lpstr>'x-302'!TABLE_ASSUMPTION_SET_1</vt:lpstr>
      <vt:lpstr>'x-303'!TABLE_ASSUMPTION_SET_1</vt:lpstr>
      <vt:lpstr>'x-304'!TABLE_ASSUMPTION_SET_1</vt:lpstr>
      <vt:lpstr>'x-305'!TABLE_ASSUMPTION_SET_1</vt:lpstr>
      <vt:lpstr>'x-306'!TABLE_ASSUMPTION_SET_1</vt:lpstr>
      <vt:lpstr>'x-307'!TABLE_ASSUMPTION_SET_1</vt:lpstr>
      <vt:lpstr>'x-308'!TABLE_ASSUMPTION_SET_1</vt:lpstr>
      <vt:lpstr>'x-309'!TABLE_ASSUMPTION_SET_1</vt:lpstr>
      <vt:lpstr>'x-310'!TABLE_ASSUMPTION_SET_1</vt:lpstr>
      <vt:lpstr>'x-311'!TABLE_ASSUMPTION_SET_1</vt:lpstr>
      <vt:lpstr>'x-312'!TABLE_ASSUMPTION_SET_1</vt:lpstr>
      <vt:lpstr>'x-313'!TABLE_ASSUMPTION_SET_1</vt:lpstr>
      <vt:lpstr>'x-314'!TABLE_ASSUMPTION_SET_1</vt:lpstr>
      <vt:lpstr>'x-315'!TABLE_ASSUMPTION_SET_1</vt:lpstr>
      <vt:lpstr>'x-316'!TABLE_ASSUMPTION_SET_1</vt:lpstr>
      <vt:lpstr>'x-317'!TABLE_ASSUMPTION_SET_1</vt:lpstr>
      <vt:lpstr>'x-318'!TABLE_ASSUMPTION_SET_1</vt:lpstr>
      <vt:lpstr>'x-319'!TABLE_ASSUMPTION_SET_1</vt:lpstr>
      <vt:lpstr>'x-320'!TABLE_ASSUMPTION_SET_1</vt:lpstr>
      <vt:lpstr>'x-321'!TABLE_ASSUMPTION_SET_1</vt:lpstr>
      <vt:lpstr>'x-322'!TABLE_ASSUMPTION_SET_1</vt:lpstr>
      <vt:lpstr>'x-323'!TABLE_ASSUMPTION_SET_1</vt:lpstr>
      <vt:lpstr>'x-324'!TABLE_ASSUMPTION_SET_1</vt:lpstr>
      <vt:lpstr>'x-325'!TABLE_ASSUMPTION_SET_1</vt:lpstr>
      <vt:lpstr>'x-326'!TABLE_ASSUMPTION_SET_1</vt:lpstr>
      <vt:lpstr>'x-327'!TABLE_ASSUMPTION_SET_1</vt:lpstr>
      <vt:lpstr>'x-328'!TABLE_ASSUMPTION_SET_1</vt:lpstr>
      <vt:lpstr>'x-401'!TABLE_ASSUMPTION_SET_1</vt:lpstr>
      <vt:lpstr>'x-403'!TABLE_ASSUMPTION_SET_1</vt:lpstr>
      <vt:lpstr>'x-404'!TABLE_ASSUMPTION_SET_1</vt:lpstr>
      <vt:lpstr>'x-405'!TABLE_ASSUMPTION_SET_1</vt:lpstr>
      <vt:lpstr>'x-406'!TABLE_ASSUMPTION_SET_1</vt:lpstr>
      <vt:lpstr>'x-407'!TABLE_ASSUMPTION_SET_1</vt:lpstr>
      <vt:lpstr>'x-501'!TABLE_ASSUMPTION_SET_1</vt:lpstr>
      <vt:lpstr>'x-502'!TABLE_ASSUMPTION_SET_1</vt:lpstr>
      <vt:lpstr>'x-503'!TABLE_ASSUMPTION_SET_1</vt:lpstr>
      <vt:lpstr>'x-504'!TABLE_ASSUMPTION_SET_1</vt:lpstr>
      <vt:lpstr>'x-505'!TABLE_ASSUMPTION_SET_1</vt:lpstr>
      <vt:lpstr>'x-506'!TABLE_ASSUMPTION_SET_1</vt:lpstr>
      <vt:lpstr>'x-603'!TABLE_ASSUMPTION_SET_1</vt:lpstr>
      <vt:lpstr>'x-604'!TABLE_ASSUMPTION_SET_1</vt:lpstr>
      <vt:lpstr>'x-605'!TABLE_ASSUMPTION_SET_1</vt:lpstr>
      <vt:lpstr>'x-606'!TABLE_ASSUMPTION_SET_1</vt:lpstr>
      <vt:lpstr>'x-607'!TABLE_ASSUMPTION_SET_1</vt:lpstr>
      <vt:lpstr>'x-608'!TABLE_ASSUMPTION_SET_1</vt:lpstr>
      <vt:lpstr>'x-609'!TABLE_ASSUMPTION_SET_1</vt:lpstr>
      <vt:lpstr>'x-610'!TABLE_ASSUMPTION_SET_1</vt:lpstr>
      <vt:lpstr>'x-611'!TABLE_ASSUMPTION_SET_1</vt:lpstr>
      <vt:lpstr>'x-612'!TABLE_ASSUMPTION_SET_1</vt:lpstr>
      <vt:lpstr>'x-613'!TABLE_ASSUMPTION_SET_1</vt:lpstr>
      <vt:lpstr>'x-614'!TABLE_ASSUMPTION_SET_1</vt:lpstr>
      <vt:lpstr>'x-615'!TABLE_ASSUMPTION_SET_1</vt:lpstr>
      <vt:lpstr>'x-616'!TABLE_ASSUMPTION_SET_1</vt:lpstr>
      <vt:lpstr>'x-617'!TABLE_ASSUMPTION_SET_1</vt:lpstr>
      <vt:lpstr>'x-618'!TABLE_ASSUMPTION_SET_1</vt:lpstr>
      <vt:lpstr>'x-619'!TABLE_ASSUMPTION_SET_1</vt:lpstr>
      <vt:lpstr>'x-620'!TABLE_ASSUMPTION_SET_1</vt:lpstr>
      <vt:lpstr>'x-621'!TABLE_ASSUMPTION_SET_1</vt:lpstr>
      <vt:lpstr>'x-622'!TABLE_ASSUMPTION_SET_1</vt:lpstr>
      <vt:lpstr>'x-623'!TABLE_ASSUMPTION_SET_1</vt:lpstr>
      <vt:lpstr>'x-624'!TABLE_ASSUMPTION_SET_1</vt:lpstr>
      <vt:lpstr>'x-625'!TABLE_ASSUMPTION_SET_1</vt:lpstr>
      <vt:lpstr>'x-626'!TABLE_ASSUMPTION_SET_1</vt:lpstr>
      <vt:lpstr>'x-627'!TABLE_ASSUMPTION_SET_1</vt:lpstr>
      <vt:lpstr>'x-701'!TABLE_ASSUMPTION_SET_1</vt:lpstr>
      <vt:lpstr>'x-702'!TABLE_ASSUMPTION_SET_1</vt:lpstr>
      <vt:lpstr>'x-802'!TABLE_ASSUMPTION_SET_1</vt:lpstr>
      <vt:lpstr>'x-template'!TABLE_ASSUMPTION_SET_1</vt:lpstr>
      <vt:lpstr>'x-701'!TABLE_ASSUMPTION_SET_2</vt:lpstr>
      <vt:lpstr>'x-802'!TABLE_ASSUMPTION_SET_2</vt:lpstr>
      <vt:lpstr>'x-802'!TABLE_ASSUMPTION_SET_3</vt:lpstr>
      <vt:lpstr>'x-201'!TABLE_CLIENT_1</vt:lpstr>
      <vt:lpstr>'x-202'!TABLE_CLIENT_1</vt:lpstr>
      <vt:lpstr>'x-203'!TABLE_CLIENT_1</vt:lpstr>
      <vt:lpstr>'x-204'!TABLE_CLIENT_1</vt:lpstr>
      <vt:lpstr>'x-205'!TABLE_CLIENT_1</vt:lpstr>
      <vt:lpstr>'x-206'!TABLE_CLIENT_1</vt:lpstr>
      <vt:lpstr>'x-207'!TABLE_CLIENT_1</vt:lpstr>
      <vt:lpstr>'x-208'!TABLE_CLIENT_1</vt:lpstr>
      <vt:lpstr>'x-209'!TABLE_CLIENT_1</vt:lpstr>
      <vt:lpstr>'x-210'!TABLE_CLIENT_1</vt:lpstr>
      <vt:lpstr>'x-211'!TABLE_CLIENT_1</vt:lpstr>
      <vt:lpstr>'x-212'!TABLE_CLIENT_1</vt:lpstr>
      <vt:lpstr>'x-213'!TABLE_CLIENT_1</vt:lpstr>
      <vt:lpstr>'x-214'!TABLE_CLIENT_1</vt:lpstr>
      <vt:lpstr>'x-215'!TABLE_CLIENT_1</vt:lpstr>
      <vt:lpstr>'x-220'!TABLE_CLIENT_1</vt:lpstr>
      <vt:lpstr>'x-221'!TABLE_CLIENT_1</vt:lpstr>
      <vt:lpstr>'x-301'!TABLE_CLIENT_1</vt:lpstr>
      <vt:lpstr>'x-302'!TABLE_CLIENT_1</vt:lpstr>
      <vt:lpstr>'x-303'!TABLE_CLIENT_1</vt:lpstr>
      <vt:lpstr>'x-304'!TABLE_CLIENT_1</vt:lpstr>
      <vt:lpstr>'x-305'!TABLE_CLIENT_1</vt:lpstr>
      <vt:lpstr>'x-306'!TABLE_CLIENT_1</vt:lpstr>
      <vt:lpstr>'x-307'!TABLE_CLIENT_1</vt:lpstr>
      <vt:lpstr>'x-308'!TABLE_CLIENT_1</vt:lpstr>
      <vt:lpstr>'x-309'!TABLE_CLIENT_1</vt:lpstr>
      <vt:lpstr>'x-310'!TABLE_CLIENT_1</vt:lpstr>
      <vt:lpstr>'x-311'!TABLE_CLIENT_1</vt:lpstr>
      <vt:lpstr>'x-312'!TABLE_CLIENT_1</vt:lpstr>
      <vt:lpstr>'x-313'!TABLE_CLIENT_1</vt:lpstr>
      <vt:lpstr>'x-314'!TABLE_CLIENT_1</vt:lpstr>
      <vt:lpstr>'x-315'!TABLE_CLIENT_1</vt:lpstr>
      <vt:lpstr>'x-316'!TABLE_CLIENT_1</vt:lpstr>
      <vt:lpstr>'x-317'!TABLE_CLIENT_1</vt:lpstr>
      <vt:lpstr>'x-318'!TABLE_CLIENT_1</vt:lpstr>
      <vt:lpstr>'x-319'!TABLE_CLIENT_1</vt:lpstr>
      <vt:lpstr>'x-320'!TABLE_CLIENT_1</vt:lpstr>
      <vt:lpstr>'x-321'!TABLE_CLIENT_1</vt:lpstr>
      <vt:lpstr>'x-322'!TABLE_CLIENT_1</vt:lpstr>
      <vt:lpstr>'x-323'!TABLE_CLIENT_1</vt:lpstr>
      <vt:lpstr>'x-324'!TABLE_CLIENT_1</vt:lpstr>
      <vt:lpstr>'x-325'!TABLE_CLIENT_1</vt:lpstr>
      <vt:lpstr>'x-326'!TABLE_CLIENT_1</vt:lpstr>
      <vt:lpstr>'x-327'!TABLE_CLIENT_1</vt:lpstr>
      <vt:lpstr>'x-328'!TABLE_CLIENT_1</vt:lpstr>
      <vt:lpstr>'x-401'!TABLE_CLIENT_1</vt:lpstr>
      <vt:lpstr>'x-403'!TABLE_CLIENT_1</vt:lpstr>
      <vt:lpstr>'x-404'!TABLE_CLIENT_1</vt:lpstr>
      <vt:lpstr>'x-405'!TABLE_CLIENT_1</vt:lpstr>
      <vt:lpstr>'x-406'!TABLE_CLIENT_1</vt:lpstr>
      <vt:lpstr>'x-407'!TABLE_CLIENT_1</vt:lpstr>
      <vt:lpstr>'x-501'!TABLE_CLIENT_1</vt:lpstr>
      <vt:lpstr>'x-502'!TABLE_CLIENT_1</vt:lpstr>
      <vt:lpstr>'x-503'!TABLE_CLIENT_1</vt:lpstr>
      <vt:lpstr>'x-504'!TABLE_CLIENT_1</vt:lpstr>
      <vt:lpstr>'x-505'!TABLE_CLIENT_1</vt:lpstr>
      <vt:lpstr>'x-506'!TABLE_CLIENT_1</vt:lpstr>
      <vt:lpstr>'x-603'!TABLE_CLIENT_1</vt:lpstr>
      <vt:lpstr>'x-604'!TABLE_CLIENT_1</vt:lpstr>
      <vt:lpstr>'x-605'!TABLE_CLIENT_1</vt:lpstr>
      <vt:lpstr>'x-606'!TABLE_CLIENT_1</vt:lpstr>
      <vt:lpstr>'x-607'!TABLE_CLIENT_1</vt:lpstr>
      <vt:lpstr>'x-608'!TABLE_CLIENT_1</vt:lpstr>
      <vt:lpstr>'x-609'!TABLE_CLIENT_1</vt:lpstr>
      <vt:lpstr>'x-610'!TABLE_CLIENT_1</vt:lpstr>
      <vt:lpstr>'x-611'!TABLE_CLIENT_1</vt:lpstr>
      <vt:lpstr>'x-612'!TABLE_CLIENT_1</vt:lpstr>
      <vt:lpstr>'x-613'!TABLE_CLIENT_1</vt:lpstr>
      <vt:lpstr>'x-614'!TABLE_CLIENT_1</vt:lpstr>
      <vt:lpstr>'x-615'!TABLE_CLIENT_1</vt:lpstr>
      <vt:lpstr>'x-616'!TABLE_CLIENT_1</vt:lpstr>
      <vt:lpstr>'x-617'!TABLE_CLIENT_1</vt:lpstr>
      <vt:lpstr>'x-618'!TABLE_CLIENT_1</vt:lpstr>
      <vt:lpstr>'x-619'!TABLE_CLIENT_1</vt:lpstr>
      <vt:lpstr>'x-620'!TABLE_CLIENT_1</vt:lpstr>
      <vt:lpstr>'x-621'!TABLE_CLIENT_1</vt:lpstr>
      <vt:lpstr>'x-622'!TABLE_CLIENT_1</vt:lpstr>
      <vt:lpstr>'x-623'!TABLE_CLIENT_1</vt:lpstr>
      <vt:lpstr>'x-624'!TABLE_CLIENT_1</vt:lpstr>
      <vt:lpstr>'x-625'!TABLE_CLIENT_1</vt:lpstr>
      <vt:lpstr>'x-626'!TABLE_CLIENT_1</vt:lpstr>
      <vt:lpstr>'x-627'!TABLE_CLIENT_1</vt:lpstr>
      <vt:lpstr>'x-701'!TABLE_CLIENT_1</vt:lpstr>
      <vt:lpstr>'x-702'!TABLE_CLIENT_1</vt:lpstr>
      <vt:lpstr>'x-802'!TABLE_CLIENT_1</vt:lpstr>
      <vt:lpstr>'x-template'!TABLE_CLIENT_1</vt:lpstr>
      <vt:lpstr>'x-701'!TABLE_CLIENT_2</vt:lpstr>
      <vt:lpstr>'x-802'!TABLE_CLIENT_2</vt:lpstr>
      <vt:lpstr>'x-802'!TABLE_CLIENT_3</vt:lpstr>
      <vt:lpstr>'x-201'!TABLE_DATE_IMPLEMENTED_1</vt:lpstr>
      <vt:lpstr>'x-202'!TABLE_DATE_IMPLEMENTED_1</vt:lpstr>
      <vt:lpstr>'x-203'!TABLE_DATE_IMPLEMENTED_1</vt:lpstr>
      <vt:lpstr>'x-204'!TABLE_DATE_IMPLEMENTED_1</vt:lpstr>
      <vt:lpstr>'x-205'!TABLE_DATE_IMPLEMENTED_1</vt:lpstr>
      <vt:lpstr>'x-206'!TABLE_DATE_IMPLEMENTED_1</vt:lpstr>
      <vt:lpstr>'x-207'!TABLE_DATE_IMPLEMENTED_1</vt:lpstr>
      <vt:lpstr>'x-208'!TABLE_DATE_IMPLEMENTED_1</vt:lpstr>
      <vt:lpstr>'x-209'!TABLE_DATE_IMPLEMENTED_1</vt:lpstr>
      <vt:lpstr>'x-210'!TABLE_DATE_IMPLEMENTED_1</vt:lpstr>
      <vt:lpstr>'x-211'!TABLE_DATE_IMPLEMENTED_1</vt:lpstr>
      <vt:lpstr>'x-212'!TABLE_DATE_IMPLEMENTED_1</vt:lpstr>
      <vt:lpstr>'x-213'!TABLE_DATE_IMPLEMENTED_1</vt:lpstr>
      <vt:lpstr>'x-214'!TABLE_DATE_IMPLEMENTED_1</vt:lpstr>
      <vt:lpstr>'x-215'!TABLE_DATE_IMPLEMENTED_1</vt:lpstr>
      <vt:lpstr>'x-220'!TABLE_DATE_IMPLEMENTED_1</vt:lpstr>
      <vt:lpstr>'x-221'!TABLE_DATE_IMPLEMENTED_1</vt:lpstr>
      <vt:lpstr>'x-301'!TABLE_DATE_IMPLEMENTED_1</vt:lpstr>
      <vt:lpstr>'x-302'!TABLE_DATE_IMPLEMENTED_1</vt:lpstr>
      <vt:lpstr>'x-303'!TABLE_DATE_IMPLEMENTED_1</vt:lpstr>
      <vt:lpstr>'x-304'!TABLE_DATE_IMPLEMENTED_1</vt:lpstr>
      <vt:lpstr>'x-305'!TABLE_DATE_IMPLEMENTED_1</vt:lpstr>
      <vt:lpstr>'x-306'!TABLE_DATE_IMPLEMENTED_1</vt:lpstr>
      <vt:lpstr>'x-307'!TABLE_DATE_IMPLEMENTED_1</vt:lpstr>
      <vt:lpstr>'x-308'!TABLE_DATE_IMPLEMENTED_1</vt:lpstr>
      <vt:lpstr>'x-309'!TABLE_DATE_IMPLEMENTED_1</vt:lpstr>
      <vt:lpstr>'x-310'!TABLE_DATE_IMPLEMENTED_1</vt:lpstr>
      <vt:lpstr>'x-311'!TABLE_DATE_IMPLEMENTED_1</vt:lpstr>
      <vt:lpstr>'x-312'!TABLE_DATE_IMPLEMENTED_1</vt:lpstr>
      <vt:lpstr>'x-313'!TABLE_DATE_IMPLEMENTED_1</vt:lpstr>
      <vt:lpstr>'x-314'!TABLE_DATE_IMPLEMENTED_1</vt:lpstr>
      <vt:lpstr>'x-315'!TABLE_DATE_IMPLEMENTED_1</vt:lpstr>
      <vt:lpstr>'x-316'!TABLE_DATE_IMPLEMENTED_1</vt:lpstr>
      <vt:lpstr>'x-317'!TABLE_DATE_IMPLEMENTED_1</vt:lpstr>
      <vt:lpstr>'x-318'!TABLE_DATE_IMPLEMENTED_1</vt:lpstr>
      <vt:lpstr>'x-319'!TABLE_DATE_IMPLEMENTED_1</vt:lpstr>
      <vt:lpstr>'x-320'!TABLE_DATE_IMPLEMENTED_1</vt:lpstr>
      <vt:lpstr>'x-321'!TABLE_DATE_IMPLEMENTED_1</vt:lpstr>
      <vt:lpstr>'x-322'!TABLE_DATE_IMPLEMENTED_1</vt:lpstr>
      <vt:lpstr>'x-323'!TABLE_DATE_IMPLEMENTED_1</vt:lpstr>
      <vt:lpstr>'x-324'!TABLE_DATE_IMPLEMENTED_1</vt:lpstr>
      <vt:lpstr>'x-325'!TABLE_DATE_IMPLEMENTED_1</vt:lpstr>
      <vt:lpstr>'x-326'!TABLE_DATE_IMPLEMENTED_1</vt:lpstr>
      <vt:lpstr>'x-327'!TABLE_DATE_IMPLEMENTED_1</vt:lpstr>
      <vt:lpstr>'x-328'!TABLE_DATE_IMPLEMENTED_1</vt:lpstr>
      <vt:lpstr>'x-401'!TABLE_DATE_IMPLEMENTED_1</vt:lpstr>
      <vt:lpstr>'x-403'!TABLE_DATE_IMPLEMENTED_1</vt:lpstr>
      <vt:lpstr>'x-404'!TABLE_DATE_IMPLEMENTED_1</vt:lpstr>
      <vt:lpstr>'x-405'!TABLE_DATE_IMPLEMENTED_1</vt:lpstr>
      <vt:lpstr>'x-406'!TABLE_DATE_IMPLEMENTED_1</vt:lpstr>
      <vt:lpstr>'x-407'!TABLE_DATE_IMPLEMENTED_1</vt:lpstr>
      <vt:lpstr>'x-501'!TABLE_DATE_IMPLEMENTED_1</vt:lpstr>
      <vt:lpstr>'x-502'!TABLE_DATE_IMPLEMENTED_1</vt:lpstr>
      <vt:lpstr>'x-503'!TABLE_DATE_IMPLEMENTED_1</vt:lpstr>
      <vt:lpstr>'x-504'!TABLE_DATE_IMPLEMENTED_1</vt:lpstr>
      <vt:lpstr>'x-505'!TABLE_DATE_IMPLEMENTED_1</vt:lpstr>
      <vt:lpstr>'x-506'!TABLE_DATE_IMPLEMENTED_1</vt:lpstr>
      <vt:lpstr>'x-603'!TABLE_DATE_IMPLEMENTED_1</vt:lpstr>
      <vt:lpstr>'x-604'!TABLE_DATE_IMPLEMENTED_1</vt:lpstr>
      <vt:lpstr>'x-605'!TABLE_DATE_IMPLEMENTED_1</vt:lpstr>
      <vt:lpstr>'x-606'!TABLE_DATE_IMPLEMENTED_1</vt:lpstr>
      <vt:lpstr>'x-607'!TABLE_DATE_IMPLEMENTED_1</vt:lpstr>
      <vt:lpstr>'x-608'!TABLE_DATE_IMPLEMENTED_1</vt:lpstr>
      <vt:lpstr>'x-609'!TABLE_DATE_IMPLEMENTED_1</vt:lpstr>
      <vt:lpstr>'x-610'!TABLE_DATE_IMPLEMENTED_1</vt:lpstr>
      <vt:lpstr>'x-611'!TABLE_DATE_IMPLEMENTED_1</vt:lpstr>
      <vt:lpstr>'x-612'!TABLE_DATE_IMPLEMENTED_1</vt:lpstr>
      <vt:lpstr>'x-613'!TABLE_DATE_IMPLEMENTED_1</vt:lpstr>
      <vt:lpstr>'x-614'!TABLE_DATE_IMPLEMENTED_1</vt:lpstr>
      <vt:lpstr>'x-615'!TABLE_DATE_IMPLEMENTED_1</vt:lpstr>
      <vt:lpstr>'x-616'!TABLE_DATE_IMPLEMENTED_1</vt:lpstr>
      <vt:lpstr>'x-617'!TABLE_DATE_IMPLEMENTED_1</vt:lpstr>
      <vt:lpstr>'x-618'!TABLE_DATE_IMPLEMENTED_1</vt:lpstr>
      <vt:lpstr>'x-619'!TABLE_DATE_IMPLEMENTED_1</vt:lpstr>
      <vt:lpstr>'x-620'!TABLE_DATE_IMPLEMENTED_1</vt:lpstr>
      <vt:lpstr>'x-621'!TABLE_DATE_IMPLEMENTED_1</vt:lpstr>
      <vt:lpstr>'x-622'!TABLE_DATE_IMPLEMENTED_1</vt:lpstr>
      <vt:lpstr>'x-623'!TABLE_DATE_IMPLEMENTED_1</vt:lpstr>
      <vt:lpstr>'x-624'!TABLE_DATE_IMPLEMENTED_1</vt:lpstr>
      <vt:lpstr>'x-625'!TABLE_DATE_IMPLEMENTED_1</vt:lpstr>
      <vt:lpstr>'x-626'!TABLE_DATE_IMPLEMENTED_1</vt:lpstr>
      <vt:lpstr>'x-627'!TABLE_DATE_IMPLEMENTED_1</vt:lpstr>
      <vt:lpstr>'x-701'!TABLE_DATE_IMPLEMENTED_1</vt:lpstr>
      <vt:lpstr>'x-702'!TABLE_DATE_IMPLEMENTED_1</vt:lpstr>
      <vt:lpstr>'x-802'!TABLE_DATE_IMPLEMENTED_1</vt:lpstr>
      <vt:lpstr>'x-template'!TABLE_DATE_IMPLEMENTED_1</vt:lpstr>
      <vt:lpstr>'x-701'!TABLE_DATE_IMPLEMENTED_2</vt:lpstr>
      <vt:lpstr>'x-802'!TABLE_DATE_IMPLEMENTED_2</vt:lpstr>
      <vt:lpstr>'x-802'!TABLE_DATE_IMPLEMENTED_3</vt:lpstr>
      <vt:lpstr>'x-201'!TABLE_DATE_ISSUED_1</vt:lpstr>
      <vt:lpstr>'x-202'!TABLE_DATE_ISSUED_1</vt:lpstr>
      <vt:lpstr>'x-203'!TABLE_DATE_ISSUED_1</vt:lpstr>
      <vt:lpstr>'x-204'!TABLE_DATE_ISSUED_1</vt:lpstr>
      <vt:lpstr>'x-205'!TABLE_DATE_ISSUED_1</vt:lpstr>
      <vt:lpstr>'x-206'!TABLE_DATE_ISSUED_1</vt:lpstr>
      <vt:lpstr>'x-207'!TABLE_DATE_ISSUED_1</vt:lpstr>
      <vt:lpstr>'x-208'!TABLE_DATE_ISSUED_1</vt:lpstr>
      <vt:lpstr>'x-209'!TABLE_DATE_ISSUED_1</vt:lpstr>
      <vt:lpstr>'x-210'!TABLE_DATE_ISSUED_1</vt:lpstr>
      <vt:lpstr>'x-211'!TABLE_DATE_ISSUED_1</vt:lpstr>
      <vt:lpstr>'x-212'!TABLE_DATE_ISSUED_1</vt:lpstr>
      <vt:lpstr>'x-213'!TABLE_DATE_ISSUED_1</vt:lpstr>
      <vt:lpstr>'x-214'!TABLE_DATE_ISSUED_1</vt:lpstr>
      <vt:lpstr>'x-215'!TABLE_DATE_ISSUED_1</vt:lpstr>
      <vt:lpstr>'x-220'!TABLE_DATE_ISSUED_1</vt:lpstr>
      <vt:lpstr>'x-221'!TABLE_DATE_ISSUED_1</vt:lpstr>
      <vt:lpstr>'x-301'!TABLE_DATE_ISSUED_1</vt:lpstr>
      <vt:lpstr>'x-302'!TABLE_DATE_ISSUED_1</vt:lpstr>
      <vt:lpstr>'x-303'!TABLE_DATE_ISSUED_1</vt:lpstr>
      <vt:lpstr>'x-304'!TABLE_DATE_ISSUED_1</vt:lpstr>
      <vt:lpstr>'x-305'!TABLE_DATE_ISSUED_1</vt:lpstr>
      <vt:lpstr>'x-306'!TABLE_DATE_ISSUED_1</vt:lpstr>
      <vt:lpstr>'x-307'!TABLE_DATE_ISSUED_1</vt:lpstr>
      <vt:lpstr>'x-308'!TABLE_DATE_ISSUED_1</vt:lpstr>
      <vt:lpstr>'x-309'!TABLE_DATE_ISSUED_1</vt:lpstr>
      <vt:lpstr>'x-310'!TABLE_DATE_ISSUED_1</vt:lpstr>
      <vt:lpstr>'x-311'!TABLE_DATE_ISSUED_1</vt:lpstr>
      <vt:lpstr>'x-312'!TABLE_DATE_ISSUED_1</vt:lpstr>
      <vt:lpstr>'x-313'!TABLE_DATE_ISSUED_1</vt:lpstr>
      <vt:lpstr>'x-314'!TABLE_DATE_ISSUED_1</vt:lpstr>
      <vt:lpstr>'x-315'!TABLE_DATE_ISSUED_1</vt:lpstr>
      <vt:lpstr>'x-316'!TABLE_DATE_ISSUED_1</vt:lpstr>
      <vt:lpstr>'x-317'!TABLE_DATE_ISSUED_1</vt:lpstr>
      <vt:lpstr>'x-318'!TABLE_DATE_ISSUED_1</vt:lpstr>
      <vt:lpstr>'x-319'!TABLE_DATE_ISSUED_1</vt:lpstr>
      <vt:lpstr>'x-320'!TABLE_DATE_ISSUED_1</vt:lpstr>
      <vt:lpstr>'x-321'!TABLE_DATE_ISSUED_1</vt:lpstr>
      <vt:lpstr>'x-322'!TABLE_DATE_ISSUED_1</vt:lpstr>
      <vt:lpstr>'x-323'!TABLE_DATE_ISSUED_1</vt:lpstr>
      <vt:lpstr>'x-324'!TABLE_DATE_ISSUED_1</vt:lpstr>
      <vt:lpstr>'x-325'!TABLE_DATE_ISSUED_1</vt:lpstr>
      <vt:lpstr>'x-326'!TABLE_DATE_ISSUED_1</vt:lpstr>
      <vt:lpstr>'x-327'!TABLE_DATE_ISSUED_1</vt:lpstr>
      <vt:lpstr>'x-328'!TABLE_DATE_ISSUED_1</vt:lpstr>
      <vt:lpstr>'x-401'!TABLE_DATE_ISSUED_1</vt:lpstr>
      <vt:lpstr>'x-403'!TABLE_DATE_ISSUED_1</vt:lpstr>
      <vt:lpstr>'x-404'!TABLE_DATE_ISSUED_1</vt:lpstr>
      <vt:lpstr>'x-405'!TABLE_DATE_ISSUED_1</vt:lpstr>
      <vt:lpstr>'x-406'!TABLE_DATE_ISSUED_1</vt:lpstr>
      <vt:lpstr>'x-407'!TABLE_DATE_ISSUED_1</vt:lpstr>
      <vt:lpstr>'x-501'!TABLE_DATE_ISSUED_1</vt:lpstr>
      <vt:lpstr>'x-502'!TABLE_DATE_ISSUED_1</vt:lpstr>
      <vt:lpstr>'x-503'!TABLE_DATE_ISSUED_1</vt:lpstr>
      <vt:lpstr>'x-504'!TABLE_DATE_ISSUED_1</vt:lpstr>
      <vt:lpstr>'x-505'!TABLE_DATE_ISSUED_1</vt:lpstr>
      <vt:lpstr>'x-506'!TABLE_DATE_ISSUED_1</vt:lpstr>
      <vt:lpstr>'x-603'!TABLE_DATE_ISSUED_1</vt:lpstr>
      <vt:lpstr>'x-604'!TABLE_DATE_ISSUED_1</vt:lpstr>
      <vt:lpstr>'x-605'!TABLE_DATE_ISSUED_1</vt:lpstr>
      <vt:lpstr>'x-606'!TABLE_DATE_ISSUED_1</vt:lpstr>
      <vt:lpstr>'x-607'!TABLE_DATE_ISSUED_1</vt:lpstr>
      <vt:lpstr>'x-608'!TABLE_DATE_ISSUED_1</vt:lpstr>
      <vt:lpstr>'x-609'!TABLE_DATE_ISSUED_1</vt:lpstr>
      <vt:lpstr>'x-610'!TABLE_DATE_ISSUED_1</vt:lpstr>
      <vt:lpstr>'x-611'!TABLE_DATE_ISSUED_1</vt:lpstr>
      <vt:lpstr>'x-612'!TABLE_DATE_ISSUED_1</vt:lpstr>
      <vt:lpstr>'x-613'!TABLE_DATE_ISSUED_1</vt:lpstr>
      <vt:lpstr>'x-614'!TABLE_DATE_ISSUED_1</vt:lpstr>
      <vt:lpstr>'x-615'!TABLE_DATE_ISSUED_1</vt:lpstr>
      <vt:lpstr>'x-616'!TABLE_DATE_ISSUED_1</vt:lpstr>
      <vt:lpstr>'x-617'!TABLE_DATE_ISSUED_1</vt:lpstr>
      <vt:lpstr>'x-618'!TABLE_DATE_ISSUED_1</vt:lpstr>
      <vt:lpstr>'x-619'!TABLE_DATE_ISSUED_1</vt:lpstr>
      <vt:lpstr>'x-620'!TABLE_DATE_ISSUED_1</vt:lpstr>
      <vt:lpstr>'x-621'!TABLE_DATE_ISSUED_1</vt:lpstr>
      <vt:lpstr>'x-622'!TABLE_DATE_ISSUED_1</vt:lpstr>
      <vt:lpstr>'x-623'!TABLE_DATE_ISSUED_1</vt:lpstr>
      <vt:lpstr>'x-624'!TABLE_DATE_ISSUED_1</vt:lpstr>
      <vt:lpstr>'x-625'!TABLE_DATE_ISSUED_1</vt:lpstr>
      <vt:lpstr>'x-626'!TABLE_DATE_ISSUED_1</vt:lpstr>
      <vt:lpstr>'x-627'!TABLE_DATE_ISSUED_1</vt:lpstr>
      <vt:lpstr>'x-701'!TABLE_DATE_ISSUED_1</vt:lpstr>
      <vt:lpstr>'x-702'!TABLE_DATE_ISSUED_1</vt:lpstr>
      <vt:lpstr>'x-802'!TABLE_DATE_ISSUED_1</vt:lpstr>
      <vt:lpstr>'x-template'!TABLE_DATE_ISSUED_1</vt:lpstr>
      <vt:lpstr>'x-701'!TABLE_DATE_ISSUED_2</vt:lpstr>
      <vt:lpstr>'x-802'!TABLE_DATE_ISSUED_2</vt:lpstr>
      <vt:lpstr>'x-802'!TABLE_DATE_ISSUED_3</vt:lpstr>
      <vt:lpstr>'x-201'!TABLE_DESCRIPTION_1</vt:lpstr>
      <vt:lpstr>'x-202'!TABLE_DESCRIPTION_1</vt:lpstr>
      <vt:lpstr>'x-203'!TABLE_DESCRIPTION_1</vt:lpstr>
      <vt:lpstr>'x-204'!TABLE_DESCRIPTION_1</vt:lpstr>
      <vt:lpstr>'x-205'!TABLE_DESCRIPTION_1</vt:lpstr>
      <vt:lpstr>'x-206'!TABLE_DESCRIPTION_1</vt:lpstr>
      <vt:lpstr>'x-207'!TABLE_DESCRIPTION_1</vt:lpstr>
      <vt:lpstr>'x-208'!TABLE_DESCRIPTION_1</vt:lpstr>
      <vt:lpstr>'x-209'!TABLE_DESCRIPTION_1</vt:lpstr>
      <vt:lpstr>'x-210'!TABLE_DESCRIPTION_1</vt:lpstr>
      <vt:lpstr>'x-211'!TABLE_DESCRIPTION_1</vt:lpstr>
      <vt:lpstr>'x-212'!TABLE_DESCRIPTION_1</vt:lpstr>
      <vt:lpstr>'x-213'!TABLE_DESCRIPTION_1</vt:lpstr>
      <vt:lpstr>'x-214'!TABLE_DESCRIPTION_1</vt:lpstr>
      <vt:lpstr>'x-215'!TABLE_DESCRIPTION_1</vt:lpstr>
      <vt:lpstr>'x-220'!TABLE_DESCRIPTION_1</vt:lpstr>
      <vt:lpstr>'x-221'!TABLE_DESCRIPTION_1</vt:lpstr>
      <vt:lpstr>'x-301'!TABLE_DESCRIPTION_1</vt:lpstr>
      <vt:lpstr>'x-302'!TABLE_DESCRIPTION_1</vt:lpstr>
      <vt:lpstr>'x-303'!TABLE_DESCRIPTION_1</vt:lpstr>
      <vt:lpstr>'x-304'!TABLE_DESCRIPTION_1</vt:lpstr>
      <vt:lpstr>'x-305'!TABLE_DESCRIPTION_1</vt:lpstr>
      <vt:lpstr>'x-306'!TABLE_DESCRIPTION_1</vt:lpstr>
      <vt:lpstr>'x-307'!TABLE_DESCRIPTION_1</vt:lpstr>
      <vt:lpstr>'x-308'!TABLE_DESCRIPTION_1</vt:lpstr>
      <vt:lpstr>'x-309'!TABLE_DESCRIPTION_1</vt:lpstr>
      <vt:lpstr>'x-310'!TABLE_DESCRIPTION_1</vt:lpstr>
      <vt:lpstr>'x-311'!TABLE_DESCRIPTION_1</vt:lpstr>
      <vt:lpstr>'x-312'!TABLE_DESCRIPTION_1</vt:lpstr>
      <vt:lpstr>'x-313'!TABLE_DESCRIPTION_1</vt:lpstr>
      <vt:lpstr>'x-314'!TABLE_DESCRIPTION_1</vt:lpstr>
      <vt:lpstr>'x-315'!TABLE_DESCRIPTION_1</vt:lpstr>
      <vt:lpstr>'x-316'!TABLE_DESCRIPTION_1</vt:lpstr>
      <vt:lpstr>'x-317'!TABLE_DESCRIPTION_1</vt:lpstr>
      <vt:lpstr>'x-318'!TABLE_DESCRIPTION_1</vt:lpstr>
      <vt:lpstr>'x-319'!TABLE_DESCRIPTION_1</vt:lpstr>
      <vt:lpstr>'x-320'!TABLE_DESCRIPTION_1</vt:lpstr>
      <vt:lpstr>'x-321'!TABLE_DESCRIPTION_1</vt:lpstr>
      <vt:lpstr>'x-322'!TABLE_DESCRIPTION_1</vt:lpstr>
      <vt:lpstr>'x-323'!TABLE_DESCRIPTION_1</vt:lpstr>
      <vt:lpstr>'x-324'!TABLE_DESCRIPTION_1</vt:lpstr>
      <vt:lpstr>'x-325'!TABLE_DESCRIPTION_1</vt:lpstr>
      <vt:lpstr>'x-326'!TABLE_DESCRIPTION_1</vt:lpstr>
      <vt:lpstr>'x-327'!TABLE_DESCRIPTION_1</vt:lpstr>
      <vt:lpstr>'x-328'!TABLE_DESCRIPTION_1</vt:lpstr>
      <vt:lpstr>'x-401'!TABLE_DESCRIPTION_1</vt:lpstr>
      <vt:lpstr>'x-403'!TABLE_DESCRIPTION_1</vt:lpstr>
      <vt:lpstr>'x-404'!TABLE_DESCRIPTION_1</vt:lpstr>
      <vt:lpstr>'x-405'!TABLE_DESCRIPTION_1</vt:lpstr>
      <vt:lpstr>'x-406'!TABLE_DESCRIPTION_1</vt:lpstr>
      <vt:lpstr>'x-407'!TABLE_DESCRIPTION_1</vt:lpstr>
      <vt:lpstr>'x-501'!TABLE_DESCRIPTION_1</vt:lpstr>
      <vt:lpstr>'x-502'!TABLE_DESCRIPTION_1</vt:lpstr>
      <vt:lpstr>'x-503'!TABLE_DESCRIPTION_1</vt:lpstr>
      <vt:lpstr>'x-504'!TABLE_DESCRIPTION_1</vt:lpstr>
      <vt:lpstr>'x-505'!TABLE_DESCRIPTION_1</vt:lpstr>
      <vt:lpstr>'x-506'!TABLE_DESCRIPTION_1</vt:lpstr>
      <vt:lpstr>'x-603'!TABLE_DESCRIPTION_1</vt:lpstr>
      <vt:lpstr>'x-604'!TABLE_DESCRIPTION_1</vt:lpstr>
      <vt:lpstr>'x-605'!TABLE_DESCRIPTION_1</vt:lpstr>
      <vt:lpstr>'x-606'!TABLE_DESCRIPTION_1</vt:lpstr>
      <vt:lpstr>'x-607'!TABLE_DESCRIPTION_1</vt:lpstr>
      <vt:lpstr>'x-608'!TABLE_DESCRIPTION_1</vt:lpstr>
      <vt:lpstr>'x-609'!TABLE_DESCRIPTION_1</vt:lpstr>
      <vt:lpstr>'x-610'!TABLE_DESCRIPTION_1</vt:lpstr>
      <vt:lpstr>'x-611'!TABLE_DESCRIPTION_1</vt:lpstr>
      <vt:lpstr>'x-612'!TABLE_DESCRIPTION_1</vt:lpstr>
      <vt:lpstr>'x-613'!TABLE_DESCRIPTION_1</vt:lpstr>
      <vt:lpstr>'x-614'!TABLE_DESCRIPTION_1</vt:lpstr>
      <vt:lpstr>'x-615'!TABLE_DESCRIPTION_1</vt:lpstr>
      <vt:lpstr>'x-616'!TABLE_DESCRIPTION_1</vt:lpstr>
      <vt:lpstr>'x-617'!TABLE_DESCRIPTION_1</vt:lpstr>
      <vt:lpstr>'x-618'!TABLE_DESCRIPTION_1</vt:lpstr>
      <vt:lpstr>'x-619'!TABLE_DESCRIPTION_1</vt:lpstr>
      <vt:lpstr>'x-620'!TABLE_DESCRIPTION_1</vt:lpstr>
      <vt:lpstr>'x-621'!TABLE_DESCRIPTION_1</vt:lpstr>
      <vt:lpstr>'x-622'!TABLE_DESCRIPTION_1</vt:lpstr>
      <vt:lpstr>'x-623'!TABLE_DESCRIPTION_1</vt:lpstr>
      <vt:lpstr>'x-624'!TABLE_DESCRIPTION_1</vt:lpstr>
      <vt:lpstr>'x-625'!TABLE_DESCRIPTION_1</vt:lpstr>
      <vt:lpstr>'x-626'!TABLE_DESCRIPTION_1</vt:lpstr>
      <vt:lpstr>'x-627'!TABLE_DESCRIPTION_1</vt:lpstr>
      <vt:lpstr>'x-701'!TABLE_DESCRIPTION_1</vt:lpstr>
      <vt:lpstr>'x-702'!TABLE_DESCRIPTION_1</vt:lpstr>
      <vt:lpstr>'x-802'!TABLE_DESCRIPTION_1</vt:lpstr>
      <vt:lpstr>'x-template'!TABLE_DESCRIPTION_1</vt:lpstr>
      <vt:lpstr>'x-701'!TABLE_DESCRIPTION_2</vt:lpstr>
      <vt:lpstr>'x-802'!TABLE_DESCRIPTION_2</vt:lpstr>
      <vt:lpstr>'x-802'!TABLE_DESCRIPTION_3</vt:lpstr>
      <vt:lpstr>'x-201'!TABLE_FACTOR_STATUS_1</vt:lpstr>
      <vt:lpstr>'x-202'!TABLE_FACTOR_STATUS_1</vt:lpstr>
      <vt:lpstr>'x-203'!TABLE_FACTOR_STATUS_1</vt:lpstr>
      <vt:lpstr>'x-204'!TABLE_FACTOR_STATUS_1</vt:lpstr>
      <vt:lpstr>'x-205'!TABLE_FACTOR_STATUS_1</vt:lpstr>
      <vt:lpstr>'x-206'!TABLE_FACTOR_STATUS_1</vt:lpstr>
      <vt:lpstr>'x-207'!TABLE_FACTOR_STATUS_1</vt:lpstr>
      <vt:lpstr>'x-208'!TABLE_FACTOR_STATUS_1</vt:lpstr>
      <vt:lpstr>'x-209'!TABLE_FACTOR_STATUS_1</vt:lpstr>
      <vt:lpstr>'x-210'!TABLE_FACTOR_STATUS_1</vt:lpstr>
      <vt:lpstr>'x-211'!TABLE_FACTOR_STATUS_1</vt:lpstr>
      <vt:lpstr>'x-212'!TABLE_FACTOR_STATUS_1</vt:lpstr>
      <vt:lpstr>'x-213'!TABLE_FACTOR_STATUS_1</vt:lpstr>
      <vt:lpstr>'x-214'!TABLE_FACTOR_STATUS_1</vt:lpstr>
      <vt:lpstr>'x-215'!TABLE_FACTOR_STATUS_1</vt:lpstr>
      <vt:lpstr>'x-220'!TABLE_FACTOR_STATUS_1</vt:lpstr>
      <vt:lpstr>'x-221'!TABLE_FACTOR_STATUS_1</vt:lpstr>
      <vt:lpstr>'x-301'!TABLE_FACTOR_STATUS_1</vt:lpstr>
      <vt:lpstr>'x-302'!TABLE_FACTOR_STATUS_1</vt:lpstr>
      <vt:lpstr>'x-303'!TABLE_FACTOR_STATUS_1</vt:lpstr>
      <vt:lpstr>'x-304'!TABLE_FACTOR_STATUS_1</vt:lpstr>
      <vt:lpstr>'x-305'!TABLE_FACTOR_STATUS_1</vt:lpstr>
      <vt:lpstr>'x-306'!TABLE_FACTOR_STATUS_1</vt:lpstr>
      <vt:lpstr>'x-307'!TABLE_FACTOR_STATUS_1</vt:lpstr>
      <vt:lpstr>'x-308'!TABLE_FACTOR_STATUS_1</vt:lpstr>
      <vt:lpstr>'x-309'!TABLE_FACTOR_STATUS_1</vt:lpstr>
      <vt:lpstr>'x-310'!TABLE_FACTOR_STATUS_1</vt:lpstr>
      <vt:lpstr>'x-311'!TABLE_FACTOR_STATUS_1</vt:lpstr>
      <vt:lpstr>'x-312'!TABLE_FACTOR_STATUS_1</vt:lpstr>
      <vt:lpstr>'x-313'!TABLE_FACTOR_STATUS_1</vt:lpstr>
      <vt:lpstr>'x-314'!TABLE_FACTOR_STATUS_1</vt:lpstr>
      <vt:lpstr>'x-315'!TABLE_FACTOR_STATUS_1</vt:lpstr>
      <vt:lpstr>'x-316'!TABLE_FACTOR_STATUS_1</vt:lpstr>
      <vt:lpstr>'x-317'!TABLE_FACTOR_STATUS_1</vt:lpstr>
      <vt:lpstr>'x-318'!TABLE_FACTOR_STATUS_1</vt:lpstr>
      <vt:lpstr>'x-319'!TABLE_FACTOR_STATUS_1</vt:lpstr>
      <vt:lpstr>'x-320'!TABLE_FACTOR_STATUS_1</vt:lpstr>
      <vt:lpstr>'x-321'!TABLE_FACTOR_STATUS_1</vt:lpstr>
      <vt:lpstr>'x-322'!TABLE_FACTOR_STATUS_1</vt:lpstr>
      <vt:lpstr>'x-323'!TABLE_FACTOR_STATUS_1</vt:lpstr>
      <vt:lpstr>'x-324'!TABLE_FACTOR_STATUS_1</vt:lpstr>
      <vt:lpstr>'x-325'!TABLE_FACTOR_STATUS_1</vt:lpstr>
      <vt:lpstr>'x-326'!TABLE_FACTOR_STATUS_1</vt:lpstr>
      <vt:lpstr>'x-327'!TABLE_FACTOR_STATUS_1</vt:lpstr>
      <vt:lpstr>'x-328'!TABLE_FACTOR_STATUS_1</vt:lpstr>
      <vt:lpstr>'x-401'!TABLE_FACTOR_STATUS_1</vt:lpstr>
      <vt:lpstr>'x-403'!TABLE_FACTOR_STATUS_1</vt:lpstr>
      <vt:lpstr>'x-404'!TABLE_FACTOR_STATUS_1</vt:lpstr>
      <vt:lpstr>'x-405'!TABLE_FACTOR_STATUS_1</vt:lpstr>
      <vt:lpstr>'x-406'!TABLE_FACTOR_STATUS_1</vt:lpstr>
      <vt:lpstr>'x-407'!TABLE_FACTOR_STATUS_1</vt:lpstr>
      <vt:lpstr>'x-501'!TABLE_FACTOR_STATUS_1</vt:lpstr>
      <vt:lpstr>'x-502'!TABLE_FACTOR_STATUS_1</vt:lpstr>
      <vt:lpstr>'x-503'!TABLE_FACTOR_STATUS_1</vt:lpstr>
      <vt:lpstr>'x-504'!TABLE_FACTOR_STATUS_1</vt:lpstr>
      <vt:lpstr>'x-505'!TABLE_FACTOR_STATUS_1</vt:lpstr>
      <vt:lpstr>'x-506'!TABLE_FACTOR_STATUS_1</vt:lpstr>
      <vt:lpstr>'x-603'!TABLE_FACTOR_STATUS_1</vt:lpstr>
      <vt:lpstr>'x-604'!TABLE_FACTOR_STATUS_1</vt:lpstr>
      <vt:lpstr>'x-605'!TABLE_FACTOR_STATUS_1</vt:lpstr>
      <vt:lpstr>'x-606'!TABLE_FACTOR_STATUS_1</vt:lpstr>
      <vt:lpstr>'x-607'!TABLE_FACTOR_STATUS_1</vt:lpstr>
      <vt:lpstr>'x-608'!TABLE_FACTOR_STATUS_1</vt:lpstr>
      <vt:lpstr>'x-609'!TABLE_FACTOR_STATUS_1</vt:lpstr>
      <vt:lpstr>'x-610'!TABLE_FACTOR_STATUS_1</vt:lpstr>
      <vt:lpstr>'x-611'!TABLE_FACTOR_STATUS_1</vt:lpstr>
      <vt:lpstr>'x-612'!TABLE_FACTOR_STATUS_1</vt:lpstr>
      <vt:lpstr>'x-613'!TABLE_FACTOR_STATUS_1</vt:lpstr>
      <vt:lpstr>'x-614'!TABLE_FACTOR_STATUS_1</vt:lpstr>
      <vt:lpstr>'x-615'!TABLE_FACTOR_STATUS_1</vt:lpstr>
      <vt:lpstr>'x-616'!TABLE_FACTOR_STATUS_1</vt:lpstr>
      <vt:lpstr>'x-617'!TABLE_FACTOR_STATUS_1</vt:lpstr>
      <vt:lpstr>'x-618'!TABLE_FACTOR_STATUS_1</vt:lpstr>
      <vt:lpstr>'x-619'!TABLE_FACTOR_STATUS_1</vt:lpstr>
      <vt:lpstr>'x-620'!TABLE_FACTOR_STATUS_1</vt:lpstr>
      <vt:lpstr>'x-621'!TABLE_FACTOR_STATUS_1</vt:lpstr>
      <vt:lpstr>'x-622'!TABLE_FACTOR_STATUS_1</vt:lpstr>
      <vt:lpstr>'x-623'!TABLE_FACTOR_STATUS_1</vt:lpstr>
      <vt:lpstr>'x-624'!TABLE_FACTOR_STATUS_1</vt:lpstr>
      <vt:lpstr>'x-625'!TABLE_FACTOR_STATUS_1</vt:lpstr>
      <vt:lpstr>'x-626'!TABLE_FACTOR_STATUS_1</vt:lpstr>
      <vt:lpstr>'x-627'!TABLE_FACTOR_STATUS_1</vt:lpstr>
      <vt:lpstr>'x-701'!TABLE_FACTOR_STATUS_1</vt:lpstr>
      <vt:lpstr>'x-702'!TABLE_FACTOR_STATUS_1</vt:lpstr>
      <vt:lpstr>'x-802'!TABLE_FACTOR_STATUS_1</vt:lpstr>
      <vt:lpstr>'x-template'!TABLE_FACTOR_STATUS_1</vt:lpstr>
      <vt:lpstr>'x-701'!TABLE_FACTOR_STATUS_2</vt:lpstr>
      <vt:lpstr>'x-802'!TABLE_FACTOR_STATUS_2</vt:lpstr>
      <vt:lpstr>'x-802'!TABLE_FACTOR_STATUS_3</vt:lpstr>
      <vt:lpstr>'x-201'!TABLE_FACTOR_TYPE_1</vt:lpstr>
      <vt:lpstr>'x-202'!TABLE_FACTOR_TYPE_1</vt:lpstr>
      <vt:lpstr>'x-203'!TABLE_FACTOR_TYPE_1</vt:lpstr>
      <vt:lpstr>'x-204'!TABLE_FACTOR_TYPE_1</vt:lpstr>
      <vt:lpstr>'x-205'!TABLE_FACTOR_TYPE_1</vt:lpstr>
      <vt:lpstr>'x-206'!TABLE_FACTOR_TYPE_1</vt:lpstr>
      <vt:lpstr>'x-207'!TABLE_FACTOR_TYPE_1</vt:lpstr>
      <vt:lpstr>'x-208'!TABLE_FACTOR_TYPE_1</vt:lpstr>
      <vt:lpstr>'x-209'!TABLE_FACTOR_TYPE_1</vt:lpstr>
      <vt:lpstr>'x-210'!TABLE_FACTOR_TYPE_1</vt:lpstr>
      <vt:lpstr>'x-211'!TABLE_FACTOR_TYPE_1</vt:lpstr>
      <vt:lpstr>'x-212'!TABLE_FACTOR_TYPE_1</vt:lpstr>
      <vt:lpstr>'x-213'!TABLE_FACTOR_TYPE_1</vt:lpstr>
      <vt:lpstr>'x-214'!TABLE_FACTOR_TYPE_1</vt:lpstr>
      <vt:lpstr>'x-215'!TABLE_FACTOR_TYPE_1</vt:lpstr>
      <vt:lpstr>'x-220'!TABLE_FACTOR_TYPE_1</vt:lpstr>
      <vt:lpstr>'x-221'!TABLE_FACTOR_TYPE_1</vt:lpstr>
      <vt:lpstr>'x-301'!TABLE_FACTOR_TYPE_1</vt:lpstr>
      <vt:lpstr>'x-302'!TABLE_FACTOR_TYPE_1</vt:lpstr>
      <vt:lpstr>'x-303'!TABLE_FACTOR_TYPE_1</vt:lpstr>
      <vt:lpstr>'x-304'!TABLE_FACTOR_TYPE_1</vt:lpstr>
      <vt:lpstr>'x-305'!TABLE_FACTOR_TYPE_1</vt:lpstr>
      <vt:lpstr>'x-306'!TABLE_FACTOR_TYPE_1</vt:lpstr>
      <vt:lpstr>'x-307'!TABLE_FACTOR_TYPE_1</vt:lpstr>
      <vt:lpstr>'x-308'!TABLE_FACTOR_TYPE_1</vt:lpstr>
      <vt:lpstr>'x-309'!TABLE_FACTOR_TYPE_1</vt:lpstr>
      <vt:lpstr>'x-310'!TABLE_FACTOR_TYPE_1</vt:lpstr>
      <vt:lpstr>'x-311'!TABLE_FACTOR_TYPE_1</vt:lpstr>
      <vt:lpstr>'x-312'!TABLE_FACTOR_TYPE_1</vt:lpstr>
      <vt:lpstr>'x-313'!TABLE_FACTOR_TYPE_1</vt:lpstr>
      <vt:lpstr>'x-314'!TABLE_FACTOR_TYPE_1</vt:lpstr>
      <vt:lpstr>'x-315'!TABLE_FACTOR_TYPE_1</vt:lpstr>
      <vt:lpstr>'x-316'!TABLE_FACTOR_TYPE_1</vt:lpstr>
      <vt:lpstr>'x-317'!TABLE_FACTOR_TYPE_1</vt:lpstr>
      <vt:lpstr>'x-318'!TABLE_FACTOR_TYPE_1</vt:lpstr>
      <vt:lpstr>'x-319'!TABLE_FACTOR_TYPE_1</vt:lpstr>
      <vt:lpstr>'x-320'!TABLE_FACTOR_TYPE_1</vt:lpstr>
      <vt:lpstr>'x-321'!TABLE_FACTOR_TYPE_1</vt:lpstr>
      <vt:lpstr>'x-322'!TABLE_FACTOR_TYPE_1</vt:lpstr>
      <vt:lpstr>'x-323'!TABLE_FACTOR_TYPE_1</vt:lpstr>
      <vt:lpstr>'x-324'!TABLE_FACTOR_TYPE_1</vt:lpstr>
      <vt:lpstr>'x-325'!TABLE_FACTOR_TYPE_1</vt:lpstr>
      <vt:lpstr>'x-326'!TABLE_FACTOR_TYPE_1</vt:lpstr>
      <vt:lpstr>'x-327'!TABLE_FACTOR_TYPE_1</vt:lpstr>
      <vt:lpstr>'x-328'!TABLE_FACTOR_TYPE_1</vt:lpstr>
      <vt:lpstr>'x-401'!TABLE_FACTOR_TYPE_1</vt:lpstr>
      <vt:lpstr>'x-403'!TABLE_FACTOR_TYPE_1</vt:lpstr>
      <vt:lpstr>'x-404'!TABLE_FACTOR_TYPE_1</vt:lpstr>
      <vt:lpstr>'x-405'!TABLE_FACTOR_TYPE_1</vt:lpstr>
      <vt:lpstr>'x-406'!TABLE_FACTOR_TYPE_1</vt:lpstr>
      <vt:lpstr>'x-407'!TABLE_FACTOR_TYPE_1</vt:lpstr>
      <vt:lpstr>'x-501'!TABLE_FACTOR_TYPE_1</vt:lpstr>
      <vt:lpstr>'x-502'!TABLE_FACTOR_TYPE_1</vt:lpstr>
      <vt:lpstr>'x-503'!TABLE_FACTOR_TYPE_1</vt:lpstr>
      <vt:lpstr>'x-504'!TABLE_FACTOR_TYPE_1</vt:lpstr>
      <vt:lpstr>'x-505'!TABLE_FACTOR_TYPE_1</vt:lpstr>
      <vt:lpstr>'x-506'!TABLE_FACTOR_TYPE_1</vt:lpstr>
      <vt:lpstr>'x-603'!TABLE_FACTOR_TYPE_1</vt:lpstr>
      <vt:lpstr>'x-604'!TABLE_FACTOR_TYPE_1</vt:lpstr>
      <vt:lpstr>'x-605'!TABLE_FACTOR_TYPE_1</vt:lpstr>
      <vt:lpstr>'x-606'!TABLE_FACTOR_TYPE_1</vt:lpstr>
      <vt:lpstr>'x-607'!TABLE_FACTOR_TYPE_1</vt:lpstr>
      <vt:lpstr>'x-608'!TABLE_FACTOR_TYPE_1</vt:lpstr>
      <vt:lpstr>'x-609'!TABLE_FACTOR_TYPE_1</vt:lpstr>
      <vt:lpstr>'x-610'!TABLE_FACTOR_TYPE_1</vt:lpstr>
      <vt:lpstr>'x-611'!TABLE_FACTOR_TYPE_1</vt:lpstr>
      <vt:lpstr>'x-612'!TABLE_FACTOR_TYPE_1</vt:lpstr>
      <vt:lpstr>'x-613'!TABLE_FACTOR_TYPE_1</vt:lpstr>
      <vt:lpstr>'x-614'!TABLE_FACTOR_TYPE_1</vt:lpstr>
      <vt:lpstr>'x-615'!TABLE_FACTOR_TYPE_1</vt:lpstr>
      <vt:lpstr>'x-616'!TABLE_FACTOR_TYPE_1</vt:lpstr>
      <vt:lpstr>'x-617'!TABLE_FACTOR_TYPE_1</vt:lpstr>
      <vt:lpstr>'x-618'!TABLE_FACTOR_TYPE_1</vt:lpstr>
      <vt:lpstr>'x-619'!TABLE_FACTOR_TYPE_1</vt:lpstr>
      <vt:lpstr>'x-620'!TABLE_FACTOR_TYPE_1</vt:lpstr>
      <vt:lpstr>'x-621'!TABLE_FACTOR_TYPE_1</vt:lpstr>
      <vt:lpstr>'x-622'!TABLE_FACTOR_TYPE_1</vt:lpstr>
      <vt:lpstr>'x-623'!TABLE_FACTOR_TYPE_1</vt:lpstr>
      <vt:lpstr>'x-624'!TABLE_FACTOR_TYPE_1</vt:lpstr>
      <vt:lpstr>'x-625'!TABLE_FACTOR_TYPE_1</vt:lpstr>
      <vt:lpstr>'x-626'!TABLE_FACTOR_TYPE_1</vt:lpstr>
      <vt:lpstr>'x-627'!TABLE_FACTOR_TYPE_1</vt:lpstr>
      <vt:lpstr>'x-701'!TABLE_FACTOR_TYPE_1</vt:lpstr>
      <vt:lpstr>'x-702'!TABLE_FACTOR_TYPE_1</vt:lpstr>
      <vt:lpstr>'x-802'!TABLE_FACTOR_TYPE_1</vt:lpstr>
      <vt:lpstr>'x-template'!TABLE_FACTOR_TYPE_1</vt:lpstr>
      <vt:lpstr>'x-701'!TABLE_FACTOR_TYPE_2</vt:lpstr>
      <vt:lpstr>'x-802'!TABLE_FACTOR_TYPE_2</vt:lpstr>
      <vt:lpstr>'x-802'!TABLE_FACTOR_TYPE_3</vt:lpstr>
      <vt:lpstr>'x-201'!TABLE_GENDER_1</vt:lpstr>
      <vt:lpstr>'x-202'!TABLE_GENDER_1</vt:lpstr>
      <vt:lpstr>'x-203'!TABLE_GENDER_1</vt:lpstr>
      <vt:lpstr>'x-204'!TABLE_GENDER_1</vt:lpstr>
      <vt:lpstr>'x-205'!TABLE_GENDER_1</vt:lpstr>
      <vt:lpstr>'x-206'!TABLE_GENDER_1</vt:lpstr>
      <vt:lpstr>'x-207'!TABLE_GENDER_1</vt:lpstr>
      <vt:lpstr>'x-208'!TABLE_GENDER_1</vt:lpstr>
      <vt:lpstr>'x-209'!TABLE_GENDER_1</vt:lpstr>
      <vt:lpstr>'x-210'!TABLE_GENDER_1</vt:lpstr>
      <vt:lpstr>'x-211'!TABLE_GENDER_1</vt:lpstr>
      <vt:lpstr>'x-212'!TABLE_GENDER_1</vt:lpstr>
      <vt:lpstr>'x-213'!TABLE_GENDER_1</vt:lpstr>
      <vt:lpstr>'x-214'!TABLE_GENDER_1</vt:lpstr>
      <vt:lpstr>'x-215'!TABLE_GENDER_1</vt:lpstr>
      <vt:lpstr>'x-220'!TABLE_GENDER_1</vt:lpstr>
      <vt:lpstr>'x-221'!TABLE_GENDER_1</vt:lpstr>
      <vt:lpstr>'x-301'!TABLE_GENDER_1</vt:lpstr>
      <vt:lpstr>'x-302'!TABLE_GENDER_1</vt:lpstr>
      <vt:lpstr>'x-303'!TABLE_GENDER_1</vt:lpstr>
      <vt:lpstr>'x-304'!TABLE_GENDER_1</vt:lpstr>
      <vt:lpstr>'x-305'!TABLE_GENDER_1</vt:lpstr>
      <vt:lpstr>'x-306'!TABLE_GENDER_1</vt:lpstr>
      <vt:lpstr>'x-307'!TABLE_GENDER_1</vt:lpstr>
      <vt:lpstr>'x-308'!TABLE_GENDER_1</vt:lpstr>
      <vt:lpstr>'x-309'!TABLE_GENDER_1</vt:lpstr>
      <vt:lpstr>'x-310'!TABLE_GENDER_1</vt:lpstr>
      <vt:lpstr>'x-311'!TABLE_GENDER_1</vt:lpstr>
      <vt:lpstr>'x-312'!TABLE_GENDER_1</vt:lpstr>
      <vt:lpstr>'x-313'!TABLE_GENDER_1</vt:lpstr>
      <vt:lpstr>'x-314'!TABLE_GENDER_1</vt:lpstr>
      <vt:lpstr>'x-315'!TABLE_GENDER_1</vt:lpstr>
      <vt:lpstr>'x-316'!TABLE_GENDER_1</vt:lpstr>
      <vt:lpstr>'x-317'!TABLE_GENDER_1</vt:lpstr>
      <vt:lpstr>'x-318'!TABLE_GENDER_1</vt:lpstr>
      <vt:lpstr>'x-319'!TABLE_GENDER_1</vt:lpstr>
      <vt:lpstr>'x-320'!TABLE_GENDER_1</vt:lpstr>
      <vt:lpstr>'x-321'!TABLE_GENDER_1</vt:lpstr>
      <vt:lpstr>'x-322'!TABLE_GENDER_1</vt:lpstr>
      <vt:lpstr>'x-323'!TABLE_GENDER_1</vt:lpstr>
      <vt:lpstr>'x-324'!TABLE_GENDER_1</vt:lpstr>
      <vt:lpstr>'x-325'!TABLE_GENDER_1</vt:lpstr>
      <vt:lpstr>'x-326'!TABLE_GENDER_1</vt:lpstr>
      <vt:lpstr>'x-327'!TABLE_GENDER_1</vt:lpstr>
      <vt:lpstr>'x-328'!TABLE_GENDER_1</vt:lpstr>
      <vt:lpstr>'x-401'!TABLE_GENDER_1</vt:lpstr>
      <vt:lpstr>'x-403'!TABLE_GENDER_1</vt:lpstr>
      <vt:lpstr>'x-404'!TABLE_GENDER_1</vt:lpstr>
      <vt:lpstr>'x-405'!TABLE_GENDER_1</vt:lpstr>
      <vt:lpstr>'x-406'!TABLE_GENDER_1</vt:lpstr>
      <vt:lpstr>'x-407'!TABLE_GENDER_1</vt:lpstr>
      <vt:lpstr>'x-501'!TABLE_GENDER_1</vt:lpstr>
      <vt:lpstr>'x-502'!TABLE_GENDER_1</vt:lpstr>
      <vt:lpstr>'x-503'!TABLE_GENDER_1</vt:lpstr>
      <vt:lpstr>'x-504'!TABLE_GENDER_1</vt:lpstr>
      <vt:lpstr>'x-505'!TABLE_GENDER_1</vt:lpstr>
      <vt:lpstr>'x-506'!TABLE_GENDER_1</vt:lpstr>
      <vt:lpstr>'x-603'!TABLE_GENDER_1</vt:lpstr>
      <vt:lpstr>'x-604'!TABLE_GENDER_1</vt:lpstr>
      <vt:lpstr>'x-605'!TABLE_GENDER_1</vt:lpstr>
      <vt:lpstr>'x-606'!TABLE_GENDER_1</vt:lpstr>
      <vt:lpstr>'x-607'!TABLE_GENDER_1</vt:lpstr>
      <vt:lpstr>'x-608'!TABLE_GENDER_1</vt:lpstr>
      <vt:lpstr>'x-609'!TABLE_GENDER_1</vt:lpstr>
      <vt:lpstr>'x-610'!TABLE_GENDER_1</vt:lpstr>
      <vt:lpstr>'x-611'!TABLE_GENDER_1</vt:lpstr>
      <vt:lpstr>'x-612'!TABLE_GENDER_1</vt:lpstr>
      <vt:lpstr>'x-613'!TABLE_GENDER_1</vt:lpstr>
      <vt:lpstr>'x-614'!TABLE_GENDER_1</vt:lpstr>
      <vt:lpstr>'x-615'!TABLE_GENDER_1</vt:lpstr>
      <vt:lpstr>'x-616'!TABLE_GENDER_1</vt:lpstr>
      <vt:lpstr>'x-617'!TABLE_GENDER_1</vt:lpstr>
      <vt:lpstr>'x-618'!TABLE_GENDER_1</vt:lpstr>
      <vt:lpstr>'x-619'!TABLE_GENDER_1</vt:lpstr>
      <vt:lpstr>'x-620'!TABLE_GENDER_1</vt:lpstr>
      <vt:lpstr>'x-621'!TABLE_GENDER_1</vt:lpstr>
      <vt:lpstr>'x-622'!TABLE_GENDER_1</vt:lpstr>
      <vt:lpstr>'x-623'!TABLE_GENDER_1</vt:lpstr>
      <vt:lpstr>'x-624'!TABLE_GENDER_1</vt:lpstr>
      <vt:lpstr>'x-625'!TABLE_GENDER_1</vt:lpstr>
      <vt:lpstr>'x-626'!TABLE_GENDER_1</vt:lpstr>
      <vt:lpstr>'x-627'!TABLE_GENDER_1</vt:lpstr>
      <vt:lpstr>'x-701'!TABLE_GENDER_1</vt:lpstr>
      <vt:lpstr>'x-702'!TABLE_GENDER_1</vt:lpstr>
      <vt:lpstr>'x-802'!TABLE_GENDER_1</vt:lpstr>
      <vt:lpstr>'x-template'!TABLE_GENDER_1</vt:lpstr>
      <vt:lpstr>'x-701'!TABLE_GENDER_2</vt:lpstr>
      <vt:lpstr>'x-802'!TABLE_GENDER_2</vt:lpstr>
      <vt:lpstr>'x-802'!TABLE_GENDER_3</vt:lpstr>
      <vt:lpstr>'x-201'!TABLE_INFO_1</vt:lpstr>
      <vt:lpstr>'x-202'!TABLE_INFO_1</vt:lpstr>
      <vt:lpstr>'x-203'!TABLE_INFO_1</vt:lpstr>
      <vt:lpstr>'x-204'!TABLE_INFO_1</vt:lpstr>
      <vt:lpstr>'x-205'!TABLE_INFO_1</vt:lpstr>
      <vt:lpstr>'x-206'!TABLE_INFO_1</vt:lpstr>
      <vt:lpstr>'x-207'!TABLE_INFO_1</vt:lpstr>
      <vt:lpstr>'x-208'!TABLE_INFO_1</vt:lpstr>
      <vt:lpstr>'x-209'!TABLE_INFO_1</vt:lpstr>
      <vt:lpstr>'x-210'!TABLE_INFO_1</vt:lpstr>
      <vt:lpstr>'x-211'!TABLE_INFO_1</vt:lpstr>
      <vt:lpstr>'x-212'!TABLE_INFO_1</vt:lpstr>
      <vt:lpstr>'x-213'!TABLE_INFO_1</vt:lpstr>
      <vt:lpstr>'x-214'!TABLE_INFO_1</vt:lpstr>
      <vt:lpstr>'x-215'!TABLE_INFO_1</vt:lpstr>
      <vt:lpstr>'x-220'!TABLE_INFO_1</vt:lpstr>
      <vt:lpstr>'x-221'!TABLE_INFO_1</vt:lpstr>
      <vt:lpstr>'x-301'!TABLE_INFO_1</vt:lpstr>
      <vt:lpstr>'x-302'!TABLE_INFO_1</vt:lpstr>
      <vt:lpstr>'x-303'!TABLE_INFO_1</vt:lpstr>
      <vt:lpstr>'x-304'!TABLE_INFO_1</vt:lpstr>
      <vt:lpstr>'x-305'!TABLE_INFO_1</vt:lpstr>
      <vt:lpstr>'x-306'!TABLE_INFO_1</vt:lpstr>
      <vt:lpstr>'x-307'!TABLE_INFO_1</vt:lpstr>
      <vt:lpstr>'x-308'!TABLE_INFO_1</vt:lpstr>
      <vt:lpstr>'x-309'!TABLE_INFO_1</vt:lpstr>
      <vt:lpstr>'x-310'!TABLE_INFO_1</vt:lpstr>
      <vt:lpstr>'x-311'!TABLE_INFO_1</vt:lpstr>
      <vt:lpstr>'x-312'!TABLE_INFO_1</vt:lpstr>
      <vt:lpstr>'x-313'!TABLE_INFO_1</vt:lpstr>
      <vt:lpstr>'x-314'!TABLE_INFO_1</vt:lpstr>
      <vt:lpstr>'x-315'!TABLE_INFO_1</vt:lpstr>
      <vt:lpstr>'x-316'!TABLE_INFO_1</vt:lpstr>
      <vt:lpstr>'x-317'!TABLE_INFO_1</vt:lpstr>
      <vt:lpstr>'x-318'!TABLE_INFO_1</vt:lpstr>
      <vt:lpstr>'x-319'!TABLE_INFO_1</vt:lpstr>
      <vt:lpstr>'x-320'!TABLE_INFO_1</vt:lpstr>
      <vt:lpstr>'x-321'!TABLE_INFO_1</vt:lpstr>
      <vt:lpstr>'x-322'!TABLE_INFO_1</vt:lpstr>
      <vt:lpstr>'x-323'!TABLE_INFO_1</vt:lpstr>
      <vt:lpstr>'x-324'!TABLE_INFO_1</vt:lpstr>
      <vt:lpstr>'x-325'!TABLE_INFO_1</vt:lpstr>
      <vt:lpstr>'x-326'!TABLE_INFO_1</vt:lpstr>
      <vt:lpstr>'x-327'!TABLE_INFO_1</vt:lpstr>
      <vt:lpstr>'x-328'!TABLE_INFO_1</vt:lpstr>
      <vt:lpstr>'x-401'!TABLE_INFO_1</vt:lpstr>
      <vt:lpstr>'x-403'!TABLE_INFO_1</vt:lpstr>
      <vt:lpstr>'x-404'!TABLE_INFO_1</vt:lpstr>
      <vt:lpstr>'x-405'!TABLE_INFO_1</vt:lpstr>
      <vt:lpstr>'x-406'!TABLE_INFO_1</vt:lpstr>
      <vt:lpstr>'x-407'!TABLE_INFO_1</vt:lpstr>
      <vt:lpstr>'x-501'!TABLE_INFO_1</vt:lpstr>
      <vt:lpstr>'x-502'!TABLE_INFO_1</vt:lpstr>
      <vt:lpstr>'x-503'!TABLE_INFO_1</vt:lpstr>
      <vt:lpstr>'x-504'!TABLE_INFO_1</vt:lpstr>
      <vt:lpstr>'x-505'!TABLE_INFO_1</vt:lpstr>
      <vt:lpstr>'x-506'!TABLE_INFO_1</vt:lpstr>
      <vt:lpstr>'x-603'!TABLE_INFO_1</vt:lpstr>
      <vt:lpstr>'x-604'!TABLE_INFO_1</vt:lpstr>
      <vt:lpstr>'x-605'!TABLE_INFO_1</vt:lpstr>
      <vt:lpstr>'x-606'!TABLE_INFO_1</vt:lpstr>
      <vt:lpstr>'x-607'!TABLE_INFO_1</vt:lpstr>
      <vt:lpstr>'x-608'!TABLE_INFO_1</vt:lpstr>
      <vt:lpstr>'x-609'!TABLE_INFO_1</vt:lpstr>
      <vt:lpstr>'x-610'!TABLE_INFO_1</vt:lpstr>
      <vt:lpstr>'x-611'!TABLE_INFO_1</vt:lpstr>
      <vt:lpstr>'x-612'!TABLE_INFO_1</vt:lpstr>
      <vt:lpstr>'x-613'!TABLE_INFO_1</vt:lpstr>
      <vt:lpstr>'x-614'!TABLE_INFO_1</vt:lpstr>
      <vt:lpstr>'x-615'!TABLE_INFO_1</vt:lpstr>
      <vt:lpstr>'x-616'!TABLE_INFO_1</vt:lpstr>
      <vt:lpstr>'x-617'!TABLE_INFO_1</vt:lpstr>
      <vt:lpstr>'x-618'!TABLE_INFO_1</vt:lpstr>
      <vt:lpstr>'x-619'!TABLE_INFO_1</vt:lpstr>
      <vt:lpstr>'x-620'!TABLE_INFO_1</vt:lpstr>
      <vt:lpstr>'x-621'!TABLE_INFO_1</vt:lpstr>
      <vt:lpstr>'x-622'!TABLE_INFO_1</vt:lpstr>
      <vt:lpstr>'x-623'!TABLE_INFO_1</vt:lpstr>
      <vt:lpstr>'x-624'!TABLE_INFO_1</vt:lpstr>
      <vt:lpstr>'x-625'!TABLE_INFO_1</vt:lpstr>
      <vt:lpstr>'x-626'!TABLE_INFO_1</vt:lpstr>
      <vt:lpstr>'x-627'!TABLE_INFO_1</vt:lpstr>
      <vt:lpstr>'x-701'!TABLE_INFO_1</vt:lpstr>
      <vt:lpstr>'x-702'!TABLE_INFO_1</vt:lpstr>
      <vt:lpstr>'x-802'!TABLE_INFO_1</vt:lpstr>
      <vt:lpstr>'x-template'!TABLE_INFO_1</vt:lpstr>
      <vt:lpstr>'x-701'!TABLE_INFO_2</vt:lpstr>
      <vt:lpstr>'x-802'!TABLE_INFO_2</vt:lpstr>
      <vt:lpstr>'x-802'!TABLE_INFO_3</vt:lpstr>
      <vt:lpstr>'x-201'!TABLE_REFERENCE_1</vt:lpstr>
      <vt:lpstr>'x-202'!TABLE_REFERENCE_1</vt:lpstr>
      <vt:lpstr>'x-203'!TABLE_REFERENCE_1</vt:lpstr>
      <vt:lpstr>'x-204'!TABLE_REFERENCE_1</vt:lpstr>
      <vt:lpstr>'x-205'!TABLE_REFERENCE_1</vt:lpstr>
      <vt:lpstr>'x-206'!TABLE_REFERENCE_1</vt:lpstr>
      <vt:lpstr>'x-207'!TABLE_REFERENCE_1</vt:lpstr>
      <vt:lpstr>'x-208'!TABLE_REFERENCE_1</vt:lpstr>
      <vt:lpstr>'x-209'!TABLE_REFERENCE_1</vt:lpstr>
      <vt:lpstr>'x-210'!TABLE_REFERENCE_1</vt:lpstr>
      <vt:lpstr>'x-211'!TABLE_REFERENCE_1</vt:lpstr>
      <vt:lpstr>'x-212'!TABLE_REFERENCE_1</vt:lpstr>
      <vt:lpstr>'x-213'!TABLE_REFERENCE_1</vt:lpstr>
      <vt:lpstr>'x-214'!TABLE_REFERENCE_1</vt:lpstr>
      <vt:lpstr>'x-215'!TABLE_REFERENCE_1</vt:lpstr>
      <vt:lpstr>'x-220'!TABLE_REFERENCE_1</vt:lpstr>
      <vt:lpstr>'x-221'!TABLE_REFERENCE_1</vt:lpstr>
      <vt:lpstr>'x-301'!TABLE_REFERENCE_1</vt:lpstr>
      <vt:lpstr>'x-302'!TABLE_REFERENCE_1</vt:lpstr>
      <vt:lpstr>'x-303'!TABLE_REFERENCE_1</vt:lpstr>
      <vt:lpstr>'x-304'!TABLE_REFERENCE_1</vt:lpstr>
      <vt:lpstr>'x-305'!TABLE_REFERENCE_1</vt:lpstr>
      <vt:lpstr>'x-306'!TABLE_REFERENCE_1</vt:lpstr>
      <vt:lpstr>'x-307'!TABLE_REFERENCE_1</vt:lpstr>
      <vt:lpstr>'x-308'!TABLE_REFERENCE_1</vt:lpstr>
      <vt:lpstr>'x-309'!TABLE_REFERENCE_1</vt:lpstr>
      <vt:lpstr>'x-310'!TABLE_REFERENCE_1</vt:lpstr>
      <vt:lpstr>'x-311'!TABLE_REFERENCE_1</vt:lpstr>
      <vt:lpstr>'x-312'!TABLE_REFERENCE_1</vt:lpstr>
      <vt:lpstr>'x-313'!TABLE_REFERENCE_1</vt:lpstr>
      <vt:lpstr>'x-314'!TABLE_REFERENCE_1</vt:lpstr>
      <vt:lpstr>'x-315'!TABLE_REFERENCE_1</vt:lpstr>
      <vt:lpstr>'x-316'!TABLE_REFERENCE_1</vt:lpstr>
      <vt:lpstr>'x-317'!TABLE_REFERENCE_1</vt:lpstr>
      <vt:lpstr>'x-318'!TABLE_REFERENCE_1</vt:lpstr>
      <vt:lpstr>'x-319'!TABLE_REFERENCE_1</vt:lpstr>
      <vt:lpstr>'x-320'!TABLE_REFERENCE_1</vt:lpstr>
      <vt:lpstr>'x-321'!TABLE_REFERENCE_1</vt:lpstr>
      <vt:lpstr>'x-322'!TABLE_REFERENCE_1</vt:lpstr>
      <vt:lpstr>'x-323'!TABLE_REFERENCE_1</vt:lpstr>
      <vt:lpstr>'x-324'!TABLE_REFERENCE_1</vt:lpstr>
      <vt:lpstr>'x-325'!TABLE_REFERENCE_1</vt:lpstr>
      <vt:lpstr>'x-326'!TABLE_REFERENCE_1</vt:lpstr>
      <vt:lpstr>'x-327'!TABLE_REFERENCE_1</vt:lpstr>
      <vt:lpstr>'x-328'!TABLE_REFERENCE_1</vt:lpstr>
      <vt:lpstr>'x-401'!TABLE_REFERENCE_1</vt:lpstr>
      <vt:lpstr>'x-403'!TABLE_REFERENCE_1</vt:lpstr>
      <vt:lpstr>'x-404'!TABLE_REFERENCE_1</vt:lpstr>
      <vt:lpstr>'x-405'!TABLE_REFERENCE_1</vt:lpstr>
      <vt:lpstr>'x-406'!TABLE_REFERENCE_1</vt:lpstr>
      <vt:lpstr>'x-407'!TABLE_REFERENCE_1</vt:lpstr>
      <vt:lpstr>'x-501'!TABLE_REFERENCE_1</vt:lpstr>
      <vt:lpstr>'x-502'!TABLE_REFERENCE_1</vt:lpstr>
      <vt:lpstr>'x-503'!TABLE_REFERENCE_1</vt:lpstr>
      <vt:lpstr>'x-504'!TABLE_REFERENCE_1</vt:lpstr>
      <vt:lpstr>'x-505'!TABLE_REFERENCE_1</vt:lpstr>
      <vt:lpstr>'x-506'!TABLE_REFERENCE_1</vt:lpstr>
      <vt:lpstr>'x-603'!TABLE_REFERENCE_1</vt:lpstr>
      <vt:lpstr>'x-604'!TABLE_REFERENCE_1</vt:lpstr>
      <vt:lpstr>'x-605'!TABLE_REFERENCE_1</vt:lpstr>
      <vt:lpstr>'x-606'!TABLE_REFERENCE_1</vt:lpstr>
      <vt:lpstr>'x-607'!TABLE_REFERENCE_1</vt:lpstr>
      <vt:lpstr>'x-608'!TABLE_REFERENCE_1</vt:lpstr>
      <vt:lpstr>'x-609'!TABLE_REFERENCE_1</vt:lpstr>
      <vt:lpstr>'x-610'!TABLE_REFERENCE_1</vt:lpstr>
      <vt:lpstr>'x-611'!TABLE_REFERENCE_1</vt:lpstr>
      <vt:lpstr>'x-612'!TABLE_REFERENCE_1</vt:lpstr>
      <vt:lpstr>'x-613'!TABLE_REFERENCE_1</vt:lpstr>
      <vt:lpstr>'x-614'!TABLE_REFERENCE_1</vt:lpstr>
      <vt:lpstr>'x-615'!TABLE_REFERENCE_1</vt:lpstr>
      <vt:lpstr>'x-616'!TABLE_REFERENCE_1</vt:lpstr>
      <vt:lpstr>'x-617'!TABLE_REFERENCE_1</vt:lpstr>
      <vt:lpstr>'x-618'!TABLE_REFERENCE_1</vt:lpstr>
      <vt:lpstr>'x-619'!TABLE_REFERENCE_1</vt:lpstr>
      <vt:lpstr>'x-620'!TABLE_REFERENCE_1</vt:lpstr>
      <vt:lpstr>'x-621'!TABLE_REFERENCE_1</vt:lpstr>
      <vt:lpstr>'x-622'!TABLE_REFERENCE_1</vt:lpstr>
      <vt:lpstr>'x-623'!TABLE_REFERENCE_1</vt:lpstr>
      <vt:lpstr>'x-624'!TABLE_REFERENCE_1</vt:lpstr>
      <vt:lpstr>'x-625'!TABLE_REFERENCE_1</vt:lpstr>
      <vt:lpstr>'x-626'!TABLE_REFERENCE_1</vt:lpstr>
      <vt:lpstr>'x-627'!TABLE_REFERENCE_1</vt:lpstr>
      <vt:lpstr>'x-701'!TABLE_REFERENCE_1</vt:lpstr>
      <vt:lpstr>'x-702'!TABLE_REFERENCE_1</vt:lpstr>
      <vt:lpstr>'x-802'!TABLE_REFERENCE_1</vt:lpstr>
      <vt:lpstr>'x-template'!TABLE_REFERENCE_1</vt:lpstr>
      <vt:lpstr>'x-701'!TABLE_REFERENCE_2</vt:lpstr>
      <vt:lpstr>'x-802'!TABLE_REFERENCE_2</vt:lpstr>
      <vt:lpstr>'x-802'!TABLE_REFERENCE_3</vt:lpstr>
      <vt:lpstr>'x-201'!TABLE_REFERENCE_GUIDANCE_1</vt:lpstr>
      <vt:lpstr>'x-202'!TABLE_REFERENCE_GUIDANCE_1</vt:lpstr>
      <vt:lpstr>'x-203'!TABLE_REFERENCE_GUIDANCE_1</vt:lpstr>
      <vt:lpstr>'x-204'!TABLE_REFERENCE_GUIDANCE_1</vt:lpstr>
      <vt:lpstr>'x-205'!TABLE_REFERENCE_GUIDANCE_1</vt:lpstr>
      <vt:lpstr>'x-206'!TABLE_REFERENCE_GUIDANCE_1</vt:lpstr>
      <vt:lpstr>'x-207'!TABLE_REFERENCE_GUIDANCE_1</vt:lpstr>
      <vt:lpstr>'x-208'!TABLE_REFERENCE_GUIDANCE_1</vt:lpstr>
      <vt:lpstr>'x-209'!TABLE_REFERENCE_GUIDANCE_1</vt:lpstr>
      <vt:lpstr>'x-210'!TABLE_REFERENCE_GUIDANCE_1</vt:lpstr>
      <vt:lpstr>'x-211'!TABLE_REFERENCE_GUIDANCE_1</vt:lpstr>
      <vt:lpstr>'x-212'!TABLE_REFERENCE_GUIDANCE_1</vt:lpstr>
      <vt:lpstr>'x-213'!TABLE_REFERENCE_GUIDANCE_1</vt:lpstr>
      <vt:lpstr>'x-214'!TABLE_REFERENCE_GUIDANCE_1</vt:lpstr>
      <vt:lpstr>'x-215'!TABLE_REFERENCE_GUIDANCE_1</vt:lpstr>
      <vt:lpstr>'x-220'!TABLE_REFERENCE_GUIDANCE_1</vt:lpstr>
      <vt:lpstr>'x-221'!TABLE_REFERENCE_GUIDANCE_1</vt:lpstr>
      <vt:lpstr>'x-301'!TABLE_REFERENCE_GUIDANCE_1</vt:lpstr>
      <vt:lpstr>'x-302'!TABLE_REFERENCE_GUIDANCE_1</vt:lpstr>
      <vt:lpstr>'x-303'!TABLE_REFERENCE_GUIDANCE_1</vt:lpstr>
      <vt:lpstr>'x-304'!TABLE_REFERENCE_GUIDANCE_1</vt:lpstr>
      <vt:lpstr>'x-305'!TABLE_REFERENCE_GUIDANCE_1</vt:lpstr>
      <vt:lpstr>'x-306'!TABLE_REFERENCE_GUIDANCE_1</vt:lpstr>
      <vt:lpstr>'x-307'!TABLE_REFERENCE_GUIDANCE_1</vt:lpstr>
      <vt:lpstr>'x-308'!TABLE_REFERENCE_GUIDANCE_1</vt:lpstr>
      <vt:lpstr>'x-309'!TABLE_REFERENCE_GUIDANCE_1</vt:lpstr>
      <vt:lpstr>'x-310'!TABLE_REFERENCE_GUIDANCE_1</vt:lpstr>
      <vt:lpstr>'x-311'!TABLE_REFERENCE_GUIDANCE_1</vt:lpstr>
      <vt:lpstr>'x-312'!TABLE_REFERENCE_GUIDANCE_1</vt:lpstr>
      <vt:lpstr>'x-313'!TABLE_REFERENCE_GUIDANCE_1</vt:lpstr>
      <vt:lpstr>'x-314'!TABLE_REFERENCE_GUIDANCE_1</vt:lpstr>
      <vt:lpstr>'x-315'!TABLE_REFERENCE_GUIDANCE_1</vt:lpstr>
      <vt:lpstr>'x-316'!TABLE_REFERENCE_GUIDANCE_1</vt:lpstr>
      <vt:lpstr>'x-317'!TABLE_REFERENCE_GUIDANCE_1</vt:lpstr>
      <vt:lpstr>'x-318'!TABLE_REFERENCE_GUIDANCE_1</vt:lpstr>
      <vt:lpstr>'x-319'!TABLE_REFERENCE_GUIDANCE_1</vt:lpstr>
      <vt:lpstr>'x-320'!TABLE_REFERENCE_GUIDANCE_1</vt:lpstr>
      <vt:lpstr>'x-321'!TABLE_REFERENCE_GUIDANCE_1</vt:lpstr>
      <vt:lpstr>'x-322'!TABLE_REFERENCE_GUIDANCE_1</vt:lpstr>
      <vt:lpstr>'x-323'!TABLE_REFERENCE_GUIDANCE_1</vt:lpstr>
      <vt:lpstr>'x-324'!TABLE_REFERENCE_GUIDANCE_1</vt:lpstr>
      <vt:lpstr>'x-325'!TABLE_REFERENCE_GUIDANCE_1</vt:lpstr>
      <vt:lpstr>'x-326'!TABLE_REFERENCE_GUIDANCE_1</vt:lpstr>
      <vt:lpstr>'x-327'!TABLE_REFERENCE_GUIDANCE_1</vt:lpstr>
      <vt:lpstr>'x-328'!TABLE_REFERENCE_GUIDANCE_1</vt:lpstr>
      <vt:lpstr>'x-401'!TABLE_REFERENCE_GUIDANCE_1</vt:lpstr>
      <vt:lpstr>'x-403'!TABLE_REFERENCE_GUIDANCE_1</vt:lpstr>
      <vt:lpstr>'x-404'!TABLE_REFERENCE_GUIDANCE_1</vt:lpstr>
      <vt:lpstr>'x-405'!TABLE_REFERENCE_GUIDANCE_1</vt:lpstr>
      <vt:lpstr>'x-406'!TABLE_REFERENCE_GUIDANCE_1</vt:lpstr>
      <vt:lpstr>'x-407'!TABLE_REFERENCE_GUIDANCE_1</vt:lpstr>
      <vt:lpstr>'x-501'!TABLE_REFERENCE_GUIDANCE_1</vt:lpstr>
      <vt:lpstr>'x-502'!TABLE_REFERENCE_GUIDANCE_1</vt:lpstr>
      <vt:lpstr>'x-503'!TABLE_REFERENCE_GUIDANCE_1</vt:lpstr>
      <vt:lpstr>'x-504'!TABLE_REFERENCE_GUIDANCE_1</vt:lpstr>
      <vt:lpstr>'x-505'!TABLE_REFERENCE_GUIDANCE_1</vt:lpstr>
      <vt:lpstr>'x-506'!TABLE_REFERENCE_GUIDANCE_1</vt:lpstr>
      <vt:lpstr>'x-603'!TABLE_REFERENCE_GUIDANCE_1</vt:lpstr>
      <vt:lpstr>'x-604'!TABLE_REFERENCE_GUIDANCE_1</vt:lpstr>
      <vt:lpstr>'x-605'!TABLE_REFERENCE_GUIDANCE_1</vt:lpstr>
      <vt:lpstr>'x-606'!TABLE_REFERENCE_GUIDANCE_1</vt:lpstr>
      <vt:lpstr>'x-607'!TABLE_REFERENCE_GUIDANCE_1</vt:lpstr>
      <vt:lpstr>'x-608'!TABLE_REFERENCE_GUIDANCE_1</vt:lpstr>
      <vt:lpstr>'x-609'!TABLE_REFERENCE_GUIDANCE_1</vt:lpstr>
      <vt:lpstr>'x-610'!TABLE_REFERENCE_GUIDANCE_1</vt:lpstr>
      <vt:lpstr>'x-611'!TABLE_REFERENCE_GUIDANCE_1</vt:lpstr>
      <vt:lpstr>'x-612'!TABLE_REFERENCE_GUIDANCE_1</vt:lpstr>
      <vt:lpstr>'x-613'!TABLE_REFERENCE_GUIDANCE_1</vt:lpstr>
      <vt:lpstr>'x-614'!TABLE_REFERENCE_GUIDANCE_1</vt:lpstr>
      <vt:lpstr>'x-615'!TABLE_REFERENCE_GUIDANCE_1</vt:lpstr>
      <vt:lpstr>'x-616'!TABLE_REFERENCE_GUIDANCE_1</vt:lpstr>
      <vt:lpstr>'x-617'!TABLE_REFERENCE_GUIDANCE_1</vt:lpstr>
      <vt:lpstr>'x-618'!TABLE_REFERENCE_GUIDANCE_1</vt:lpstr>
      <vt:lpstr>'x-619'!TABLE_REFERENCE_GUIDANCE_1</vt:lpstr>
      <vt:lpstr>'x-620'!TABLE_REFERENCE_GUIDANCE_1</vt:lpstr>
      <vt:lpstr>'x-621'!TABLE_REFERENCE_GUIDANCE_1</vt:lpstr>
      <vt:lpstr>'x-622'!TABLE_REFERENCE_GUIDANCE_1</vt:lpstr>
      <vt:lpstr>'x-623'!TABLE_REFERENCE_GUIDANCE_1</vt:lpstr>
      <vt:lpstr>'x-624'!TABLE_REFERENCE_GUIDANCE_1</vt:lpstr>
      <vt:lpstr>'x-625'!TABLE_REFERENCE_GUIDANCE_1</vt:lpstr>
      <vt:lpstr>'x-626'!TABLE_REFERENCE_GUIDANCE_1</vt:lpstr>
      <vt:lpstr>'x-627'!TABLE_REFERENCE_GUIDANCE_1</vt:lpstr>
      <vt:lpstr>'x-701'!TABLE_REFERENCE_GUIDANCE_1</vt:lpstr>
      <vt:lpstr>'x-702'!TABLE_REFERENCE_GUIDANCE_1</vt:lpstr>
      <vt:lpstr>'x-802'!TABLE_REFERENCE_GUIDANCE_1</vt:lpstr>
      <vt:lpstr>'x-template'!TABLE_REFERENCE_GUIDANCE_1</vt:lpstr>
      <vt:lpstr>'x-701'!TABLE_REFERENCE_GUIDANCE_2</vt:lpstr>
      <vt:lpstr>'x-802'!TABLE_REFERENCE_GUIDANCE_2</vt:lpstr>
      <vt:lpstr>'x-802'!TABLE_REFERENCE_GUIDANCE_3</vt:lpstr>
      <vt:lpstr>'x-201'!TABLE_RELATED_1</vt:lpstr>
      <vt:lpstr>'x-202'!TABLE_RELATED_1</vt:lpstr>
      <vt:lpstr>'x-203'!TABLE_RELATED_1</vt:lpstr>
      <vt:lpstr>'x-204'!TABLE_RELATED_1</vt:lpstr>
      <vt:lpstr>'x-205'!TABLE_RELATED_1</vt:lpstr>
      <vt:lpstr>'x-206'!TABLE_RELATED_1</vt:lpstr>
      <vt:lpstr>'x-207'!TABLE_RELATED_1</vt:lpstr>
      <vt:lpstr>'x-208'!TABLE_RELATED_1</vt:lpstr>
      <vt:lpstr>'x-209'!TABLE_RELATED_1</vt:lpstr>
      <vt:lpstr>'x-210'!TABLE_RELATED_1</vt:lpstr>
      <vt:lpstr>'x-211'!TABLE_RELATED_1</vt:lpstr>
      <vt:lpstr>'x-212'!TABLE_RELATED_1</vt:lpstr>
      <vt:lpstr>'x-213'!TABLE_RELATED_1</vt:lpstr>
      <vt:lpstr>'x-214'!TABLE_RELATED_1</vt:lpstr>
      <vt:lpstr>'x-215'!TABLE_RELATED_1</vt:lpstr>
      <vt:lpstr>'x-220'!TABLE_RELATED_1</vt:lpstr>
      <vt:lpstr>'x-221'!TABLE_RELATED_1</vt:lpstr>
      <vt:lpstr>'x-301'!TABLE_RELATED_1</vt:lpstr>
      <vt:lpstr>'x-302'!TABLE_RELATED_1</vt:lpstr>
      <vt:lpstr>'x-303'!TABLE_RELATED_1</vt:lpstr>
      <vt:lpstr>'x-304'!TABLE_RELATED_1</vt:lpstr>
      <vt:lpstr>'x-305'!TABLE_RELATED_1</vt:lpstr>
      <vt:lpstr>'x-306'!TABLE_RELATED_1</vt:lpstr>
      <vt:lpstr>'x-307'!TABLE_RELATED_1</vt:lpstr>
      <vt:lpstr>'x-308'!TABLE_RELATED_1</vt:lpstr>
      <vt:lpstr>'x-309'!TABLE_RELATED_1</vt:lpstr>
      <vt:lpstr>'x-310'!TABLE_RELATED_1</vt:lpstr>
      <vt:lpstr>'x-311'!TABLE_RELATED_1</vt:lpstr>
      <vt:lpstr>'x-312'!TABLE_RELATED_1</vt:lpstr>
      <vt:lpstr>'x-313'!TABLE_RELATED_1</vt:lpstr>
      <vt:lpstr>'x-314'!TABLE_RELATED_1</vt:lpstr>
      <vt:lpstr>'x-315'!TABLE_RELATED_1</vt:lpstr>
      <vt:lpstr>'x-316'!TABLE_RELATED_1</vt:lpstr>
      <vt:lpstr>'x-317'!TABLE_RELATED_1</vt:lpstr>
      <vt:lpstr>'x-318'!TABLE_RELATED_1</vt:lpstr>
      <vt:lpstr>'x-319'!TABLE_RELATED_1</vt:lpstr>
      <vt:lpstr>'x-320'!TABLE_RELATED_1</vt:lpstr>
      <vt:lpstr>'x-321'!TABLE_RELATED_1</vt:lpstr>
      <vt:lpstr>'x-322'!TABLE_RELATED_1</vt:lpstr>
      <vt:lpstr>'x-323'!TABLE_RELATED_1</vt:lpstr>
      <vt:lpstr>'x-324'!TABLE_RELATED_1</vt:lpstr>
      <vt:lpstr>'x-325'!TABLE_RELATED_1</vt:lpstr>
      <vt:lpstr>'x-326'!TABLE_RELATED_1</vt:lpstr>
      <vt:lpstr>'x-327'!TABLE_RELATED_1</vt:lpstr>
      <vt:lpstr>'x-328'!TABLE_RELATED_1</vt:lpstr>
      <vt:lpstr>'x-401'!TABLE_RELATED_1</vt:lpstr>
      <vt:lpstr>'x-403'!TABLE_RELATED_1</vt:lpstr>
      <vt:lpstr>'x-404'!TABLE_RELATED_1</vt:lpstr>
      <vt:lpstr>'x-405'!TABLE_RELATED_1</vt:lpstr>
      <vt:lpstr>'x-406'!TABLE_RELATED_1</vt:lpstr>
      <vt:lpstr>'x-407'!TABLE_RELATED_1</vt:lpstr>
      <vt:lpstr>'x-501'!TABLE_RELATED_1</vt:lpstr>
      <vt:lpstr>'x-502'!TABLE_RELATED_1</vt:lpstr>
      <vt:lpstr>'x-503'!TABLE_RELATED_1</vt:lpstr>
      <vt:lpstr>'x-504'!TABLE_RELATED_1</vt:lpstr>
      <vt:lpstr>'x-505'!TABLE_RELATED_1</vt:lpstr>
      <vt:lpstr>'x-506'!TABLE_RELATED_1</vt:lpstr>
      <vt:lpstr>'x-603'!TABLE_RELATED_1</vt:lpstr>
      <vt:lpstr>'x-604'!TABLE_RELATED_1</vt:lpstr>
      <vt:lpstr>'x-605'!TABLE_RELATED_1</vt:lpstr>
      <vt:lpstr>'x-606'!TABLE_RELATED_1</vt:lpstr>
      <vt:lpstr>'x-607'!TABLE_RELATED_1</vt:lpstr>
      <vt:lpstr>'x-608'!TABLE_RELATED_1</vt:lpstr>
      <vt:lpstr>'x-609'!TABLE_RELATED_1</vt:lpstr>
      <vt:lpstr>'x-610'!TABLE_RELATED_1</vt:lpstr>
      <vt:lpstr>'x-611'!TABLE_RELATED_1</vt:lpstr>
      <vt:lpstr>'x-612'!TABLE_RELATED_1</vt:lpstr>
      <vt:lpstr>'x-613'!TABLE_RELATED_1</vt:lpstr>
      <vt:lpstr>'x-614'!TABLE_RELATED_1</vt:lpstr>
      <vt:lpstr>'x-615'!TABLE_RELATED_1</vt:lpstr>
      <vt:lpstr>'x-616'!TABLE_RELATED_1</vt:lpstr>
      <vt:lpstr>'x-617'!TABLE_RELATED_1</vt:lpstr>
      <vt:lpstr>'x-618'!TABLE_RELATED_1</vt:lpstr>
      <vt:lpstr>'x-619'!TABLE_RELATED_1</vt:lpstr>
      <vt:lpstr>'x-620'!TABLE_RELATED_1</vt:lpstr>
      <vt:lpstr>'x-621'!TABLE_RELATED_1</vt:lpstr>
      <vt:lpstr>'x-622'!TABLE_RELATED_1</vt:lpstr>
      <vt:lpstr>'x-623'!TABLE_RELATED_1</vt:lpstr>
      <vt:lpstr>'x-624'!TABLE_RELATED_1</vt:lpstr>
      <vt:lpstr>'x-625'!TABLE_RELATED_1</vt:lpstr>
      <vt:lpstr>'x-626'!TABLE_RELATED_1</vt:lpstr>
      <vt:lpstr>'x-627'!TABLE_RELATED_1</vt:lpstr>
      <vt:lpstr>'x-701'!TABLE_RELATED_1</vt:lpstr>
      <vt:lpstr>'x-702'!TABLE_RELATED_1</vt:lpstr>
      <vt:lpstr>'x-802'!TABLE_RELATED_1</vt:lpstr>
      <vt:lpstr>'x-template'!TABLE_RELATED_1</vt:lpstr>
      <vt:lpstr>'x-701'!TABLE_RELATED_2</vt:lpstr>
      <vt:lpstr>'x-802'!TABLE_RELATED_2</vt:lpstr>
      <vt:lpstr>'x-802'!TABLE_RELATED_3</vt:lpstr>
      <vt:lpstr>'x-201'!TABLE_SECTION_1</vt:lpstr>
      <vt:lpstr>'x-202'!TABLE_SECTION_1</vt:lpstr>
      <vt:lpstr>'x-203'!TABLE_SECTION_1</vt:lpstr>
      <vt:lpstr>'x-204'!TABLE_SECTION_1</vt:lpstr>
      <vt:lpstr>'x-205'!TABLE_SECTION_1</vt:lpstr>
      <vt:lpstr>'x-206'!TABLE_SECTION_1</vt:lpstr>
      <vt:lpstr>'x-207'!TABLE_SECTION_1</vt:lpstr>
      <vt:lpstr>'x-208'!TABLE_SECTION_1</vt:lpstr>
      <vt:lpstr>'x-209'!TABLE_SECTION_1</vt:lpstr>
      <vt:lpstr>'x-210'!TABLE_SECTION_1</vt:lpstr>
      <vt:lpstr>'x-211'!TABLE_SECTION_1</vt:lpstr>
      <vt:lpstr>'x-212'!TABLE_SECTION_1</vt:lpstr>
      <vt:lpstr>'x-213'!TABLE_SECTION_1</vt:lpstr>
      <vt:lpstr>'x-214'!TABLE_SECTION_1</vt:lpstr>
      <vt:lpstr>'x-215'!TABLE_SECTION_1</vt:lpstr>
      <vt:lpstr>'x-220'!TABLE_SECTION_1</vt:lpstr>
      <vt:lpstr>'x-221'!TABLE_SECTION_1</vt:lpstr>
      <vt:lpstr>'x-301'!TABLE_SECTION_1</vt:lpstr>
      <vt:lpstr>'x-302'!TABLE_SECTION_1</vt:lpstr>
      <vt:lpstr>'x-303'!TABLE_SECTION_1</vt:lpstr>
      <vt:lpstr>'x-304'!TABLE_SECTION_1</vt:lpstr>
      <vt:lpstr>'x-305'!TABLE_SECTION_1</vt:lpstr>
      <vt:lpstr>'x-306'!TABLE_SECTION_1</vt:lpstr>
      <vt:lpstr>'x-307'!TABLE_SECTION_1</vt:lpstr>
      <vt:lpstr>'x-308'!TABLE_SECTION_1</vt:lpstr>
      <vt:lpstr>'x-309'!TABLE_SECTION_1</vt:lpstr>
      <vt:lpstr>'x-310'!TABLE_SECTION_1</vt:lpstr>
      <vt:lpstr>'x-311'!TABLE_SECTION_1</vt:lpstr>
      <vt:lpstr>'x-312'!TABLE_SECTION_1</vt:lpstr>
      <vt:lpstr>'x-313'!TABLE_SECTION_1</vt:lpstr>
      <vt:lpstr>'x-314'!TABLE_SECTION_1</vt:lpstr>
      <vt:lpstr>'x-315'!TABLE_SECTION_1</vt:lpstr>
      <vt:lpstr>'x-316'!TABLE_SECTION_1</vt:lpstr>
      <vt:lpstr>'x-317'!TABLE_SECTION_1</vt:lpstr>
      <vt:lpstr>'x-318'!TABLE_SECTION_1</vt:lpstr>
      <vt:lpstr>'x-319'!TABLE_SECTION_1</vt:lpstr>
      <vt:lpstr>'x-320'!TABLE_SECTION_1</vt:lpstr>
      <vt:lpstr>'x-321'!TABLE_SECTION_1</vt:lpstr>
      <vt:lpstr>'x-322'!TABLE_SECTION_1</vt:lpstr>
      <vt:lpstr>'x-323'!TABLE_SECTION_1</vt:lpstr>
      <vt:lpstr>'x-324'!TABLE_SECTION_1</vt:lpstr>
      <vt:lpstr>'x-325'!TABLE_SECTION_1</vt:lpstr>
      <vt:lpstr>'x-326'!TABLE_SECTION_1</vt:lpstr>
      <vt:lpstr>'x-327'!TABLE_SECTION_1</vt:lpstr>
      <vt:lpstr>'x-328'!TABLE_SECTION_1</vt:lpstr>
      <vt:lpstr>'x-401'!TABLE_SECTION_1</vt:lpstr>
      <vt:lpstr>'x-403'!TABLE_SECTION_1</vt:lpstr>
      <vt:lpstr>'x-404'!TABLE_SECTION_1</vt:lpstr>
      <vt:lpstr>'x-405'!TABLE_SECTION_1</vt:lpstr>
      <vt:lpstr>'x-406'!TABLE_SECTION_1</vt:lpstr>
      <vt:lpstr>'x-407'!TABLE_SECTION_1</vt:lpstr>
      <vt:lpstr>'x-501'!TABLE_SECTION_1</vt:lpstr>
      <vt:lpstr>'x-502'!TABLE_SECTION_1</vt:lpstr>
      <vt:lpstr>'x-503'!TABLE_SECTION_1</vt:lpstr>
      <vt:lpstr>'x-504'!TABLE_SECTION_1</vt:lpstr>
      <vt:lpstr>'x-505'!TABLE_SECTION_1</vt:lpstr>
      <vt:lpstr>'x-506'!TABLE_SECTION_1</vt:lpstr>
      <vt:lpstr>'x-603'!TABLE_SECTION_1</vt:lpstr>
      <vt:lpstr>'x-604'!TABLE_SECTION_1</vt:lpstr>
      <vt:lpstr>'x-605'!TABLE_SECTION_1</vt:lpstr>
      <vt:lpstr>'x-606'!TABLE_SECTION_1</vt:lpstr>
      <vt:lpstr>'x-607'!TABLE_SECTION_1</vt:lpstr>
      <vt:lpstr>'x-608'!TABLE_SECTION_1</vt:lpstr>
      <vt:lpstr>'x-609'!TABLE_SECTION_1</vt:lpstr>
      <vt:lpstr>'x-610'!TABLE_SECTION_1</vt:lpstr>
      <vt:lpstr>'x-611'!TABLE_SECTION_1</vt:lpstr>
      <vt:lpstr>'x-612'!TABLE_SECTION_1</vt:lpstr>
      <vt:lpstr>'x-613'!TABLE_SECTION_1</vt:lpstr>
      <vt:lpstr>'x-614'!TABLE_SECTION_1</vt:lpstr>
      <vt:lpstr>'x-615'!TABLE_SECTION_1</vt:lpstr>
      <vt:lpstr>'x-616'!TABLE_SECTION_1</vt:lpstr>
      <vt:lpstr>'x-617'!TABLE_SECTION_1</vt:lpstr>
      <vt:lpstr>'x-618'!TABLE_SECTION_1</vt:lpstr>
      <vt:lpstr>'x-619'!TABLE_SECTION_1</vt:lpstr>
      <vt:lpstr>'x-620'!TABLE_SECTION_1</vt:lpstr>
      <vt:lpstr>'x-621'!TABLE_SECTION_1</vt:lpstr>
      <vt:lpstr>'x-622'!TABLE_SECTION_1</vt:lpstr>
      <vt:lpstr>'x-623'!TABLE_SECTION_1</vt:lpstr>
      <vt:lpstr>'x-624'!TABLE_SECTION_1</vt:lpstr>
      <vt:lpstr>'x-625'!TABLE_SECTION_1</vt:lpstr>
      <vt:lpstr>'x-626'!TABLE_SECTION_1</vt:lpstr>
      <vt:lpstr>'x-627'!TABLE_SECTION_1</vt:lpstr>
      <vt:lpstr>'x-701'!TABLE_SECTION_1</vt:lpstr>
      <vt:lpstr>'x-702'!TABLE_SECTION_1</vt:lpstr>
      <vt:lpstr>'x-802'!TABLE_SECTION_1</vt:lpstr>
      <vt:lpstr>'x-template'!TABLE_SECTION_1</vt:lpstr>
      <vt:lpstr>'x-701'!TABLE_SECTION_2</vt:lpstr>
      <vt:lpstr>'x-802'!TABLE_SECTION_2</vt:lpstr>
      <vt:lpstr>'x-802'!TABLE_SECTION_3</vt:lpstr>
      <vt:lpstr>'x-201'!TABLE_SECTION_NUMBER_1</vt:lpstr>
      <vt:lpstr>'x-202'!TABLE_SECTION_NUMBER_1</vt:lpstr>
      <vt:lpstr>'x-203'!TABLE_SECTION_NUMBER_1</vt:lpstr>
      <vt:lpstr>'x-204'!TABLE_SECTION_NUMBER_1</vt:lpstr>
      <vt:lpstr>'x-205'!TABLE_SECTION_NUMBER_1</vt:lpstr>
      <vt:lpstr>'x-206'!TABLE_SECTION_NUMBER_1</vt:lpstr>
      <vt:lpstr>'x-207'!TABLE_SECTION_NUMBER_1</vt:lpstr>
      <vt:lpstr>'x-208'!TABLE_SECTION_NUMBER_1</vt:lpstr>
      <vt:lpstr>'x-209'!TABLE_SECTION_NUMBER_1</vt:lpstr>
      <vt:lpstr>'x-210'!TABLE_SECTION_NUMBER_1</vt:lpstr>
      <vt:lpstr>'x-211'!TABLE_SECTION_NUMBER_1</vt:lpstr>
      <vt:lpstr>'x-212'!TABLE_SECTION_NUMBER_1</vt:lpstr>
      <vt:lpstr>'x-213'!TABLE_SECTION_NUMBER_1</vt:lpstr>
      <vt:lpstr>'x-214'!TABLE_SECTION_NUMBER_1</vt:lpstr>
      <vt:lpstr>'x-215'!TABLE_SECTION_NUMBER_1</vt:lpstr>
      <vt:lpstr>'x-220'!TABLE_SECTION_NUMBER_1</vt:lpstr>
      <vt:lpstr>'x-221'!TABLE_SECTION_NUMBER_1</vt:lpstr>
      <vt:lpstr>'x-301'!TABLE_SECTION_NUMBER_1</vt:lpstr>
      <vt:lpstr>'x-302'!TABLE_SECTION_NUMBER_1</vt:lpstr>
      <vt:lpstr>'x-303'!TABLE_SECTION_NUMBER_1</vt:lpstr>
      <vt:lpstr>'x-304'!TABLE_SECTION_NUMBER_1</vt:lpstr>
      <vt:lpstr>'x-305'!TABLE_SECTION_NUMBER_1</vt:lpstr>
      <vt:lpstr>'x-306'!TABLE_SECTION_NUMBER_1</vt:lpstr>
      <vt:lpstr>'x-307'!TABLE_SECTION_NUMBER_1</vt:lpstr>
      <vt:lpstr>'x-308'!TABLE_SECTION_NUMBER_1</vt:lpstr>
      <vt:lpstr>'x-309'!TABLE_SECTION_NUMBER_1</vt:lpstr>
      <vt:lpstr>'x-310'!TABLE_SECTION_NUMBER_1</vt:lpstr>
      <vt:lpstr>'x-311'!TABLE_SECTION_NUMBER_1</vt:lpstr>
      <vt:lpstr>'x-312'!TABLE_SECTION_NUMBER_1</vt:lpstr>
      <vt:lpstr>'x-313'!TABLE_SECTION_NUMBER_1</vt:lpstr>
      <vt:lpstr>'x-314'!TABLE_SECTION_NUMBER_1</vt:lpstr>
      <vt:lpstr>'x-315'!TABLE_SECTION_NUMBER_1</vt:lpstr>
      <vt:lpstr>'x-316'!TABLE_SECTION_NUMBER_1</vt:lpstr>
      <vt:lpstr>'x-317'!TABLE_SECTION_NUMBER_1</vt:lpstr>
      <vt:lpstr>'x-318'!TABLE_SECTION_NUMBER_1</vt:lpstr>
      <vt:lpstr>'x-319'!TABLE_SECTION_NUMBER_1</vt:lpstr>
      <vt:lpstr>'x-320'!TABLE_SECTION_NUMBER_1</vt:lpstr>
      <vt:lpstr>'x-321'!TABLE_SECTION_NUMBER_1</vt:lpstr>
      <vt:lpstr>'x-322'!TABLE_SECTION_NUMBER_1</vt:lpstr>
      <vt:lpstr>'x-323'!TABLE_SECTION_NUMBER_1</vt:lpstr>
      <vt:lpstr>'x-324'!TABLE_SECTION_NUMBER_1</vt:lpstr>
      <vt:lpstr>'x-325'!TABLE_SECTION_NUMBER_1</vt:lpstr>
      <vt:lpstr>'x-326'!TABLE_SECTION_NUMBER_1</vt:lpstr>
      <vt:lpstr>'x-327'!TABLE_SECTION_NUMBER_1</vt:lpstr>
      <vt:lpstr>'x-328'!TABLE_SECTION_NUMBER_1</vt:lpstr>
      <vt:lpstr>'x-401'!TABLE_SECTION_NUMBER_1</vt:lpstr>
      <vt:lpstr>'x-403'!TABLE_SECTION_NUMBER_1</vt:lpstr>
      <vt:lpstr>'x-404'!TABLE_SECTION_NUMBER_1</vt:lpstr>
      <vt:lpstr>'x-405'!TABLE_SECTION_NUMBER_1</vt:lpstr>
      <vt:lpstr>'x-406'!TABLE_SECTION_NUMBER_1</vt:lpstr>
      <vt:lpstr>'x-407'!TABLE_SECTION_NUMBER_1</vt:lpstr>
      <vt:lpstr>'x-501'!TABLE_SECTION_NUMBER_1</vt:lpstr>
      <vt:lpstr>'x-502'!TABLE_SECTION_NUMBER_1</vt:lpstr>
      <vt:lpstr>'x-503'!TABLE_SECTION_NUMBER_1</vt:lpstr>
      <vt:lpstr>'x-504'!TABLE_SECTION_NUMBER_1</vt:lpstr>
      <vt:lpstr>'x-505'!TABLE_SECTION_NUMBER_1</vt:lpstr>
      <vt:lpstr>'x-506'!TABLE_SECTION_NUMBER_1</vt:lpstr>
      <vt:lpstr>'x-603'!TABLE_SECTION_NUMBER_1</vt:lpstr>
      <vt:lpstr>'x-604'!TABLE_SECTION_NUMBER_1</vt:lpstr>
      <vt:lpstr>'x-605'!TABLE_SECTION_NUMBER_1</vt:lpstr>
      <vt:lpstr>'x-606'!TABLE_SECTION_NUMBER_1</vt:lpstr>
      <vt:lpstr>'x-607'!TABLE_SECTION_NUMBER_1</vt:lpstr>
      <vt:lpstr>'x-608'!TABLE_SECTION_NUMBER_1</vt:lpstr>
      <vt:lpstr>'x-609'!TABLE_SECTION_NUMBER_1</vt:lpstr>
      <vt:lpstr>'x-610'!TABLE_SECTION_NUMBER_1</vt:lpstr>
      <vt:lpstr>'x-611'!TABLE_SECTION_NUMBER_1</vt:lpstr>
      <vt:lpstr>'x-612'!TABLE_SECTION_NUMBER_1</vt:lpstr>
      <vt:lpstr>'x-613'!TABLE_SECTION_NUMBER_1</vt:lpstr>
      <vt:lpstr>'x-614'!TABLE_SECTION_NUMBER_1</vt:lpstr>
      <vt:lpstr>'x-615'!TABLE_SECTION_NUMBER_1</vt:lpstr>
      <vt:lpstr>'x-616'!TABLE_SECTION_NUMBER_1</vt:lpstr>
      <vt:lpstr>'x-617'!TABLE_SECTION_NUMBER_1</vt:lpstr>
      <vt:lpstr>'x-618'!TABLE_SECTION_NUMBER_1</vt:lpstr>
      <vt:lpstr>'x-619'!TABLE_SECTION_NUMBER_1</vt:lpstr>
      <vt:lpstr>'x-620'!TABLE_SECTION_NUMBER_1</vt:lpstr>
      <vt:lpstr>'x-621'!TABLE_SECTION_NUMBER_1</vt:lpstr>
      <vt:lpstr>'x-622'!TABLE_SECTION_NUMBER_1</vt:lpstr>
      <vt:lpstr>'x-623'!TABLE_SECTION_NUMBER_1</vt:lpstr>
      <vt:lpstr>'x-624'!TABLE_SECTION_NUMBER_1</vt:lpstr>
      <vt:lpstr>'x-625'!TABLE_SECTION_NUMBER_1</vt:lpstr>
      <vt:lpstr>'x-626'!TABLE_SECTION_NUMBER_1</vt:lpstr>
      <vt:lpstr>'x-627'!TABLE_SECTION_NUMBER_1</vt:lpstr>
      <vt:lpstr>'x-701'!TABLE_SECTION_NUMBER_1</vt:lpstr>
      <vt:lpstr>'x-702'!TABLE_SECTION_NUMBER_1</vt:lpstr>
      <vt:lpstr>'x-802'!TABLE_SECTION_NUMBER_1</vt:lpstr>
      <vt:lpstr>'x-template'!TABLE_SECTION_NUMBER_1</vt:lpstr>
      <vt:lpstr>'x-701'!TABLE_SECTION_NUMBER_2</vt:lpstr>
      <vt:lpstr>'x-802'!TABLE_SECTION_NUMBER_2</vt:lpstr>
      <vt:lpstr>'x-802'!TABLE_SECTION_NUMBER_3</vt:lpstr>
      <vt:lpstr>'x-201'!TABLE_SERIES_NUMBER_1</vt:lpstr>
      <vt:lpstr>'x-202'!TABLE_SERIES_NUMBER_1</vt:lpstr>
      <vt:lpstr>'x-203'!TABLE_SERIES_NUMBER_1</vt:lpstr>
      <vt:lpstr>'x-204'!TABLE_SERIES_NUMBER_1</vt:lpstr>
      <vt:lpstr>'x-205'!TABLE_SERIES_NUMBER_1</vt:lpstr>
      <vt:lpstr>'x-206'!TABLE_SERIES_NUMBER_1</vt:lpstr>
      <vt:lpstr>'x-207'!TABLE_SERIES_NUMBER_1</vt:lpstr>
      <vt:lpstr>'x-208'!TABLE_SERIES_NUMBER_1</vt:lpstr>
      <vt:lpstr>'x-209'!TABLE_SERIES_NUMBER_1</vt:lpstr>
      <vt:lpstr>'x-210'!TABLE_SERIES_NUMBER_1</vt:lpstr>
      <vt:lpstr>'x-211'!TABLE_SERIES_NUMBER_1</vt:lpstr>
      <vt:lpstr>'x-212'!TABLE_SERIES_NUMBER_1</vt:lpstr>
      <vt:lpstr>'x-213'!TABLE_SERIES_NUMBER_1</vt:lpstr>
      <vt:lpstr>'x-214'!TABLE_SERIES_NUMBER_1</vt:lpstr>
      <vt:lpstr>'x-215'!TABLE_SERIES_NUMBER_1</vt:lpstr>
      <vt:lpstr>'x-220'!TABLE_SERIES_NUMBER_1</vt:lpstr>
      <vt:lpstr>'x-221'!TABLE_SERIES_NUMBER_1</vt:lpstr>
      <vt:lpstr>'x-301'!TABLE_SERIES_NUMBER_1</vt:lpstr>
      <vt:lpstr>'x-302'!TABLE_SERIES_NUMBER_1</vt:lpstr>
      <vt:lpstr>'x-303'!TABLE_SERIES_NUMBER_1</vt:lpstr>
      <vt:lpstr>'x-304'!TABLE_SERIES_NUMBER_1</vt:lpstr>
      <vt:lpstr>'x-305'!TABLE_SERIES_NUMBER_1</vt:lpstr>
      <vt:lpstr>'x-306'!TABLE_SERIES_NUMBER_1</vt:lpstr>
      <vt:lpstr>'x-307'!TABLE_SERIES_NUMBER_1</vt:lpstr>
      <vt:lpstr>'x-308'!TABLE_SERIES_NUMBER_1</vt:lpstr>
      <vt:lpstr>'x-309'!TABLE_SERIES_NUMBER_1</vt:lpstr>
      <vt:lpstr>'x-310'!TABLE_SERIES_NUMBER_1</vt:lpstr>
      <vt:lpstr>'x-311'!TABLE_SERIES_NUMBER_1</vt:lpstr>
      <vt:lpstr>'x-312'!TABLE_SERIES_NUMBER_1</vt:lpstr>
      <vt:lpstr>'x-313'!TABLE_SERIES_NUMBER_1</vt:lpstr>
      <vt:lpstr>'x-314'!TABLE_SERIES_NUMBER_1</vt:lpstr>
      <vt:lpstr>'x-315'!TABLE_SERIES_NUMBER_1</vt:lpstr>
      <vt:lpstr>'x-316'!TABLE_SERIES_NUMBER_1</vt:lpstr>
      <vt:lpstr>'x-317'!TABLE_SERIES_NUMBER_1</vt:lpstr>
      <vt:lpstr>'x-318'!TABLE_SERIES_NUMBER_1</vt:lpstr>
      <vt:lpstr>'x-319'!TABLE_SERIES_NUMBER_1</vt:lpstr>
      <vt:lpstr>'x-320'!TABLE_SERIES_NUMBER_1</vt:lpstr>
      <vt:lpstr>'x-321'!TABLE_SERIES_NUMBER_1</vt:lpstr>
      <vt:lpstr>'x-322'!TABLE_SERIES_NUMBER_1</vt:lpstr>
      <vt:lpstr>'x-323'!TABLE_SERIES_NUMBER_1</vt:lpstr>
      <vt:lpstr>'x-324'!TABLE_SERIES_NUMBER_1</vt:lpstr>
      <vt:lpstr>'x-325'!TABLE_SERIES_NUMBER_1</vt:lpstr>
      <vt:lpstr>'x-326'!TABLE_SERIES_NUMBER_1</vt:lpstr>
      <vt:lpstr>'x-327'!TABLE_SERIES_NUMBER_1</vt:lpstr>
      <vt:lpstr>'x-328'!TABLE_SERIES_NUMBER_1</vt:lpstr>
      <vt:lpstr>'x-401'!TABLE_SERIES_NUMBER_1</vt:lpstr>
      <vt:lpstr>'x-403'!TABLE_SERIES_NUMBER_1</vt:lpstr>
      <vt:lpstr>'x-404'!TABLE_SERIES_NUMBER_1</vt:lpstr>
      <vt:lpstr>'x-405'!TABLE_SERIES_NUMBER_1</vt:lpstr>
      <vt:lpstr>'x-406'!TABLE_SERIES_NUMBER_1</vt:lpstr>
      <vt:lpstr>'x-407'!TABLE_SERIES_NUMBER_1</vt:lpstr>
      <vt:lpstr>'x-501'!TABLE_SERIES_NUMBER_1</vt:lpstr>
      <vt:lpstr>'x-502'!TABLE_SERIES_NUMBER_1</vt:lpstr>
      <vt:lpstr>'x-503'!TABLE_SERIES_NUMBER_1</vt:lpstr>
      <vt:lpstr>'x-504'!TABLE_SERIES_NUMBER_1</vt:lpstr>
      <vt:lpstr>'x-505'!TABLE_SERIES_NUMBER_1</vt:lpstr>
      <vt:lpstr>'x-506'!TABLE_SERIES_NUMBER_1</vt:lpstr>
      <vt:lpstr>'x-603'!TABLE_SERIES_NUMBER_1</vt:lpstr>
      <vt:lpstr>'x-604'!TABLE_SERIES_NUMBER_1</vt:lpstr>
      <vt:lpstr>'x-605'!TABLE_SERIES_NUMBER_1</vt:lpstr>
      <vt:lpstr>'x-606'!TABLE_SERIES_NUMBER_1</vt:lpstr>
      <vt:lpstr>'x-607'!TABLE_SERIES_NUMBER_1</vt:lpstr>
      <vt:lpstr>'x-608'!TABLE_SERIES_NUMBER_1</vt:lpstr>
      <vt:lpstr>'x-609'!TABLE_SERIES_NUMBER_1</vt:lpstr>
      <vt:lpstr>'x-610'!TABLE_SERIES_NUMBER_1</vt:lpstr>
      <vt:lpstr>'x-611'!TABLE_SERIES_NUMBER_1</vt:lpstr>
      <vt:lpstr>'x-612'!TABLE_SERIES_NUMBER_1</vt:lpstr>
      <vt:lpstr>'x-613'!TABLE_SERIES_NUMBER_1</vt:lpstr>
      <vt:lpstr>'x-614'!TABLE_SERIES_NUMBER_1</vt:lpstr>
      <vt:lpstr>'x-615'!TABLE_SERIES_NUMBER_1</vt:lpstr>
      <vt:lpstr>'x-616'!TABLE_SERIES_NUMBER_1</vt:lpstr>
      <vt:lpstr>'x-617'!TABLE_SERIES_NUMBER_1</vt:lpstr>
      <vt:lpstr>'x-618'!TABLE_SERIES_NUMBER_1</vt:lpstr>
      <vt:lpstr>'x-619'!TABLE_SERIES_NUMBER_1</vt:lpstr>
      <vt:lpstr>'x-620'!TABLE_SERIES_NUMBER_1</vt:lpstr>
      <vt:lpstr>'x-621'!TABLE_SERIES_NUMBER_1</vt:lpstr>
      <vt:lpstr>'x-622'!TABLE_SERIES_NUMBER_1</vt:lpstr>
      <vt:lpstr>'x-623'!TABLE_SERIES_NUMBER_1</vt:lpstr>
      <vt:lpstr>'x-624'!TABLE_SERIES_NUMBER_1</vt:lpstr>
      <vt:lpstr>'x-625'!TABLE_SERIES_NUMBER_1</vt:lpstr>
      <vt:lpstr>'x-626'!TABLE_SERIES_NUMBER_1</vt:lpstr>
      <vt:lpstr>'x-627'!TABLE_SERIES_NUMBER_1</vt:lpstr>
      <vt:lpstr>'x-701'!TABLE_SERIES_NUMBER_1</vt:lpstr>
      <vt:lpstr>'x-702'!TABLE_SERIES_NUMBER_1</vt:lpstr>
      <vt:lpstr>'x-802'!TABLE_SERIES_NUMBER_1</vt:lpstr>
      <vt:lpstr>'x-template'!TABLE_SERIES_NUMBER_1</vt:lpstr>
      <vt:lpstr>'x-701'!TABLE_SERIES_NUMBER_2</vt:lpstr>
      <vt:lpstr>'x-802'!TABLE_SERIES_NUMBER_2</vt:lpstr>
      <vt:lpstr>'x-802'!TABLE_SERIES_NUMBER_3</vt:lpstr>
      <vt:lpstr>wb_title</vt:lpstr>
    </vt:vector>
  </TitlesOfParts>
  <Manager/>
  <Company>Government Actuary's Department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 NI Batch 1&amp;2.xlsm</dc:title>
  <dc:subject/>
  <dc:creator>Garvin, Mathew - GAD</dc:creator>
  <cp:keywords/>
  <dc:description/>
  <cp:lastModifiedBy>Angel, Izaak - GAD</cp:lastModifiedBy>
  <cp:revision/>
  <dcterms:created xsi:type="dcterms:W3CDTF">2007-01-30T12:07:56Z</dcterms:created>
  <dcterms:modified xsi:type="dcterms:W3CDTF">2026-07-24T15:21:36Z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0x010100F3DA492754083E45834DB37B66A75980002A3B63146CD44B419A2F18985232D5ED</vt:lpwstr>
  </property>
  <property fmtid="{D5CDD505-2E9C-101B-9397-08002B2CF9AE}" pid="3" name="HMT_Group">
    <vt:lpwstr/>
  </property>
  <property fmtid="{D5CDD505-2E9C-101B-9397-08002B2CF9AE}" pid="4" name="MediaServiceImageTags">
    <vt:lpwstr/>
  </property>
  <property fmtid="{D5CDD505-2E9C-101B-9397-08002B2CF9AE}" pid="5" name="HMT_SubTeam">
    <vt:lpwstr/>
  </property>
  <property fmtid="{D5CDD505-2E9C-101B-9397-08002B2CF9AE}" pid="6" name="HMT_DocumentType">
    <vt:lpwstr>1;#Other|150be646-4ed5-450e-b2aa-5a7d8e5fc7d1</vt:lpwstr>
  </property>
  <property fmtid="{D5CDD505-2E9C-101B-9397-08002B2CF9AE}" pid="7" name="HMT_Team">
    <vt:lpwstr/>
  </property>
  <property fmtid="{D5CDD505-2E9C-101B-9397-08002B2CF9AE}" pid="8" name="HMT_Category">
    <vt:lpwstr/>
  </property>
  <property fmtid="{D5CDD505-2E9C-101B-9397-08002B2CF9AE}" pid="9" name="HMT_Classification">
    <vt:lpwstr/>
  </property>
  <property fmtid="{D5CDD505-2E9C-101B-9397-08002B2CF9AE}" pid="10" name="_dlc_DocIdItemGuid">
    <vt:lpwstr>21e05e07-ca00-41f3-87c2-5405f6136e2e</vt:lpwstr>
  </property>
  <property fmtid="{D5CDD505-2E9C-101B-9397-08002B2CF9AE}" pid="11" name="ComplianceAssetId">
    <vt:lpwstr/>
  </property>
  <property fmtid="{D5CDD505-2E9C-101B-9397-08002B2CF9AE}" pid="12" name="_ExtendedDescription">
    <vt:lpwstr/>
  </property>
  <property fmtid="{D5CDD505-2E9C-101B-9397-08002B2CF9AE}" pid="13" name="_activity">
    <vt:lpwstr>{"FileActivityType":"9","FileActivityTimeStamp":"2025-04-08T07:40:00.173Z","FileActivityUsersOnPage":[{"DisplayName":"Conway, Jim - GAD","Id":"jim.conway@gad.gov.uk"},{"DisplayName":"AST Members","Id":"4df00d81-5648-49d2-a1b0-5a7c1493a4e4"}],"FileActivityNavigationId":null}</vt:lpwstr>
  </property>
  <property fmtid="{D5CDD505-2E9C-101B-9397-08002B2CF9AE}" pid="14" name="TriggerFlowInfo">
    <vt:lpwstr/>
  </property>
  <property fmtid="{D5CDD505-2E9C-101B-9397-08002B2CF9AE}" pid="15" name="Order">
    <vt:r8>14293500</vt:r8>
  </property>
  <property fmtid="{D5CDD505-2E9C-101B-9397-08002B2CF9AE}" pid="16" name="xd_ProgID">
    <vt:lpwstr/>
  </property>
  <property fmtid="{D5CDD505-2E9C-101B-9397-08002B2CF9AE}" pid="17" name="HMT_FolderOrderText">
    <vt:lpwstr/>
  </property>
  <property fmtid="{D5CDD505-2E9C-101B-9397-08002B2CF9AE}" pid="18" name="TemplateUrl">
    <vt:lpwstr/>
  </property>
  <property fmtid="{D5CDD505-2E9C-101B-9397-08002B2CF9AE}" pid="19" name="HMT_Pending">
    <vt:bool>false</vt:bool>
  </property>
  <property fmtid="{D5CDD505-2E9C-101B-9397-08002B2CF9AE}" pid="20" name="HMT_Review">
    <vt:bool>false</vt:bool>
  </property>
  <property fmtid="{D5CDD505-2E9C-101B-9397-08002B2CF9AE}" pid="21" name="HMT_Comments">
    <vt:lpwstr/>
  </property>
  <property fmtid="{D5CDD505-2E9C-101B-9397-08002B2CF9AE}" pid="22" name="URL">
    <vt:lpwstr/>
  </property>
  <property fmtid="{D5CDD505-2E9C-101B-9397-08002B2CF9AE}" pid="23" name="HMT_ArchiveReqBy">
    <vt:lpwstr/>
  </property>
  <property fmtid="{D5CDD505-2E9C-101B-9397-08002B2CF9AE}" pid="24" name="xd_Signature">
    <vt:bool>false</vt:bool>
  </property>
  <property fmtid="{D5CDD505-2E9C-101B-9397-08002B2CF9AE}" pid="25" name="HMT_Note">
    <vt:lpwstr/>
  </property>
</Properties>
</file>