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Fire S/Factors &amp; Guidance/2026 Factor Review/Outputs/"/>
    </mc:Choice>
  </mc:AlternateContent>
  <xr:revisionPtr revIDLastSave="0" documentId="8_{B04A71F9-82EF-47B9-9CA6-5F0D276FD760}" xr6:coauthVersionLast="47" xr6:coauthVersionMax="47" xr10:uidLastSave="{00000000-0000-0000-0000-000000000000}"/>
  <bookViews>
    <workbookView xWindow="12525" yWindow="-163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20" sheetId="31" r:id="rId21"/>
    <sheet name="x-221" sheetId="32" r:id="rId22"/>
    <sheet name="x-301" sheetId="33" r:id="rId23"/>
    <sheet name="x-302" sheetId="34" r:id="rId24"/>
    <sheet name="x-303" sheetId="35" r:id="rId25"/>
    <sheet name="x-304" sheetId="36" r:id="rId26"/>
    <sheet name="x-305" sheetId="37" r:id="rId27"/>
    <sheet name="x-306" sheetId="38" r:id="rId28"/>
    <sheet name="x-307" sheetId="39" r:id="rId29"/>
    <sheet name="x-308" sheetId="40" r:id="rId30"/>
    <sheet name="x-309" sheetId="41" r:id="rId31"/>
    <sheet name="x-310" sheetId="42" r:id="rId32"/>
    <sheet name="x-311" sheetId="43" r:id="rId33"/>
    <sheet name="x-312" sheetId="44" r:id="rId34"/>
    <sheet name="x-313" sheetId="45" r:id="rId35"/>
    <sheet name="x-314" sheetId="46" r:id="rId36"/>
    <sheet name="x-315" sheetId="47" r:id="rId37"/>
    <sheet name="x-316" sheetId="48" r:id="rId38"/>
    <sheet name="x-317" sheetId="50" r:id="rId39"/>
    <sheet name="x-321" sheetId="49" r:id="rId40"/>
    <sheet name="x-322" sheetId="51" r:id="rId41"/>
    <sheet name="x-323" sheetId="52" r:id="rId42"/>
    <sheet name="x-324" sheetId="53" r:id="rId43"/>
    <sheet name="x-325" sheetId="54" r:id="rId44"/>
    <sheet name="x-326" sheetId="55" r:id="rId45"/>
    <sheet name="x-327" sheetId="56" r:id="rId46"/>
    <sheet name="x-328" sheetId="57" r:id="rId47"/>
    <sheet name="x-329" sheetId="58" r:id="rId48"/>
    <sheet name="x-330" sheetId="59" r:id="rId49"/>
    <sheet name="x-331" sheetId="60" r:id="rId50"/>
    <sheet name="x-401" sheetId="61" r:id="rId51"/>
    <sheet name="x-402" sheetId="62" r:id="rId52"/>
    <sheet name="x-403" sheetId="63" r:id="rId53"/>
    <sheet name="x-404" sheetId="64" r:id="rId54"/>
    <sheet name="x-405" sheetId="65" r:id="rId55"/>
    <sheet name="x-406 " sheetId="66" r:id="rId56"/>
    <sheet name="x-407" sheetId="67" r:id="rId57"/>
    <sheet name="x-501" sheetId="68" r:id="rId58"/>
    <sheet name="x-502" sheetId="69" r:id="rId59"/>
    <sheet name="x-503" sheetId="70" r:id="rId60"/>
    <sheet name="x-504" sheetId="71" r:id="rId61"/>
    <sheet name="x-505" sheetId="72" r:id="rId62"/>
    <sheet name="x-506" sheetId="73" r:id="rId63"/>
    <sheet name="x-507" sheetId="74" r:id="rId64"/>
    <sheet name="x-601" sheetId="75" r:id="rId65"/>
    <sheet name="x-602" sheetId="76" r:id="rId66"/>
    <sheet name="x-603" sheetId="77" r:id="rId67"/>
    <sheet name="x-604" sheetId="78" r:id="rId68"/>
    <sheet name="x-605" sheetId="79" r:id="rId69"/>
    <sheet name="x-606" sheetId="80" r:id="rId70"/>
    <sheet name="x-607" sheetId="81" r:id="rId71"/>
    <sheet name="x-608" sheetId="82" r:id="rId72"/>
    <sheet name="x-609" sheetId="83" r:id="rId73"/>
    <sheet name="x-610" sheetId="84" r:id="rId74"/>
    <sheet name="x-611" sheetId="85" r:id="rId75"/>
    <sheet name="x-612" sheetId="86" r:id="rId76"/>
    <sheet name="x-613" sheetId="87" r:id="rId77"/>
    <sheet name="x-614" sheetId="88" r:id="rId78"/>
    <sheet name="x-615" sheetId="89" r:id="rId79"/>
    <sheet name="x-616" sheetId="90" r:id="rId80"/>
    <sheet name="x-617" sheetId="91" r:id="rId81"/>
    <sheet name="x-618" sheetId="92" r:id="rId82"/>
    <sheet name="x-619" sheetId="93" r:id="rId83"/>
    <sheet name="x-620" sheetId="94" r:id="rId84"/>
    <sheet name="x-621" sheetId="95" r:id="rId85"/>
    <sheet name="x-622" sheetId="96" r:id="rId86"/>
    <sheet name="x-626" sheetId="97" r:id="rId87"/>
    <sheet name="x-627" sheetId="98" r:id="rId88"/>
    <sheet name="x-701" sheetId="99" r:id="rId89"/>
    <sheet name="x-702" sheetId="100" r:id="rId90"/>
    <sheet name="x-template" sheetId="14" state="hidden" r:id="rId91"/>
  </sheets>
  <definedNames>
    <definedName name="client_abbr">"Scottish Public Pensions Agency"</definedName>
    <definedName name="client_name">"SPPA"</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"Fire_S"</definedName>
    <definedName name="scheme_name">"Firefighters' Pension Schemes (Scotland)"</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'x-220'!$B$12</definedName>
    <definedName name="TABLE_AGE_DEF_1" localSheetId="21">'x-221'!$B$12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'x-309'!$B$12</definedName>
    <definedName name="TABLE_AGE_DEF_1" localSheetId="31">'x-310'!$B$12</definedName>
    <definedName name="TABLE_AGE_DEF_1" localSheetId="32">'x-311'!$B$12</definedName>
    <definedName name="TABLE_AGE_DEF_1" localSheetId="33">'x-312'!$B$12</definedName>
    <definedName name="TABLE_AGE_DEF_1" localSheetId="34">'x-313'!$B$12</definedName>
    <definedName name="TABLE_AGE_DEF_1" localSheetId="35">'x-314'!$B$12</definedName>
    <definedName name="TABLE_AGE_DEF_1" localSheetId="36">'x-315'!$B$12</definedName>
    <definedName name="TABLE_AGE_DEF_1" localSheetId="37">'x-316'!$B$12</definedName>
    <definedName name="TABLE_AGE_DEF_1" localSheetId="38">'x-317'!$B$12</definedName>
    <definedName name="TABLE_AGE_DEF_1" localSheetId="39">'x-321'!$B$12</definedName>
    <definedName name="TABLE_AGE_DEF_1" localSheetId="40">'x-322'!$B$12</definedName>
    <definedName name="TABLE_AGE_DEF_1" localSheetId="41">'x-323'!$B$12</definedName>
    <definedName name="TABLE_AGE_DEF_1" localSheetId="42">'x-324'!$B$12</definedName>
    <definedName name="TABLE_AGE_DEF_1" localSheetId="43">'x-325'!$B$12</definedName>
    <definedName name="TABLE_AGE_DEF_1" localSheetId="44">'x-326'!$B$12</definedName>
    <definedName name="TABLE_AGE_DEF_1" localSheetId="45">'x-327'!$B$12</definedName>
    <definedName name="TABLE_AGE_DEF_1" localSheetId="46">'x-328'!$B$12</definedName>
    <definedName name="TABLE_AGE_DEF_1" localSheetId="47">'x-329'!$B$12</definedName>
    <definedName name="TABLE_AGE_DEF_1" localSheetId="48">'x-330'!$B$12</definedName>
    <definedName name="TABLE_AGE_DEF_1" localSheetId="49">'x-331'!$B$12</definedName>
    <definedName name="TABLE_AGE_DEF_1" localSheetId="50">'x-401'!$B$12</definedName>
    <definedName name="TABLE_AGE_DEF_1" localSheetId="51">'x-402'!$B$12</definedName>
    <definedName name="TABLE_AGE_DEF_1" localSheetId="52">'x-403'!$B$12</definedName>
    <definedName name="TABLE_AGE_DEF_1" localSheetId="53">'x-404'!$B$12</definedName>
    <definedName name="TABLE_AGE_DEF_1" localSheetId="54">'x-405'!$B$12</definedName>
    <definedName name="TABLE_AGE_DEF_1" localSheetId="55">'x-406 '!$B$12</definedName>
    <definedName name="TABLE_AGE_DEF_1" localSheetId="56">'x-407'!$B$12</definedName>
    <definedName name="TABLE_AGE_DEF_1" localSheetId="57">'x-501'!$B$12</definedName>
    <definedName name="TABLE_AGE_DEF_1" localSheetId="58">'x-502'!$B$12</definedName>
    <definedName name="TABLE_AGE_DEF_1" localSheetId="59">'x-503'!$B$12</definedName>
    <definedName name="TABLE_AGE_DEF_1" localSheetId="60">'x-504'!$B$12</definedName>
    <definedName name="TABLE_AGE_DEF_1" localSheetId="61">'x-505'!$B$12</definedName>
    <definedName name="TABLE_AGE_DEF_1" localSheetId="62">'x-506'!$B$12</definedName>
    <definedName name="TABLE_AGE_DEF_1" localSheetId="63">'x-507'!$B$12</definedName>
    <definedName name="TABLE_AGE_DEF_1" localSheetId="64">'x-601'!$B$12</definedName>
    <definedName name="TABLE_AGE_DEF_1" localSheetId="65">'x-602'!$B$12</definedName>
    <definedName name="TABLE_AGE_DEF_1" localSheetId="66">'x-603'!$B$12</definedName>
    <definedName name="TABLE_AGE_DEF_1" localSheetId="67">'x-604'!$B$12</definedName>
    <definedName name="TABLE_AGE_DEF_1" localSheetId="68">'x-605'!$B$12</definedName>
    <definedName name="TABLE_AGE_DEF_1" localSheetId="69">'x-606'!$B$12</definedName>
    <definedName name="TABLE_AGE_DEF_1" localSheetId="70">'x-607'!$B$12</definedName>
    <definedName name="TABLE_AGE_DEF_1" localSheetId="71">'x-608'!$B$12</definedName>
    <definedName name="TABLE_AGE_DEF_1" localSheetId="72">'x-609'!$B$12</definedName>
    <definedName name="TABLE_AGE_DEF_1" localSheetId="73">'x-610'!$B$12</definedName>
    <definedName name="TABLE_AGE_DEF_1" localSheetId="74">'x-611'!$B$12</definedName>
    <definedName name="TABLE_AGE_DEF_1" localSheetId="75">'x-612'!$B$12</definedName>
    <definedName name="TABLE_AGE_DEF_1" localSheetId="76">'x-613'!$B$12</definedName>
    <definedName name="TABLE_AGE_DEF_1" localSheetId="77">'x-614'!$B$12</definedName>
    <definedName name="TABLE_AGE_DEF_1" localSheetId="78">'x-615'!$B$12</definedName>
    <definedName name="TABLE_AGE_DEF_1" localSheetId="79">'x-616'!$B$12</definedName>
    <definedName name="TABLE_AGE_DEF_1" localSheetId="80">'x-617'!$B$12</definedName>
    <definedName name="TABLE_AGE_DEF_1" localSheetId="81">'x-618'!$B$12</definedName>
    <definedName name="TABLE_AGE_DEF_1" localSheetId="82">'x-619'!$B$12</definedName>
    <definedName name="TABLE_AGE_DEF_1" localSheetId="83">'x-620'!$B$12</definedName>
    <definedName name="TABLE_AGE_DEF_1" localSheetId="84">'x-621'!$B$12</definedName>
    <definedName name="TABLE_AGE_DEF_1" localSheetId="85">'x-622'!$B$12</definedName>
    <definedName name="TABLE_AGE_DEF_1" localSheetId="86">'x-626'!$B$12</definedName>
    <definedName name="TABLE_AGE_DEF_1" localSheetId="87">'x-627'!$B$12</definedName>
    <definedName name="TABLE_AGE_DEF_1" localSheetId="88">'x-701'!$B$12</definedName>
    <definedName name="TABLE_AGE_DEF_1" localSheetId="89">'x-702'!$B$12</definedName>
    <definedName name="TABLE_AGE_DEF_1" localSheetId="90">'x-template'!$B$12</definedName>
    <definedName name="TABLE_AGE_DEF_2" localSheetId="88">'x-701'!$F$12</definedName>
    <definedName name="TABLE_AREA_1" localSheetId="5">'x-201'!$A$26:$D$68</definedName>
    <definedName name="TABLE_AREA_1" localSheetId="6">'x-202'!$A$26:$D$68</definedName>
    <definedName name="TABLE_AREA_1" localSheetId="7">'x-203'!$A$26:$C$73</definedName>
    <definedName name="TABLE_AREA_1" localSheetId="8">'x-204'!$A$26:$C$68</definedName>
    <definedName name="TABLE_AREA_1" localSheetId="9">'x-205'!$A$26:$C$31</definedName>
    <definedName name="TABLE_AREA_1" localSheetId="10">'x-206'!$A$26:$D$68</definedName>
    <definedName name="TABLE_AREA_1" localSheetId="11">'x-207'!$A$26:$D$68</definedName>
    <definedName name="TABLE_AREA_1" localSheetId="12">'x-208'!$A$26:$C$85</definedName>
    <definedName name="TABLE_AREA_1" localSheetId="13">'x-209'!$A$26:$C$85</definedName>
    <definedName name="TABLE_AREA_1" localSheetId="14">'x-210'!$A$26:$C$85</definedName>
    <definedName name="TABLE_AREA_1" localSheetId="15">'x-211'!$A$26:$C$85</definedName>
    <definedName name="TABLE_AREA_1" localSheetId="16">'x-212'!$A$26:$C$85</definedName>
    <definedName name="TABLE_AREA_1" localSheetId="17">'x-213'!$A$26:$C$85</definedName>
    <definedName name="TABLE_AREA_1" localSheetId="18">'x-214'!$A$26:$C$85</definedName>
    <definedName name="TABLE_AREA_1" localSheetId="19">'x-215'!$A$26:$C$85</definedName>
    <definedName name="TABLE_AREA_1" localSheetId="20">'x-220'!$A$26:$C$68</definedName>
    <definedName name="TABLE_AREA_1" localSheetId="21">'x-221'!$A$26:$C$68</definedName>
    <definedName name="TABLE_AREA_1" localSheetId="22">'x-301'!$A$26:$F$62</definedName>
    <definedName name="TABLE_AREA_1" localSheetId="23">'x-302'!$A$26:$F$62</definedName>
    <definedName name="TABLE_AREA_1" localSheetId="24">'x-303'!$A$26:$E$92</definedName>
    <definedName name="TABLE_AREA_1" localSheetId="25">'x-304'!$A$26:$E$92</definedName>
    <definedName name="TABLE_AREA_1" localSheetId="26">'x-305'!$A$26:$D$57</definedName>
    <definedName name="TABLE_AREA_1" localSheetId="27">'x-306'!$A$26:$D$57</definedName>
    <definedName name="TABLE_AREA_1" localSheetId="28">'x-307'!$A$26:$D$92</definedName>
    <definedName name="TABLE_AREA_1" localSheetId="29">'x-308'!$A$26:$D$92</definedName>
    <definedName name="TABLE_AREA_1" localSheetId="30">'x-309'!$A$26:$D$57</definedName>
    <definedName name="TABLE_AREA_1" localSheetId="31">'x-310'!$A$26:$D$57</definedName>
    <definedName name="TABLE_AREA_1" localSheetId="32">'x-311'!$A$26:$D$92</definedName>
    <definedName name="TABLE_AREA_1" localSheetId="33">'x-312'!$A$26:$D$92</definedName>
    <definedName name="TABLE_AREA_1" localSheetId="34">'x-313'!$A$26:$C$96</definedName>
    <definedName name="TABLE_AREA_1" localSheetId="35">'x-314'!$A$26:$C$96</definedName>
    <definedName name="TABLE_AREA_1" localSheetId="36">'x-315'!$A$26:$C$96</definedName>
    <definedName name="TABLE_AREA_1" localSheetId="37">'x-316'!$A$26:$E$94</definedName>
    <definedName name="TABLE_AREA_1" localSheetId="38">'x-317'!$A$26:$E$94</definedName>
    <definedName name="TABLE_AREA_1" localSheetId="39">'x-321'!$A$26:$K$38</definedName>
    <definedName name="TABLE_AREA_1" localSheetId="40">'x-322'!$A$26:$G$38</definedName>
    <definedName name="TABLE_AREA_1" localSheetId="41">'x-323'!$A$26:$AQ$38</definedName>
    <definedName name="TABLE_AREA_1" localSheetId="42">'x-324'!$A$26:$K$38</definedName>
    <definedName name="TABLE_AREA_1" localSheetId="43">'x-325'!$A$26:$F$38</definedName>
    <definedName name="TABLE_AREA_1" localSheetId="44">'x-326'!$A$26:$K$38</definedName>
    <definedName name="TABLE_AREA_1" localSheetId="45">'x-327'!$A$26:$K$38</definedName>
    <definedName name="TABLE_AREA_1" localSheetId="46">'x-328'!$A$26:$AV$38</definedName>
    <definedName name="TABLE_AREA_1" localSheetId="47">'x-329'!$A$26:$AQ$38</definedName>
    <definedName name="TABLE_AREA_1" localSheetId="48">'x-330'!$A$26:$B$39</definedName>
    <definedName name="TABLE_AREA_1" localSheetId="49">'x-331'!$A$26:$B$77</definedName>
    <definedName name="TABLE_AREA_1" localSheetId="50">'x-401'!$A$26:$M$37</definedName>
    <definedName name="TABLE_AREA_1" localSheetId="51">'x-402'!$A$26:$M$32</definedName>
    <definedName name="TABLE_AREA_1" localSheetId="52">'x-403'!$A$26:$M$40</definedName>
    <definedName name="TABLE_AREA_1" localSheetId="53">'x-404'!$A$26:$L$38</definedName>
    <definedName name="TABLE_AREA_1" localSheetId="54">'x-405'!$A$26:$L$38</definedName>
    <definedName name="TABLE_AREA_1" localSheetId="55">'x-406 '!$A$26:$L$38</definedName>
    <definedName name="TABLE_AREA_1" localSheetId="56">'x-407'!$A$26:$L$38</definedName>
    <definedName name="TABLE_AREA_1" localSheetId="57">'x-501'!$A$26:$C$41</definedName>
    <definedName name="TABLE_AREA_1" localSheetId="58">'x-502'!$A$26:$B$101</definedName>
    <definedName name="TABLE_AREA_1" localSheetId="59">'x-503'!$A$26:$C$46</definedName>
    <definedName name="TABLE_AREA_1" localSheetId="60">'x-504'!$A$26:$B$101</definedName>
    <definedName name="TABLE_AREA_1" localSheetId="61">'x-505'!$A$26:$M$53</definedName>
    <definedName name="TABLE_AREA_1" localSheetId="63">'x-507'!$A$26:$B$27</definedName>
    <definedName name="TABLE_AREA_1" localSheetId="64">'x-601'!$A$26:$C$68</definedName>
    <definedName name="TABLE_AREA_1" localSheetId="65">'x-602'!$A$26:$C$41</definedName>
    <definedName name="TABLE_AREA_1" localSheetId="66">'x-603'!$A$26:$K$38</definedName>
    <definedName name="TABLE_AREA_1" localSheetId="67">'x-604'!$A$26:$G$38</definedName>
    <definedName name="TABLE_AREA_1" localSheetId="68">'x-605'!$A$26:$AQ$38</definedName>
    <definedName name="TABLE_AREA_1" localSheetId="71">'x-608'!$A$26:$E$83</definedName>
    <definedName name="TABLE_AREA_1" localSheetId="72">'x-609'!$A$26:$K$38</definedName>
    <definedName name="TABLE_AREA_1" localSheetId="73">'x-610'!$A$26:$F$38</definedName>
    <definedName name="TABLE_AREA_1" localSheetId="74">'x-611'!$A$26:$K$38</definedName>
    <definedName name="TABLE_AREA_1" localSheetId="75">'x-612'!$A$26:$K$38</definedName>
    <definedName name="TABLE_AREA_1" localSheetId="76">'x-613'!$A$26:$AV$38</definedName>
    <definedName name="TABLE_AREA_1" localSheetId="77">'x-614'!$A$26:$AQ$38</definedName>
    <definedName name="TABLE_AREA_1" localSheetId="80">'x-617'!$A$26:$E$76</definedName>
    <definedName name="TABLE_AREA_1" localSheetId="81">'x-618'!$A$26:$E$76</definedName>
    <definedName name="TABLE_AREA_1" localSheetId="82">'x-619'!$A$26:$B$77</definedName>
    <definedName name="TABLE_AREA_1" localSheetId="83">'x-620'!$A$26:$B$39</definedName>
    <definedName name="TABLE_AREA_1" localSheetId="84">'x-621'!$A$26:$C$47</definedName>
    <definedName name="TABLE_AREA_1" localSheetId="85">'x-622'!$A$26:$C$82</definedName>
    <definedName name="TABLE_AREA_1" localSheetId="86">'x-626'!#REF!</definedName>
    <definedName name="TABLE_AREA_1" localSheetId="88">'x-701'!$A$26:$B$68</definedName>
    <definedName name="TABLE_AREA_1" localSheetId="89">'x-702'!$A$26:$B$67</definedName>
    <definedName name="TABLE_AREA_2" localSheetId="88">'x-701'!$E$26:$F$27</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'x-220'!$B$21</definedName>
    <definedName name="TABLE_ASSUMPTION_SET_1" localSheetId="21">'x-221'!$B$21</definedName>
    <definedName name="TABLE_ASSUMPTION_SET_1" localSheetId="22">'x-301'!$B$21</definedName>
    <definedName name="TABLE_ASSUMPTION_SET_1" localSheetId="23">'x-302'!$B$21</definedName>
    <definedName name="TABLE_ASSUMPTION_SET_1" localSheetId="24">'x-303'!$B$21</definedName>
    <definedName name="TABLE_ASSUMPTION_SET_1" localSheetId="25">'x-304'!$B$21</definedName>
    <definedName name="TABLE_ASSUMPTION_SET_1" localSheetId="26">'x-305'!$B$21</definedName>
    <definedName name="TABLE_ASSUMPTION_SET_1" localSheetId="27">'x-306'!$B$21</definedName>
    <definedName name="TABLE_ASSUMPTION_SET_1" localSheetId="28">'x-307'!$B$21</definedName>
    <definedName name="TABLE_ASSUMPTION_SET_1" localSheetId="29">'x-308'!$B$21</definedName>
    <definedName name="TABLE_ASSUMPTION_SET_1" localSheetId="30">'x-309'!$B$21</definedName>
    <definedName name="TABLE_ASSUMPTION_SET_1" localSheetId="31">'x-310'!$B$21</definedName>
    <definedName name="TABLE_ASSUMPTION_SET_1" localSheetId="32">'x-311'!$B$21</definedName>
    <definedName name="TABLE_ASSUMPTION_SET_1" localSheetId="33">'x-312'!$B$21</definedName>
    <definedName name="TABLE_ASSUMPTION_SET_1" localSheetId="34">'x-313'!$B$21</definedName>
    <definedName name="TABLE_ASSUMPTION_SET_1" localSheetId="35">'x-314'!$B$21</definedName>
    <definedName name="TABLE_ASSUMPTION_SET_1" localSheetId="36">'x-315'!$B$21</definedName>
    <definedName name="TABLE_ASSUMPTION_SET_1" localSheetId="37">'x-316'!$B$21</definedName>
    <definedName name="TABLE_ASSUMPTION_SET_1" localSheetId="38">'x-317'!$B$21</definedName>
    <definedName name="TABLE_ASSUMPTION_SET_1" localSheetId="39">'x-321'!$B$21</definedName>
    <definedName name="TABLE_ASSUMPTION_SET_1" localSheetId="40">'x-322'!$B$21</definedName>
    <definedName name="TABLE_ASSUMPTION_SET_1" localSheetId="41">'x-323'!$B$21</definedName>
    <definedName name="TABLE_ASSUMPTION_SET_1" localSheetId="42">'x-324'!$B$21</definedName>
    <definedName name="TABLE_ASSUMPTION_SET_1" localSheetId="43">'x-325'!$B$21</definedName>
    <definedName name="TABLE_ASSUMPTION_SET_1" localSheetId="44">'x-326'!$B$21</definedName>
    <definedName name="TABLE_ASSUMPTION_SET_1" localSheetId="45">'x-327'!$B$21</definedName>
    <definedName name="TABLE_ASSUMPTION_SET_1" localSheetId="46">'x-328'!$B$21</definedName>
    <definedName name="TABLE_ASSUMPTION_SET_1" localSheetId="47">'x-329'!$B$21</definedName>
    <definedName name="TABLE_ASSUMPTION_SET_1" localSheetId="48">'x-330'!$B$21</definedName>
    <definedName name="TABLE_ASSUMPTION_SET_1" localSheetId="49">'x-331'!$B$21</definedName>
    <definedName name="TABLE_ASSUMPTION_SET_1" localSheetId="50">'x-401'!$B$21</definedName>
    <definedName name="TABLE_ASSUMPTION_SET_1" localSheetId="51">'x-402'!$B$21</definedName>
    <definedName name="TABLE_ASSUMPTION_SET_1" localSheetId="52">'x-403'!$B$21</definedName>
    <definedName name="TABLE_ASSUMPTION_SET_1" localSheetId="53">'x-404'!$B$21</definedName>
    <definedName name="TABLE_ASSUMPTION_SET_1" localSheetId="54">'x-405'!$B$21</definedName>
    <definedName name="TABLE_ASSUMPTION_SET_1" localSheetId="55">'x-406 '!$B$21</definedName>
    <definedName name="TABLE_ASSUMPTION_SET_1" localSheetId="56">'x-407'!$B$21</definedName>
    <definedName name="TABLE_ASSUMPTION_SET_1" localSheetId="57">'x-501'!$B$21</definedName>
    <definedName name="TABLE_ASSUMPTION_SET_1" localSheetId="58">'x-502'!$B$21</definedName>
    <definedName name="TABLE_ASSUMPTION_SET_1" localSheetId="59">'x-503'!$B$21</definedName>
    <definedName name="TABLE_ASSUMPTION_SET_1" localSheetId="60">'x-504'!$B$21</definedName>
    <definedName name="TABLE_ASSUMPTION_SET_1" localSheetId="61">'x-505'!$B$21</definedName>
    <definedName name="TABLE_ASSUMPTION_SET_1" localSheetId="62">'x-506'!$B$21</definedName>
    <definedName name="TABLE_ASSUMPTION_SET_1" localSheetId="63">'x-507'!$B$21</definedName>
    <definedName name="TABLE_ASSUMPTION_SET_1" localSheetId="64">'x-601'!$B$21</definedName>
    <definedName name="TABLE_ASSUMPTION_SET_1" localSheetId="65">'x-602'!$B$21</definedName>
    <definedName name="TABLE_ASSUMPTION_SET_1" localSheetId="66">'x-603'!$B$21</definedName>
    <definedName name="TABLE_ASSUMPTION_SET_1" localSheetId="67">'x-604'!$B$21</definedName>
    <definedName name="TABLE_ASSUMPTION_SET_1" localSheetId="68">'x-605'!$B$21</definedName>
    <definedName name="TABLE_ASSUMPTION_SET_1" localSheetId="69">'x-606'!$B$21</definedName>
    <definedName name="TABLE_ASSUMPTION_SET_1" localSheetId="70">'x-607'!$B$21</definedName>
    <definedName name="TABLE_ASSUMPTION_SET_1" localSheetId="71">'x-608'!$B$21</definedName>
    <definedName name="TABLE_ASSUMPTION_SET_1" localSheetId="72">'x-609'!$B$21</definedName>
    <definedName name="TABLE_ASSUMPTION_SET_1" localSheetId="73">'x-610'!$B$21</definedName>
    <definedName name="TABLE_ASSUMPTION_SET_1" localSheetId="74">'x-611'!$B$21</definedName>
    <definedName name="TABLE_ASSUMPTION_SET_1" localSheetId="75">'x-612'!$B$21</definedName>
    <definedName name="TABLE_ASSUMPTION_SET_1" localSheetId="76">'x-613'!$B$21</definedName>
    <definedName name="TABLE_ASSUMPTION_SET_1" localSheetId="77">'x-614'!$B$21</definedName>
    <definedName name="TABLE_ASSUMPTION_SET_1" localSheetId="78">'x-615'!$B$21</definedName>
    <definedName name="TABLE_ASSUMPTION_SET_1" localSheetId="79">'x-616'!$B$21</definedName>
    <definedName name="TABLE_ASSUMPTION_SET_1" localSheetId="80">'x-617'!$B$21</definedName>
    <definedName name="TABLE_ASSUMPTION_SET_1" localSheetId="81">'x-618'!$B$21</definedName>
    <definedName name="TABLE_ASSUMPTION_SET_1" localSheetId="82">'x-619'!$B$21</definedName>
    <definedName name="TABLE_ASSUMPTION_SET_1" localSheetId="83">'x-620'!$B$21</definedName>
    <definedName name="TABLE_ASSUMPTION_SET_1" localSheetId="84">'x-621'!$B$21</definedName>
    <definedName name="TABLE_ASSUMPTION_SET_1" localSheetId="85">'x-622'!$B$21</definedName>
    <definedName name="TABLE_ASSUMPTION_SET_1" localSheetId="86">'x-626'!$B$21</definedName>
    <definedName name="TABLE_ASSUMPTION_SET_1" localSheetId="87">'x-627'!$B$21</definedName>
    <definedName name="TABLE_ASSUMPTION_SET_1" localSheetId="88">'x-701'!$B$21</definedName>
    <definedName name="TABLE_ASSUMPTION_SET_1" localSheetId="89">'x-702'!$B$21</definedName>
    <definedName name="TABLE_ASSUMPTION_SET_1" localSheetId="90">'x-template'!$B$21</definedName>
    <definedName name="TABLE_ASSUMPTION_SET_2" localSheetId="88">'x-701'!$F$21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'x-220'!$B$7</definedName>
    <definedName name="TABLE_CLIENT_1" localSheetId="21">'x-221'!$B$7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'x-309'!$B$7</definedName>
    <definedName name="TABLE_CLIENT_1" localSheetId="31">'x-310'!$B$7</definedName>
    <definedName name="TABLE_CLIENT_1" localSheetId="32">'x-311'!$B$7</definedName>
    <definedName name="TABLE_CLIENT_1" localSheetId="33">'x-312'!$B$7</definedName>
    <definedName name="TABLE_CLIENT_1" localSheetId="34">'x-313'!$B$7</definedName>
    <definedName name="TABLE_CLIENT_1" localSheetId="35">'x-314'!$B$7</definedName>
    <definedName name="TABLE_CLIENT_1" localSheetId="36">'x-315'!$B$7</definedName>
    <definedName name="TABLE_CLIENT_1" localSheetId="37">'x-316'!$B$7</definedName>
    <definedName name="TABLE_CLIENT_1" localSheetId="38">'x-317'!$B$7</definedName>
    <definedName name="TABLE_CLIENT_1" localSheetId="39">'x-321'!$B$7</definedName>
    <definedName name="TABLE_CLIENT_1" localSheetId="40">'x-322'!$B$7</definedName>
    <definedName name="TABLE_CLIENT_1" localSheetId="41">'x-323'!$B$7</definedName>
    <definedName name="TABLE_CLIENT_1" localSheetId="42">'x-324'!$B$7</definedName>
    <definedName name="TABLE_CLIENT_1" localSheetId="43">'x-325'!$B$7</definedName>
    <definedName name="TABLE_CLIENT_1" localSheetId="44">'x-326'!$B$7</definedName>
    <definedName name="TABLE_CLIENT_1" localSheetId="45">'x-327'!$B$7</definedName>
    <definedName name="TABLE_CLIENT_1" localSheetId="46">'x-328'!$B$7</definedName>
    <definedName name="TABLE_CLIENT_1" localSheetId="47">'x-329'!$B$7</definedName>
    <definedName name="TABLE_CLIENT_1" localSheetId="48">'x-330'!$B$7</definedName>
    <definedName name="TABLE_CLIENT_1" localSheetId="49">'x-331'!$B$7</definedName>
    <definedName name="TABLE_CLIENT_1" localSheetId="50">'x-401'!$B$7</definedName>
    <definedName name="TABLE_CLIENT_1" localSheetId="51">'x-402'!$B$7</definedName>
    <definedName name="TABLE_CLIENT_1" localSheetId="52">'x-403'!$B$7</definedName>
    <definedName name="TABLE_CLIENT_1" localSheetId="53">'x-404'!$B$7</definedName>
    <definedName name="TABLE_CLIENT_1" localSheetId="54">'x-405'!$B$7</definedName>
    <definedName name="TABLE_CLIENT_1" localSheetId="55">'x-406 '!$B$7</definedName>
    <definedName name="TABLE_CLIENT_1" localSheetId="56">'x-407'!$B$7</definedName>
    <definedName name="TABLE_CLIENT_1" localSheetId="57">'x-501'!$B$7</definedName>
    <definedName name="TABLE_CLIENT_1" localSheetId="58">'x-502'!$B$7</definedName>
    <definedName name="TABLE_CLIENT_1" localSheetId="59">'x-503'!$B$7</definedName>
    <definedName name="TABLE_CLIENT_1" localSheetId="60">'x-504'!$B$7</definedName>
    <definedName name="TABLE_CLIENT_1" localSheetId="61">'x-505'!$B$7</definedName>
    <definedName name="TABLE_CLIENT_1" localSheetId="62">'x-506'!$B$7</definedName>
    <definedName name="TABLE_CLIENT_1" localSheetId="63">'x-507'!$B$7</definedName>
    <definedName name="TABLE_CLIENT_1" localSheetId="64">'x-601'!$B$7</definedName>
    <definedName name="TABLE_CLIENT_1" localSheetId="65">'x-602'!$B$7</definedName>
    <definedName name="TABLE_CLIENT_1" localSheetId="66">'x-603'!$B$7</definedName>
    <definedName name="TABLE_CLIENT_1" localSheetId="67">'x-604'!$B$7</definedName>
    <definedName name="TABLE_CLIENT_1" localSheetId="68">'x-605'!$B$7</definedName>
    <definedName name="TABLE_CLIENT_1" localSheetId="69">'x-606'!$B$7</definedName>
    <definedName name="TABLE_CLIENT_1" localSheetId="70">'x-607'!$B$7</definedName>
    <definedName name="TABLE_CLIENT_1" localSheetId="71">'x-608'!$B$7</definedName>
    <definedName name="TABLE_CLIENT_1" localSheetId="72">'x-609'!$B$7</definedName>
    <definedName name="TABLE_CLIENT_1" localSheetId="73">'x-610'!$B$7</definedName>
    <definedName name="TABLE_CLIENT_1" localSheetId="74">'x-611'!$B$7</definedName>
    <definedName name="TABLE_CLIENT_1" localSheetId="75">'x-612'!$B$7</definedName>
    <definedName name="TABLE_CLIENT_1" localSheetId="76">'x-613'!$B$7</definedName>
    <definedName name="TABLE_CLIENT_1" localSheetId="77">'x-614'!$B$7</definedName>
    <definedName name="TABLE_CLIENT_1" localSheetId="78">'x-615'!$B$7</definedName>
    <definedName name="TABLE_CLIENT_1" localSheetId="79">'x-616'!$B$7</definedName>
    <definedName name="TABLE_CLIENT_1" localSheetId="80">'x-617'!$B$7</definedName>
    <definedName name="TABLE_CLIENT_1" localSheetId="81">'x-618'!$B$7</definedName>
    <definedName name="TABLE_CLIENT_1" localSheetId="82">'x-619'!$B$7</definedName>
    <definedName name="TABLE_CLIENT_1" localSheetId="83">'x-620'!$B$7</definedName>
    <definedName name="TABLE_CLIENT_1" localSheetId="84">'x-621'!$B$7</definedName>
    <definedName name="TABLE_CLIENT_1" localSheetId="85">'x-622'!$B$7</definedName>
    <definedName name="TABLE_CLIENT_1" localSheetId="86">'x-626'!$B$7</definedName>
    <definedName name="TABLE_CLIENT_1" localSheetId="87">'x-627'!$B$7</definedName>
    <definedName name="TABLE_CLIENT_1" localSheetId="88">'x-701'!$B$7</definedName>
    <definedName name="TABLE_CLIENT_1" localSheetId="89">'x-702'!$B$7</definedName>
    <definedName name="TABLE_CLIENT_1" localSheetId="90">'x-template'!$B$7</definedName>
    <definedName name="TABLE_CLIENT_2" localSheetId="88">'x-701'!$F$7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'x-220'!$B$19</definedName>
    <definedName name="TABLE_DATE_IMPLEMENTED_1" localSheetId="21">'x-221'!$B$19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'x-309'!$B$19</definedName>
    <definedName name="TABLE_DATE_IMPLEMENTED_1" localSheetId="31">'x-310'!$B$19</definedName>
    <definedName name="TABLE_DATE_IMPLEMENTED_1" localSheetId="32">'x-311'!$B$19</definedName>
    <definedName name="TABLE_DATE_IMPLEMENTED_1" localSheetId="33">'x-312'!$B$19</definedName>
    <definedName name="TABLE_DATE_IMPLEMENTED_1" localSheetId="34">'x-313'!$B$19</definedName>
    <definedName name="TABLE_DATE_IMPLEMENTED_1" localSheetId="35">'x-314'!$B$19</definedName>
    <definedName name="TABLE_DATE_IMPLEMENTED_1" localSheetId="36">'x-315'!$B$19</definedName>
    <definedName name="TABLE_DATE_IMPLEMENTED_1" localSheetId="37">'x-316'!$B$19</definedName>
    <definedName name="TABLE_DATE_IMPLEMENTED_1" localSheetId="38">'x-317'!$B$19</definedName>
    <definedName name="TABLE_DATE_IMPLEMENTED_1" localSheetId="39">'x-321'!$B$19</definedName>
    <definedName name="TABLE_DATE_IMPLEMENTED_1" localSheetId="40">'x-322'!$B$19</definedName>
    <definedName name="TABLE_DATE_IMPLEMENTED_1" localSheetId="41">'x-323'!$B$19</definedName>
    <definedName name="TABLE_DATE_IMPLEMENTED_1" localSheetId="42">'x-324'!$B$19</definedName>
    <definedName name="TABLE_DATE_IMPLEMENTED_1" localSheetId="43">'x-325'!$B$19</definedName>
    <definedName name="TABLE_DATE_IMPLEMENTED_1" localSheetId="44">'x-326'!$B$19</definedName>
    <definedName name="TABLE_DATE_IMPLEMENTED_1" localSheetId="45">'x-327'!$B$19</definedName>
    <definedName name="TABLE_DATE_IMPLEMENTED_1" localSheetId="46">'x-328'!$B$19</definedName>
    <definedName name="TABLE_DATE_IMPLEMENTED_1" localSheetId="47">'x-329'!$B$19</definedName>
    <definedName name="TABLE_DATE_IMPLEMENTED_1" localSheetId="48">'x-330'!$B$19</definedName>
    <definedName name="TABLE_DATE_IMPLEMENTED_1" localSheetId="49">'x-331'!$B$19</definedName>
    <definedName name="TABLE_DATE_IMPLEMENTED_1" localSheetId="50">'x-401'!$B$19</definedName>
    <definedName name="TABLE_DATE_IMPLEMENTED_1" localSheetId="51">'x-402'!$B$19</definedName>
    <definedName name="TABLE_DATE_IMPLEMENTED_1" localSheetId="52">'x-403'!$B$19</definedName>
    <definedName name="TABLE_DATE_IMPLEMENTED_1" localSheetId="53">'x-404'!$B$19</definedName>
    <definedName name="TABLE_DATE_IMPLEMENTED_1" localSheetId="54">'x-405'!$B$19</definedName>
    <definedName name="TABLE_DATE_IMPLEMENTED_1" localSheetId="55">'x-406 '!$B$19</definedName>
    <definedName name="TABLE_DATE_IMPLEMENTED_1" localSheetId="56">'x-407'!$B$19</definedName>
    <definedName name="TABLE_DATE_IMPLEMENTED_1" localSheetId="57">'x-501'!$B$19</definedName>
    <definedName name="TABLE_DATE_IMPLEMENTED_1" localSheetId="58">'x-502'!$B$19</definedName>
    <definedName name="TABLE_DATE_IMPLEMENTED_1" localSheetId="59">'x-503'!$B$19</definedName>
    <definedName name="TABLE_DATE_IMPLEMENTED_1" localSheetId="60">'x-504'!$B$19</definedName>
    <definedName name="TABLE_DATE_IMPLEMENTED_1" localSheetId="61">'x-505'!$B$19</definedName>
    <definedName name="TABLE_DATE_IMPLEMENTED_1" localSheetId="62">'x-506'!$B$19</definedName>
    <definedName name="TABLE_DATE_IMPLEMENTED_1" localSheetId="63">'x-507'!$B$19</definedName>
    <definedName name="TABLE_DATE_IMPLEMENTED_1" localSheetId="64">'x-601'!$B$19</definedName>
    <definedName name="TABLE_DATE_IMPLEMENTED_1" localSheetId="65">'x-602'!$B$19</definedName>
    <definedName name="TABLE_DATE_IMPLEMENTED_1" localSheetId="66">'x-603'!$B$19</definedName>
    <definedName name="TABLE_DATE_IMPLEMENTED_1" localSheetId="67">'x-604'!$B$19</definedName>
    <definedName name="TABLE_DATE_IMPLEMENTED_1" localSheetId="68">'x-605'!$B$19</definedName>
    <definedName name="TABLE_DATE_IMPLEMENTED_1" localSheetId="69">'x-606'!$B$19</definedName>
    <definedName name="TABLE_DATE_IMPLEMENTED_1" localSheetId="70">'x-607'!$B$19</definedName>
    <definedName name="TABLE_DATE_IMPLEMENTED_1" localSheetId="71">'x-608'!$B$19</definedName>
    <definedName name="TABLE_DATE_IMPLEMENTED_1" localSheetId="72">'x-609'!$B$19</definedName>
    <definedName name="TABLE_DATE_IMPLEMENTED_1" localSheetId="73">'x-610'!$B$19</definedName>
    <definedName name="TABLE_DATE_IMPLEMENTED_1" localSheetId="74">'x-611'!$B$19</definedName>
    <definedName name="TABLE_DATE_IMPLEMENTED_1" localSheetId="75">'x-612'!$B$19</definedName>
    <definedName name="TABLE_DATE_IMPLEMENTED_1" localSheetId="76">'x-613'!$B$19</definedName>
    <definedName name="TABLE_DATE_IMPLEMENTED_1" localSheetId="77">'x-614'!$B$19</definedName>
    <definedName name="TABLE_DATE_IMPLEMENTED_1" localSheetId="78">'x-615'!$B$19</definedName>
    <definedName name="TABLE_DATE_IMPLEMENTED_1" localSheetId="79">'x-616'!$B$19</definedName>
    <definedName name="TABLE_DATE_IMPLEMENTED_1" localSheetId="80">'x-617'!$B$19</definedName>
    <definedName name="TABLE_DATE_IMPLEMENTED_1" localSheetId="81">'x-618'!$B$19</definedName>
    <definedName name="TABLE_DATE_IMPLEMENTED_1" localSheetId="82">'x-619'!$B$19</definedName>
    <definedName name="TABLE_DATE_IMPLEMENTED_1" localSheetId="83">'x-620'!$B$19</definedName>
    <definedName name="TABLE_DATE_IMPLEMENTED_1" localSheetId="84">'x-621'!$B$19</definedName>
    <definedName name="TABLE_DATE_IMPLEMENTED_1" localSheetId="85">'x-622'!$B$19</definedName>
    <definedName name="TABLE_DATE_IMPLEMENTED_1" localSheetId="86">'x-626'!$B$19</definedName>
    <definedName name="TABLE_DATE_IMPLEMENTED_1" localSheetId="87">'x-627'!$B$19</definedName>
    <definedName name="TABLE_DATE_IMPLEMENTED_1" localSheetId="88">'x-701'!$B$19</definedName>
    <definedName name="TABLE_DATE_IMPLEMENTED_1" localSheetId="89">'x-702'!$B$19</definedName>
    <definedName name="TABLE_DATE_IMPLEMENTED_1" localSheetId="90">'x-template'!$B$19</definedName>
    <definedName name="TABLE_DATE_IMPLEMENTED_2" localSheetId="88">'x-701'!$F$19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'x-220'!$B$18</definedName>
    <definedName name="TABLE_DATE_ISSUED_1" localSheetId="21">'x-221'!$B$18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'x-309'!$B$18</definedName>
    <definedName name="TABLE_DATE_ISSUED_1" localSheetId="31">'x-310'!$B$18</definedName>
    <definedName name="TABLE_DATE_ISSUED_1" localSheetId="32">'x-311'!$B$18</definedName>
    <definedName name="TABLE_DATE_ISSUED_1" localSheetId="33">'x-312'!$B$18</definedName>
    <definedName name="TABLE_DATE_ISSUED_1" localSheetId="34">'x-313'!$B$18</definedName>
    <definedName name="TABLE_DATE_ISSUED_1" localSheetId="35">'x-314'!$B$18</definedName>
    <definedName name="TABLE_DATE_ISSUED_1" localSheetId="36">'x-315'!$B$18</definedName>
    <definedName name="TABLE_DATE_ISSUED_1" localSheetId="37">'x-316'!$B$18</definedName>
    <definedName name="TABLE_DATE_ISSUED_1" localSheetId="38">'x-317'!$B$18</definedName>
    <definedName name="TABLE_DATE_ISSUED_1" localSheetId="39">'x-321'!$B$18</definedName>
    <definedName name="TABLE_DATE_ISSUED_1" localSheetId="40">'x-322'!$B$18</definedName>
    <definedName name="TABLE_DATE_ISSUED_1" localSheetId="41">'x-323'!$B$18</definedName>
    <definedName name="TABLE_DATE_ISSUED_1" localSheetId="42">'x-324'!$B$18</definedName>
    <definedName name="TABLE_DATE_ISSUED_1" localSheetId="43">'x-325'!$B$18</definedName>
    <definedName name="TABLE_DATE_ISSUED_1" localSheetId="44">'x-326'!$B$18</definedName>
    <definedName name="TABLE_DATE_ISSUED_1" localSheetId="45">'x-327'!$B$18</definedName>
    <definedName name="TABLE_DATE_ISSUED_1" localSheetId="46">'x-328'!$B$18</definedName>
    <definedName name="TABLE_DATE_ISSUED_1" localSheetId="47">'x-329'!$B$18</definedName>
    <definedName name="TABLE_DATE_ISSUED_1" localSheetId="48">'x-330'!$B$18</definedName>
    <definedName name="TABLE_DATE_ISSUED_1" localSheetId="49">'x-331'!$B$18</definedName>
    <definedName name="TABLE_DATE_ISSUED_1" localSheetId="50">'x-401'!$B$18</definedName>
    <definedName name="TABLE_DATE_ISSUED_1" localSheetId="51">'x-402'!$B$18</definedName>
    <definedName name="TABLE_DATE_ISSUED_1" localSheetId="52">'x-403'!$B$18</definedName>
    <definedName name="TABLE_DATE_ISSUED_1" localSheetId="53">'x-404'!$B$18</definedName>
    <definedName name="TABLE_DATE_ISSUED_1" localSheetId="54">'x-405'!$B$18</definedName>
    <definedName name="TABLE_DATE_ISSUED_1" localSheetId="55">'x-406 '!$B$18</definedName>
    <definedName name="TABLE_DATE_ISSUED_1" localSheetId="56">'x-407'!$B$18</definedName>
    <definedName name="TABLE_DATE_ISSUED_1" localSheetId="57">'x-501'!$B$18</definedName>
    <definedName name="TABLE_DATE_ISSUED_1" localSheetId="58">'x-502'!$B$18</definedName>
    <definedName name="TABLE_DATE_ISSUED_1" localSheetId="59">'x-503'!$B$18</definedName>
    <definedName name="TABLE_DATE_ISSUED_1" localSheetId="60">'x-504'!$B$18</definedName>
    <definedName name="TABLE_DATE_ISSUED_1" localSheetId="61">'x-505'!$B$18</definedName>
    <definedName name="TABLE_DATE_ISSUED_1" localSheetId="62">'x-506'!$B$18</definedName>
    <definedName name="TABLE_DATE_ISSUED_1" localSheetId="63">'x-507'!$B$18</definedName>
    <definedName name="TABLE_DATE_ISSUED_1" localSheetId="64">'x-601'!$B$18</definedName>
    <definedName name="TABLE_DATE_ISSUED_1" localSheetId="65">'x-602'!$B$18</definedName>
    <definedName name="TABLE_DATE_ISSUED_1" localSheetId="66">'x-603'!$B$18</definedName>
    <definedName name="TABLE_DATE_ISSUED_1" localSheetId="67">'x-604'!$B$18</definedName>
    <definedName name="TABLE_DATE_ISSUED_1" localSheetId="68">'x-605'!$B$18</definedName>
    <definedName name="TABLE_DATE_ISSUED_1" localSheetId="69">'x-606'!$B$18</definedName>
    <definedName name="TABLE_DATE_ISSUED_1" localSheetId="70">'x-607'!$B$18</definedName>
    <definedName name="TABLE_DATE_ISSUED_1" localSheetId="71">'x-608'!$B$18</definedName>
    <definedName name="TABLE_DATE_ISSUED_1" localSheetId="72">'x-609'!$B$18</definedName>
    <definedName name="TABLE_DATE_ISSUED_1" localSheetId="73">'x-610'!$B$18</definedName>
    <definedName name="TABLE_DATE_ISSUED_1" localSheetId="74">'x-611'!$B$18</definedName>
    <definedName name="TABLE_DATE_ISSUED_1" localSheetId="75">'x-612'!$B$18</definedName>
    <definedName name="TABLE_DATE_ISSUED_1" localSheetId="76">'x-613'!$B$18</definedName>
    <definedName name="TABLE_DATE_ISSUED_1" localSheetId="77">'x-614'!$B$18</definedName>
    <definedName name="TABLE_DATE_ISSUED_1" localSheetId="78">'x-615'!$B$18</definedName>
    <definedName name="TABLE_DATE_ISSUED_1" localSheetId="79">'x-616'!$B$18</definedName>
    <definedName name="TABLE_DATE_ISSUED_1" localSheetId="80">'x-617'!$B$18</definedName>
    <definedName name="TABLE_DATE_ISSUED_1" localSheetId="81">'x-618'!$B$18</definedName>
    <definedName name="TABLE_DATE_ISSUED_1" localSheetId="82">'x-619'!$B$18</definedName>
    <definedName name="TABLE_DATE_ISSUED_1" localSheetId="83">'x-620'!$B$18</definedName>
    <definedName name="TABLE_DATE_ISSUED_1" localSheetId="84">'x-621'!$B$18</definedName>
    <definedName name="TABLE_DATE_ISSUED_1" localSheetId="85">'x-622'!$B$18</definedName>
    <definedName name="TABLE_DATE_ISSUED_1" localSheetId="86">'x-626'!$B$18</definedName>
    <definedName name="TABLE_DATE_ISSUED_1" localSheetId="87">'x-627'!$B$18</definedName>
    <definedName name="TABLE_DATE_ISSUED_1" localSheetId="88">'x-701'!$B$18</definedName>
    <definedName name="TABLE_DATE_ISSUED_1" localSheetId="89">'x-702'!$B$18</definedName>
    <definedName name="TABLE_DATE_ISSUED_1" localSheetId="90">'x-template'!$B$18</definedName>
    <definedName name="TABLE_DATE_ISSUED_2" localSheetId="88">'x-701'!$F$18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'x-220'!$B$10</definedName>
    <definedName name="TABLE_DESCRIPTION_1" localSheetId="21">'x-221'!$B$10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'x-309'!$B$10</definedName>
    <definedName name="TABLE_DESCRIPTION_1" localSheetId="31">'x-310'!$B$10</definedName>
    <definedName name="TABLE_DESCRIPTION_1" localSheetId="32">'x-311'!$B$10</definedName>
    <definedName name="TABLE_DESCRIPTION_1" localSheetId="33">'x-312'!$B$10</definedName>
    <definedName name="TABLE_DESCRIPTION_1" localSheetId="34">'x-313'!$B$10</definedName>
    <definedName name="TABLE_DESCRIPTION_1" localSheetId="35">'x-314'!$B$10</definedName>
    <definedName name="TABLE_DESCRIPTION_1" localSheetId="36">'x-315'!$B$10</definedName>
    <definedName name="TABLE_DESCRIPTION_1" localSheetId="37">'x-316'!$B$10</definedName>
    <definedName name="TABLE_DESCRIPTION_1" localSheetId="38">'x-317'!$B$10</definedName>
    <definedName name="TABLE_DESCRIPTION_1" localSheetId="39">'x-321'!$B$10</definedName>
    <definedName name="TABLE_DESCRIPTION_1" localSheetId="40">'x-322'!$B$10</definedName>
    <definedName name="TABLE_DESCRIPTION_1" localSheetId="41">'x-323'!$B$10</definedName>
    <definedName name="TABLE_DESCRIPTION_1" localSheetId="42">'x-324'!$B$10</definedName>
    <definedName name="TABLE_DESCRIPTION_1" localSheetId="43">'x-325'!$B$10</definedName>
    <definedName name="TABLE_DESCRIPTION_1" localSheetId="44">'x-326'!$B$10</definedName>
    <definedName name="TABLE_DESCRIPTION_1" localSheetId="45">'x-327'!$B$10</definedName>
    <definedName name="TABLE_DESCRIPTION_1" localSheetId="46">'x-328'!$B$10</definedName>
    <definedName name="TABLE_DESCRIPTION_1" localSheetId="47">'x-329'!$B$10</definedName>
    <definedName name="TABLE_DESCRIPTION_1" localSheetId="48">'x-330'!$B$10</definedName>
    <definedName name="TABLE_DESCRIPTION_1" localSheetId="49">'x-331'!$B$10</definedName>
    <definedName name="TABLE_DESCRIPTION_1" localSheetId="50">'x-401'!$B$10</definedName>
    <definedName name="TABLE_DESCRIPTION_1" localSheetId="51">'x-402'!$B$10</definedName>
    <definedName name="TABLE_DESCRIPTION_1" localSheetId="52">'x-403'!$B$10</definedName>
    <definedName name="TABLE_DESCRIPTION_1" localSheetId="53">'x-404'!$B$10</definedName>
    <definedName name="TABLE_DESCRIPTION_1" localSheetId="54">'x-405'!$B$10</definedName>
    <definedName name="TABLE_DESCRIPTION_1" localSheetId="55">'x-406 '!$B$10</definedName>
    <definedName name="TABLE_DESCRIPTION_1" localSheetId="56">'x-407'!$B$10</definedName>
    <definedName name="TABLE_DESCRIPTION_1" localSheetId="57">'x-501'!$B$10</definedName>
    <definedName name="TABLE_DESCRIPTION_1" localSheetId="58">'x-502'!$B$10</definedName>
    <definedName name="TABLE_DESCRIPTION_1" localSheetId="59">'x-503'!$B$10</definedName>
    <definedName name="TABLE_DESCRIPTION_1" localSheetId="60">'x-504'!$B$10</definedName>
    <definedName name="TABLE_DESCRIPTION_1" localSheetId="61">'x-505'!$B$10</definedName>
    <definedName name="TABLE_DESCRIPTION_1" localSheetId="62">'x-506'!$B$10</definedName>
    <definedName name="TABLE_DESCRIPTION_1" localSheetId="63">'x-507'!$B$10</definedName>
    <definedName name="TABLE_DESCRIPTION_1" localSheetId="64">'x-601'!$B$10</definedName>
    <definedName name="TABLE_DESCRIPTION_1" localSheetId="65">'x-602'!$B$10</definedName>
    <definedName name="TABLE_DESCRIPTION_1" localSheetId="66">'x-603'!$B$10</definedName>
    <definedName name="TABLE_DESCRIPTION_1" localSheetId="67">'x-604'!$B$10</definedName>
    <definedName name="TABLE_DESCRIPTION_1" localSheetId="68">'x-605'!$B$10</definedName>
    <definedName name="TABLE_DESCRIPTION_1" localSheetId="69">'x-606'!$B$10</definedName>
    <definedName name="TABLE_DESCRIPTION_1" localSheetId="70">'x-607'!$B$10</definedName>
    <definedName name="TABLE_DESCRIPTION_1" localSheetId="71">'x-608'!$B$10</definedName>
    <definedName name="TABLE_DESCRIPTION_1" localSheetId="72">'x-609'!$B$10</definedName>
    <definedName name="TABLE_DESCRIPTION_1" localSheetId="73">'x-610'!$B$10</definedName>
    <definedName name="TABLE_DESCRIPTION_1" localSheetId="74">'x-611'!$B$10</definedName>
    <definedName name="TABLE_DESCRIPTION_1" localSheetId="75">'x-612'!$B$10</definedName>
    <definedName name="TABLE_DESCRIPTION_1" localSheetId="76">'x-613'!$B$10</definedName>
    <definedName name="TABLE_DESCRIPTION_1" localSheetId="77">'x-614'!$B$10</definedName>
    <definedName name="TABLE_DESCRIPTION_1" localSheetId="78">'x-615'!$B$10</definedName>
    <definedName name="TABLE_DESCRIPTION_1" localSheetId="79">'x-616'!$B$10</definedName>
    <definedName name="TABLE_DESCRIPTION_1" localSheetId="80">'x-617'!$B$10</definedName>
    <definedName name="TABLE_DESCRIPTION_1" localSheetId="81">'x-618'!$B$10</definedName>
    <definedName name="TABLE_DESCRIPTION_1" localSheetId="82">'x-619'!$B$10</definedName>
    <definedName name="TABLE_DESCRIPTION_1" localSheetId="83">'x-620'!$B$10</definedName>
    <definedName name="TABLE_DESCRIPTION_1" localSheetId="84">'x-621'!$B$10</definedName>
    <definedName name="TABLE_DESCRIPTION_1" localSheetId="85">'x-622'!$B$10</definedName>
    <definedName name="TABLE_DESCRIPTION_1" localSheetId="86">'x-626'!$B$10</definedName>
    <definedName name="TABLE_DESCRIPTION_1" localSheetId="87">'x-627'!$B$10</definedName>
    <definedName name="TABLE_DESCRIPTION_1" localSheetId="88">'x-701'!$B$10</definedName>
    <definedName name="TABLE_DESCRIPTION_1" localSheetId="89">'x-702'!$B$10</definedName>
    <definedName name="TABLE_DESCRIPTION_1" localSheetId="90">'x-template'!$B$10</definedName>
    <definedName name="TABLE_DESCRIPTION_2" localSheetId="88">'x-701'!$F$10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'x-220'!$B$20</definedName>
    <definedName name="TABLE_FACTOR_STATUS_1" localSheetId="21">'x-221'!$B$20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'x-309'!$B$20</definedName>
    <definedName name="TABLE_FACTOR_STATUS_1" localSheetId="31">'x-310'!$B$20</definedName>
    <definedName name="TABLE_FACTOR_STATUS_1" localSheetId="32">'x-311'!$B$20</definedName>
    <definedName name="TABLE_FACTOR_STATUS_1" localSheetId="33">'x-312'!$B$20</definedName>
    <definedName name="TABLE_FACTOR_STATUS_1" localSheetId="34">'x-313'!$B$20</definedName>
    <definedName name="TABLE_FACTOR_STATUS_1" localSheetId="35">'x-314'!$B$20</definedName>
    <definedName name="TABLE_FACTOR_STATUS_1" localSheetId="36">'x-315'!$B$20</definedName>
    <definedName name="TABLE_FACTOR_STATUS_1" localSheetId="37">'x-316'!$B$20</definedName>
    <definedName name="TABLE_FACTOR_STATUS_1" localSheetId="38">'x-317'!$B$20</definedName>
    <definedName name="TABLE_FACTOR_STATUS_1" localSheetId="39">'x-321'!$B$20</definedName>
    <definedName name="TABLE_FACTOR_STATUS_1" localSheetId="40">'x-322'!$B$20</definedName>
    <definedName name="TABLE_FACTOR_STATUS_1" localSheetId="41">'x-323'!$B$20</definedName>
    <definedName name="TABLE_FACTOR_STATUS_1" localSheetId="42">'x-324'!$B$20</definedName>
    <definedName name="TABLE_FACTOR_STATUS_1" localSheetId="43">'x-325'!$B$20</definedName>
    <definedName name="TABLE_FACTOR_STATUS_1" localSheetId="44">'x-326'!$B$20</definedName>
    <definedName name="TABLE_FACTOR_STATUS_1" localSheetId="45">'x-327'!$B$20</definedName>
    <definedName name="TABLE_FACTOR_STATUS_1" localSheetId="46">'x-328'!$B$20</definedName>
    <definedName name="TABLE_FACTOR_STATUS_1" localSheetId="47">'x-329'!$B$20</definedName>
    <definedName name="TABLE_FACTOR_STATUS_1" localSheetId="48">'x-330'!$B$20</definedName>
    <definedName name="TABLE_FACTOR_STATUS_1" localSheetId="49">'x-331'!$B$20</definedName>
    <definedName name="TABLE_FACTOR_STATUS_1" localSheetId="50">'x-401'!$B$20</definedName>
    <definedName name="TABLE_FACTOR_STATUS_1" localSheetId="51">'x-402'!$B$20</definedName>
    <definedName name="TABLE_FACTOR_STATUS_1" localSheetId="52">'x-403'!$B$20</definedName>
    <definedName name="TABLE_FACTOR_STATUS_1" localSheetId="53">'x-404'!$B$20</definedName>
    <definedName name="TABLE_FACTOR_STATUS_1" localSheetId="54">'x-405'!$B$20</definedName>
    <definedName name="TABLE_FACTOR_STATUS_1" localSheetId="55">'x-406 '!$B$20</definedName>
    <definedName name="TABLE_FACTOR_STATUS_1" localSheetId="56">'x-407'!$B$20</definedName>
    <definedName name="TABLE_FACTOR_STATUS_1" localSheetId="57">'x-501'!$B$20</definedName>
    <definedName name="TABLE_FACTOR_STATUS_1" localSheetId="58">'x-502'!$B$20</definedName>
    <definedName name="TABLE_FACTOR_STATUS_1" localSheetId="59">'x-503'!$B$20</definedName>
    <definedName name="TABLE_FACTOR_STATUS_1" localSheetId="60">'x-504'!$B$20</definedName>
    <definedName name="TABLE_FACTOR_STATUS_1" localSheetId="61">'x-505'!$B$20</definedName>
    <definedName name="TABLE_FACTOR_STATUS_1" localSheetId="62">'x-506'!$B$20</definedName>
    <definedName name="TABLE_FACTOR_STATUS_1" localSheetId="63">'x-507'!$B$20</definedName>
    <definedName name="TABLE_FACTOR_STATUS_1" localSheetId="64">'x-601'!$B$20</definedName>
    <definedName name="TABLE_FACTOR_STATUS_1" localSheetId="65">'x-602'!$B$20</definedName>
    <definedName name="TABLE_FACTOR_STATUS_1" localSheetId="66">'x-603'!$B$20</definedName>
    <definedName name="TABLE_FACTOR_STATUS_1" localSheetId="67">'x-604'!$B$20</definedName>
    <definedName name="TABLE_FACTOR_STATUS_1" localSheetId="68">'x-605'!$B$20</definedName>
    <definedName name="TABLE_FACTOR_STATUS_1" localSheetId="69">'x-606'!$B$20</definedName>
    <definedName name="TABLE_FACTOR_STATUS_1" localSheetId="70">'x-607'!$B$20</definedName>
    <definedName name="TABLE_FACTOR_STATUS_1" localSheetId="71">'x-608'!$B$20</definedName>
    <definedName name="TABLE_FACTOR_STATUS_1" localSheetId="72">'x-609'!$B$20</definedName>
    <definedName name="TABLE_FACTOR_STATUS_1" localSheetId="73">'x-610'!$B$20</definedName>
    <definedName name="TABLE_FACTOR_STATUS_1" localSheetId="74">'x-611'!$B$20</definedName>
    <definedName name="TABLE_FACTOR_STATUS_1" localSheetId="75">'x-612'!$B$20</definedName>
    <definedName name="TABLE_FACTOR_STATUS_1" localSheetId="76">'x-613'!$B$20</definedName>
    <definedName name="TABLE_FACTOR_STATUS_1" localSheetId="77">'x-614'!$B$20</definedName>
    <definedName name="TABLE_FACTOR_STATUS_1" localSheetId="78">'x-615'!$B$20</definedName>
    <definedName name="TABLE_FACTOR_STATUS_1" localSheetId="79">'x-616'!$B$20</definedName>
    <definedName name="TABLE_FACTOR_STATUS_1" localSheetId="80">'x-617'!$B$20</definedName>
    <definedName name="TABLE_FACTOR_STATUS_1" localSheetId="81">'x-618'!$B$20</definedName>
    <definedName name="TABLE_FACTOR_STATUS_1" localSheetId="82">'x-619'!$B$20</definedName>
    <definedName name="TABLE_FACTOR_STATUS_1" localSheetId="83">'x-620'!$B$20</definedName>
    <definedName name="TABLE_FACTOR_STATUS_1" localSheetId="84">'x-621'!$B$20</definedName>
    <definedName name="TABLE_FACTOR_STATUS_1" localSheetId="85">'x-622'!$B$20</definedName>
    <definedName name="TABLE_FACTOR_STATUS_1" localSheetId="86">'x-626'!$B$20</definedName>
    <definedName name="TABLE_FACTOR_STATUS_1" localSheetId="87">'x-627'!$B$20</definedName>
    <definedName name="TABLE_FACTOR_STATUS_1" localSheetId="88">'x-701'!$B$20</definedName>
    <definedName name="TABLE_FACTOR_STATUS_1" localSheetId="89">'x-702'!$B$20</definedName>
    <definedName name="TABLE_FACTOR_STATUS_1" localSheetId="90">'x-template'!$B$20</definedName>
    <definedName name="TABLE_FACTOR_STATUS_2" localSheetId="88">'x-701'!$F$20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'x-220'!$B$9</definedName>
    <definedName name="TABLE_FACTOR_TYPE_1" localSheetId="21">'x-221'!$B$9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'x-309'!$B$9</definedName>
    <definedName name="TABLE_FACTOR_TYPE_1" localSheetId="31">'x-310'!$B$9</definedName>
    <definedName name="TABLE_FACTOR_TYPE_1" localSheetId="32">'x-311'!$B$9</definedName>
    <definedName name="TABLE_FACTOR_TYPE_1" localSheetId="33">'x-312'!$B$9</definedName>
    <definedName name="TABLE_FACTOR_TYPE_1" localSheetId="34">'x-313'!$B$9</definedName>
    <definedName name="TABLE_FACTOR_TYPE_1" localSheetId="35">'x-314'!$B$9</definedName>
    <definedName name="TABLE_FACTOR_TYPE_1" localSheetId="36">'x-315'!$B$9</definedName>
    <definedName name="TABLE_FACTOR_TYPE_1" localSheetId="37">'x-316'!$B$9</definedName>
    <definedName name="TABLE_FACTOR_TYPE_1" localSheetId="38">'x-317'!$B$9</definedName>
    <definedName name="TABLE_FACTOR_TYPE_1" localSheetId="39">'x-321'!$B$9</definedName>
    <definedName name="TABLE_FACTOR_TYPE_1" localSheetId="40">'x-322'!$B$9</definedName>
    <definedName name="TABLE_FACTOR_TYPE_1" localSheetId="41">'x-323'!$B$9</definedName>
    <definedName name="TABLE_FACTOR_TYPE_1" localSheetId="42">'x-324'!$B$9</definedName>
    <definedName name="TABLE_FACTOR_TYPE_1" localSheetId="43">'x-325'!$B$9</definedName>
    <definedName name="TABLE_FACTOR_TYPE_1" localSheetId="44">'x-326'!$B$9</definedName>
    <definedName name="TABLE_FACTOR_TYPE_1" localSheetId="45">'x-327'!$B$9</definedName>
    <definedName name="TABLE_FACTOR_TYPE_1" localSheetId="46">'x-328'!$B$9</definedName>
    <definedName name="TABLE_FACTOR_TYPE_1" localSheetId="47">'x-329'!$B$9</definedName>
    <definedName name="TABLE_FACTOR_TYPE_1" localSheetId="48">'x-330'!$B$9</definedName>
    <definedName name="TABLE_FACTOR_TYPE_1" localSheetId="49">'x-331'!$B$9</definedName>
    <definedName name="TABLE_FACTOR_TYPE_1" localSheetId="50">'x-401'!$B$9</definedName>
    <definedName name="TABLE_FACTOR_TYPE_1" localSheetId="51">'x-402'!$B$9</definedName>
    <definedName name="TABLE_FACTOR_TYPE_1" localSheetId="52">'x-403'!$B$9</definedName>
    <definedName name="TABLE_FACTOR_TYPE_1" localSheetId="53">'x-404'!$B$9</definedName>
    <definedName name="TABLE_FACTOR_TYPE_1" localSheetId="54">'x-405'!$B$9</definedName>
    <definedName name="TABLE_FACTOR_TYPE_1" localSheetId="55">'x-406 '!$B$9</definedName>
    <definedName name="TABLE_FACTOR_TYPE_1" localSheetId="56">'x-407'!$B$9</definedName>
    <definedName name="TABLE_FACTOR_TYPE_1" localSheetId="57">'x-501'!$B$9</definedName>
    <definedName name="TABLE_FACTOR_TYPE_1" localSheetId="58">'x-502'!$B$9</definedName>
    <definedName name="TABLE_FACTOR_TYPE_1" localSheetId="59">'x-503'!$B$9</definedName>
    <definedName name="TABLE_FACTOR_TYPE_1" localSheetId="60">'x-504'!$B$9</definedName>
    <definedName name="TABLE_FACTOR_TYPE_1" localSheetId="61">'x-505'!$B$9</definedName>
    <definedName name="TABLE_FACTOR_TYPE_1" localSheetId="62">'x-506'!$B$9</definedName>
    <definedName name="TABLE_FACTOR_TYPE_1" localSheetId="63">'x-507'!$B$9</definedName>
    <definedName name="TABLE_FACTOR_TYPE_1" localSheetId="64">'x-601'!$B$9</definedName>
    <definedName name="TABLE_FACTOR_TYPE_1" localSheetId="65">'x-602'!$B$9</definedName>
    <definedName name="TABLE_FACTOR_TYPE_1" localSheetId="66">'x-603'!$B$9</definedName>
    <definedName name="TABLE_FACTOR_TYPE_1" localSheetId="67">'x-604'!$B$9</definedName>
    <definedName name="TABLE_FACTOR_TYPE_1" localSheetId="68">'x-605'!$B$9</definedName>
    <definedName name="TABLE_FACTOR_TYPE_1" localSheetId="69">'x-606'!$B$9</definedName>
    <definedName name="TABLE_FACTOR_TYPE_1" localSheetId="70">'x-607'!$B$9</definedName>
    <definedName name="TABLE_FACTOR_TYPE_1" localSheetId="71">'x-608'!$B$9</definedName>
    <definedName name="TABLE_FACTOR_TYPE_1" localSheetId="72">'x-609'!$B$9</definedName>
    <definedName name="TABLE_FACTOR_TYPE_1" localSheetId="73">'x-610'!$B$9</definedName>
    <definedName name="TABLE_FACTOR_TYPE_1" localSheetId="74">'x-611'!$B$9</definedName>
    <definedName name="TABLE_FACTOR_TYPE_1" localSheetId="75">'x-612'!$B$9</definedName>
    <definedName name="TABLE_FACTOR_TYPE_1" localSheetId="76">'x-613'!$B$9</definedName>
    <definedName name="TABLE_FACTOR_TYPE_1" localSheetId="77">'x-614'!$B$9</definedName>
    <definedName name="TABLE_FACTOR_TYPE_1" localSheetId="78">'x-615'!$B$9</definedName>
    <definedName name="TABLE_FACTOR_TYPE_1" localSheetId="79">'x-616'!$B$9</definedName>
    <definedName name="TABLE_FACTOR_TYPE_1" localSheetId="80">'x-617'!$B$9</definedName>
    <definedName name="TABLE_FACTOR_TYPE_1" localSheetId="81">'x-618'!$B$9</definedName>
    <definedName name="TABLE_FACTOR_TYPE_1" localSheetId="82">'x-619'!$B$9</definedName>
    <definedName name="TABLE_FACTOR_TYPE_1" localSheetId="83">'x-620'!$B$9</definedName>
    <definedName name="TABLE_FACTOR_TYPE_1" localSheetId="84">'x-621'!$B$9</definedName>
    <definedName name="TABLE_FACTOR_TYPE_1" localSheetId="85">'x-622'!$B$9</definedName>
    <definedName name="TABLE_FACTOR_TYPE_1" localSheetId="86">'x-626'!$B$9</definedName>
    <definedName name="TABLE_FACTOR_TYPE_1" localSheetId="87">'x-627'!$B$9</definedName>
    <definedName name="TABLE_FACTOR_TYPE_1" localSheetId="88">'x-701'!$B$9</definedName>
    <definedName name="TABLE_FACTOR_TYPE_1" localSheetId="89">'x-702'!$B$9</definedName>
    <definedName name="TABLE_FACTOR_TYPE_1" localSheetId="90">'x-template'!$B$9</definedName>
    <definedName name="TABLE_FACTOR_TYPE_2" localSheetId="88">'x-701'!$F$9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'x-220'!$B$11</definedName>
    <definedName name="TABLE_GENDER_1" localSheetId="21">'x-221'!$B$11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'x-309'!$B$11</definedName>
    <definedName name="TABLE_GENDER_1" localSheetId="31">'x-310'!$B$11</definedName>
    <definedName name="TABLE_GENDER_1" localSheetId="32">'x-311'!$B$11</definedName>
    <definedName name="TABLE_GENDER_1" localSheetId="33">'x-312'!$B$11</definedName>
    <definedName name="TABLE_GENDER_1" localSheetId="34">'x-313'!$B$11</definedName>
    <definedName name="TABLE_GENDER_1" localSheetId="35">'x-314'!$B$11</definedName>
    <definedName name="TABLE_GENDER_1" localSheetId="36">'x-315'!$B$11</definedName>
    <definedName name="TABLE_GENDER_1" localSheetId="37">'x-316'!$B$11</definedName>
    <definedName name="TABLE_GENDER_1" localSheetId="38">'x-317'!$B$11</definedName>
    <definedName name="TABLE_GENDER_1" localSheetId="39">'x-321'!$B$11</definedName>
    <definedName name="TABLE_GENDER_1" localSheetId="40">'x-322'!$B$11</definedName>
    <definedName name="TABLE_GENDER_1" localSheetId="41">'x-323'!$B$11</definedName>
    <definedName name="TABLE_GENDER_1" localSheetId="42">'x-324'!$B$11</definedName>
    <definedName name="TABLE_GENDER_1" localSheetId="43">'x-325'!$B$11</definedName>
    <definedName name="TABLE_GENDER_1" localSheetId="44">'x-326'!$B$11</definedName>
    <definedName name="TABLE_GENDER_1" localSheetId="45">'x-327'!$B$11</definedName>
    <definedName name="TABLE_GENDER_1" localSheetId="46">'x-328'!$B$11</definedName>
    <definedName name="TABLE_GENDER_1" localSheetId="47">'x-329'!$B$11</definedName>
    <definedName name="TABLE_GENDER_1" localSheetId="48">'x-330'!$B$11</definedName>
    <definedName name="TABLE_GENDER_1" localSheetId="49">'x-331'!$B$11</definedName>
    <definedName name="TABLE_GENDER_1" localSheetId="50">'x-401'!$B$11</definedName>
    <definedName name="TABLE_GENDER_1" localSheetId="51">'x-402'!$B$11</definedName>
    <definedName name="TABLE_GENDER_1" localSheetId="52">'x-403'!$B$11</definedName>
    <definedName name="TABLE_GENDER_1" localSheetId="53">'x-404'!$B$11</definedName>
    <definedName name="TABLE_GENDER_1" localSheetId="54">'x-405'!$B$11</definedName>
    <definedName name="TABLE_GENDER_1" localSheetId="55">'x-406 '!$B$11</definedName>
    <definedName name="TABLE_GENDER_1" localSheetId="56">'x-407'!$B$11</definedName>
    <definedName name="TABLE_GENDER_1" localSheetId="57">'x-501'!$B$11</definedName>
    <definedName name="TABLE_GENDER_1" localSheetId="58">'x-502'!$B$11</definedName>
    <definedName name="TABLE_GENDER_1" localSheetId="59">'x-503'!$B$11</definedName>
    <definedName name="TABLE_GENDER_1" localSheetId="60">'x-504'!$B$11</definedName>
    <definedName name="TABLE_GENDER_1" localSheetId="61">'x-505'!$B$11</definedName>
    <definedName name="TABLE_GENDER_1" localSheetId="62">'x-506'!$B$11</definedName>
    <definedName name="TABLE_GENDER_1" localSheetId="63">'x-507'!$B$11</definedName>
    <definedName name="TABLE_GENDER_1" localSheetId="64">'x-601'!$B$11</definedName>
    <definedName name="TABLE_GENDER_1" localSheetId="65">'x-602'!$B$11</definedName>
    <definedName name="TABLE_GENDER_1" localSheetId="66">'x-603'!$B$11</definedName>
    <definedName name="TABLE_GENDER_1" localSheetId="67">'x-604'!$B$11</definedName>
    <definedName name="TABLE_GENDER_1" localSheetId="68">'x-605'!$B$11</definedName>
    <definedName name="TABLE_GENDER_1" localSheetId="69">'x-606'!$B$11</definedName>
    <definedName name="TABLE_GENDER_1" localSheetId="70">'x-607'!$B$11</definedName>
    <definedName name="TABLE_GENDER_1" localSheetId="71">'x-608'!$B$11</definedName>
    <definedName name="TABLE_GENDER_1" localSheetId="72">'x-609'!$B$11</definedName>
    <definedName name="TABLE_GENDER_1" localSheetId="73">'x-610'!$B$11</definedName>
    <definedName name="TABLE_GENDER_1" localSheetId="74">'x-611'!$B$11</definedName>
    <definedName name="TABLE_GENDER_1" localSheetId="75">'x-612'!$B$11</definedName>
    <definedName name="TABLE_GENDER_1" localSheetId="76">'x-613'!$B$11</definedName>
    <definedName name="TABLE_GENDER_1" localSheetId="77">'x-614'!$B$11</definedName>
    <definedName name="TABLE_GENDER_1" localSheetId="78">'x-615'!$B$11</definedName>
    <definedName name="TABLE_GENDER_1" localSheetId="79">'x-616'!$B$11</definedName>
    <definedName name="TABLE_GENDER_1" localSheetId="80">'x-617'!$B$11</definedName>
    <definedName name="TABLE_GENDER_1" localSheetId="81">'x-618'!$B$11</definedName>
    <definedName name="TABLE_GENDER_1" localSheetId="82">'x-619'!$B$11</definedName>
    <definedName name="TABLE_GENDER_1" localSheetId="83">'x-620'!$B$11</definedName>
    <definedName name="TABLE_GENDER_1" localSheetId="84">'x-621'!$B$11</definedName>
    <definedName name="TABLE_GENDER_1" localSheetId="85">'x-622'!$B$11</definedName>
    <definedName name="TABLE_GENDER_1" localSheetId="86">'x-626'!$B$11</definedName>
    <definedName name="TABLE_GENDER_1" localSheetId="87">'x-627'!$B$11</definedName>
    <definedName name="TABLE_GENDER_1" localSheetId="88">'x-701'!$B$11</definedName>
    <definedName name="TABLE_GENDER_1" localSheetId="89">'x-702'!$B$11</definedName>
    <definedName name="TABLE_GENDER_1" localSheetId="90">'x-template'!$B$11</definedName>
    <definedName name="TABLE_GENDER_2" localSheetId="88">'x-701'!$F$11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'x-220'!$A$6:$B$21</definedName>
    <definedName name="TABLE_INFO_1" localSheetId="21">'x-221'!$A$6:$B$21</definedName>
    <definedName name="TABLE_INFO_1" localSheetId="22">'x-301'!$A$6:$B$21</definedName>
    <definedName name="TABLE_INFO_1" localSheetId="23">'x-302'!$A$6:$B$21</definedName>
    <definedName name="TABLE_INFO_1" localSheetId="24">'x-303'!$A$6:$B$21</definedName>
    <definedName name="TABLE_INFO_1" localSheetId="25">'x-304'!$A$6:$B$21</definedName>
    <definedName name="TABLE_INFO_1" localSheetId="26">'x-305'!$A$6:$B$21</definedName>
    <definedName name="TABLE_INFO_1" localSheetId="27">'x-306'!$A$6:$B$21</definedName>
    <definedName name="TABLE_INFO_1" localSheetId="28">'x-307'!$A$6:$B$21</definedName>
    <definedName name="TABLE_INFO_1" localSheetId="29">'x-308'!$A$6:$B$21</definedName>
    <definedName name="TABLE_INFO_1" localSheetId="30">'x-309'!$A$6:$B$21</definedName>
    <definedName name="TABLE_INFO_1" localSheetId="31">'x-310'!$A$6:$B$21</definedName>
    <definedName name="TABLE_INFO_1" localSheetId="32">'x-311'!$A$6:$B$21</definedName>
    <definedName name="TABLE_INFO_1" localSheetId="33">'x-312'!$A$6:$B$21</definedName>
    <definedName name="TABLE_INFO_1" localSheetId="34">'x-313'!$A$6:$B$21</definedName>
    <definedName name="TABLE_INFO_1" localSheetId="35">'x-314'!$A$6:$B$21</definedName>
    <definedName name="TABLE_INFO_1" localSheetId="36">'x-315'!$A$6:$B$21</definedName>
    <definedName name="TABLE_INFO_1" localSheetId="37">'x-316'!$A$6:$B$21</definedName>
    <definedName name="TABLE_INFO_1" localSheetId="38">'x-317'!$A$6:$B$21</definedName>
    <definedName name="TABLE_INFO_1" localSheetId="39">'x-321'!$A$6:$B$21</definedName>
    <definedName name="TABLE_INFO_1" localSheetId="40">'x-322'!$A$6:$B$21</definedName>
    <definedName name="TABLE_INFO_1" localSheetId="41">'x-323'!$A$6:$B$21</definedName>
    <definedName name="TABLE_INFO_1" localSheetId="42">'x-324'!$A$6:$B$21</definedName>
    <definedName name="TABLE_INFO_1" localSheetId="43">'x-325'!$A$6:$B$21</definedName>
    <definedName name="TABLE_INFO_1" localSheetId="44">'x-326'!$A$6:$B$21</definedName>
    <definedName name="TABLE_INFO_1" localSheetId="45">'x-327'!$A$6:$B$21</definedName>
    <definedName name="TABLE_INFO_1" localSheetId="46">'x-328'!$A$6:$B$21</definedName>
    <definedName name="TABLE_INFO_1" localSheetId="47">'x-329'!$A$6:$B$21</definedName>
    <definedName name="TABLE_INFO_1" localSheetId="48">'x-330'!$A$6:$B$21</definedName>
    <definedName name="TABLE_INFO_1" localSheetId="49">'x-331'!$A$6:$B$21</definedName>
    <definedName name="TABLE_INFO_1" localSheetId="50">'x-401'!$A$6:$B$21</definedName>
    <definedName name="TABLE_INFO_1" localSheetId="51">'x-402'!$A$6:$B$21</definedName>
    <definedName name="TABLE_INFO_1" localSheetId="52">'x-403'!$A$6:$B$21</definedName>
    <definedName name="TABLE_INFO_1" localSheetId="53">'x-404'!$A$6:$B$21</definedName>
    <definedName name="TABLE_INFO_1" localSheetId="54">'x-405'!$A$6:$B$21</definedName>
    <definedName name="TABLE_INFO_1" localSheetId="55">'x-406 '!$A$6:$B$21</definedName>
    <definedName name="TABLE_INFO_1" localSheetId="56">'x-407'!$A$6:$B$21</definedName>
    <definedName name="TABLE_INFO_1" localSheetId="57">'x-501'!$A$6:$B$21</definedName>
    <definedName name="TABLE_INFO_1" localSheetId="58">'x-502'!$A$6:$B$21</definedName>
    <definedName name="TABLE_INFO_1" localSheetId="59">'x-503'!$A$6:$B$21</definedName>
    <definedName name="TABLE_INFO_1" localSheetId="60">'x-504'!$A$6:$B$21</definedName>
    <definedName name="TABLE_INFO_1" localSheetId="61">'x-505'!$A$6:$B$21</definedName>
    <definedName name="TABLE_INFO_1" localSheetId="62">'x-506'!$A$6:$B$21</definedName>
    <definedName name="TABLE_INFO_1" localSheetId="63">'x-507'!$A$6:$B$21</definedName>
    <definedName name="TABLE_INFO_1" localSheetId="64">'x-601'!$A$6:$B$21</definedName>
    <definedName name="TABLE_INFO_1" localSheetId="65">'x-602'!$A$6:$B$21</definedName>
    <definedName name="TABLE_INFO_1" localSheetId="66">'x-603'!$A$6:$B$21</definedName>
    <definedName name="TABLE_INFO_1" localSheetId="67">'x-604'!$A$6:$B$21</definedName>
    <definedName name="TABLE_INFO_1" localSheetId="68">'x-605'!$A$6:$B$21</definedName>
    <definedName name="TABLE_INFO_1" localSheetId="69">'x-606'!$A$6:$B$21</definedName>
    <definedName name="TABLE_INFO_1" localSheetId="70">'x-607'!$A$6:$B$21</definedName>
    <definedName name="TABLE_INFO_1" localSheetId="71">'x-608'!$A$6:$B$21</definedName>
    <definedName name="TABLE_INFO_1" localSheetId="72">'x-609'!$A$6:$B$21</definedName>
    <definedName name="TABLE_INFO_1" localSheetId="73">'x-610'!$A$6:$B$21</definedName>
    <definedName name="TABLE_INFO_1" localSheetId="74">'x-611'!$A$6:$B$21</definedName>
    <definedName name="TABLE_INFO_1" localSheetId="75">'x-612'!$A$6:$B$21</definedName>
    <definedName name="TABLE_INFO_1" localSheetId="76">'x-613'!$A$6:$B$21</definedName>
    <definedName name="TABLE_INFO_1" localSheetId="77">'x-614'!$A$6:$B$21</definedName>
    <definedName name="TABLE_INFO_1" localSheetId="78">'x-615'!$A$6:$B$21</definedName>
    <definedName name="TABLE_INFO_1" localSheetId="79">'x-616'!$A$6:$B$21</definedName>
    <definedName name="TABLE_INFO_1" localSheetId="80">'x-617'!$A$6:$B$21</definedName>
    <definedName name="TABLE_INFO_1" localSheetId="81">'x-618'!$A$6:$B$21</definedName>
    <definedName name="TABLE_INFO_1" localSheetId="82">'x-619'!$A$6:$B$21</definedName>
    <definedName name="TABLE_INFO_1" localSheetId="83">'x-620'!$A$6:$B$21</definedName>
    <definedName name="TABLE_INFO_1" localSheetId="84">'x-621'!$A$6:$B$21</definedName>
    <definedName name="TABLE_INFO_1" localSheetId="85">'x-622'!$A$6:$B$21</definedName>
    <definedName name="TABLE_INFO_1" localSheetId="86">'x-626'!$A$6:$B$21</definedName>
    <definedName name="TABLE_INFO_1" localSheetId="87">'x-627'!$A$6:$B$21</definedName>
    <definedName name="TABLE_INFO_1" localSheetId="88">'x-701'!$A$6:$B$21</definedName>
    <definedName name="TABLE_INFO_1" localSheetId="89">'x-702'!$A$6:$B$21</definedName>
    <definedName name="TABLE_INFO_1" localSheetId="90">'x-template'!$A$6:$B$21</definedName>
    <definedName name="TABLE_INFO_2" localSheetId="88">'x-701'!$E$6:$F$21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'x-220'!$B$15</definedName>
    <definedName name="TABLE_REFERENCE_1" localSheetId="21">'x-221'!$B$15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'x-309'!$B$15</definedName>
    <definedName name="TABLE_REFERENCE_1" localSheetId="31">'x-310'!$B$15</definedName>
    <definedName name="TABLE_REFERENCE_1" localSheetId="32">'x-311'!$B$15</definedName>
    <definedName name="TABLE_REFERENCE_1" localSheetId="33">'x-312'!$B$15</definedName>
    <definedName name="TABLE_REFERENCE_1" localSheetId="34">'x-313'!$B$15</definedName>
    <definedName name="TABLE_REFERENCE_1" localSheetId="35">'x-314'!$B$15</definedName>
    <definedName name="TABLE_REFERENCE_1" localSheetId="36">'x-315'!$B$15</definedName>
    <definedName name="TABLE_REFERENCE_1" localSheetId="37">'x-316'!$B$15</definedName>
    <definedName name="TABLE_REFERENCE_1" localSheetId="38">'x-317'!$B$15</definedName>
    <definedName name="TABLE_REFERENCE_1" localSheetId="39">'x-321'!$B$15</definedName>
    <definedName name="TABLE_REFERENCE_1" localSheetId="40">'x-322'!$B$15</definedName>
    <definedName name="TABLE_REFERENCE_1" localSheetId="41">'x-323'!$B$15</definedName>
    <definedName name="TABLE_REFERENCE_1" localSheetId="42">'x-324'!$B$15</definedName>
    <definedName name="TABLE_REFERENCE_1" localSheetId="43">'x-325'!$B$15</definedName>
    <definedName name="TABLE_REFERENCE_1" localSheetId="44">'x-326'!$B$15</definedName>
    <definedName name="TABLE_REFERENCE_1" localSheetId="45">'x-327'!$B$15</definedName>
    <definedName name="TABLE_REFERENCE_1" localSheetId="46">'x-328'!$B$15</definedName>
    <definedName name="TABLE_REFERENCE_1" localSheetId="47">'x-329'!$B$15</definedName>
    <definedName name="TABLE_REFERENCE_1" localSheetId="48">'x-330'!$B$15</definedName>
    <definedName name="TABLE_REFERENCE_1" localSheetId="49">'x-331'!$B$15</definedName>
    <definedName name="TABLE_REFERENCE_1" localSheetId="50">'x-401'!$B$15</definedName>
    <definedName name="TABLE_REFERENCE_1" localSheetId="51">'x-402'!$B$15</definedName>
    <definedName name="TABLE_REFERENCE_1" localSheetId="52">'x-403'!$B$15</definedName>
    <definedName name="TABLE_REFERENCE_1" localSheetId="53">'x-404'!$B$15</definedName>
    <definedName name="TABLE_REFERENCE_1" localSheetId="54">'x-405'!$B$15</definedName>
    <definedName name="TABLE_REFERENCE_1" localSheetId="55">'x-406 '!$B$15</definedName>
    <definedName name="TABLE_REFERENCE_1" localSheetId="56">'x-407'!$B$15</definedName>
    <definedName name="TABLE_REFERENCE_1" localSheetId="57">'x-501'!$B$15</definedName>
    <definedName name="TABLE_REFERENCE_1" localSheetId="58">'x-502'!$B$15</definedName>
    <definedName name="TABLE_REFERENCE_1" localSheetId="59">'x-503'!$B$15</definedName>
    <definedName name="TABLE_REFERENCE_1" localSheetId="60">'x-504'!$B$15</definedName>
    <definedName name="TABLE_REFERENCE_1" localSheetId="61">'x-505'!$B$15</definedName>
    <definedName name="TABLE_REFERENCE_1" localSheetId="62">'x-506'!$B$15</definedName>
    <definedName name="TABLE_REFERENCE_1" localSheetId="63">'x-507'!$B$15</definedName>
    <definedName name="TABLE_REFERENCE_1" localSheetId="64">'x-601'!$B$15</definedName>
    <definedName name="TABLE_REFERENCE_1" localSheetId="65">'x-602'!$B$15</definedName>
    <definedName name="TABLE_REFERENCE_1" localSheetId="66">'x-603'!$B$15</definedName>
    <definedName name="TABLE_REFERENCE_1" localSheetId="67">'x-604'!$B$15</definedName>
    <definedName name="TABLE_REFERENCE_1" localSheetId="68">'x-605'!$B$15</definedName>
    <definedName name="TABLE_REFERENCE_1" localSheetId="69">'x-606'!$B$15</definedName>
    <definedName name="TABLE_REFERENCE_1" localSheetId="70">'x-607'!$B$15</definedName>
    <definedName name="TABLE_REFERENCE_1" localSheetId="71">'x-608'!$B$15</definedName>
    <definedName name="TABLE_REFERENCE_1" localSheetId="72">'x-609'!$B$15</definedName>
    <definedName name="TABLE_REFERENCE_1" localSheetId="73">'x-610'!$B$15</definedName>
    <definedName name="TABLE_REFERENCE_1" localSheetId="74">'x-611'!$B$15</definedName>
    <definedName name="TABLE_REFERENCE_1" localSheetId="75">'x-612'!$B$15</definedName>
    <definedName name="TABLE_REFERENCE_1" localSheetId="76">'x-613'!$B$15</definedName>
    <definedName name="TABLE_REFERENCE_1" localSheetId="77">'x-614'!$B$15</definedName>
    <definedName name="TABLE_REFERENCE_1" localSheetId="78">'x-615'!$B$15</definedName>
    <definedName name="TABLE_REFERENCE_1" localSheetId="79">'x-616'!$B$15</definedName>
    <definedName name="TABLE_REFERENCE_1" localSheetId="80">'x-617'!$B$15</definedName>
    <definedName name="TABLE_REFERENCE_1" localSheetId="81">'x-618'!$B$15</definedName>
    <definedName name="TABLE_REFERENCE_1" localSheetId="82">'x-619'!$B$15</definedName>
    <definedName name="TABLE_REFERENCE_1" localSheetId="83">'x-620'!$B$15</definedName>
    <definedName name="TABLE_REFERENCE_1" localSheetId="84">'x-621'!$B$15</definedName>
    <definedName name="TABLE_REFERENCE_1" localSheetId="85">'x-622'!$B$15</definedName>
    <definedName name="TABLE_REFERENCE_1" localSheetId="86">'x-626'!$B$15</definedName>
    <definedName name="TABLE_REFERENCE_1" localSheetId="87">'x-627'!$B$15</definedName>
    <definedName name="TABLE_REFERENCE_1" localSheetId="88">'x-701'!$B$15</definedName>
    <definedName name="TABLE_REFERENCE_1" localSheetId="89">'x-702'!$B$15</definedName>
    <definedName name="TABLE_REFERENCE_1" localSheetId="90">'x-template'!$B$15</definedName>
    <definedName name="TABLE_REFERENCE_2" localSheetId="88">'x-701'!$F$15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'x-220'!$B$16</definedName>
    <definedName name="TABLE_REFERENCE_GUIDANCE_1" localSheetId="21">'x-221'!$B$16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'x-309'!$B$16</definedName>
    <definedName name="TABLE_REFERENCE_GUIDANCE_1" localSheetId="31">'x-310'!$B$16</definedName>
    <definedName name="TABLE_REFERENCE_GUIDANCE_1" localSheetId="32">'x-311'!$B$16</definedName>
    <definedName name="TABLE_REFERENCE_GUIDANCE_1" localSheetId="33">'x-312'!$B$16</definedName>
    <definedName name="TABLE_REFERENCE_GUIDANCE_1" localSheetId="34">'x-313'!$B$16</definedName>
    <definedName name="TABLE_REFERENCE_GUIDANCE_1" localSheetId="35">'x-314'!$B$16</definedName>
    <definedName name="TABLE_REFERENCE_GUIDANCE_1" localSheetId="36">'x-315'!$B$16</definedName>
    <definedName name="TABLE_REFERENCE_GUIDANCE_1" localSheetId="37">'x-316'!$B$16</definedName>
    <definedName name="TABLE_REFERENCE_GUIDANCE_1" localSheetId="38">'x-317'!$B$16</definedName>
    <definedName name="TABLE_REFERENCE_GUIDANCE_1" localSheetId="39">'x-321'!$B$16</definedName>
    <definedName name="TABLE_REFERENCE_GUIDANCE_1" localSheetId="40">'x-322'!$B$16</definedName>
    <definedName name="TABLE_REFERENCE_GUIDANCE_1" localSheetId="41">'x-323'!$B$16</definedName>
    <definedName name="TABLE_REFERENCE_GUIDANCE_1" localSheetId="42">'x-324'!$B$16</definedName>
    <definedName name="TABLE_REFERENCE_GUIDANCE_1" localSheetId="43">'x-325'!$B$16</definedName>
    <definedName name="TABLE_REFERENCE_GUIDANCE_1" localSheetId="44">'x-326'!$B$16</definedName>
    <definedName name="TABLE_REFERENCE_GUIDANCE_1" localSheetId="45">'x-327'!$B$16</definedName>
    <definedName name="TABLE_REFERENCE_GUIDANCE_1" localSheetId="46">'x-328'!$B$16</definedName>
    <definedName name="TABLE_REFERENCE_GUIDANCE_1" localSheetId="47">'x-329'!$B$16</definedName>
    <definedName name="TABLE_REFERENCE_GUIDANCE_1" localSheetId="48">'x-330'!$B$16</definedName>
    <definedName name="TABLE_REFERENCE_GUIDANCE_1" localSheetId="49">'x-331'!$B$16</definedName>
    <definedName name="TABLE_REFERENCE_GUIDANCE_1" localSheetId="50">'x-401'!$B$16</definedName>
    <definedName name="TABLE_REFERENCE_GUIDANCE_1" localSheetId="51">'x-402'!$B$16</definedName>
    <definedName name="TABLE_REFERENCE_GUIDANCE_1" localSheetId="52">'x-403'!$B$16</definedName>
    <definedName name="TABLE_REFERENCE_GUIDANCE_1" localSheetId="53">'x-404'!$B$16</definedName>
    <definedName name="TABLE_REFERENCE_GUIDANCE_1" localSheetId="54">'x-405'!$B$16</definedName>
    <definedName name="TABLE_REFERENCE_GUIDANCE_1" localSheetId="55">'x-406 '!$B$16</definedName>
    <definedName name="TABLE_REFERENCE_GUIDANCE_1" localSheetId="56">'x-407'!$B$16</definedName>
    <definedName name="TABLE_REFERENCE_GUIDANCE_1" localSheetId="57">'x-501'!$B$16</definedName>
    <definedName name="TABLE_REFERENCE_GUIDANCE_1" localSheetId="58">'x-502'!$B$16</definedName>
    <definedName name="TABLE_REFERENCE_GUIDANCE_1" localSheetId="59">'x-503'!$B$16</definedName>
    <definedName name="TABLE_REFERENCE_GUIDANCE_1" localSheetId="60">'x-504'!$B$16</definedName>
    <definedName name="TABLE_REFERENCE_GUIDANCE_1" localSheetId="61">'x-505'!$B$16</definedName>
    <definedName name="TABLE_REFERENCE_GUIDANCE_1" localSheetId="62">'x-506'!$B$16</definedName>
    <definedName name="TABLE_REFERENCE_GUIDANCE_1" localSheetId="63">'x-507'!$B$16</definedName>
    <definedName name="TABLE_REFERENCE_GUIDANCE_1" localSheetId="64">'x-601'!$B$16</definedName>
    <definedName name="TABLE_REFERENCE_GUIDANCE_1" localSheetId="65">'x-602'!$B$16</definedName>
    <definedName name="TABLE_REFERENCE_GUIDANCE_1" localSheetId="66">'x-603'!$B$16</definedName>
    <definedName name="TABLE_REFERENCE_GUIDANCE_1" localSheetId="67">'x-604'!$B$16</definedName>
    <definedName name="TABLE_REFERENCE_GUIDANCE_1" localSheetId="68">'x-605'!$B$16</definedName>
    <definedName name="TABLE_REFERENCE_GUIDANCE_1" localSheetId="69">'x-606'!$B$16</definedName>
    <definedName name="TABLE_REFERENCE_GUIDANCE_1" localSheetId="70">'x-607'!$B$16</definedName>
    <definedName name="TABLE_REFERENCE_GUIDANCE_1" localSheetId="71">'x-608'!$B$16</definedName>
    <definedName name="TABLE_REFERENCE_GUIDANCE_1" localSheetId="72">'x-609'!$B$16</definedName>
    <definedName name="TABLE_REFERENCE_GUIDANCE_1" localSheetId="73">'x-610'!$B$16</definedName>
    <definedName name="TABLE_REFERENCE_GUIDANCE_1" localSheetId="74">'x-611'!$B$16</definedName>
    <definedName name="TABLE_REFERENCE_GUIDANCE_1" localSheetId="75">'x-612'!$B$16</definedName>
    <definedName name="TABLE_REFERENCE_GUIDANCE_1" localSheetId="76">'x-613'!$B$16</definedName>
    <definedName name="TABLE_REFERENCE_GUIDANCE_1" localSheetId="77">'x-614'!$B$16</definedName>
    <definedName name="TABLE_REFERENCE_GUIDANCE_1" localSheetId="78">'x-615'!$B$16</definedName>
    <definedName name="TABLE_REFERENCE_GUIDANCE_1" localSheetId="79">'x-616'!$B$16</definedName>
    <definedName name="TABLE_REFERENCE_GUIDANCE_1" localSheetId="80">'x-617'!$B$16</definedName>
    <definedName name="TABLE_REFERENCE_GUIDANCE_1" localSheetId="81">'x-618'!$B$16</definedName>
    <definedName name="TABLE_REFERENCE_GUIDANCE_1" localSheetId="82">'x-619'!$B$16</definedName>
    <definedName name="TABLE_REFERENCE_GUIDANCE_1" localSheetId="83">'x-620'!$B$16</definedName>
    <definedName name="TABLE_REFERENCE_GUIDANCE_1" localSheetId="84">'x-621'!$B$16</definedName>
    <definedName name="TABLE_REFERENCE_GUIDANCE_1" localSheetId="85">'x-622'!$B$16</definedName>
    <definedName name="TABLE_REFERENCE_GUIDANCE_1" localSheetId="86">'x-626'!$B$16</definedName>
    <definedName name="TABLE_REFERENCE_GUIDANCE_1" localSheetId="87">'x-627'!$B$16</definedName>
    <definedName name="TABLE_REFERENCE_GUIDANCE_1" localSheetId="88">'x-701'!$B$16</definedName>
    <definedName name="TABLE_REFERENCE_GUIDANCE_1" localSheetId="89">'x-702'!$B$16</definedName>
    <definedName name="TABLE_REFERENCE_GUIDANCE_1" localSheetId="90">'x-template'!$B$16</definedName>
    <definedName name="TABLE_REFERENCE_GUIDANCE_2" localSheetId="88">'x-701'!$F$16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'x-220'!$B$17</definedName>
    <definedName name="TABLE_RELATED_1" localSheetId="21">'x-221'!$B$17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'x-309'!$B$17</definedName>
    <definedName name="TABLE_RELATED_1" localSheetId="31">'x-310'!$B$17</definedName>
    <definedName name="TABLE_RELATED_1" localSheetId="32">'x-311'!$B$17</definedName>
    <definedName name="TABLE_RELATED_1" localSheetId="33">'x-312'!$B$17</definedName>
    <definedName name="TABLE_RELATED_1" localSheetId="34">'x-313'!$B$17</definedName>
    <definedName name="TABLE_RELATED_1" localSheetId="35">'x-314'!$B$17</definedName>
    <definedName name="TABLE_RELATED_1" localSheetId="36">'x-315'!$B$17</definedName>
    <definedName name="TABLE_RELATED_1" localSheetId="37">'x-316'!$B$17</definedName>
    <definedName name="TABLE_RELATED_1" localSheetId="38">'x-317'!$B$17</definedName>
    <definedName name="TABLE_RELATED_1" localSheetId="39">'x-321'!$B$17</definedName>
    <definedName name="TABLE_RELATED_1" localSheetId="40">'x-322'!$B$17</definedName>
    <definedName name="TABLE_RELATED_1" localSheetId="41">'x-323'!$B$17</definedName>
    <definedName name="TABLE_RELATED_1" localSheetId="42">'x-324'!$B$17</definedName>
    <definedName name="TABLE_RELATED_1" localSheetId="43">'x-325'!$B$17</definedName>
    <definedName name="TABLE_RELATED_1" localSheetId="44">'x-326'!$B$17</definedName>
    <definedName name="TABLE_RELATED_1" localSheetId="45">'x-327'!$B$17</definedName>
    <definedName name="TABLE_RELATED_1" localSheetId="46">'x-328'!$B$17</definedName>
    <definedName name="TABLE_RELATED_1" localSheetId="47">'x-329'!$B$17</definedName>
    <definedName name="TABLE_RELATED_1" localSheetId="48">'x-330'!$B$17</definedName>
    <definedName name="TABLE_RELATED_1" localSheetId="49">'x-331'!$B$17</definedName>
    <definedName name="TABLE_RELATED_1" localSheetId="50">'x-401'!$B$17</definedName>
    <definedName name="TABLE_RELATED_1" localSheetId="51">'x-402'!$B$17</definedName>
    <definedName name="TABLE_RELATED_1" localSheetId="52">'x-403'!$B$17</definedName>
    <definedName name="TABLE_RELATED_1" localSheetId="53">'x-404'!$B$17</definedName>
    <definedName name="TABLE_RELATED_1" localSheetId="54">'x-405'!$B$17</definedName>
    <definedName name="TABLE_RELATED_1" localSheetId="55">'x-406 '!$B$17</definedName>
    <definedName name="TABLE_RELATED_1" localSheetId="56">'x-407'!$B$17</definedName>
    <definedName name="TABLE_RELATED_1" localSheetId="57">'x-501'!$B$17</definedName>
    <definedName name="TABLE_RELATED_1" localSheetId="58">'x-502'!$B$17</definedName>
    <definedName name="TABLE_RELATED_1" localSheetId="59">'x-503'!$B$17</definedName>
    <definedName name="TABLE_RELATED_1" localSheetId="60">'x-504'!$B$17</definedName>
    <definedName name="TABLE_RELATED_1" localSheetId="61">'x-505'!$B$17</definedName>
    <definedName name="TABLE_RELATED_1" localSheetId="62">'x-506'!$B$17</definedName>
    <definedName name="TABLE_RELATED_1" localSheetId="63">'x-507'!$B$17</definedName>
    <definedName name="TABLE_RELATED_1" localSheetId="64">'x-601'!$B$17</definedName>
    <definedName name="TABLE_RELATED_1" localSheetId="65">'x-602'!$B$17</definedName>
    <definedName name="TABLE_RELATED_1" localSheetId="66">'x-603'!$B$17</definedName>
    <definedName name="TABLE_RELATED_1" localSheetId="67">'x-604'!$B$17</definedName>
    <definedName name="TABLE_RELATED_1" localSheetId="68">'x-605'!$B$17</definedName>
    <definedName name="TABLE_RELATED_1" localSheetId="69">'x-606'!$B$17</definedName>
    <definedName name="TABLE_RELATED_1" localSheetId="70">'x-607'!$B$17</definedName>
    <definedName name="TABLE_RELATED_1" localSheetId="71">'x-608'!$B$17</definedName>
    <definedName name="TABLE_RELATED_1" localSheetId="72">'x-609'!$B$17</definedName>
    <definedName name="TABLE_RELATED_1" localSheetId="73">'x-610'!$B$17</definedName>
    <definedName name="TABLE_RELATED_1" localSheetId="74">'x-611'!$B$17</definedName>
    <definedName name="TABLE_RELATED_1" localSheetId="75">'x-612'!$B$17</definedName>
    <definedName name="TABLE_RELATED_1" localSheetId="76">'x-613'!$B$17</definedName>
    <definedName name="TABLE_RELATED_1" localSheetId="77">'x-614'!$B$17</definedName>
    <definedName name="TABLE_RELATED_1" localSheetId="78">'x-615'!$B$17</definedName>
    <definedName name="TABLE_RELATED_1" localSheetId="79">'x-616'!$B$17</definedName>
    <definedName name="TABLE_RELATED_1" localSheetId="80">'x-617'!$B$17</definedName>
    <definedName name="TABLE_RELATED_1" localSheetId="81">'x-618'!$B$17</definedName>
    <definedName name="TABLE_RELATED_1" localSheetId="82">'x-619'!$B$17</definedName>
    <definedName name="TABLE_RELATED_1" localSheetId="83">'x-620'!$B$17</definedName>
    <definedName name="TABLE_RELATED_1" localSheetId="84">'x-621'!$B$17</definedName>
    <definedName name="TABLE_RELATED_1" localSheetId="85">'x-622'!$B$17</definedName>
    <definedName name="TABLE_RELATED_1" localSheetId="86">'x-626'!$B$17</definedName>
    <definedName name="TABLE_RELATED_1" localSheetId="87">'x-627'!$B$17</definedName>
    <definedName name="TABLE_RELATED_1" localSheetId="88">'x-701'!$B$17</definedName>
    <definedName name="TABLE_RELATED_1" localSheetId="89">'x-702'!$B$17</definedName>
    <definedName name="TABLE_RELATED_1" localSheetId="90">'x-template'!$B$17</definedName>
    <definedName name="TABLE_RELATED_2" localSheetId="88">'x-701'!$F$17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'x-220'!$B$8</definedName>
    <definedName name="TABLE_SECTION_1" localSheetId="21">'x-221'!$B$8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'x-309'!$B$8</definedName>
    <definedName name="TABLE_SECTION_1" localSheetId="31">'x-310'!$B$8</definedName>
    <definedName name="TABLE_SECTION_1" localSheetId="32">'x-311'!$B$8</definedName>
    <definedName name="TABLE_SECTION_1" localSheetId="33">'x-312'!$B$8</definedName>
    <definedName name="TABLE_SECTION_1" localSheetId="34">'x-313'!$B$8</definedName>
    <definedName name="TABLE_SECTION_1" localSheetId="35">'x-314'!$B$8</definedName>
    <definedName name="TABLE_SECTION_1" localSheetId="36">'x-315'!$B$8</definedName>
    <definedName name="TABLE_SECTION_1" localSheetId="37">'x-316'!$B$8</definedName>
    <definedName name="TABLE_SECTION_1" localSheetId="38">'x-317'!$B$8</definedName>
    <definedName name="TABLE_SECTION_1" localSheetId="39">'x-321'!$B$8</definedName>
    <definedName name="TABLE_SECTION_1" localSheetId="40">'x-322'!$B$8</definedName>
    <definedName name="TABLE_SECTION_1" localSheetId="41">'x-323'!$B$8</definedName>
    <definedName name="TABLE_SECTION_1" localSheetId="42">'x-324'!$B$8</definedName>
    <definedName name="TABLE_SECTION_1" localSheetId="43">'x-325'!$B$8</definedName>
    <definedName name="TABLE_SECTION_1" localSheetId="44">'x-326'!$B$8</definedName>
    <definedName name="TABLE_SECTION_1" localSheetId="45">'x-327'!$B$8</definedName>
    <definedName name="TABLE_SECTION_1" localSheetId="46">'x-328'!$B$8</definedName>
    <definedName name="TABLE_SECTION_1" localSheetId="47">'x-329'!$B$8</definedName>
    <definedName name="TABLE_SECTION_1" localSheetId="48">'x-330'!$B$8</definedName>
    <definedName name="TABLE_SECTION_1" localSheetId="49">'x-331'!$B$8</definedName>
    <definedName name="TABLE_SECTION_1" localSheetId="50">'x-401'!$B$8</definedName>
    <definedName name="TABLE_SECTION_1" localSheetId="51">'x-402'!$B$8</definedName>
    <definedName name="TABLE_SECTION_1" localSheetId="52">'x-403'!$B$8</definedName>
    <definedName name="TABLE_SECTION_1" localSheetId="53">'x-404'!$B$8</definedName>
    <definedName name="TABLE_SECTION_1" localSheetId="54">'x-405'!$B$8</definedName>
    <definedName name="TABLE_SECTION_1" localSheetId="55">'x-406 '!$B$8</definedName>
    <definedName name="TABLE_SECTION_1" localSheetId="56">'x-407'!$B$8</definedName>
    <definedName name="TABLE_SECTION_1" localSheetId="57">'x-501'!$B$8</definedName>
    <definedName name="TABLE_SECTION_1" localSheetId="58">'x-502'!$B$8</definedName>
    <definedName name="TABLE_SECTION_1" localSheetId="59">'x-503'!$B$8</definedName>
    <definedName name="TABLE_SECTION_1" localSheetId="60">'x-504'!$B$8</definedName>
    <definedName name="TABLE_SECTION_1" localSheetId="61">'x-505'!$B$8</definedName>
    <definedName name="TABLE_SECTION_1" localSheetId="62">'x-506'!$B$8</definedName>
    <definedName name="TABLE_SECTION_1" localSheetId="63">'x-507'!$B$8</definedName>
    <definedName name="TABLE_SECTION_1" localSheetId="64">'x-601'!$B$8</definedName>
    <definedName name="TABLE_SECTION_1" localSheetId="65">'x-602'!$B$8</definedName>
    <definedName name="TABLE_SECTION_1" localSheetId="66">'x-603'!$B$8</definedName>
    <definedName name="TABLE_SECTION_1" localSheetId="67">'x-604'!$B$8</definedName>
    <definedName name="TABLE_SECTION_1" localSheetId="68">'x-605'!$B$8</definedName>
    <definedName name="TABLE_SECTION_1" localSheetId="69">'x-606'!$B$8</definedName>
    <definedName name="TABLE_SECTION_1" localSheetId="70">'x-607'!$B$8</definedName>
    <definedName name="TABLE_SECTION_1" localSheetId="71">'x-608'!$B$8</definedName>
    <definedName name="TABLE_SECTION_1" localSheetId="72">'x-609'!$B$8</definedName>
    <definedName name="TABLE_SECTION_1" localSheetId="73">'x-610'!$B$8</definedName>
    <definedName name="TABLE_SECTION_1" localSheetId="74">'x-611'!$B$8</definedName>
    <definedName name="TABLE_SECTION_1" localSheetId="75">'x-612'!$B$8</definedName>
    <definedName name="TABLE_SECTION_1" localSheetId="76">'x-613'!$B$8</definedName>
    <definedName name="TABLE_SECTION_1" localSheetId="77">'x-614'!$B$8</definedName>
    <definedName name="TABLE_SECTION_1" localSheetId="78">'x-615'!$B$8</definedName>
    <definedName name="TABLE_SECTION_1" localSheetId="79">'x-616'!$B$8</definedName>
    <definedName name="TABLE_SECTION_1" localSheetId="80">'x-617'!$B$8</definedName>
    <definedName name="TABLE_SECTION_1" localSheetId="81">'x-618'!$B$8</definedName>
    <definedName name="TABLE_SECTION_1" localSheetId="82">'x-619'!$B$8</definedName>
    <definedName name="TABLE_SECTION_1" localSheetId="83">'x-620'!$B$8</definedName>
    <definedName name="TABLE_SECTION_1" localSheetId="84">'x-621'!$B$8</definedName>
    <definedName name="TABLE_SECTION_1" localSheetId="85">'x-622'!$B$8</definedName>
    <definedName name="TABLE_SECTION_1" localSheetId="86">'x-626'!$B$8</definedName>
    <definedName name="TABLE_SECTION_1" localSheetId="87">'x-627'!$B$8</definedName>
    <definedName name="TABLE_SECTION_1" localSheetId="88">'x-701'!$B$8</definedName>
    <definedName name="TABLE_SECTION_1" localSheetId="89">'x-702'!$B$8</definedName>
    <definedName name="TABLE_SECTION_1" localSheetId="90">'x-template'!$B$8</definedName>
    <definedName name="TABLE_SECTION_2" localSheetId="88">'x-701'!$F$8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'x-220'!$B$13</definedName>
    <definedName name="TABLE_SECTION_NUMBER_1" localSheetId="21">'x-221'!$B$13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'x-309'!$B$13</definedName>
    <definedName name="TABLE_SECTION_NUMBER_1" localSheetId="31">'x-310'!$B$13</definedName>
    <definedName name="TABLE_SECTION_NUMBER_1" localSheetId="32">'x-311'!$B$13</definedName>
    <definedName name="TABLE_SECTION_NUMBER_1" localSheetId="33">'x-312'!$B$13</definedName>
    <definedName name="TABLE_SECTION_NUMBER_1" localSheetId="34">'x-313'!$B$13</definedName>
    <definedName name="TABLE_SECTION_NUMBER_1" localSheetId="35">'x-314'!$B$13</definedName>
    <definedName name="TABLE_SECTION_NUMBER_1" localSheetId="36">'x-315'!$B$13</definedName>
    <definedName name="TABLE_SECTION_NUMBER_1" localSheetId="37">'x-316'!$B$13</definedName>
    <definedName name="TABLE_SECTION_NUMBER_1" localSheetId="38">'x-317'!$B$13</definedName>
    <definedName name="TABLE_SECTION_NUMBER_1" localSheetId="39">'x-321'!$B$13</definedName>
    <definedName name="TABLE_SECTION_NUMBER_1" localSheetId="40">'x-322'!$B$13</definedName>
    <definedName name="TABLE_SECTION_NUMBER_1" localSheetId="41">'x-323'!$B$13</definedName>
    <definedName name="TABLE_SECTION_NUMBER_1" localSheetId="42">'x-324'!$B$13</definedName>
    <definedName name="TABLE_SECTION_NUMBER_1" localSheetId="43">'x-325'!$B$13</definedName>
    <definedName name="TABLE_SECTION_NUMBER_1" localSheetId="44">'x-326'!$B$13</definedName>
    <definedName name="TABLE_SECTION_NUMBER_1" localSheetId="45">'x-327'!$B$13</definedName>
    <definedName name="TABLE_SECTION_NUMBER_1" localSheetId="46">'x-328'!$B$13</definedName>
    <definedName name="TABLE_SECTION_NUMBER_1" localSheetId="47">'x-329'!$B$13</definedName>
    <definedName name="TABLE_SECTION_NUMBER_1" localSheetId="48">'x-330'!$B$13</definedName>
    <definedName name="TABLE_SECTION_NUMBER_1" localSheetId="49">'x-331'!$B$13</definedName>
    <definedName name="TABLE_SECTION_NUMBER_1" localSheetId="50">'x-401'!$B$13</definedName>
    <definedName name="TABLE_SECTION_NUMBER_1" localSheetId="51">'x-402'!$B$13</definedName>
    <definedName name="TABLE_SECTION_NUMBER_1" localSheetId="52">'x-403'!$B$13</definedName>
    <definedName name="TABLE_SECTION_NUMBER_1" localSheetId="53">'x-404'!$B$13</definedName>
    <definedName name="TABLE_SECTION_NUMBER_1" localSheetId="54">'x-405'!$B$13</definedName>
    <definedName name="TABLE_SECTION_NUMBER_1" localSheetId="55">'x-406 '!$B$13</definedName>
    <definedName name="TABLE_SECTION_NUMBER_1" localSheetId="56">'x-407'!$B$13</definedName>
    <definedName name="TABLE_SECTION_NUMBER_1" localSheetId="57">'x-501'!$B$13</definedName>
    <definedName name="TABLE_SECTION_NUMBER_1" localSheetId="58">'x-502'!$B$13</definedName>
    <definedName name="TABLE_SECTION_NUMBER_1" localSheetId="59">'x-503'!$B$13</definedName>
    <definedName name="TABLE_SECTION_NUMBER_1" localSheetId="60">'x-504'!$B$13</definedName>
    <definedName name="TABLE_SECTION_NUMBER_1" localSheetId="61">'x-505'!$B$13</definedName>
    <definedName name="TABLE_SECTION_NUMBER_1" localSheetId="62">'x-506'!$B$13</definedName>
    <definedName name="TABLE_SECTION_NUMBER_1" localSheetId="63">'x-507'!$B$13</definedName>
    <definedName name="TABLE_SECTION_NUMBER_1" localSheetId="64">'x-601'!$B$13</definedName>
    <definedName name="TABLE_SECTION_NUMBER_1" localSheetId="65">'x-602'!$B$13</definedName>
    <definedName name="TABLE_SECTION_NUMBER_1" localSheetId="66">'x-603'!$B$13</definedName>
    <definedName name="TABLE_SECTION_NUMBER_1" localSheetId="67">'x-604'!$B$13</definedName>
    <definedName name="TABLE_SECTION_NUMBER_1" localSheetId="68">'x-605'!$B$13</definedName>
    <definedName name="TABLE_SECTION_NUMBER_1" localSheetId="69">'x-606'!$B$13</definedName>
    <definedName name="TABLE_SECTION_NUMBER_1" localSheetId="70">'x-607'!$B$13</definedName>
    <definedName name="TABLE_SECTION_NUMBER_1" localSheetId="71">'x-608'!$B$13</definedName>
    <definedName name="TABLE_SECTION_NUMBER_1" localSheetId="72">'x-609'!$B$13</definedName>
    <definedName name="TABLE_SECTION_NUMBER_1" localSheetId="73">'x-610'!$B$13</definedName>
    <definedName name="TABLE_SECTION_NUMBER_1" localSheetId="74">'x-611'!$B$13</definedName>
    <definedName name="TABLE_SECTION_NUMBER_1" localSheetId="75">'x-612'!$B$13</definedName>
    <definedName name="TABLE_SECTION_NUMBER_1" localSheetId="76">'x-613'!$B$13</definedName>
    <definedName name="TABLE_SECTION_NUMBER_1" localSheetId="77">'x-614'!$B$13</definedName>
    <definedName name="TABLE_SECTION_NUMBER_1" localSheetId="78">'x-615'!$B$13</definedName>
    <definedName name="TABLE_SECTION_NUMBER_1" localSheetId="79">'x-616'!$B$13</definedName>
    <definedName name="TABLE_SECTION_NUMBER_1" localSheetId="80">'x-617'!$B$13</definedName>
    <definedName name="TABLE_SECTION_NUMBER_1" localSheetId="81">'x-618'!$B$13</definedName>
    <definedName name="TABLE_SECTION_NUMBER_1" localSheetId="82">'x-619'!$B$13</definedName>
    <definedName name="TABLE_SECTION_NUMBER_1" localSheetId="83">'x-620'!$B$13</definedName>
    <definedName name="TABLE_SECTION_NUMBER_1" localSheetId="84">'x-621'!$B$13</definedName>
    <definedName name="TABLE_SECTION_NUMBER_1" localSheetId="85">'x-622'!$B$13</definedName>
    <definedName name="TABLE_SECTION_NUMBER_1" localSheetId="86">'x-626'!$B$13</definedName>
    <definedName name="TABLE_SECTION_NUMBER_1" localSheetId="87">'x-627'!$B$13</definedName>
    <definedName name="TABLE_SECTION_NUMBER_1" localSheetId="88">'x-701'!$B$13</definedName>
    <definedName name="TABLE_SECTION_NUMBER_1" localSheetId="89">'x-702'!$B$13</definedName>
    <definedName name="TABLE_SECTION_NUMBER_1" localSheetId="90">'x-template'!$B$13</definedName>
    <definedName name="TABLE_SECTION_NUMBER_2" localSheetId="88">'x-701'!$F$13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'x-220'!$B$14</definedName>
    <definedName name="TABLE_SERIES_NUMBER_1" localSheetId="21">'x-221'!$B$14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'x-309'!$B$14</definedName>
    <definedName name="TABLE_SERIES_NUMBER_1" localSheetId="31">'x-310'!$B$14</definedName>
    <definedName name="TABLE_SERIES_NUMBER_1" localSheetId="32">'x-311'!$B$14</definedName>
    <definedName name="TABLE_SERIES_NUMBER_1" localSheetId="33">'x-312'!$B$14</definedName>
    <definedName name="TABLE_SERIES_NUMBER_1" localSheetId="34">'x-313'!$B$14</definedName>
    <definedName name="TABLE_SERIES_NUMBER_1" localSheetId="35">'x-314'!$B$14</definedName>
    <definedName name="TABLE_SERIES_NUMBER_1" localSheetId="36">'x-315'!$B$14</definedName>
    <definedName name="TABLE_SERIES_NUMBER_1" localSheetId="37">'x-316'!$B$14</definedName>
    <definedName name="TABLE_SERIES_NUMBER_1" localSheetId="38">'x-317'!$B$14</definedName>
    <definedName name="TABLE_SERIES_NUMBER_1" localSheetId="39">'x-321'!$B$14</definedName>
    <definedName name="TABLE_SERIES_NUMBER_1" localSheetId="40">'x-322'!$B$14</definedName>
    <definedName name="TABLE_SERIES_NUMBER_1" localSheetId="41">'x-323'!$B$14</definedName>
    <definedName name="TABLE_SERIES_NUMBER_1" localSheetId="42">'x-324'!$B$14</definedName>
    <definedName name="TABLE_SERIES_NUMBER_1" localSheetId="43">'x-325'!$B$14</definedName>
    <definedName name="TABLE_SERIES_NUMBER_1" localSheetId="44">'x-326'!$B$14</definedName>
    <definedName name="TABLE_SERIES_NUMBER_1" localSheetId="45">'x-327'!$B$14</definedName>
    <definedName name="TABLE_SERIES_NUMBER_1" localSheetId="46">'x-328'!$B$14</definedName>
    <definedName name="TABLE_SERIES_NUMBER_1" localSheetId="47">'x-329'!$B$14</definedName>
    <definedName name="TABLE_SERIES_NUMBER_1" localSheetId="48">'x-330'!$B$14</definedName>
    <definedName name="TABLE_SERIES_NUMBER_1" localSheetId="49">'x-331'!$B$14</definedName>
    <definedName name="TABLE_SERIES_NUMBER_1" localSheetId="50">'x-401'!$B$14</definedName>
    <definedName name="TABLE_SERIES_NUMBER_1" localSheetId="51">'x-402'!$B$14</definedName>
    <definedName name="TABLE_SERIES_NUMBER_1" localSheetId="52">'x-403'!$B$14</definedName>
    <definedName name="TABLE_SERIES_NUMBER_1" localSheetId="53">'x-404'!$B$14</definedName>
    <definedName name="TABLE_SERIES_NUMBER_1" localSheetId="54">'x-405'!$B$14</definedName>
    <definedName name="TABLE_SERIES_NUMBER_1" localSheetId="55">'x-406 '!$B$14</definedName>
    <definedName name="TABLE_SERIES_NUMBER_1" localSheetId="56">'x-407'!$B$14</definedName>
    <definedName name="TABLE_SERIES_NUMBER_1" localSheetId="57">'x-501'!$B$14</definedName>
    <definedName name="TABLE_SERIES_NUMBER_1" localSheetId="58">'x-502'!$B$14</definedName>
    <definedName name="TABLE_SERIES_NUMBER_1" localSheetId="59">'x-503'!$B$14</definedName>
    <definedName name="TABLE_SERIES_NUMBER_1" localSheetId="60">'x-504'!$B$14</definedName>
    <definedName name="TABLE_SERIES_NUMBER_1" localSheetId="61">'x-505'!$B$14</definedName>
    <definedName name="TABLE_SERIES_NUMBER_1" localSheetId="62">'x-506'!$B$14</definedName>
    <definedName name="TABLE_SERIES_NUMBER_1" localSheetId="63">'x-507'!$B$14</definedName>
    <definedName name="TABLE_SERIES_NUMBER_1" localSheetId="64">'x-601'!$B$14</definedName>
    <definedName name="TABLE_SERIES_NUMBER_1" localSheetId="65">'x-602'!$B$14</definedName>
    <definedName name="TABLE_SERIES_NUMBER_1" localSheetId="66">'x-603'!$B$14</definedName>
    <definedName name="TABLE_SERIES_NUMBER_1" localSheetId="67">'x-604'!$B$14</definedName>
    <definedName name="TABLE_SERIES_NUMBER_1" localSheetId="68">'x-605'!$B$14</definedName>
    <definedName name="TABLE_SERIES_NUMBER_1" localSheetId="69">'x-606'!$B$14</definedName>
    <definedName name="TABLE_SERIES_NUMBER_1" localSheetId="70">'x-607'!$B$14</definedName>
    <definedName name="TABLE_SERIES_NUMBER_1" localSheetId="71">'x-608'!$B$14</definedName>
    <definedName name="TABLE_SERIES_NUMBER_1" localSheetId="72">'x-609'!$B$14</definedName>
    <definedName name="TABLE_SERIES_NUMBER_1" localSheetId="73">'x-610'!$B$14</definedName>
    <definedName name="TABLE_SERIES_NUMBER_1" localSheetId="74">'x-611'!$B$14</definedName>
    <definedName name="TABLE_SERIES_NUMBER_1" localSheetId="75">'x-612'!$B$14</definedName>
    <definedName name="TABLE_SERIES_NUMBER_1" localSheetId="76">'x-613'!$B$14</definedName>
    <definedName name="TABLE_SERIES_NUMBER_1" localSheetId="77">'x-614'!$B$14</definedName>
    <definedName name="TABLE_SERIES_NUMBER_1" localSheetId="78">'x-615'!$B$14</definedName>
    <definedName name="TABLE_SERIES_NUMBER_1" localSheetId="79">'x-616'!$B$14</definedName>
    <definedName name="TABLE_SERIES_NUMBER_1" localSheetId="80">'x-617'!$B$14</definedName>
    <definedName name="TABLE_SERIES_NUMBER_1" localSheetId="81">'x-618'!$B$14</definedName>
    <definedName name="TABLE_SERIES_NUMBER_1" localSheetId="82">'x-619'!$B$14</definedName>
    <definedName name="TABLE_SERIES_NUMBER_1" localSheetId="83">'x-620'!$B$14</definedName>
    <definedName name="TABLE_SERIES_NUMBER_1" localSheetId="84">'x-621'!$B$14</definedName>
    <definedName name="TABLE_SERIES_NUMBER_1" localSheetId="85">'x-622'!$B$14</definedName>
    <definedName name="TABLE_SERIES_NUMBER_1" localSheetId="86">'x-626'!$B$14</definedName>
    <definedName name="TABLE_SERIES_NUMBER_1" localSheetId="87">'x-627'!$B$14</definedName>
    <definedName name="TABLE_SERIES_NUMBER_1" localSheetId="88">'x-701'!$B$14</definedName>
    <definedName name="TABLE_SERIES_NUMBER_1" localSheetId="89">'x-702'!$B$14</definedName>
    <definedName name="TABLE_SERIES_NUMBER_1" localSheetId="90">'x-template'!$B$14</definedName>
    <definedName name="TABLE_SERIES_NUMBER_2" localSheetId="88">'x-701'!$F$14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9" l="1"/>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2" i="9"/>
  <c r="B23" i="100" l="1"/>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98" l="1"/>
  <c r="B2" i="87"/>
  <c r="B2" i="76"/>
  <c r="B2" i="65"/>
  <c r="B2" i="54"/>
  <c r="B2" i="43"/>
  <c r="B2" i="32"/>
  <c r="B2" i="21"/>
  <c r="B2" i="92"/>
  <c r="B2" i="81"/>
  <c r="B2" i="70"/>
  <c r="B2" i="48"/>
  <c r="B2" i="37"/>
  <c r="B2" i="89"/>
  <c r="B2" i="83"/>
  <c r="B2" i="77"/>
  <c r="B2" i="44"/>
  <c r="B2" i="71"/>
  <c r="B2" i="38"/>
  <c r="B2" i="100"/>
  <c r="B2" i="34"/>
  <c r="B2" i="99"/>
  <c r="B2" i="66"/>
  <c r="B2" i="60"/>
  <c r="B2" i="27"/>
  <c r="B2" i="59"/>
  <c r="B2" i="26"/>
  <c r="B2" i="51"/>
  <c r="B2" i="40"/>
  <c r="B2" i="56"/>
  <c r="B2" i="94"/>
  <c r="B2" i="28"/>
  <c r="B2" i="17"/>
  <c r="B2" i="88"/>
  <c r="B2" i="55"/>
  <c r="B2" i="33"/>
  <c r="B2" i="62"/>
  <c r="B2" i="29"/>
  <c r="B2" i="49"/>
  <c r="B2" i="97"/>
  <c r="B2" i="86"/>
  <c r="B2" i="75"/>
  <c r="B2" i="64"/>
  <c r="B2" i="53"/>
  <c r="B2" i="42"/>
  <c r="B2" i="31"/>
  <c r="B2" i="20"/>
  <c r="B2" i="74"/>
  <c r="B2" i="63"/>
  <c r="B2" i="79"/>
  <c r="B2" i="57"/>
  <c r="B2" i="95"/>
  <c r="B2" i="84"/>
  <c r="B2" i="61"/>
  <c r="B2" i="91"/>
  <c r="B2" i="80"/>
  <c r="B2" i="90"/>
  <c r="B2" i="46"/>
  <c r="B2" i="35"/>
  <c r="B2" i="18"/>
  <c r="B2" i="72"/>
  <c r="B2" i="82"/>
  <c r="B2" i="69"/>
  <c r="B2" i="58"/>
  <c r="B2" i="47"/>
  <c r="B2" i="36"/>
  <c r="B2" i="25"/>
  <c r="B2" i="96"/>
  <c r="B2" i="85"/>
  <c r="B2" i="52"/>
  <c r="B2" i="41"/>
  <c r="B2" i="30"/>
  <c r="B2" i="19"/>
  <c r="B2" i="68"/>
  <c r="B2" i="24"/>
  <c r="B2" i="73"/>
  <c r="B2" i="78"/>
  <c r="B2" i="45"/>
  <c r="B2" i="22"/>
  <c r="B2" i="93"/>
  <c r="B2" i="16"/>
  <c r="B2" i="50"/>
  <c r="B2" i="39"/>
  <c r="B2" i="67"/>
  <c r="B2" i="23"/>
  <c r="B2" i="14"/>
  <c r="B2" i="5"/>
  <c r="B2" i="9" l="1"/>
  <c r="B2" i="10"/>
  <c r="B2" i="7"/>
</calcChain>
</file>

<file path=xl/sharedStrings.xml><?xml version="1.0" encoding="utf-8"?>
<sst xmlns="http://schemas.openxmlformats.org/spreadsheetml/2006/main" count="3812" uniqueCount="446">
  <si>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</si>
  <si>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</si>
  <si>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</si>
  <si>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</si>
  <si>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</si>
  <si>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</si>
  <si>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</si>
  <si>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</si>
  <si>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</si>
  <si>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</si>
  <si>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</si>
  <si>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</si>
  <si>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</si>
  <si>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</si>
  <si>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</si>
  <si>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</si>
  <si>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</si>
  <si>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</si>
  <si>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</si>
  <si>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</si>
  <si>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</si>
  <si>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</si>
  <si>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</si>
  <si>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</si>
  <si>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</si>
  <si>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</si>
  <si>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</si>
  <si>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</si>
  <si>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</si>
  <si>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</si>
  <si>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</si>
  <si>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Fire_S</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</si>
  <si>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</si>
  <si>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</si>
  <si>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</si>
  <si>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</si>
  <si>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20190308</t>
  </si>
  <si>
    <t>Provides the following new factor tables:</t>
  </si>
  <si>
    <t>none</t>
  </si>
  <si>
    <t>Provides the following revised factors:</t>
  </si>
  <si>
    <t>201 - 215, 301 - 312</t>
  </si>
  <si>
    <t>(added on 17/1/19)</t>
  </si>
  <si>
    <t>x-701, x-702 and x-801. Note that x-703 and x-704 have not changed.</t>
  </si>
  <si>
    <t>added on 24/1/2017</t>
  </si>
  <si>
    <t>216-221. Note tables 216 - 219 have been withdrawn</t>
  </si>
  <si>
    <t>added on 24/1/19</t>
  </si>
  <si>
    <t>601-622, 626-627</t>
  </si>
  <si>
    <t>added on 25/1/19</t>
  </si>
  <si>
    <t>401 - 407</t>
  </si>
  <si>
    <t>added on 15/2/19</t>
  </si>
  <si>
    <t>501-504</t>
  </si>
  <si>
    <t>added on 8/3/19</t>
  </si>
  <si>
    <t>313-317, 321-331. Pension Debit adjustment and pension credit factors.</t>
  </si>
  <si>
    <t>Confirms that the following factor table is no longer required by SPPA:</t>
  </si>
  <si>
    <t>Factors still to follow:</t>
  </si>
  <si>
    <t>Methodology changes:</t>
  </si>
  <si>
    <t>Date modified:</t>
  </si>
  <si>
    <t>Michael Rae, GAD</t>
  </si>
  <si>
    <t>Version 2023-01</t>
  </si>
  <si>
    <t>Provides the following updated factor tables:</t>
  </si>
  <si>
    <t>x-201 to x-215, x-301 to x-317, x-321 to x-331</t>
  </si>
  <si>
    <t>Date Modified:</t>
  </si>
  <si>
    <t>Version 2023-02</t>
  </si>
  <si>
    <t xml:space="preserve"> x-220 to x-221, x-401 to x-407
</t>
  </si>
  <si>
    <t>Withdrawn factor tables:</t>
  </si>
  <si>
    <t xml:space="preserve"> x-216 to x-219 (final salary transfer in tables)</t>
  </si>
  <si>
    <t>Version 2023-03</t>
  </si>
  <si>
    <t>x-501 to x-504
x-601 to x-622 
x-626 to x-627</t>
  </si>
  <si>
    <t>Version 2023-04</t>
  </si>
  <si>
    <t>x-701 to x-702,
x-608 (table range extended)</t>
  </si>
  <si>
    <t>x-703 to x-704  (Purchase of Increased Benefits - 2006 scheme), 
x-801 (CPD factors)</t>
  </si>
  <si>
    <t>Version 2025-01</t>
  </si>
  <si>
    <t>x-606, x-607, x-626, x-627</t>
  </si>
  <si>
    <t>Other changes:</t>
  </si>
  <si>
    <t>The key assumptions underlying the factors have been added on a separate tab called "Assumptions".</t>
  </si>
  <si>
    <t>x-201 to x-215, x-301 to x-317, x-321</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</si>
  <si>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</si>
  <si>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</si>
  <si>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</si>
  <si>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</si>
  <si>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</si>
  <si>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</si>
  <si>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</si>
  <si>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</si>
  <si>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</si>
  <si>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</si>
  <si>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</si>
  <si>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</si>
  <si>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</si>
  <si>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</si>
  <si>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</si>
  <si>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</si>
  <si>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</si>
  <si>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</si>
  <si>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</si>
  <si>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</si>
  <si>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</si>
  <si>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</si>
  <si>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</si>
  <si>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</si>
  <si>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</si>
  <si>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</si>
  <si>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</si>
  <si>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126% of S3NMA_M</t>
  </si>
  <si>
    <t>Female pensioners</t>
  </si>
  <si>
    <t>126% of S3NFA_M</t>
  </si>
  <si>
    <t>Male pensioners (ill-health)</t>
  </si>
  <si>
    <t>N/A</t>
  </si>
  <si>
    <t>Female pensioners (ill-health)</t>
  </si>
  <si>
    <t>Male dependants</t>
  </si>
  <si>
    <t>Female dependants</t>
  </si>
  <si>
    <t>114% of S3DFA</t>
  </si>
  <si>
    <t>Future mortality improvements</t>
  </si>
  <si>
    <t>Based on ONS 2022 principal UK population projections</t>
  </si>
  <si>
    <t>Based on ONS 2020 principal UK population projections</t>
  </si>
  <si>
    <t>Year of use</t>
  </si>
  <si>
    <t>Proportion of male and female members for unisex factors</t>
  </si>
  <si>
    <t xml:space="preserve">Members: 95% male, 5% female
Dependants: 5% male, 95% female. </t>
  </si>
  <si>
    <t>Expense loading</t>
  </si>
  <si>
    <t>Allowance for short-term dependants’ pensions</t>
  </si>
  <si>
    <t>Deferred Normal pension age in the 2015 scheme</t>
  </si>
  <si>
    <t>In line with HMT valuation directions</t>
  </si>
  <si>
    <t>Proportion partnered at retirement</t>
  </si>
  <si>
    <t>Generally in line with 2020 valuation assumptions: 75% of member’s assumed married at retirement (80% assumed partnered).
100% for options where the member can purchase additional dependant benefits</t>
  </si>
  <si>
    <t>Age difference between member and partner</t>
  </si>
  <si>
    <t>Male: 3 years older than partner
Female: 3 years younger than partner</t>
  </si>
  <si>
    <t>Rates of ill-health retirement</t>
  </si>
  <si>
    <t>in line with 2020 valuation assumptions</t>
  </si>
  <si>
    <t>Mortality before retirement</t>
  </si>
  <si>
    <t>Rates of leaving service</t>
  </si>
  <si>
    <t>Retirement ages</t>
  </si>
  <si>
    <t>All retirements take place at normal pension age
All retirements from deferred assumed to take place at deferred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</si>
  <si>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</si>
  <si>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</si>
  <si>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</si>
  <si>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</si>
  <si>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</si>
  <si>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</si>
  <si>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</si>
  <si>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</si>
  <si>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</si>
  <si>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</si>
  <si>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</si>
  <si>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</si>
  <si>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</si>
  <si>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</si>
  <si>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</si>
  <si>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</si>
  <si>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</si>
  <si>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</si>
  <si>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</si>
  <si>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CETV</t>
  </si>
  <si>
    <t>Transfer value factors for deferred benefits payable from 60</t>
  </si>
  <si>
    <t>Male</t>
  </si>
  <si>
    <t>Age last birthday at relevant date</t>
  </si>
  <si>
    <t>x</t>
  </si>
  <si>
    <t>x-201</t>
  </si>
  <si>
    <t>A1</t>
  </si>
  <si>
    <t>Issued</t>
  </si>
  <si>
    <t>Female</t>
  </si>
  <si>
    <t>x-202</t>
  </si>
  <si>
    <t>A2</t>
  </si>
  <si>
    <t>Transfer value factors for deferred benefits payable from 65</t>
  </si>
  <si>
    <t>x-203</t>
  </si>
  <si>
    <t>x-204</t>
  </si>
  <si>
    <t>Transfer value factors for deferred benefits payable from 65 - Females ages 60 and above</t>
  </si>
  <si>
    <t>x-205</t>
  </si>
  <si>
    <t>A3</t>
  </si>
  <si>
    <t>x-206</t>
  </si>
  <si>
    <t>B1</t>
  </si>
  <si>
    <t>x-207</t>
  </si>
  <si>
    <t>B2</t>
  </si>
  <si>
    <t>CETV transfer factors based on DPA 65</t>
  </si>
  <si>
    <t>x-208</t>
  </si>
  <si>
    <t>Table 3</t>
  </si>
  <si>
    <t>x-209</t>
  </si>
  <si>
    <t>Table 4</t>
  </si>
  <si>
    <t>CETV transfer factors based on DPA 66</t>
  </si>
  <si>
    <t>x-210</t>
  </si>
  <si>
    <t>Table 5</t>
  </si>
  <si>
    <t>x-211</t>
  </si>
  <si>
    <t>Table 6</t>
  </si>
  <si>
    <t>CETV transfer factors based on DPA 67</t>
  </si>
  <si>
    <t>x-212</t>
  </si>
  <si>
    <t>Table 7</t>
  </si>
  <si>
    <t>x-213</t>
  </si>
  <si>
    <t>Table 8</t>
  </si>
  <si>
    <t>CETV transfer factors based on DPA 68</t>
  </si>
  <si>
    <t>x-214</t>
  </si>
  <si>
    <t>Table 9</t>
  </si>
  <si>
    <t>x-215</t>
  </si>
  <si>
    <t>Table 10</t>
  </si>
  <si>
    <t>TV In (non-club)</t>
  </si>
  <si>
    <t>Factors for non-club transfers - in based on NPA60</t>
  </si>
  <si>
    <t>x-220</t>
  </si>
  <si>
    <t>Table NM60</t>
  </si>
  <si>
    <t>x-221</t>
  </si>
  <si>
    <t>Table NF60</t>
  </si>
  <si>
    <t>PenCE</t>
  </si>
  <si>
    <t>Pensioner cash equivalent factors for divorce purposes - retirement not on grounds of ill health</t>
  </si>
  <si>
    <t>x-301</t>
  </si>
  <si>
    <t>F1</t>
  </si>
  <si>
    <t>In force</t>
  </si>
  <si>
    <t>x-302</t>
  </si>
  <si>
    <t>F2</t>
  </si>
  <si>
    <t>Pensioner cash equivalent factors for divorce purposes - retirement on grounds of ill health</t>
  </si>
  <si>
    <t>x-303</t>
  </si>
  <si>
    <t>G1</t>
  </si>
  <si>
    <t>x-304</t>
  </si>
  <si>
    <t>G2</t>
  </si>
  <si>
    <t>x-305</t>
  </si>
  <si>
    <t>x-306</t>
  </si>
  <si>
    <t>x-307</t>
  </si>
  <si>
    <t>x-308</t>
  </si>
  <si>
    <t>x-309</t>
  </si>
  <si>
    <t>x-310</t>
  </si>
  <si>
    <t>Ill health pensioner cash equivalent factors for divorce purposes - retirement on grounds of ill health</t>
  </si>
  <si>
    <t>x-311</t>
  </si>
  <si>
    <t>x-312</t>
  </si>
  <si>
    <t>Pension Credit</t>
  </si>
  <si>
    <t>Factors for calculating the pension credit</t>
  </si>
  <si>
    <t>Male and Female</t>
  </si>
  <si>
    <t>x-313</t>
  </si>
  <si>
    <t>J</t>
  </si>
  <si>
    <t>x-314</t>
  </si>
  <si>
    <t>Factors for calculating the pension credit (special members)</t>
  </si>
  <si>
    <t>x-315</t>
  </si>
  <si>
    <t>J1</t>
  </si>
  <si>
    <t>Factors for calculating pension credit - Females</t>
  </si>
  <si>
    <t>x-316</t>
  </si>
  <si>
    <t>C1</t>
  </si>
  <si>
    <t>Pension Debit</t>
  </si>
  <si>
    <t>Reduction to pension debit on retirement before age 60 - Adjustment to pension</t>
  </si>
  <si>
    <t>Unisex</t>
  </si>
  <si>
    <t>Age of the member when benefits come into payment</t>
  </si>
  <si>
    <t>x-321</t>
  </si>
  <si>
    <t>L1</t>
  </si>
  <si>
    <t>Factors for calculating pension credit - Males</t>
  </si>
  <si>
    <t>x-317</t>
  </si>
  <si>
    <t>C2</t>
  </si>
  <si>
    <t>Increase to pension debit on retirement after age 60 - Adjustment to pension</t>
  </si>
  <si>
    <t>x-322</t>
  </si>
  <si>
    <t>L2</t>
  </si>
  <si>
    <t>Reduction to pension debit on ill health retirement - Adjustment to pension</t>
  </si>
  <si>
    <t>x-323</t>
  </si>
  <si>
    <t>M1</t>
  </si>
  <si>
    <t>Reduction to pension debit on retirement before age 65</t>
  </si>
  <si>
    <t>Age of the member in years and complete months when benefits come into payment</t>
  </si>
  <si>
    <t>x-324</t>
  </si>
  <si>
    <t>Reduction to pension debit on retirement before age 60 (special members)</t>
  </si>
  <si>
    <t>x-325</t>
  </si>
  <si>
    <t>L1S</t>
  </si>
  <si>
    <t>Increase to pension debit on retirement after age 65</t>
  </si>
  <si>
    <t>x-326</t>
  </si>
  <si>
    <t>Increase to pension debit on retirement after age 60 (special members)</t>
  </si>
  <si>
    <t>x-327</t>
  </si>
  <si>
    <t>L2S</t>
  </si>
  <si>
    <t>Reduction to pension debit on ill health retirement</t>
  </si>
  <si>
    <t>x-328</t>
  </si>
  <si>
    <t>Reduction to pension debit on ill health retirement (special members)</t>
  </si>
  <si>
    <t>x-329</t>
  </si>
  <si>
    <t>M1S</t>
  </si>
  <si>
    <t>Early payment reduction - males and females (normal health)</t>
  </si>
  <si>
    <t xml:space="preserve">Years until DPA at date of retirement </t>
  </si>
  <si>
    <t>x-330</t>
  </si>
  <si>
    <t>D</t>
  </si>
  <si>
    <t>Early payment reduction - males and females (ill-health)</t>
  </si>
  <si>
    <t>x-331</t>
  </si>
  <si>
    <t>E</t>
  </si>
  <si>
    <t>ERF</t>
  </si>
  <si>
    <t>Early retirement factors for members retiring without entitlement to immediate benefits but with deferred benefits payable from 65</t>
  </si>
  <si>
    <t>x-401</t>
  </si>
  <si>
    <t>Table A</t>
  </si>
  <si>
    <t>Early payment reduction factors for members retiring from active service – 2015 Scheme</t>
  </si>
  <si>
    <t>Period to the active member's normal pension age</t>
  </si>
  <si>
    <t>x-402</t>
  </si>
  <si>
    <t>Early payment reduction factors for members retiring from deferred status (also applicable to members retiring from active status or deferred status with added pension) – 2015 Scheme</t>
  </si>
  <si>
    <t>Period to the member's deferred pension age</t>
  </si>
  <si>
    <t>x-403</t>
  </si>
  <si>
    <t>LRF</t>
  </si>
  <si>
    <t>Age addition percentage factors for members retiring from active service – 2015 scheme (active member account)</t>
  </si>
  <si>
    <t>Age at Start of Scheme Year</t>
  </si>
  <si>
    <t>x-404</t>
  </si>
  <si>
    <t>Age addition percentage factors for members retiring from active service –2015 scheme (added pension account)</t>
  </si>
  <si>
    <t>x-405</t>
  </si>
  <si>
    <t>Table B</t>
  </si>
  <si>
    <t>Assumed age addition percentage factors for members retiring from active service – 2015 scheme (added pension account)</t>
  </si>
  <si>
    <t>Age (in complete years at the start of the Scheme Year or normal pension age if later)
Term in months between normal pension age (or start of Scheme Year if later) and date of leaving or retirement</t>
  </si>
  <si>
    <t>x-407</t>
  </si>
  <si>
    <t>Table D</t>
  </si>
  <si>
    <t>1992/2006</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</si>
  <si>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</si>
  <si>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</si>
  <si>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</si>
  <si>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</si>
  <si>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</si>
  <si>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</si>
  <si>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</si>
  <si>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</si>
  <si>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</si>
  <si>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</si>
  <si>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</si>
  <si>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</si>
  <si>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</si>
  <si>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 (for all members except pension credit members)</t>
  </si>
  <si>
    <t>Age in years and completed months on day pension commences</t>
  </si>
  <si>
    <t>x-505</t>
  </si>
  <si>
    <t>Factors for commutation of pension to lump sum for pension credit members</t>
  </si>
  <si>
    <t>x-506</t>
  </si>
  <si>
    <t>Table 1A</t>
  </si>
  <si>
    <t>1992, 2006</t>
  </si>
  <si>
    <t>Rule of thumb capitalisation factors for adult survivor pensions where there is a GMP entitlement and the deceased member reached State Pension age before 6 April 2016</t>
  </si>
  <si>
    <t>x-507</t>
  </si>
  <si>
    <t>Scheme Pays AA</t>
  </si>
  <si>
    <t>Factors for calculating annual allowance pension debit for members below age 60</t>
  </si>
  <si>
    <t>Age last birthday at implementation date</t>
  </si>
  <si>
    <t>x-601</t>
  </si>
  <si>
    <t>Table A1</t>
  </si>
  <si>
    <t>Factors for calculating annual allowance pension debit for members aged 60 or above</t>
  </si>
  <si>
    <t>x-602</t>
  </si>
  <si>
    <t>Table A2</t>
  </si>
  <si>
    <t>Retirement timing factor - annual allowance pension debit on normal health before age 60</t>
  </si>
  <si>
    <t>x-603</t>
  </si>
  <si>
    <t>Table B1</t>
  </si>
  <si>
    <t>Retirement timing factor - annual allowance pension debit on normal health after age 60</t>
  </si>
  <si>
    <t>x-604</t>
  </si>
  <si>
    <t>Table B2</t>
  </si>
  <si>
    <t>Retirement timing factor - annual allowance pension debit on ill health retirement before age 60</t>
  </si>
  <si>
    <t>x-605</t>
  </si>
  <si>
    <t>Table C</t>
  </si>
  <si>
    <t>Scheme Pays LTA</t>
  </si>
  <si>
    <t>Factors for calculating Lifetime Allowance debit</t>
  </si>
  <si>
    <t>Age last birthday at retirement</t>
  </si>
  <si>
    <t>x-606</t>
  </si>
  <si>
    <t>Withdrawn</t>
  </si>
  <si>
    <t>Factors for calculating Lifetime Allowance debit (retirement in ill health)</t>
  </si>
  <si>
    <t>x-607</t>
  </si>
  <si>
    <t>Table E</t>
  </si>
  <si>
    <t>Factors for calculating annual allowance debit</t>
  </si>
  <si>
    <t>x-608</t>
  </si>
  <si>
    <t>28/07/2023 (extended 27/09/23)</t>
  </si>
  <si>
    <t>Retirement timing factor - annual allowance pension debit on retirement before age 65 - retirement not on grounds of ill health</t>
  </si>
  <si>
    <t>x-609</t>
  </si>
  <si>
    <t>Retirement timing factor - annual allowance pension debit on retirement before age 60 (Special members) - retirement not on grounds of ill health</t>
  </si>
  <si>
    <t>x-610</t>
  </si>
  <si>
    <t>Table B1S</t>
  </si>
  <si>
    <t>Retirement timing factor - annual allowance pension debit on retirement after age 65 (retirement not on grounds of ill health)</t>
  </si>
  <si>
    <t>x-611</t>
  </si>
  <si>
    <t>Retirement timing factor - annual allowance pension debit on retirement after age 60 - Special members (retirement not on grounds of ill health)</t>
  </si>
  <si>
    <t>x-612</t>
  </si>
  <si>
    <t>Table B2S</t>
  </si>
  <si>
    <t>Retirement timing factor - annual allowance pension debit on ill health retirement before age 65 - Adjustment to pension</t>
  </si>
  <si>
    <t>x-613</t>
  </si>
  <si>
    <t>Retirement timing factor - annual allowance pension debit on ill health retirement before age 60 (Special members)</t>
  </si>
  <si>
    <t>x-614</t>
  </si>
  <si>
    <t>Table CS</t>
  </si>
  <si>
    <t>x-615</t>
  </si>
  <si>
    <t>Factors for calculating lifetime allowance debit (retirement in ill health)</t>
  </si>
  <si>
    <t>x-616</t>
  </si>
  <si>
    <t>Scheme pays factors</t>
  </si>
  <si>
    <t>x-617</t>
  </si>
  <si>
    <t>x-618</t>
  </si>
  <si>
    <t>Retirement timing factor - ill health retirement before deferred pension age - early payment reduction</t>
  </si>
  <si>
    <t>Years until deferred pension age at date of retirement</t>
  </si>
  <si>
    <t>x-619</t>
  </si>
  <si>
    <t>Retirement timing factor - normal health retirement before deferred pension age - early payment reduction</t>
  </si>
  <si>
    <t>Years until DPA at date of retirement</t>
  </si>
  <si>
    <t>x-620</t>
  </si>
  <si>
    <t>Age pensioner pension offset factors</t>
  </si>
  <si>
    <t>x-621</t>
  </si>
  <si>
    <t>Table C1</t>
  </si>
  <si>
    <t>Ill health pensioner pension offset factors</t>
  </si>
  <si>
    <t>x-622</t>
  </si>
  <si>
    <t>Table D1</t>
  </si>
  <si>
    <t>Scheme pays LTA</t>
  </si>
  <si>
    <t>Factors for calculating LTA debit</t>
  </si>
  <si>
    <t>Male &amp; Female</t>
  </si>
  <si>
    <t>x-626</t>
  </si>
  <si>
    <t>Factors for calculating LTA debit (ill health retirement)</t>
  </si>
  <si>
    <t>x-627</t>
  </si>
  <si>
    <t>Added pension</t>
  </si>
  <si>
    <t>Added Pension Lump Sum factors</t>
  </si>
  <si>
    <t>Age Last Birthday</t>
  </si>
  <si>
    <t>701A</t>
  </si>
  <si>
    <t>x-701A</t>
  </si>
  <si>
    <t>701B</t>
  </si>
  <si>
    <t>x-701B</t>
  </si>
  <si>
    <t>Added pension revaluation factors</t>
  </si>
  <si>
    <t>Number of Complete Scheme Years before NRA</t>
  </si>
  <si>
    <t>x-702</t>
  </si>
  <si>
    <t>Data Item</t>
  </si>
  <si>
    <t>Factor Table Information</t>
  </si>
  <si>
    <t>Client</t>
  </si>
  <si>
    <t>Section Number</t>
  </si>
  <si>
    <t>Table Reference</t>
  </si>
  <si>
    <t>Related Factor Table Reference</t>
  </si>
  <si>
    <t>Assumption Set</t>
  </si>
  <si>
    <t>Age</t>
  </si>
  <si>
    <t>Gross pension of £1 per annum</t>
  </si>
  <si>
    <t>Surviving Partner's Pension of £1 per annum</t>
  </si>
  <si>
    <t>Deduction for NI modification of £1 per annum</t>
  </si>
  <si>
    <t>Gross Pension of £1 per annum</t>
  </si>
  <si>
    <t>Surviving partner's pension of £1 per annum</t>
  </si>
  <si>
    <t>Member's pension of £1 per annum</t>
  </si>
  <si>
    <t>Accrued P.I. below age 55</t>
  </si>
  <si>
    <t>Deduction for GMP of £1 per annum</t>
  </si>
  <si>
    <t>Pension of £1 per annum - Males</t>
  </si>
  <si>
    <t>Pension of £1 per annum - Females</t>
  </si>
  <si>
    <t>DPA 65</t>
  </si>
  <si>
    <t>DPA 66</t>
  </si>
  <si>
    <t>DPA 67</t>
  </si>
  <si>
    <t>DPA 68</t>
  </si>
  <si>
    <t>Months/Age</t>
  </si>
  <si>
    <t>Years Early</t>
  </si>
  <si>
    <t xml:space="preserve">Early payment reduction </t>
  </si>
  <si>
    <t>Early payment reduction</t>
  </si>
  <si>
    <t>Age/Months</t>
  </si>
  <si>
    <t>Years/Months Early</t>
  </si>
  <si>
    <t>Assumed age addition percentage factors for members retiring from active service – 2015 scheme (active member account)</t>
  </si>
  <si>
    <t>Age (in complete years at the start of the Scheme Year or normal pension age if later)</t>
  </si>
  <si>
    <t>0-406</t>
  </si>
  <si>
    <t>Months / Age</t>
  </si>
  <si>
    <t>Factors for benefits in payment to former firefighter</t>
  </si>
  <si>
    <t>Factors for spouse or partner pension</t>
  </si>
  <si>
    <t>Widow/Widower or other survivor</t>
  </si>
  <si>
    <t>Unisex factor for benefits in payment (Fpen)</t>
  </si>
  <si>
    <t>Unisex factor for spouse or partner's pension (Fspen)</t>
  </si>
  <si>
    <t>Survivng spouse or partner unisex (Fwpen)</t>
  </si>
  <si>
    <t>Below 50</t>
  </si>
  <si>
    <t>Contains the 1992 Scheme commutation factors calculated for the Firefighters’ Pension Scheme (Scotland), which apply to pension credit members</t>
  </si>
  <si>
    <t>Factor</t>
  </si>
  <si>
    <t>Value</t>
  </si>
  <si>
    <t>RTCF</t>
  </si>
  <si>
    <t>Annual allowance debit factor per £1 of pension per annum Fpen - Males</t>
  </si>
  <si>
    <t>Annual allowance debit factor per £1 of pension per annum Fpen - Females</t>
  </si>
  <si>
    <t>Annual allowance debit (Standard members) - FP - Males</t>
  </si>
  <si>
    <t>Annual allowance debit (Standard members) - FP - Females</t>
  </si>
  <si>
    <t>Annual allowance debit (Special Members) - FP - Males</t>
  </si>
  <si>
    <t>Annual allowance debit (Special Members) - FP - Females</t>
  </si>
  <si>
    <t>Early payment Reduction - Males and Females</t>
  </si>
  <si>
    <t>Male Factor</t>
  </si>
  <si>
    <t>Female Factor</t>
  </si>
  <si>
    <t>Lump Sum factor</t>
  </si>
  <si>
    <t>Adj</t>
  </si>
  <si>
    <t>Revaluation Factor</t>
  </si>
  <si>
    <t>Version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</si>
</sst>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xf numFmtId="0" fontId="7" fillId="0" borderId="0"/>
  </cellStyleXfs>
  <cellXfs count="70">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22" fontId="29" fillId="0" borderId="0" xfId="0" applyNumberFormat="1" applyFont="1" applyFill="1" applyAlignment="1"/>
    <xf numFmtId="14" fontId="29" fillId="0" borderId="0" xfId="0" applyNumberFormat="1" applyFont="1" applyFill="1" applyAlignment="1"/>
    <xf numFmtId="0" fontId="0" fillId="0" borderId="0" xfId="0" applyFill="1" applyAlignment="1">
      <alignment horizontal="centerContinuous"/>
    </xf>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Fill="1" applyAlignment="1">
      <alignment horizontal="center"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left" vertical="center" wrapText="1"/>
    </xf>
    <xf numFmtId="1" fontId="32" fillId="0" borderId="0" xfId="31" applyNumberFormat="1" applyFont="1" applyAlignment="1">
      <alignment vertical="top" wrapText="1"/>
    </xf>
    <xf numFmtId="1" fontId="32" fillId="0" borderId="0" xfId="31" applyNumberFormat="1" applyFont="1" applyAlignment="1">
      <alignment horizontal="center" vertical="top" wrapText="1"/>
    </xf>
    <xf numFmtId="1" fontId="32" fillId="0" borderId="0" xfId="31" applyNumberFormat="1" applyFont="1"/>
    <xf numFmtId="0" fontId="33" fillId="0" borderId="0" xfId="31" applyFont="1"/>
    <xf numFmtId="2" fontId="33" fillId="0" borderId="0" xfId="31" applyNumberFormat="1" applyFont="1"/>
    <xf numFmtId="0" fontId="31" fillId="0" borderId="0" xfId="0" applyFont="1" applyAlignment="1">
      <alignment horizontal="center"/>
    </xf>
    <xf numFmtId="14" fontId="33" fillId="0" borderId="0" xfId="0" applyNumberFormat="1" applyFont="1" applyFill="1" applyAlignment="1"/>
  </cellXfs>
  <cellStyles count="32">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2 2" xfId="31" xr:uid="{D738E9F3-8232-4D71-8C55-375E1B34E403}"/>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902">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901"/>
      <tableStyleElement type="headerRow" dxfId="900"/>
      <tableStyleElement type="totalRow" dxfId="899"/>
      <tableStyleElement type="firstColumn" dxfId="898"/>
      <tableStyleElement type="lastColumn" dxfId="897"/>
      <tableStyleElement type="firstRowStripe" dxfId="896"/>
    </tableStyle>
    <tableStyle name="factors_info_tables 2" pivot="0" count="7" xr9:uid="{2099B5CE-A911-4677-879C-3671BACC60F3}">
      <tableStyleElement type="wholeTable" dxfId="895"/>
      <tableStyleElement type="headerRow" dxfId="894"/>
      <tableStyleElement type="totalRow" dxfId="893"/>
      <tableStyleElement type="firstColumn" dxfId="892"/>
      <tableStyleElement type="lastColumn" dxfId="891"/>
      <tableStyleElement type="firstRowStripe" dxfId="890"/>
      <tableStyleElement type="secondRowStripe" dxfId="889"/>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860" dataDxfId="859">
  <autoFilter ref="A6:C36" xr:uid="{5867D1E3-03AB-4746-8B71-91C0E9F37CC6}"/>
  <tableColumns count="3">
    <tableColumn id="1" xr3:uid="{A0123B3F-DD51-4E80-AF96-8EE75733E5DE}" name="Assumptions underlying factors" dataDxfId="858"/>
    <tableColumn id="2" xr3:uid="{364EC9BF-E51C-4E91-BFDB-864F1F09D986}" name="2026 factor review set" dataDxfId="857"/>
    <tableColumn id="3" xr3:uid="{5BB598A0-04CA-466B-B3CD-3613DDBE97F5}" name="2023 factor review set" dataDxfId="856"/>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840FD5-2B27-409E-9188-3103AF3FF354}" name="x_208_template_table_1" displayName="x_208_template_table_1" ref="A6:B21" totalsRowShown="0">
  <autoFilter ref="A6:B21" xr:uid="{C725761B-DC0A-4807-ABBB-1B10DF3821F0}">
    <filterColumn colId="0" hiddenButton="1"/>
    <filterColumn colId="1" hiddenButton="1"/>
  </autoFilter>
  <tableColumns count="2">
    <tableColumn id="1" xr3:uid="{0150C2F2-67F2-4A91-B7E6-93387E77747B}" name="Data Item" dataDxfId="759"/>
    <tableColumn id="2" xr3:uid="{893C8AF6-7CD9-4520-80E1-23884D1AE661}" name="Factor Table Information" dataDxfId="758"/>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0F132B2-9408-4A44-A2F5-623C31F5DB6B}" name="x_209_template_table_1" displayName="x_209_template_table_1" ref="A6:B21" totalsRowShown="0">
  <autoFilter ref="A6:B21" xr:uid="{C725761B-DC0A-4807-ABBB-1B10DF3821F0}">
    <filterColumn colId="0" hiddenButton="1"/>
    <filterColumn colId="1" hiddenButton="1"/>
  </autoFilter>
  <tableColumns count="2">
    <tableColumn id="1" xr3:uid="{6C68E503-68D5-4FEF-9E60-A6FD7878378D}" name="Data Item" dataDxfId="749"/>
    <tableColumn id="2" xr3:uid="{0B62761D-B52D-464B-A768-DB5D306C41DE}" name="Factor Table Information" dataDxfId="748"/>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1EB6CD7-A93E-4BE2-8D57-B5387F4273E7}" name="x_210_template_table_1" displayName="x_210_template_table_1" ref="A6:B21" totalsRowShown="0">
  <autoFilter ref="A6:B21" xr:uid="{C725761B-DC0A-4807-ABBB-1B10DF3821F0}">
    <filterColumn colId="0" hiddenButton="1"/>
    <filterColumn colId="1" hiddenButton="1"/>
  </autoFilter>
  <tableColumns count="2">
    <tableColumn id="1" xr3:uid="{D54C007A-21B3-4A60-AF12-9EF879E3C29E}" name="Data Item" dataDxfId="739"/>
    <tableColumn id="2" xr3:uid="{98559FB3-3300-44BD-8532-5968E8B201F5}" name="Factor Table Information" dataDxfId="738"/>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533A445-428F-4A5F-947F-322B5F51BA54}" name="x_211_template_table_1" displayName="x_211_template_table_1" ref="A6:B21" totalsRowShown="0">
  <autoFilter ref="A6:B21" xr:uid="{C725761B-DC0A-4807-ABBB-1B10DF3821F0}">
    <filterColumn colId="0" hiddenButton="1"/>
    <filterColumn colId="1" hiddenButton="1"/>
  </autoFilter>
  <tableColumns count="2">
    <tableColumn id="1" xr3:uid="{4A96C388-C40F-4E08-9D08-251B59C5ADEF}" name="Data Item" dataDxfId="729"/>
    <tableColumn id="2" xr3:uid="{700B1699-2FEC-4387-86B6-EE0A228EEB8D}" name="Factor Table Information" dataDxfId="728"/>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1C28CBC-9476-487D-BB39-3FD44CD5E46E}" name="x_212_template_table_1" displayName="x_212_template_table_1" ref="A6:B21" totalsRowShown="0">
  <autoFilter ref="A6:B21" xr:uid="{C725761B-DC0A-4807-ABBB-1B10DF3821F0}">
    <filterColumn colId="0" hiddenButton="1"/>
    <filterColumn colId="1" hiddenButton="1"/>
  </autoFilter>
  <tableColumns count="2">
    <tableColumn id="1" xr3:uid="{B68B2569-5041-4D3F-8392-17CCE94BBC94}" name="Data Item" dataDxfId="719"/>
    <tableColumn id="2" xr3:uid="{49AEA064-E023-476D-84DA-09A30C4D65F0}" name="Factor Table Information" dataDxfId="718"/>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C25E071-8327-403B-B178-85F34E0D0C26}" name="x_213_template_table_1" displayName="x_213_template_table_1" ref="A6:B21" totalsRowShown="0">
  <autoFilter ref="A6:B21" xr:uid="{C725761B-DC0A-4807-ABBB-1B10DF3821F0}">
    <filterColumn colId="0" hiddenButton="1"/>
    <filterColumn colId="1" hiddenButton="1"/>
  </autoFilter>
  <tableColumns count="2">
    <tableColumn id="1" xr3:uid="{339E7652-CA80-4F98-B212-5EA8FE60B5D3}" name="Data Item" dataDxfId="709"/>
    <tableColumn id="2" xr3:uid="{67DADA95-2BCD-45EA-8997-30CE875A1D9C}" name="Factor Table Information" dataDxfId="708"/>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83E4F76-F13A-4CB1-B4D5-42300B979082}" name="x_214_template_table_1" displayName="x_214_template_table_1" ref="A6:B21" totalsRowShown="0">
  <autoFilter ref="A6:B21" xr:uid="{C725761B-DC0A-4807-ABBB-1B10DF3821F0}">
    <filterColumn colId="0" hiddenButton="1"/>
    <filterColumn colId="1" hiddenButton="1"/>
  </autoFilter>
  <tableColumns count="2">
    <tableColumn id="1" xr3:uid="{8142E1FA-7A28-4AE0-B4FD-C4D82A79424F}" name="Data Item" dataDxfId="699"/>
    <tableColumn id="2" xr3:uid="{A0BF6D62-70DF-47D1-96E7-9B62444BBAEF}" name="Factor Table Information" dataDxfId="698"/>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A89AA70-C738-461D-9AA2-9E8DDDC00C92}" name="x_215_template_table_1" displayName="x_215_template_table_1" ref="A6:B21" totalsRowShown="0">
  <autoFilter ref="A6:B21" xr:uid="{C725761B-DC0A-4807-ABBB-1B10DF3821F0}">
    <filterColumn colId="0" hiddenButton="1"/>
    <filterColumn colId="1" hiddenButton="1"/>
  </autoFilter>
  <tableColumns count="2">
    <tableColumn id="1" xr3:uid="{CF623EC4-7A03-45BB-8217-E83E7E409CA7}" name="Data Item" dataDxfId="689"/>
    <tableColumn id="2" xr3:uid="{76154241-F646-4A4C-8D36-52DFB6FF4923}" name="Factor Table Information" dataDxfId="688"/>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5F3A0DF-42AE-4A35-9157-055C7292C65A}" name="x_220_template_table_1" displayName="x_220_template_table_1" ref="A6:B21" totalsRowShown="0">
  <autoFilter ref="A6:B21" xr:uid="{C725761B-DC0A-4807-ABBB-1B10DF3821F0}">
    <filterColumn colId="0" hiddenButton="1"/>
    <filterColumn colId="1" hiddenButton="1"/>
  </autoFilter>
  <tableColumns count="2">
    <tableColumn id="1" xr3:uid="{DC98E6D5-7F4C-4A49-A29E-B9CB5EEEE546}" name="Data Item" dataDxfId="679"/>
    <tableColumn id="2" xr3:uid="{7A69D23C-7B2F-49A7-9B2B-8E29610C766E}" name="Factor Table Information" dataDxfId="678"/>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B7BCF17-50B1-402E-A9A6-6307F88047D8}" name="x_221_template_table_1" displayName="x_221_template_table_1" ref="A6:B21" totalsRowShown="0">
  <autoFilter ref="A6:B21" xr:uid="{C725761B-DC0A-4807-ABBB-1B10DF3821F0}">
    <filterColumn colId="0" hiddenButton="1"/>
    <filterColumn colId="1" hiddenButton="1"/>
  </autoFilter>
  <tableColumns count="2">
    <tableColumn id="1" xr3:uid="{E1EF1AAB-7942-424D-B7EE-D4DD404F1232}" name="Data Item" dataDxfId="669"/>
    <tableColumn id="2" xr3:uid="{DE8360C2-8CE3-4D10-BE00-5A6AA2551D10}" name="Factor Table Information" dataDxfId="668"/>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92" totalsRowShown="0" headerRowDxfId="855" dataDxfId="854">
  <autoFilter ref="A7:P92" xr:uid="{3C0DB539-FF7D-4AE8-A136-71294137EDDD}"/>
  <tableColumns count="16">
    <tableColumn id="16" xr3:uid="{AD00A7A2-1E25-4CED-B71E-C04F52532AF9}" name="Link to Tables" dataDxfId="853" dataCellStyle="Hyperlink">
      <calculatedColumnFormula>HYPERLINK("#'x-" &amp; factor_list_table[[#This Row],[Series Number]] &amp; "'!A1", "x-" &amp; factor_list_table[[#This Row],[Series Number]])</calculatedColumnFormula>
    </tableColumn>
    <tableColumn id="1" xr3:uid="{31EF05DA-0C14-4B08-9BF5-EE7FBBB4706E}" name="Scheme" dataDxfId="852"/>
    <tableColumn id="2" xr3:uid="{8F58F67B-E05E-4DB6-BF88-E92042A8F804}" name="Section" dataDxfId="851"/>
    <tableColumn id="3" xr3:uid="{C0CC1951-45CA-47FA-980B-1AD23814E39F}" name="Factor Type" dataDxfId="850"/>
    <tableColumn id="4" xr3:uid="{9F12BD33-F9DF-49F8-9914-453AC95DF880}" name="Description" dataDxfId="849"/>
    <tableColumn id="5" xr3:uid="{26876318-934A-41B2-B629-0C93C4B8D47A}" name="Gender" dataDxfId="848"/>
    <tableColumn id="6" xr3:uid="{D347DB19-8E22-4CF2-926B-735C5B28F5EB}" name="Factor Age/Period Definition" dataDxfId="847"/>
    <tableColumn id="7" xr3:uid="{751250A1-458B-4196-8A5C-382ED39D5917}" name="Section Number (x)" dataDxfId="846"/>
    <tableColumn id="8" xr3:uid="{07B464F6-6BE5-4432-B85B-EF35BE710CF8}" name="Series Number" dataDxfId="845"/>
    <tableColumn id="9" xr3:uid="{E6205105-7908-4AAF-80B1-0CCFB94FF453}" name="Table Reference_x000a_(Section-Series Number)" dataDxfId="844"/>
    <tableColumn id="10" xr3:uid="{179ECF6B-3231-4E3A-8DC5-94232DF189CF}" name="Table Reference in Guidance" dataDxfId="843"/>
    <tableColumn id="11" xr3:uid="{5DF71A96-CC23-450E-A89E-249924BE2DF8}" name="Related Factor Guidance" dataDxfId="842"/>
    <tableColumn id="12" xr3:uid="{4BE7D75B-29B3-4D4D-81BC-2D76080A84A0}" name="Date Factors Issued to Client" dataDxfId="841"/>
    <tableColumn id="13" xr3:uid="{17725A31-2931-4C1D-A856-4290CBCE5D78}" name="Date Factors Implemented (if known)" dataDxfId="840"/>
    <tableColumn id="14" xr3:uid="{C0DEF26D-D1B8-482B-B0F3-D897795941C7}" name="Factor Status" dataDxfId="839"/>
    <tableColumn id="15" xr3:uid="{85E54397-0AFF-41E7-A379-C974577BD7C4}" name="Assumption set" dataDxfId="838"/>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136F409-CD00-490E-BDDF-6D409196C22A}" name="x_301_template_table_1" displayName="x_301_template_table_1" ref="A6:B21" totalsRowShown="0">
  <autoFilter ref="A6:B21" xr:uid="{C725761B-DC0A-4807-ABBB-1B10DF3821F0}">
    <filterColumn colId="0" hiddenButton="1"/>
    <filterColumn colId="1" hiddenButton="1"/>
  </autoFilter>
  <tableColumns count="2">
    <tableColumn id="1" xr3:uid="{1368369F-108C-43ED-9170-1956FAA527B5}" name="Data Item" dataDxfId="659"/>
    <tableColumn id="2" xr3:uid="{14329F48-F16E-45A9-9A32-445ACBCAF138}" name="Factor Table Information" dataDxfId="658"/>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EB526F8-51C4-4546-AC69-CC734A60E66E}" name="x_302_template_table_1" displayName="x_302_template_table_1" ref="A6:B21" totalsRowShown="0">
  <autoFilter ref="A6:B21" xr:uid="{C725761B-DC0A-4807-ABBB-1B10DF3821F0}">
    <filterColumn colId="0" hiddenButton="1"/>
    <filterColumn colId="1" hiddenButton="1"/>
  </autoFilter>
  <tableColumns count="2">
    <tableColumn id="1" xr3:uid="{11E53E3D-B60F-49C5-87B0-3CA965B24164}" name="Data Item" dataDxfId="649"/>
    <tableColumn id="2" xr3:uid="{4DCA3CCB-B94C-42AC-A2E3-1ACFDC94D22B}" name="Factor Table Information" dataDxfId="648"/>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DA4D40F-7186-48E6-9316-32F9FC2718FE}" name="x_303_template_table_1" displayName="x_303_template_table_1" ref="A6:B21" totalsRowShown="0">
  <autoFilter ref="A6:B21" xr:uid="{C725761B-DC0A-4807-ABBB-1B10DF3821F0}">
    <filterColumn colId="0" hiddenButton="1"/>
    <filterColumn colId="1" hiddenButton="1"/>
  </autoFilter>
  <tableColumns count="2">
    <tableColumn id="1" xr3:uid="{23C2F6EC-A76B-486B-88BC-BC4984AD549A}" name="Data Item" dataDxfId="639"/>
    <tableColumn id="2" xr3:uid="{B36EABE0-A7CC-4CCF-A156-C2A5BBB18F84}" name="Factor Table Information" dataDxfId="638"/>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1DB583D-6B76-4BE7-996C-9E8A582E9BE4}" name="x_304_template_table_1" displayName="x_304_template_table_1" ref="A6:B21" totalsRowShown="0">
  <autoFilter ref="A6:B21" xr:uid="{C725761B-DC0A-4807-ABBB-1B10DF3821F0}">
    <filterColumn colId="0" hiddenButton="1"/>
    <filterColumn colId="1" hiddenButton="1"/>
  </autoFilter>
  <tableColumns count="2">
    <tableColumn id="1" xr3:uid="{1B661F6C-447D-4375-BE0A-6B38B1D0F6E3}" name="Data Item" dataDxfId="629"/>
    <tableColumn id="2" xr3:uid="{67785FEE-5DDB-40DB-BFAC-96E8FAFFF92B}" name="Factor Table Information" dataDxfId="628"/>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92A4960-D14B-485A-98AF-FB1E2B223853}" name="x_305_template_table_1" displayName="x_305_template_table_1" ref="A6:B21" totalsRowShown="0">
  <autoFilter ref="A6:B21" xr:uid="{C725761B-DC0A-4807-ABBB-1B10DF3821F0}">
    <filterColumn colId="0" hiddenButton="1"/>
    <filterColumn colId="1" hiddenButton="1"/>
  </autoFilter>
  <tableColumns count="2">
    <tableColumn id="1" xr3:uid="{D7C7543C-D124-4999-B6AE-A7A026846117}" name="Data Item" dataDxfId="619"/>
    <tableColumn id="2" xr3:uid="{861A842F-9227-42BE-A673-673705B2BD9D}" name="Factor Table Information" dataDxfId="618"/>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88EB495-AA3D-4A8D-9B76-533DBC2769BC}" name="x_306_template_table_1" displayName="x_306_template_table_1" ref="A6:B21" totalsRowShown="0">
  <autoFilter ref="A6:B21" xr:uid="{C725761B-DC0A-4807-ABBB-1B10DF3821F0}">
    <filterColumn colId="0" hiddenButton="1"/>
    <filterColumn colId="1" hiddenButton="1"/>
  </autoFilter>
  <tableColumns count="2">
    <tableColumn id="1" xr3:uid="{416A9FF2-8DD5-4634-A74F-811E2F566A85}" name="Data Item" dataDxfId="609"/>
    <tableColumn id="2" xr3:uid="{8EC7DA92-DB86-4332-A783-E8EDBB5552BF}" name="Factor Table Information" dataDxfId="608"/>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52FF2E1-84F5-4AB4-98CD-AD4F1726547C}" name="x_307_template_table_1" displayName="x_307_template_table_1" ref="A6:B21" totalsRowShown="0">
  <autoFilter ref="A6:B21" xr:uid="{C725761B-DC0A-4807-ABBB-1B10DF3821F0}">
    <filterColumn colId="0" hiddenButton="1"/>
    <filterColumn colId="1" hiddenButton="1"/>
  </autoFilter>
  <tableColumns count="2">
    <tableColumn id="1" xr3:uid="{E0E6A281-76AF-4097-82E2-AD4973D2A6EA}" name="Data Item" dataDxfId="599"/>
    <tableColumn id="2" xr3:uid="{EEABDB53-6C00-4822-855B-7AF51E445FDE}" name="Factor Table Information" dataDxfId="598"/>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74D31CD-6F6B-486E-B8DA-976A59FF13C4}" name="x_308_template_table_1" displayName="x_308_template_table_1" ref="A6:B21" totalsRowShown="0">
  <autoFilter ref="A6:B21" xr:uid="{C725761B-DC0A-4807-ABBB-1B10DF3821F0}">
    <filterColumn colId="0" hiddenButton="1"/>
    <filterColumn colId="1" hiddenButton="1"/>
  </autoFilter>
  <tableColumns count="2">
    <tableColumn id="1" xr3:uid="{F5F06096-E756-4578-9D93-10395FF64198}" name="Data Item" dataDxfId="589"/>
    <tableColumn id="2" xr3:uid="{D1BE6530-6865-4F8A-BC89-75A0B34A7383}" name="Factor Table Information" dataDxfId="588"/>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EB775E6-CD25-4E4C-9D1B-AD0A9931BE0A}" name="x_309_template_table_1" displayName="x_309_template_table_1" ref="A6:B21" totalsRowShown="0">
  <autoFilter ref="A6:B21" xr:uid="{C725761B-DC0A-4807-ABBB-1B10DF3821F0}">
    <filterColumn colId="0" hiddenButton="1"/>
    <filterColumn colId="1" hiddenButton="1"/>
  </autoFilter>
  <tableColumns count="2">
    <tableColumn id="1" xr3:uid="{B96FDEED-E36C-4A26-BB50-974C514DC40C}" name="Data Item" dataDxfId="579"/>
    <tableColumn id="2" xr3:uid="{3A6DE6AC-1304-4C33-83CD-8E0107E78D06}" name="Factor Table Information" dataDxfId="578"/>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3AF80C8-7F02-4F51-A0C7-63848EFFBA26}" name="x_310_template_table_1" displayName="x_310_template_table_1" ref="A6:B21" totalsRowShown="0">
  <autoFilter ref="A6:B21" xr:uid="{C725761B-DC0A-4807-ABBB-1B10DF3821F0}">
    <filterColumn colId="0" hiddenButton="1"/>
    <filterColumn colId="1" hiddenButton="1"/>
  </autoFilter>
  <tableColumns count="2">
    <tableColumn id="1" xr3:uid="{40F13551-A5CD-416D-AF3E-E7A6848CD2A7}" name="Data Item" dataDxfId="569"/>
    <tableColumn id="2" xr3:uid="{0EC49862-F59F-45A5-BA69-04352FF9D719}" name="Factor Table Information" dataDxfId="568"/>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8E87CB-E956-4C79-AA9B-928CA5CB30B8}" name="x_201_template_table_1" displayName="x_201_template_table_1" ref="A6:B21" totalsRowShown="0">
  <autoFilter ref="A6:B21" xr:uid="{C725761B-DC0A-4807-ABBB-1B10DF3821F0}">
    <filterColumn colId="0" hiddenButton="1"/>
    <filterColumn colId="1" hiddenButton="1"/>
  </autoFilter>
  <tableColumns count="2">
    <tableColumn id="1" xr3:uid="{630FA8C2-ED36-426A-98D2-7E7D9AD74BD1}" name="Data Item" dataDxfId="829"/>
    <tableColumn id="2" xr3:uid="{F75F575E-BC3E-43C7-9270-FC957E3A597D}" name="Factor Table Information" dataDxfId="828"/>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72C0B6F-09A1-472D-B967-14BAFB7A8639}" name="x_311_template_table_1" displayName="x_311_template_table_1" ref="A6:B21" totalsRowShown="0">
  <autoFilter ref="A6:B21" xr:uid="{C725761B-DC0A-4807-ABBB-1B10DF3821F0}">
    <filterColumn colId="0" hiddenButton="1"/>
    <filterColumn colId="1" hiddenButton="1"/>
  </autoFilter>
  <tableColumns count="2">
    <tableColumn id="1" xr3:uid="{E18154B0-86F9-41AE-893F-4C70440993DC}" name="Data Item" dataDxfId="559"/>
    <tableColumn id="2" xr3:uid="{0270A52B-4E43-4619-91ED-88A1C4BAD93E}" name="Factor Table Information" dataDxfId="558"/>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E2082DB-B709-4BD9-A01F-6A8F398D119D}" name="x_312_template_table_1" displayName="x_312_template_table_1" ref="A6:B21" totalsRowShown="0">
  <autoFilter ref="A6:B21" xr:uid="{C725761B-DC0A-4807-ABBB-1B10DF3821F0}">
    <filterColumn colId="0" hiddenButton="1"/>
    <filterColumn colId="1" hiddenButton="1"/>
  </autoFilter>
  <tableColumns count="2">
    <tableColumn id="1" xr3:uid="{4CA29D50-096D-4779-BD92-DD9FE338D9EE}" name="Data Item" dataDxfId="549"/>
    <tableColumn id="2" xr3:uid="{A7787878-4C49-443D-A585-E7086BF7EE91}" name="Factor Table Information" dataDxfId="548"/>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10BC171-B130-4ECB-BED1-B8AD3CDCC303}" name="x_313_template_table_1" displayName="x_313_template_table_1" ref="A6:B21" totalsRowShown="0">
  <autoFilter ref="A6:B21" xr:uid="{C725761B-DC0A-4807-ABBB-1B10DF3821F0}">
    <filterColumn colId="0" hiddenButton="1"/>
    <filterColumn colId="1" hiddenButton="1"/>
  </autoFilter>
  <tableColumns count="2">
    <tableColumn id="1" xr3:uid="{B3567998-9BB4-49DB-BBA0-7E398AA22A67}" name="Data Item" dataDxfId="539"/>
    <tableColumn id="2" xr3:uid="{2E8345E2-2817-4199-814C-94BC80400A4D}" name="Factor Table Information" dataDxfId="538"/>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6C495BD-86CA-4649-BEF9-865BF9320F95}" name="x_314_template_table_1" displayName="x_314_template_table_1" ref="A6:B21" totalsRowShown="0">
  <autoFilter ref="A6:B21" xr:uid="{C725761B-DC0A-4807-ABBB-1B10DF3821F0}">
    <filterColumn colId="0" hiddenButton="1"/>
    <filterColumn colId="1" hiddenButton="1"/>
  </autoFilter>
  <tableColumns count="2">
    <tableColumn id="1" xr3:uid="{3C48B7BE-5603-43A5-9304-2F80B2DAD17D}" name="Data Item" dataDxfId="529"/>
    <tableColumn id="2" xr3:uid="{105E964C-5936-40C4-853D-17F33E7F4BE1}" name="Factor Table Information" dataDxfId="528"/>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A1F2C07-DBF4-4747-93D1-DFE7A432ADCD}" name="x_315_template_table_1" displayName="x_315_template_table_1" ref="A6:B21" totalsRowShown="0">
  <autoFilter ref="A6:B21" xr:uid="{C725761B-DC0A-4807-ABBB-1B10DF3821F0}">
    <filterColumn colId="0" hiddenButton="1"/>
    <filterColumn colId="1" hiddenButton="1"/>
  </autoFilter>
  <tableColumns count="2">
    <tableColumn id="1" xr3:uid="{786C4264-E943-4E95-B83F-E2539BFE4327}" name="Data Item" dataDxfId="519"/>
    <tableColumn id="2" xr3:uid="{5997AEF7-3DA1-4E73-A6F9-F17C96F1D5F4}" name="Factor Table Information" dataDxfId="518"/>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384FD81-E64E-46F1-B1B2-28815FB92734}" name="x_316_template_table_1" displayName="x_316_template_table_1" ref="A6:B21" totalsRowShown="0">
  <autoFilter ref="A6:B21" xr:uid="{C725761B-DC0A-4807-ABBB-1B10DF3821F0}">
    <filterColumn colId="0" hiddenButton="1"/>
    <filterColumn colId="1" hiddenButton="1"/>
  </autoFilter>
  <tableColumns count="2">
    <tableColumn id="1" xr3:uid="{369D6751-1C6C-49C7-9B95-78F3CB6185D7}" name="Data Item" dataDxfId="509"/>
    <tableColumn id="2" xr3:uid="{EB47D7E7-7375-474F-916F-B7591847C15C}" name="Factor Table Information" dataDxfId="508"/>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3CE1FF8-E371-4DF9-9041-D0E688F88F56}" name="x_317_template_table_1" displayName="x_317_template_table_1" ref="A6:B21" totalsRowShown="0">
  <autoFilter ref="A6:B21" xr:uid="{C725761B-DC0A-4807-ABBB-1B10DF3821F0}">
    <filterColumn colId="0" hiddenButton="1"/>
    <filterColumn colId="1" hiddenButton="1"/>
  </autoFilter>
  <tableColumns count="2">
    <tableColumn id="1" xr3:uid="{B7970F3D-1269-46FF-9D9F-39C7F4218A97}" name="Data Item" dataDxfId="499"/>
    <tableColumn id="2" xr3:uid="{B284E36A-867F-45CF-A65F-0CF45ED587F3}" name="Factor Table Information" dataDxfId="498"/>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F44817E-C1D4-4ECB-AD83-F67A1F479AAB}" name="x_321_template_table_1" displayName="x_321_template_table_1" ref="A6:B21" totalsRowShown="0">
  <autoFilter ref="A6:B21" xr:uid="{C725761B-DC0A-4807-ABBB-1B10DF3821F0}">
    <filterColumn colId="0" hiddenButton="1"/>
    <filterColumn colId="1" hiddenButton="1"/>
  </autoFilter>
  <tableColumns count="2">
    <tableColumn id="1" xr3:uid="{F7E71473-814E-4557-A751-29ECDF092240}" name="Data Item" dataDxfId="489"/>
    <tableColumn id="2" xr3:uid="{67E9F649-7A65-417F-9F64-0738AF7FF0C0}" name="Factor Table Information" dataDxfId="488"/>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BEF58C3-CD44-4677-B991-01F792639860}" name="x_322_template_table_1" displayName="x_322_template_table_1" ref="A6:B21" totalsRowShown="0">
  <autoFilter ref="A6:B21" xr:uid="{C725761B-DC0A-4807-ABBB-1B10DF3821F0}">
    <filterColumn colId="0" hiddenButton="1"/>
    <filterColumn colId="1" hiddenButton="1"/>
  </autoFilter>
  <tableColumns count="2">
    <tableColumn id="1" xr3:uid="{F953DE60-3314-412E-BC23-A21674EF9755}" name="Data Item" dataDxfId="479"/>
    <tableColumn id="2" xr3:uid="{0BC6C2E1-E80C-47A2-852A-B0387636E8AD}" name="Factor Table Information" dataDxfId="478"/>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269A829-5748-4CC5-BA62-E5ED1E1EE0BB}" name="x_323_template_table_1" displayName="x_323_template_table_1" ref="A6:B21" totalsRowShown="0">
  <autoFilter ref="A6:B21" xr:uid="{C725761B-DC0A-4807-ABBB-1B10DF3821F0}">
    <filterColumn colId="0" hiddenButton="1"/>
    <filterColumn colId="1" hiddenButton="1"/>
  </autoFilter>
  <tableColumns count="2">
    <tableColumn id="1" xr3:uid="{8D218A9F-A780-45C9-9DF3-68245946549D}" name="Data Item" dataDxfId="469"/>
    <tableColumn id="2" xr3:uid="{2675134F-D7FA-49F4-8527-16F987419A22}" name="Factor Table Information" dataDxfId="468"/>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0664C4-86F8-4A18-85CB-55FC104EE52E}" name="x_202_template_table_1" displayName="x_202_template_table_1" ref="A6:B21" totalsRowShown="0">
  <autoFilter ref="A6:B21" xr:uid="{C725761B-DC0A-4807-ABBB-1B10DF3821F0}">
    <filterColumn colId="0" hiddenButton="1"/>
    <filterColumn colId="1" hiddenButton="1"/>
  </autoFilter>
  <tableColumns count="2">
    <tableColumn id="1" xr3:uid="{8348ED52-3DD5-42AA-AE83-0BAA50554E3D}" name="Data Item" dataDxfId="819"/>
    <tableColumn id="2" xr3:uid="{5104B8D4-FC04-4528-8864-26A59FCB71B4}" name="Factor Table Information" dataDxfId="818"/>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B2C1C9B-6EA3-4AA2-A8B2-22A61D584983}" name="x_324_template_table_1" displayName="x_324_template_table_1" ref="A6:B21" totalsRowShown="0">
  <autoFilter ref="A6:B21" xr:uid="{C725761B-DC0A-4807-ABBB-1B10DF3821F0}">
    <filterColumn colId="0" hiddenButton="1"/>
    <filterColumn colId="1" hiddenButton="1"/>
  </autoFilter>
  <tableColumns count="2">
    <tableColumn id="1" xr3:uid="{3B32D90C-6CB1-4045-B032-91E2F659EB5A}" name="Data Item" dataDxfId="459"/>
    <tableColumn id="2" xr3:uid="{E72B2291-2552-4A7F-BE8F-5163C52FC086}" name="Factor Table Information" dataDxfId="458"/>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DE9AB2B-9218-40E6-9ECA-BA223D142A72}" name="x_325_template_table_1" displayName="x_325_template_table_1" ref="A6:B21" totalsRowShown="0">
  <autoFilter ref="A6:B21" xr:uid="{C725761B-DC0A-4807-ABBB-1B10DF3821F0}">
    <filterColumn colId="0" hiddenButton="1"/>
    <filterColumn colId="1" hiddenButton="1"/>
  </autoFilter>
  <tableColumns count="2">
    <tableColumn id="1" xr3:uid="{5C71758F-FCB7-4A83-A45C-D74A7037BA93}" name="Data Item" dataDxfId="449"/>
    <tableColumn id="2" xr3:uid="{2E635D2B-927C-4CD2-881F-FCE2E33FFE46}" name="Factor Table Information" dataDxfId="448"/>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34D0F50-6EC5-478A-9C26-A751018AE2A3}" name="x_326_template_table_1" displayName="x_326_template_table_1" ref="A6:B21" totalsRowShown="0">
  <autoFilter ref="A6:B21" xr:uid="{C725761B-DC0A-4807-ABBB-1B10DF3821F0}">
    <filterColumn colId="0" hiddenButton="1"/>
    <filterColumn colId="1" hiddenButton="1"/>
  </autoFilter>
  <tableColumns count="2">
    <tableColumn id="1" xr3:uid="{116A9F16-5381-4AB8-8746-310FCB9BAE05}" name="Data Item" dataDxfId="439"/>
    <tableColumn id="2" xr3:uid="{99FC2317-60FD-4F88-A3F0-B1BB2B1A880B}" name="Factor Table Information" dataDxfId="438"/>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97D741D-7541-4D1E-A8EC-7CA281BDFC2B}" name="x_327_template_table_1" displayName="x_327_template_table_1" ref="A6:B21" totalsRowShown="0">
  <autoFilter ref="A6:B21" xr:uid="{C725761B-DC0A-4807-ABBB-1B10DF3821F0}">
    <filterColumn colId="0" hiddenButton="1"/>
    <filterColumn colId="1" hiddenButton="1"/>
  </autoFilter>
  <tableColumns count="2">
    <tableColumn id="1" xr3:uid="{7F049954-1C8C-45A7-A285-2ECB584EF96B}" name="Data Item" dataDxfId="429"/>
    <tableColumn id="2" xr3:uid="{0F7B042C-D5AB-4C46-AC34-C2D982493072}" name="Factor Table Information" dataDxfId="428"/>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0DCCD83-5DE9-4814-A640-F0296793C3AB}" name="x_328_template_table_1" displayName="x_328_template_table_1" ref="A6:B21" totalsRowShown="0">
  <autoFilter ref="A6:B21" xr:uid="{C725761B-DC0A-4807-ABBB-1B10DF3821F0}">
    <filterColumn colId="0" hiddenButton="1"/>
    <filterColumn colId="1" hiddenButton="1"/>
  </autoFilter>
  <tableColumns count="2">
    <tableColumn id="1" xr3:uid="{1B477FAA-7512-490A-B1CA-8B2AFEF5DB91}" name="Data Item" dataDxfId="419"/>
    <tableColumn id="2" xr3:uid="{6EBCB74D-7FCB-468C-8746-7A10E175DBBC}" name="Factor Table Information" dataDxfId="418"/>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A96BFE2-544A-4938-A661-1E3D408B3E0F}" name="x_329_template_table_1" displayName="x_329_template_table_1" ref="A6:B21" totalsRowShown="0">
  <autoFilter ref="A6:B21" xr:uid="{C725761B-DC0A-4807-ABBB-1B10DF3821F0}">
    <filterColumn colId="0" hiddenButton="1"/>
    <filterColumn colId="1" hiddenButton="1"/>
  </autoFilter>
  <tableColumns count="2">
    <tableColumn id="1" xr3:uid="{76CE6444-49F5-497A-A56A-B8E079382DB0}" name="Data Item" dataDxfId="409"/>
    <tableColumn id="2" xr3:uid="{3DAF0A15-2B00-42EC-9BCC-2B96B2AE0C41}" name="Factor Table Information" dataDxfId="408"/>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1BFC1C8-3427-4998-8FC1-34C6EBB80602}" name="x_330_template_table_1" displayName="x_330_template_table_1" ref="A6:B21" totalsRowShown="0">
  <autoFilter ref="A6:B21" xr:uid="{C725761B-DC0A-4807-ABBB-1B10DF3821F0}">
    <filterColumn colId="0" hiddenButton="1"/>
    <filterColumn colId="1" hiddenButton="1"/>
  </autoFilter>
  <tableColumns count="2">
    <tableColumn id="1" xr3:uid="{BC179FF8-0637-4213-B323-EF621B6C703D}" name="Data Item" dataDxfId="399"/>
    <tableColumn id="2" xr3:uid="{4BE82BFF-79EE-4F06-B05C-F1F36068FEDA}" name="Factor Table Information" dataDxfId="398"/>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901396E-3414-4608-A25E-E75C6A154D6E}" name="x_331_template_table_1" displayName="x_331_template_table_1" ref="A6:B21" totalsRowShown="0">
  <autoFilter ref="A6:B21" xr:uid="{C725761B-DC0A-4807-ABBB-1B10DF3821F0}">
    <filterColumn colId="0" hiddenButton="1"/>
    <filterColumn colId="1" hiddenButton="1"/>
  </autoFilter>
  <tableColumns count="2">
    <tableColumn id="1" xr3:uid="{44539FF6-547C-4723-9F67-D2FCD8A55083}" name="Data Item" dataDxfId="389"/>
    <tableColumn id="2" xr3:uid="{8C35C129-1756-4543-8CA8-D41E81422718}" name="Factor Table Information" dataDxfId="388"/>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8731A59-F256-4BCD-8530-8AE221238FF7}" name="x_401_template_table_1" displayName="x_401_template_table_1" ref="A6:B21" totalsRowShown="0">
  <autoFilter ref="A6:B21" xr:uid="{C725761B-DC0A-4807-ABBB-1B10DF3821F0}">
    <filterColumn colId="0" hiddenButton="1"/>
    <filterColumn colId="1" hiddenButton="1"/>
  </autoFilter>
  <tableColumns count="2">
    <tableColumn id="1" xr3:uid="{7F77E8E0-AD55-43C9-9238-851240B139B3}" name="Data Item" dataDxfId="379"/>
    <tableColumn id="2" xr3:uid="{6D7DF467-470B-4915-9C12-9F48E8470907}" name="Factor Table Information" dataDxfId="378"/>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71FF422-1A26-4671-93C5-4E98E0BBCDCF}" name="x_402_template_table_1" displayName="x_402_template_table_1" ref="A6:B21" totalsRowShown="0">
  <autoFilter ref="A6:B21" xr:uid="{C725761B-DC0A-4807-ABBB-1B10DF3821F0}">
    <filterColumn colId="0" hiddenButton="1"/>
    <filterColumn colId="1" hiddenButton="1"/>
  </autoFilter>
  <tableColumns count="2">
    <tableColumn id="1" xr3:uid="{2DA0E2D4-8270-4BE8-BC65-0D5476745AF4}" name="Data Item" dataDxfId="369"/>
    <tableColumn id="2" xr3:uid="{15F1BCAD-560C-415C-B2A0-B86548D36BF1}" name="Factor Table Information" dataDxfId="368"/>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743946-2E67-4655-AF3C-EFF68D2F5074}" name="x_203_template_table_1" displayName="x_203_template_table_1" ref="A6:B21" totalsRowShown="0">
  <autoFilter ref="A6:B21" xr:uid="{C725761B-DC0A-4807-ABBB-1B10DF3821F0}">
    <filterColumn colId="0" hiddenButton="1"/>
    <filterColumn colId="1" hiddenButton="1"/>
  </autoFilter>
  <tableColumns count="2">
    <tableColumn id="1" xr3:uid="{1C5B6E94-E1B9-41DE-91E3-7C57C65983EF}" name="Data Item" dataDxfId="809"/>
    <tableColumn id="2" xr3:uid="{76EC2035-C9B4-4606-B13B-45AEE0EFDF86}" name="Factor Table Information" dataDxfId="808"/>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B221E86E-ABA3-4EF9-A9E4-457DE8220E97}" name="x_403_template_table_1" displayName="x_403_template_table_1" ref="A6:B21" totalsRowShown="0">
  <autoFilter ref="A6:B21" xr:uid="{C725761B-DC0A-4807-ABBB-1B10DF3821F0}">
    <filterColumn colId="0" hiddenButton="1"/>
    <filterColumn colId="1" hiddenButton="1"/>
  </autoFilter>
  <tableColumns count="2">
    <tableColumn id="1" xr3:uid="{393CAB8F-9646-4AFC-9E30-2F8BB1A9E0B7}" name="Data Item" dataDxfId="359"/>
    <tableColumn id="2" xr3:uid="{2FC8C8C7-6867-4DF4-A966-EB9773BBCC4C}" name="Factor Table Information" dataDxfId="358"/>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CEFD3934-0360-4FE4-A894-5546EBDD0783}" name="x_404_template_table_1" displayName="x_404_template_table_1" ref="A6:B21" totalsRowShown="0">
  <autoFilter ref="A6:B21" xr:uid="{C725761B-DC0A-4807-ABBB-1B10DF3821F0}">
    <filterColumn colId="0" hiddenButton="1"/>
    <filterColumn colId="1" hiddenButton="1"/>
  </autoFilter>
  <tableColumns count="2">
    <tableColumn id="1" xr3:uid="{819194B9-1164-4484-85AA-404FE234B49C}" name="Data Item" dataDxfId="349"/>
    <tableColumn id="2" xr3:uid="{0C66ADC1-579C-4DC2-937C-33AF2D443675}" name="Factor Table Information" dataDxfId="348"/>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854471C-1AE4-42C4-8D20-BBC2DC7931B4}" name="x_405_template_table_1" displayName="x_405_template_table_1" ref="A6:B21" totalsRowShown="0">
  <autoFilter ref="A6:B21" xr:uid="{C725761B-DC0A-4807-ABBB-1B10DF3821F0}">
    <filterColumn colId="0" hiddenButton="1"/>
    <filterColumn colId="1" hiddenButton="1"/>
  </autoFilter>
  <tableColumns count="2">
    <tableColumn id="1" xr3:uid="{10F5D670-FB4B-4014-872B-9C730D5C3FDB}" name="Data Item" dataDxfId="339"/>
    <tableColumn id="2" xr3:uid="{9EA023CF-98BB-46C1-B3C2-50F44CB479D6}" name="Factor Table Information" dataDxfId="338"/>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B8DF8CC-DF3C-4329-ACCC-7CDB99E06C71}" name="x_406 _template_table_1" displayName="x_406__template_table_1" ref="A6:B21" totalsRowShown="0">
  <autoFilter ref="A6:B21" xr:uid="{C725761B-DC0A-4807-ABBB-1B10DF3821F0}">
    <filterColumn colId="0" hiddenButton="1"/>
    <filterColumn colId="1" hiddenButton="1"/>
  </autoFilter>
  <tableColumns count="2">
    <tableColumn id="1" xr3:uid="{91CA8E05-955D-4F97-B866-B70D36778260}" name="Data Item" dataDxfId="329"/>
    <tableColumn id="2" xr3:uid="{A7C31E45-7312-4519-AACB-BBEA00310876}" name="Factor Table Information" dataDxfId="328"/>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B39A9123-5925-42E9-9ED0-691BE58B7956}" name="x_407_template_table_1" displayName="x_407_template_table_1" ref="A6:B21" totalsRowShown="0">
  <autoFilter ref="A6:B21" xr:uid="{C725761B-DC0A-4807-ABBB-1B10DF3821F0}">
    <filterColumn colId="0" hiddenButton="1"/>
    <filterColumn colId="1" hiddenButton="1"/>
  </autoFilter>
  <tableColumns count="2">
    <tableColumn id="1" xr3:uid="{301AB941-4AB9-4A8C-BA0C-AA9AC1D601EC}" name="Data Item" dataDxfId="319"/>
    <tableColumn id="2" xr3:uid="{2BA4E460-0C0A-4E6B-84F6-778287943684}" name="Factor Table Information" dataDxfId="318"/>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2ED1A73-2BA7-446E-88E7-EED570DD75E1}" name="x_501_template_table_1" displayName="x_501_template_table_1" ref="A6:B21" totalsRowShown="0">
  <autoFilter ref="A6:B21" xr:uid="{C725761B-DC0A-4807-ABBB-1B10DF3821F0}">
    <filterColumn colId="0" hiddenButton="1"/>
    <filterColumn colId="1" hiddenButton="1"/>
  </autoFilter>
  <tableColumns count="2">
    <tableColumn id="1" xr3:uid="{A58B5DCA-26E1-4703-A1E1-6891A374998C}" name="Data Item" dataDxfId="309"/>
    <tableColumn id="2" xr3:uid="{92C936C8-0E97-4645-823A-65567F5CD417}" name="Factor Table Information" dataDxfId="308"/>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2E4B27C-4FF5-4D99-AC37-F221337BF63A}" name="x_502_template_table_1" displayName="x_502_template_table_1" ref="A6:B21" totalsRowShown="0">
  <autoFilter ref="A6:B21" xr:uid="{C725761B-DC0A-4807-ABBB-1B10DF3821F0}">
    <filterColumn colId="0" hiddenButton="1"/>
    <filterColumn colId="1" hiddenButton="1"/>
  </autoFilter>
  <tableColumns count="2">
    <tableColumn id="1" xr3:uid="{FFB2F9EF-7EEE-4286-9A39-415DAF4E0C98}" name="Data Item" dataDxfId="299"/>
    <tableColumn id="2" xr3:uid="{72997E9A-5193-4B54-B381-FE3AF81B14F5}" name="Factor Table Information" dataDxfId="298"/>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CA9795D3-7C41-4230-8375-E09B42DB873F}" name="x_503_template_table_1" displayName="x_503_template_table_1" ref="A6:B21" totalsRowShown="0">
  <autoFilter ref="A6:B21" xr:uid="{C725761B-DC0A-4807-ABBB-1B10DF3821F0}">
    <filterColumn colId="0" hiddenButton="1"/>
    <filterColumn colId="1" hiddenButton="1"/>
  </autoFilter>
  <tableColumns count="2">
    <tableColumn id="1" xr3:uid="{19D6ECF6-E53D-471D-A0C1-A671C498B3CD}" name="Data Item" dataDxfId="289"/>
    <tableColumn id="2" xr3:uid="{647AD57B-A121-4DBE-98F6-F1FFA06BB0E9}" name="Factor Table Information" dataDxfId="288"/>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2E55E9A-D3C4-44CD-93F5-C25F4B0EA0C4}" name="x_504_template_table_1" displayName="x_504_template_table_1" ref="A6:B21" totalsRowShown="0">
  <autoFilter ref="A6:B21" xr:uid="{C725761B-DC0A-4807-ABBB-1B10DF3821F0}">
    <filterColumn colId="0" hiddenButton="1"/>
    <filterColumn colId="1" hiddenButton="1"/>
  </autoFilter>
  <tableColumns count="2">
    <tableColumn id="1" xr3:uid="{42EBB764-2EF2-4D37-BCB4-F836C0F602FF}" name="Data Item" dataDxfId="279"/>
    <tableColumn id="2" xr3:uid="{C782B692-DA3C-4CDC-B25C-4990C9B5C61C}" name="Factor Table Information" dataDxfId="278"/>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1109531F-5A71-4578-A150-4AF3011CBBCB}" name="x_505_template_table_1" displayName="x_505_template_table_1" ref="A6:B21" totalsRowShown="0">
  <autoFilter ref="A6:B21" xr:uid="{C725761B-DC0A-4807-ABBB-1B10DF3821F0}">
    <filterColumn colId="0" hiddenButton="1"/>
    <filterColumn colId="1" hiddenButton="1"/>
  </autoFilter>
  <tableColumns count="2">
    <tableColumn id="1" xr3:uid="{8ECF05D4-C66B-4D74-A5DF-625F0A1ECB48}" name="Data Item" dataDxfId="269"/>
    <tableColumn id="2" xr3:uid="{9A7164D5-04E3-402E-BF63-F5DBC7B07347}" name="Factor Table Information" dataDxfId="268"/>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62C1D28-84AC-4C57-9241-7B2BAAEBA2AD}" name="x_204_template_table_1" displayName="x_204_template_table_1" ref="A6:B21" totalsRowShown="0">
  <autoFilter ref="A6:B21" xr:uid="{C725761B-DC0A-4807-ABBB-1B10DF3821F0}">
    <filterColumn colId="0" hiddenButton="1"/>
    <filterColumn colId="1" hiddenButton="1"/>
  </autoFilter>
  <tableColumns count="2">
    <tableColumn id="1" xr3:uid="{E1E432C6-AD5E-4B80-8B77-54073C1ACBFA}" name="Data Item" dataDxfId="799"/>
    <tableColumn id="2" xr3:uid="{77E44D3A-D3F9-4B42-A725-45FEB844EE19}" name="Factor Table Information" dataDxfId="798"/>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C6DE9199-413D-4BAF-9119-87F28D83CBD9}" name="x_505_template_table_178" displayName="x_505_template_table_178" ref="A6:B21" totalsRowShown="0">
  <tableColumns count="2">
    <tableColumn id="1" xr3:uid="{18131960-A986-4B80-B708-516880263F79}" name="Data Item" dataDxfId="257"/>
    <tableColumn id="2" xr3:uid="{1CDC943D-6465-47E5-B0CA-5C9E78B43365}" name="Factor Table Information" dataDxfId="256"/>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AAE729E-55F5-4275-B4FF-88560C407689}" name="x_507_template_table_1" displayName="x_507_template_table_1" ref="A6:B21" totalsRowShown="0">
  <autoFilter ref="A6:B21" xr:uid="{C725761B-DC0A-4807-ABBB-1B10DF3821F0}">
    <filterColumn colId="0" hiddenButton="1"/>
    <filterColumn colId="1" hiddenButton="1"/>
  </autoFilter>
  <tableColumns count="2">
    <tableColumn id="1" xr3:uid="{154CDAFD-9635-4F8B-9738-293E60AF0582}" name="Data Item" dataDxfId="247"/>
    <tableColumn id="2" xr3:uid="{E0D017CE-48AC-45B3-9DB8-8247101E837D}" name="Factor Table Information" dataDxfId="246"/>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F7F1E54-A018-4AA2-BC1D-9A9DB43CCE44}" name="x_601_template_table_1" displayName="x_601_template_table_1" ref="A6:B21" totalsRowShown="0">
  <autoFilter ref="A6:B21" xr:uid="{C725761B-DC0A-4807-ABBB-1B10DF3821F0}">
    <filterColumn colId="0" hiddenButton="1"/>
    <filterColumn colId="1" hiddenButton="1"/>
  </autoFilter>
  <tableColumns count="2">
    <tableColumn id="1" xr3:uid="{F7987BAE-12E6-454A-8941-FB8AD81CA954}" name="Data Item" dataDxfId="237"/>
    <tableColumn id="2" xr3:uid="{7410FD60-B56E-45A2-86C0-C3FCCFDAEE2B}" name="Factor Table Information" dataDxfId="236"/>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64AC209-3E15-470E-B007-9AFE1B449BB4}" name="x_602_template_table_1" displayName="x_602_template_table_1" ref="A6:B21" totalsRowShown="0">
  <autoFilter ref="A6:B21" xr:uid="{C725761B-DC0A-4807-ABBB-1B10DF3821F0}">
    <filterColumn colId="0" hiddenButton="1"/>
    <filterColumn colId="1" hiddenButton="1"/>
  </autoFilter>
  <tableColumns count="2">
    <tableColumn id="1" xr3:uid="{65E9727A-AA8C-42BE-91CA-4BE176D1B7BF}" name="Data Item" dataDxfId="227"/>
    <tableColumn id="2" xr3:uid="{85A972C1-76F9-415F-A1BC-85918B6AA1FA}" name="Factor Table Information" dataDxfId="226"/>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504379F-B033-4841-B70A-B4D4F9C53757}" name="x_603_template_table_1" displayName="x_603_template_table_1" ref="A6:B21" totalsRowShown="0">
  <autoFilter ref="A6:B21" xr:uid="{C725761B-DC0A-4807-ABBB-1B10DF3821F0}">
    <filterColumn colId="0" hiddenButton="1"/>
    <filterColumn colId="1" hiddenButton="1"/>
  </autoFilter>
  <tableColumns count="2">
    <tableColumn id="1" xr3:uid="{6E22B67F-E95B-41FA-ACD1-7D3750CDD100}" name="Data Item" dataDxfId="217"/>
    <tableColumn id="2" xr3:uid="{D0AFB09C-A07D-4755-AD2C-FF95F3D32F26}" name="Factor Table Information" dataDxfId="216"/>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893D0A2B-9E33-4385-8538-136559C56051}" name="x_604_template_table_1" displayName="x_604_template_table_1" ref="A6:B21" totalsRowShown="0">
  <autoFilter ref="A6:B21" xr:uid="{C725761B-DC0A-4807-ABBB-1B10DF3821F0}">
    <filterColumn colId="0" hiddenButton="1"/>
    <filterColumn colId="1" hiddenButton="1"/>
  </autoFilter>
  <tableColumns count="2">
    <tableColumn id="1" xr3:uid="{6C3E5983-0C02-43AD-8DB5-97C32701E310}" name="Data Item" dataDxfId="207"/>
    <tableColumn id="2" xr3:uid="{E83BDF3F-59BC-48EE-A94C-B74761E1499F}" name="Factor Table Information" dataDxfId="206"/>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9AC9CEA6-FED8-4BC7-A45C-828032D40297}" name="x_605_template_table_1" displayName="x_605_template_table_1" ref="A6:B21" totalsRowShown="0">
  <autoFilter ref="A6:B21" xr:uid="{C725761B-DC0A-4807-ABBB-1B10DF3821F0}">
    <filterColumn colId="0" hiddenButton="1"/>
    <filterColumn colId="1" hiddenButton="1"/>
  </autoFilter>
  <tableColumns count="2">
    <tableColumn id="1" xr3:uid="{F2A2D17A-056A-4E67-A662-58B6259A99DA}" name="Data Item" dataDxfId="197"/>
    <tableColumn id="2" xr3:uid="{47A77E85-E053-4C85-A1E0-D2E6D70AE4BE}" name="Factor Table Information" dataDxfId="196"/>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1D3C85AD-BB9D-4BFF-BD42-CB25EE453871}" name="x_602_template_table_191" displayName="x_602_template_table_191" ref="A6:B21" totalsRowShown="0">
  <tableColumns count="2">
    <tableColumn id="1" xr3:uid="{979F1079-E89D-483C-B687-DF4EC7C01BB7}" name="Data Item" dataDxfId="191"/>
    <tableColumn id="2" xr3:uid="{8212DD28-A287-4804-A4D2-292D5C742F5A}" name="Factor Table Information" dataDxfId="190"/>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EE0BF906-A7B1-4C79-BFD9-5FA015B174BA}" name="x_602_template_table_19193" displayName="x_602_template_table_19193" ref="A6:B21" totalsRowShown="0">
  <tableColumns count="2">
    <tableColumn id="1" xr3:uid="{C441CDA2-6D18-4A76-934C-94CDD21397C9}" name="Data Item" dataDxfId="185"/>
    <tableColumn id="2" xr3:uid="{8FF8C006-1A36-472E-AD67-E766D5A36925}" name="Factor Table Information" dataDxfId="184"/>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7441D18-F134-4E1D-B7A4-64796521FD7D}" name="x_608_template_table_1" displayName="x_608_template_table_1" ref="A6:B21" totalsRowShown="0">
  <autoFilter ref="A6:B21" xr:uid="{C725761B-DC0A-4807-ABBB-1B10DF3821F0}">
    <filterColumn colId="0" hiddenButton="1"/>
    <filterColumn colId="1" hiddenButton="1"/>
  </autoFilter>
  <tableColumns count="2">
    <tableColumn id="1" xr3:uid="{DB7FD7DA-BD7B-4FC0-9B00-7BA4737DF9BA}" name="Data Item" dataDxfId="175"/>
    <tableColumn id="2" xr3:uid="{93BDD699-411F-45BA-84B9-C9F27EE568C5}" name="Factor Table Information" dataDxfId="174"/>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03895E-825E-4F58-A746-92CA1582C4E4}" name="x_205_template_table_1" displayName="x_205_template_table_1" ref="A6:B21" totalsRowShown="0">
  <autoFilter ref="A6:B21" xr:uid="{C725761B-DC0A-4807-ABBB-1B10DF3821F0}">
    <filterColumn colId="0" hiddenButton="1"/>
    <filterColumn colId="1" hiddenButton="1"/>
  </autoFilter>
  <tableColumns count="2">
    <tableColumn id="1" xr3:uid="{F788309B-EA88-4D85-960B-9637894C4358}" name="Data Item" dataDxfId="789"/>
    <tableColumn id="2" xr3:uid="{E67AEB67-BF60-406A-87BA-46C3C2D154ED}" name="Factor Table Information" dataDxfId="788"/>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4A87DED3-EF0E-4C7B-B052-BAF17835C58F}" name="x_609_template_table_1" displayName="x_609_template_table_1" ref="A6:B21" totalsRowShown="0">
  <autoFilter ref="A6:B21" xr:uid="{C725761B-DC0A-4807-ABBB-1B10DF3821F0}">
    <filterColumn colId="0" hiddenButton="1"/>
    <filterColumn colId="1" hiddenButton="1"/>
  </autoFilter>
  <tableColumns count="2">
    <tableColumn id="1" xr3:uid="{C4B4F4D5-1DA7-45A0-A8F3-D84B21B67CF2}" name="Data Item" dataDxfId="165"/>
    <tableColumn id="2" xr3:uid="{42A7EF01-3DBB-4E62-8749-AB9E7D2530C8}" name="Factor Table Information" dataDxfId="164"/>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AFC052B-8915-4308-BAA4-1969B54C1E00}" name="x_610_template_table_1" displayName="x_610_template_table_1" ref="A6:B21" totalsRowShown="0">
  <autoFilter ref="A6:B21" xr:uid="{C725761B-DC0A-4807-ABBB-1B10DF3821F0}">
    <filterColumn colId="0" hiddenButton="1"/>
    <filterColumn colId="1" hiddenButton="1"/>
  </autoFilter>
  <tableColumns count="2">
    <tableColumn id="1" xr3:uid="{BF919969-31BA-4974-A61D-F49C5449222B}" name="Data Item" dataDxfId="155"/>
    <tableColumn id="2" xr3:uid="{1528F660-140A-46C2-9FD8-482F213E0A06}" name="Factor Table Information" dataDxfId="154"/>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74809533-D4E9-4992-8E8A-8A81EB1D5571}" name="x_611_template_table_1" displayName="x_611_template_table_1" ref="A6:B21" totalsRowShown="0">
  <autoFilter ref="A6:B21" xr:uid="{C725761B-DC0A-4807-ABBB-1B10DF3821F0}">
    <filterColumn colId="0" hiddenButton="1"/>
    <filterColumn colId="1" hiddenButton="1"/>
  </autoFilter>
  <tableColumns count="2">
    <tableColumn id="1" xr3:uid="{1B0F7DC7-A509-4477-BCC4-795A5EB5AB12}" name="Data Item" dataDxfId="145"/>
    <tableColumn id="2" xr3:uid="{AC2EC3FE-37AE-4105-88AA-21BE36803D56}" name="Factor Table Information" dataDxfId="144"/>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6523FDF8-DE54-4FF7-B26E-B3372F6B450B}" name="x_612_template_table_1" displayName="x_612_template_table_1" ref="A6:B21" totalsRowShown="0">
  <autoFilter ref="A6:B21" xr:uid="{C725761B-DC0A-4807-ABBB-1B10DF3821F0}">
    <filterColumn colId="0" hiddenButton="1"/>
    <filterColumn colId="1" hiddenButton="1"/>
  </autoFilter>
  <tableColumns count="2">
    <tableColumn id="1" xr3:uid="{7F132368-F199-4170-B262-42920A6AE287}" name="Data Item" dataDxfId="135"/>
    <tableColumn id="2" xr3:uid="{4ACEC573-F5A0-4A48-AE8E-20A1006387D4}" name="Factor Table Information" dataDxfId="134"/>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7993A75-8235-4BBC-8605-0700A9560F69}" name="x_613_template_table_1" displayName="x_613_template_table_1" ref="A6:B21" totalsRowShown="0">
  <autoFilter ref="A6:B21" xr:uid="{C725761B-DC0A-4807-ABBB-1B10DF3821F0}">
    <filterColumn colId="0" hiddenButton="1"/>
    <filterColumn colId="1" hiddenButton="1"/>
  </autoFilter>
  <tableColumns count="2">
    <tableColumn id="1" xr3:uid="{7D8F3FBD-E8B3-4771-96E7-F23B3DBB9CFA}" name="Data Item" dataDxfId="125"/>
    <tableColumn id="2" xr3:uid="{2A376ADE-722D-4400-9425-867A4BB9E45E}" name="Factor Table Information" dataDxfId="124"/>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CEDE5FB3-BF95-4E52-B3E7-A5183A45DF9F}" name="x_614_template_table_1" displayName="x_614_template_table_1" ref="A6:B21" totalsRowShown="0">
  <autoFilter ref="A6:B21" xr:uid="{C725761B-DC0A-4807-ABBB-1B10DF3821F0}">
    <filterColumn colId="0" hiddenButton="1"/>
    <filterColumn colId="1" hiddenButton="1"/>
  </autoFilter>
  <tableColumns count="2">
    <tableColumn id="1" xr3:uid="{29518095-EB2D-4F02-95FF-D95E7DED439A}" name="Data Item" dataDxfId="115"/>
    <tableColumn id="2" xr3:uid="{0AAAF5AD-6517-4409-BBE9-88FF21B7DB4B}" name="Factor Table Information" dataDxfId="114"/>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893855CD-CAA8-442A-B7EF-B86AC6197F90}" name="x_602_template_table_19194" displayName="x_602_template_table_19194" ref="A6:B21" totalsRowShown="0">
  <tableColumns count="2">
    <tableColumn id="1" xr3:uid="{8F8FF106-DA53-46D0-B819-0182DB0582A8}" name="Data Item" dataDxfId="109"/>
    <tableColumn id="2" xr3:uid="{7CDF4B7E-8323-4BFF-8097-1BD708C794D0}" name="Factor Table Information" dataDxfId="108"/>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BF9F2740-E871-4D39-903E-E029A9D15276}" name="x_602_template_table_1919495" displayName="x_602_template_table_1919495" ref="A6:B21" totalsRowShown="0">
  <tableColumns count="2">
    <tableColumn id="1" xr3:uid="{F25EEA37-A3B5-415E-8EC4-CDB88CCA7D05}" name="Data Item" dataDxfId="103"/>
    <tableColumn id="2" xr3:uid="{A3699763-825B-4F2F-9199-B2C87AEBE226}" name="Factor Table Information" dataDxfId="102"/>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E1C93486-484D-41E7-BF84-D236288317A5}" name="x_617_template_table_1" displayName="x_617_template_table_1" ref="A6:B21" totalsRowShown="0">
  <autoFilter ref="A6:B21" xr:uid="{C725761B-DC0A-4807-ABBB-1B10DF3821F0}">
    <filterColumn colId="0" hiddenButton="1"/>
    <filterColumn colId="1" hiddenButton="1"/>
  </autoFilter>
  <tableColumns count="2">
    <tableColumn id="1" xr3:uid="{7E4FB1A0-70CB-47C3-B316-15DD624295BA}" name="Data Item" dataDxfId="93"/>
    <tableColumn id="2" xr3:uid="{1C212361-DEFA-4811-BE26-D184F5D50DDF}" name="Factor Table Information" dataDxfId="92"/>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1BC7FC59-2F89-4552-B129-02CB8419CA11}" name="x_618_template_table_1" displayName="x_618_template_table_1" ref="A6:B21" totalsRowShown="0">
  <autoFilter ref="A6:B21" xr:uid="{C725761B-DC0A-4807-ABBB-1B10DF3821F0}">
    <filterColumn colId="0" hiddenButton="1"/>
    <filterColumn colId="1" hiddenButton="1"/>
  </autoFilter>
  <tableColumns count="2">
    <tableColumn id="1" xr3:uid="{601BD411-59CD-4550-ACEF-E202D8E8C59C}" name="Data Item" dataDxfId="83"/>
    <tableColumn id="2" xr3:uid="{92871961-C10B-45A7-BF06-B790BA86B2E6}" name="Factor Table Information" dataDxfId="82"/>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4C6894-06A2-4C0C-A031-B78D69E3BF59}" name="x_206_template_table_1" displayName="x_206_template_table_1" ref="A6:B21" totalsRowShown="0">
  <autoFilter ref="A6:B21" xr:uid="{C725761B-DC0A-4807-ABBB-1B10DF3821F0}">
    <filterColumn colId="0" hiddenButton="1"/>
    <filterColumn colId="1" hiddenButton="1"/>
  </autoFilter>
  <tableColumns count="2">
    <tableColumn id="1" xr3:uid="{B4DBA7BC-3F2F-482D-847C-C4742E3CAE65}" name="Data Item" dataDxfId="779"/>
    <tableColumn id="2" xr3:uid="{A0223B76-C11E-462E-9871-3C1706B03D7B}" name="Factor Table Information" dataDxfId="778"/>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CD6196C-CAC4-4A4D-BAE6-0327F9174FBC}" name="x_619_template_table_1" displayName="x_619_template_table_1" ref="A6:B21" totalsRowShown="0">
  <autoFilter ref="A6:B21" xr:uid="{C725761B-DC0A-4807-ABBB-1B10DF3821F0}">
    <filterColumn colId="0" hiddenButton="1"/>
    <filterColumn colId="1" hiddenButton="1"/>
  </autoFilter>
  <tableColumns count="2">
    <tableColumn id="1" xr3:uid="{E11D6531-C737-43FA-AD8A-23FAAAC1E38A}" name="Data Item" dataDxfId="73"/>
    <tableColumn id="2" xr3:uid="{4313261F-CDB4-4FC3-A151-E4CB26DDF039}" name="Factor Table Information" dataDxfId="72"/>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80E77B54-3916-475C-80CC-BC0600A1B378}" name="x_620_template_table_1" displayName="x_620_template_table_1" ref="A6:B21" totalsRowShown="0">
  <autoFilter ref="A6:B21" xr:uid="{C725761B-DC0A-4807-ABBB-1B10DF3821F0}">
    <filterColumn colId="0" hiddenButton="1"/>
    <filterColumn colId="1" hiddenButton="1"/>
  </autoFilter>
  <tableColumns count="2">
    <tableColumn id="1" xr3:uid="{EAE15A57-6C9E-4A6A-BA0F-EC792F579CCB}" name="Data Item" dataDxfId="63"/>
    <tableColumn id="2" xr3:uid="{5A34D329-A2FC-48D8-8288-0E3DCB81144E}" name="Factor Table Information" dataDxfId="62"/>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6AFCA5C9-6434-41EA-A02A-A5622E2340A0}" name="x_621_template_table_1" displayName="x_621_template_table_1" ref="A6:B21" totalsRowShown="0">
  <autoFilter ref="A6:B21" xr:uid="{C725761B-DC0A-4807-ABBB-1B10DF3821F0}">
    <filterColumn colId="0" hiddenButton="1"/>
    <filterColumn colId="1" hiddenButton="1"/>
  </autoFilter>
  <tableColumns count="2">
    <tableColumn id="1" xr3:uid="{ACF9C4B4-389F-4577-911F-E5A8E18C161B}" name="Data Item" dataDxfId="53"/>
    <tableColumn id="2" xr3:uid="{76CDA461-061F-46BC-84FE-DB1EB4234B30}" name="Factor Table Information" dataDxfId="52"/>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A087ACD8-E6F1-405C-9CE5-6631B7750349}" name="x_622_template_table_1" displayName="x_622_template_table_1" ref="A6:B21" totalsRowShown="0">
  <autoFilter ref="A6:B21" xr:uid="{C725761B-DC0A-4807-ABBB-1B10DF3821F0}">
    <filterColumn colId="0" hiddenButton="1"/>
    <filterColumn colId="1" hiddenButton="1"/>
  </autoFilter>
  <tableColumns count="2">
    <tableColumn id="1" xr3:uid="{6EF9F829-9310-4984-BE46-A6ABF3E23D90}" name="Data Item" dataDxfId="43"/>
    <tableColumn id="2" xr3:uid="{E4A2D857-1F92-4A99-B1A7-2EDF506BA055}" name="Factor Table Information" dataDxfId="42"/>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4122DB8C-0BEC-475F-A6F7-04D317923965}" name="x_626_template_table_1" displayName="x_626_template_table_1" ref="A6:B21" totalsRowShown="0">
  <autoFilter ref="A6:B21" xr:uid="{C725761B-DC0A-4807-ABBB-1B10DF3821F0}">
    <filterColumn colId="0" hiddenButton="1"/>
    <filterColumn colId="1" hiddenButton="1"/>
  </autoFilter>
  <tableColumns count="2">
    <tableColumn id="1" xr3:uid="{0BDD07D5-8687-4778-818E-6E82BF5FFA1C}" name="Data Item" dataDxfId="37"/>
    <tableColumn id="2" xr3:uid="{FF0EDFA1-9549-4B2D-B0F6-AB22B4D76280}" name="Factor Table Information" dataDxfId="36"/>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350B9AE4-FDBB-4306-B2A7-25D418653E96}" name="x_626_template_table_197" displayName="x_626_template_table_197" ref="A6:B21" totalsRowShown="0">
  <tableColumns count="2">
    <tableColumn id="1" xr3:uid="{435FA9CE-1A0F-4334-9414-B156A6CE7EBD}" name="Data Item" dataDxfId="31"/>
    <tableColumn id="2" xr3:uid="{8AEE1EA9-7FEB-404E-AA1E-21D22CBC0B30}" name="Factor Table Information" dataDxfId="30"/>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5749D14-3CE3-4DF7-8928-60B235B679CB}" name="x_701_template_table_1" displayName="x_701_template_table_1" ref="A6:B21" totalsRowShown="0">
  <autoFilter ref="A6:B21" xr:uid="{C725761B-DC0A-4807-ABBB-1B10DF3821F0}">
    <filterColumn colId="0" hiddenButton="1"/>
    <filterColumn colId="1" hiddenButton="1"/>
  </autoFilter>
  <tableColumns count="2">
    <tableColumn id="1" xr3:uid="{5636FAF1-A28E-4EF0-84D4-8F6C134C018E}" name="Data Item" dataDxfId="13"/>
    <tableColumn id="2" xr3:uid="{6AC40EA4-1B1E-4A17-9F5D-1FD770DFF4D7}" name="Factor Table Information" dataDxfId="12"/>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145F62DA-D110-469D-A0E4-53A73EC3EBDA}" name="x_701_template_table_2" displayName="x_701_template_table_2" ref="E6:F21" totalsRowShown="0">
  <tableColumns count="2">
    <tableColumn id="1" xr3:uid="{4C787F7A-1EDB-4198-9205-76961B686D1F}" name="Data Item" dataDxfId="11"/>
    <tableColumn id="2" xr3:uid="{4B1AA793-2DAA-4BF9-88A7-4435BE02E36F}" name="Factor Table Information" dataDxfId="10"/>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56071815-E373-4AE6-8AF8-3781C2F9DA77}" name="x_702_template_table_1" displayName="x_702_template_table_1" ref="A6:B21" totalsRowShown="0">
  <autoFilter ref="A6:B21" xr:uid="{C725761B-DC0A-4807-ABBB-1B10DF3821F0}">
    <filterColumn colId="0" hiddenButton="1"/>
    <filterColumn colId="1" hiddenButton="1"/>
  </autoFilter>
  <tableColumns count="2">
    <tableColumn id="1" xr3:uid="{32E04EB8-6C91-4F0F-9B95-AE08B428ACA2}" name="Data Item" dataDxfId="1"/>
    <tableColumn id="2" xr3:uid="{9B11285C-3AEA-4CCC-ACE0-E77CF24812B4}" name="Factor Table Information" dataDxfId="0"/>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A978499-406B-4E62-A397-635DFF12432A}" name="x_207_template_table_1" displayName="x_207_template_table_1" ref="A6:B21" totalsRowShown="0">
  <autoFilter ref="A6:B21" xr:uid="{C725761B-DC0A-4807-ABBB-1B10DF3821F0}">
    <filterColumn colId="0" hiddenButton="1"/>
    <filterColumn colId="1" hiddenButton="1"/>
  </autoFilter>
  <tableColumns count="2">
    <tableColumn id="1" xr3:uid="{E39CBCC7-C768-470A-B37E-0606A9890672}" name="Data Item" dataDxfId="769"/>
    <tableColumn id="2" xr3:uid="{E485B775-A676-4CEC-9227-02D97ED5B693}" name="Factor Table Information" dataDxfId="768"/>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9.xml.rels><?xml version="1.0" encoding="UTF-8" standalone="yes"?>
<Relationships xmlns="http://schemas.openxmlformats.org/package/2006/relationships"><Relationship Id="rId2" Type="http://schemas.openxmlformats.org/officeDocument/2006/relationships/table" Target="../tables/table87.xml"/><Relationship Id="rId1" Type="http://schemas.openxmlformats.org/officeDocument/2006/relationships/table" Target="../tables/table8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36328125" defaultRowHeight="15.5" x14ac:dyDescent="0.35"/>
  <cols>
    <col min="1" max="1" width="24.54296875" style="12" customWidth="1"/>
    <col min="2" max="2" width="120.54296875" style="4" customWidth="1"/>
    <col min="3" max="16384" width="9.36328125" style="1"/>
  </cols>
  <sheetData>
    <row r="1" spans="1:2" ht="20" x14ac:dyDescent="0.4">
      <c r="A1" s="11" t="s">
        <v>0</v>
      </c>
    </row>
    <row r="2" spans="1:2" x14ac:dyDescent="0.35">
      <c r="A2" s="13" t="s">
        <v>1</v>
      </c>
      <c r="B2" s="5" t="str">
        <f>scheme_abbr &amp; " - Consolidated Factor Spreadsheet"</f>
        <v>Fire_S - Consolidated Factor Spreadsheet</v>
      </c>
    </row>
    <row r="3" spans="1:2" x14ac:dyDescent="0.35">
      <c r="A3" s="13" t="s">
        <v>2</v>
      </c>
      <c r="B3" s="5" t="s">
        <v>3</v>
      </c>
    </row>
    <row r="6" spans="1:2" x14ac:dyDescent="0.35">
      <c r="A6" s="13" t="s">
        <v>4</v>
      </c>
      <c r="B6" s="4" t="str">
        <f>"This spreadsheet contains the full suite of factors that are in force for the " &amp; scheme_name &amp; "."</f>
        <v>This spreadsheet contains the full suite of factors that are in force for the Firefighters' Pension Schemes (Scotland).</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D9FB2-AA75-4965-9929-5A8492193197}">
  <sheetPr codeName="Sheet12"/>
  <dimension ref="A1:C31"/>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x-205</v>
      </c>
    </row>
    <row r="6" spans="1:3" x14ac:dyDescent="0.25">
      <c r="A6" s="40" t="s">
        <v>390</v>
      </c>
      <c r="B6" s="47" t="s">
        <v>391</v>
      </c>
      <c r="C6" s="47"/>
    </row>
    <row r="7" spans="1:3" x14ac:dyDescent="0.25">
      <c r="A7" s="40" t="s">
        <v>392</v>
      </c>
      <c r="B7" s="47" t="s">
        <v>31</v>
      </c>
      <c r="C7" s="47"/>
    </row>
    <row r="8" spans="1:3" x14ac:dyDescent="0.25">
      <c r="A8" s="40" t="s">
        <v>138</v>
      </c>
      <c r="B8" s="47">
        <v>2006</v>
      </c>
      <c r="C8" s="47"/>
    </row>
    <row r="9" spans="1:3" x14ac:dyDescent="0.25">
      <c r="A9" s="40" t="s">
        <v>139</v>
      </c>
      <c r="B9" s="47" t="s">
        <v>151</v>
      </c>
      <c r="C9" s="47"/>
    </row>
    <row r="10" spans="1:3" ht="37.5" x14ac:dyDescent="0.25">
      <c r="A10" s="40" t="s">
        <v>6</v>
      </c>
      <c r="B10" s="47" t="s">
        <v>165</v>
      </c>
      <c r="C10" s="47"/>
    </row>
    <row r="11" spans="1:3" x14ac:dyDescent="0.25">
      <c r="A11" s="40" t="s">
        <v>140</v>
      </c>
      <c r="B11" s="47" t="s">
        <v>159</v>
      </c>
      <c r="C11" s="47"/>
    </row>
    <row r="12" spans="1:3" x14ac:dyDescent="0.25">
      <c r="A12" s="40" t="s">
        <v>141</v>
      </c>
      <c r="B12" s="47" t="s">
        <v>154</v>
      </c>
      <c r="C12" s="47"/>
    </row>
    <row r="13" spans="1:3" x14ac:dyDescent="0.25">
      <c r="A13" s="40" t="s">
        <v>393</v>
      </c>
      <c r="B13" s="47" t="s">
        <v>155</v>
      </c>
      <c r="C13" s="47"/>
    </row>
    <row r="14" spans="1:3" x14ac:dyDescent="0.25">
      <c r="A14" s="40" t="s">
        <v>143</v>
      </c>
      <c r="B14" s="47">
        <v>205</v>
      </c>
      <c r="C14" s="47"/>
    </row>
    <row r="15" spans="1:3" x14ac:dyDescent="0.25">
      <c r="A15" s="40" t="s">
        <v>394</v>
      </c>
      <c r="B15" s="47" t="s">
        <v>166</v>
      </c>
      <c r="C15" s="47"/>
    </row>
    <row r="16" spans="1:3" x14ac:dyDescent="0.25">
      <c r="A16" s="40" t="s">
        <v>145</v>
      </c>
      <c r="B16" s="47" t="s">
        <v>167</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60</v>
      </c>
      <c r="B27" s="44">
        <v>14.8</v>
      </c>
      <c r="C27" s="44">
        <v>4.0599999999999996</v>
      </c>
    </row>
    <row r="28" spans="1:3" x14ac:dyDescent="0.25">
      <c r="A28" s="43">
        <v>61</v>
      </c>
      <c r="B28" s="44">
        <v>15.14</v>
      </c>
      <c r="C28" s="44">
        <v>4.0599999999999996</v>
      </c>
    </row>
    <row r="29" spans="1:3" x14ac:dyDescent="0.25">
      <c r="A29" s="43">
        <v>62</v>
      </c>
      <c r="B29" s="44">
        <v>15.51</v>
      </c>
      <c r="C29" s="44">
        <v>4.05</v>
      </c>
    </row>
    <row r="30" spans="1:3" x14ac:dyDescent="0.25">
      <c r="A30" s="43">
        <v>63</v>
      </c>
      <c r="B30" s="44">
        <v>15.89</v>
      </c>
      <c r="C30" s="44">
        <v>4.04</v>
      </c>
    </row>
    <row r="31" spans="1:3" x14ac:dyDescent="0.25">
      <c r="A31" s="43">
        <v>64</v>
      </c>
      <c r="B31" s="44">
        <v>16.3</v>
      </c>
      <c r="C31" s="44">
        <v>4.0199999999999996</v>
      </c>
    </row>
  </sheetData>
  <sheetProtection algorithmName="SHA-512" hashValue="L2Jn+IHsfHnOfjW3QHFE4o8EHAlwVIcesxP6VT4NIJJCoCn3e51xY80X6PnNLG0zHH7ZlA1Y7y3NUZKJ8n0izw==" saltValue="P2VNLZ6rJBoOqJjTGGqDAQ==" spinCount="100000" sheet="1" objects="1" scenarios="1"/>
  <conditionalFormatting sqref="A6:A21">
    <cfRule type="expression" dxfId="797" priority="9" stopIfTrue="1">
      <formula>MOD(ROW(),2)=0</formula>
    </cfRule>
    <cfRule type="expression" dxfId="796" priority="10" stopIfTrue="1">
      <formula>MOD(ROW(),2)&lt;&gt;0</formula>
    </cfRule>
  </conditionalFormatting>
  <conditionalFormatting sqref="B6:C21">
    <cfRule type="expression" dxfId="795" priority="11" stopIfTrue="1">
      <formula>MOD(ROW(),2)=0</formula>
    </cfRule>
    <cfRule type="expression" dxfId="794" priority="12" stopIfTrue="1">
      <formula>MOD(ROW(),2)&lt;&gt;0</formula>
    </cfRule>
  </conditionalFormatting>
  <conditionalFormatting sqref="A26:A31">
    <cfRule type="expression" dxfId="793" priority="13" stopIfTrue="1">
      <formula>MOD(ROW(),2)=0</formula>
    </cfRule>
    <cfRule type="expression" dxfId="792" priority="14" stopIfTrue="1">
      <formula>MOD(ROW(),2)&lt;&gt;0</formula>
    </cfRule>
  </conditionalFormatting>
  <conditionalFormatting sqref="B26:C31">
    <cfRule type="expression" dxfId="791" priority="15" stopIfTrue="1">
      <formula>MOD(ROW(),2)=0</formula>
    </cfRule>
    <cfRule type="expression" dxfId="790" priority="16"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BEBD-5EDD-4113-AAFB-DDA59090BEA3}">
  <sheetPr codeName="Sheet13"/>
  <dimension ref="A1:D68"/>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CETV - x-206</v>
      </c>
    </row>
    <row r="6" spans="1:4" x14ac:dyDescent="0.25">
      <c r="A6" s="40" t="s">
        <v>390</v>
      </c>
      <c r="B6" s="47" t="s">
        <v>391</v>
      </c>
      <c r="C6" s="47"/>
      <c r="D6" s="47"/>
    </row>
    <row r="7" spans="1:4" x14ac:dyDescent="0.25">
      <c r="A7" s="40" t="s">
        <v>392</v>
      </c>
      <c r="B7" s="47" t="s">
        <v>31</v>
      </c>
      <c r="C7" s="47"/>
      <c r="D7" s="47"/>
    </row>
    <row r="8" spans="1:4" x14ac:dyDescent="0.25">
      <c r="A8" s="40" t="s">
        <v>138</v>
      </c>
      <c r="B8" s="47">
        <v>2006</v>
      </c>
      <c r="C8" s="47"/>
      <c r="D8" s="47"/>
    </row>
    <row r="9" spans="1:4" x14ac:dyDescent="0.25">
      <c r="A9" s="40" t="s">
        <v>139</v>
      </c>
      <c r="B9" s="47" t="s">
        <v>151</v>
      </c>
      <c r="C9" s="47"/>
      <c r="D9" s="47"/>
    </row>
    <row r="10" spans="1:4" ht="25" x14ac:dyDescent="0.25">
      <c r="A10" s="40" t="s">
        <v>6</v>
      </c>
      <c r="B10" s="47" t="s">
        <v>152</v>
      </c>
      <c r="C10" s="47"/>
      <c r="D10" s="47"/>
    </row>
    <row r="11" spans="1:4" x14ac:dyDescent="0.25">
      <c r="A11" s="40" t="s">
        <v>140</v>
      </c>
      <c r="B11" s="47" t="s">
        <v>153</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206</v>
      </c>
      <c r="C14" s="47"/>
      <c r="D14" s="47"/>
    </row>
    <row r="15" spans="1:4" x14ac:dyDescent="0.25">
      <c r="A15" s="40" t="s">
        <v>394</v>
      </c>
      <c r="B15" s="47" t="s">
        <v>168</v>
      </c>
      <c r="C15" s="47"/>
      <c r="D15" s="47"/>
    </row>
    <row r="16" spans="1:4" x14ac:dyDescent="0.25">
      <c r="A16" s="40" t="s">
        <v>145</v>
      </c>
      <c r="B16" s="47" t="s">
        <v>169</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39" x14ac:dyDescent="0.25">
      <c r="A26" s="56" t="s">
        <v>397</v>
      </c>
      <c r="B26" s="56" t="s">
        <v>401</v>
      </c>
      <c r="C26" s="56" t="s">
        <v>399</v>
      </c>
      <c r="D26" s="56" t="s">
        <v>400</v>
      </c>
    </row>
    <row r="27" spans="1:4" x14ac:dyDescent="0.25">
      <c r="A27" s="43">
        <v>18</v>
      </c>
      <c r="B27" s="44">
        <v>8.86</v>
      </c>
      <c r="C27" s="44">
        <v>2.2400000000000002</v>
      </c>
      <c r="D27" s="44">
        <v>0</v>
      </c>
    </row>
    <row r="28" spans="1:4" x14ac:dyDescent="0.25">
      <c r="A28" s="43">
        <v>19</v>
      </c>
      <c r="B28" s="44">
        <v>9.01</v>
      </c>
      <c r="C28" s="44">
        <v>2.34</v>
      </c>
      <c r="D28" s="44">
        <v>0</v>
      </c>
    </row>
    <row r="29" spans="1:4" x14ac:dyDescent="0.25">
      <c r="A29" s="43">
        <v>20</v>
      </c>
      <c r="B29" s="44">
        <v>9.17</v>
      </c>
      <c r="C29" s="44">
        <v>2.38</v>
      </c>
      <c r="D29" s="44">
        <v>0</v>
      </c>
    </row>
    <row r="30" spans="1:4" x14ac:dyDescent="0.25">
      <c r="A30" s="43">
        <v>21</v>
      </c>
      <c r="B30" s="44">
        <v>9.34</v>
      </c>
      <c r="C30" s="44">
        <v>2.42</v>
      </c>
      <c r="D30" s="44">
        <v>0</v>
      </c>
    </row>
    <row r="31" spans="1:4" x14ac:dyDescent="0.25">
      <c r="A31" s="43">
        <v>22</v>
      </c>
      <c r="B31" s="44">
        <v>9.5</v>
      </c>
      <c r="C31" s="44">
        <v>2.46</v>
      </c>
      <c r="D31" s="44">
        <v>0</v>
      </c>
    </row>
    <row r="32" spans="1:4" x14ac:dyDescent="0.25">
      <c r="A32" s="43">
        <v>23</v>
      </c>
      <c r="B32" s="44">
        <v>9.67</v>
      </c>
      <c r="C32" s="44">
        <v>2.5</v>
      </c>
      <c r="D32" s="44">
        <v>0</v>
      </c>
    </row>
    <row r="33" spans="1:4" x14ac:dyDescent="0.25">
      <c r="A33" s="43">
        <v>24</v>
      </c>
      <c r="B33" s="44">
        <v>9.85</v>
      </c>
      <c r="C33" s="44">
        <v>2.54</v>
      </c>
      <c r="D33" s="44">
        <v>0</v>
      </c>
    </row>
    <row r="34" spans="1:4" x14ac:dyDescent="0.25">
      <c r="A34" s="43">
        <v>25</v>
      </c>
      <c r="B34" s="44">
        <v>10.02</v>
      </c>
      <c r="C34" s="44">
        <v>2.59</v>
      </c>
      <c r="D34" s="44">
        <v>0</v>
      </c>
    </row>
    <row r="35" spans="1:4" x14ac:dyDescent="0.25">
      <c r="A35" s="43">
        <v>26</v>
      </c>
      <c r="B35" s="44">
        <v>10.199999999999999</v>
      </c>
      <c r="C35" s="44">
        <v>2.63</v>
      </c>
      <c r="D35" s="44">
        <v>0</v>
      </c>
    </row>
    <row r="36" spans="1:4" x14ac:dyDescent="0.25">
      <c r="A36" s="43">
        <v>27</v>
      </c>
      <c r="B36" s="44">
        <v>10.38</v>
      </c>
      <c r="C36" s="44">
        <v>2.67</v>
      </c>
      <c r="D36" s="44">
        <v>0</v>
      </c>
    </row>
    <row r="37" spans="1:4" x14ac:dyDescent="0.25">
      <c r="A37" s="43">
        <v>28</v>
      </c>
      <c r="B37" s="44">
        <v>10.57</v>
      </c>
      <c r="C37" s="44">
        <v>2.72</v>
      </c>
      <c r="D37" s="44">
        <v>0</v>
      </c>
    </row>
    <row r="38" spans="1:4" x14ac:dyDescent="0.25">
      <c r="A38" s="43">
        <v>29</v>
      </c>
      <c r="B38" s="44">
        <v>10.76</v>
      </c>
      <c r="C38" s="44">
        <v>2.76</v>
      </c>
      <c r="D38" s="44">
        <v>0</v>
      </c>
    </row>
    <row r="39" spans="1:4" x14ac:dyDescent="0.25">
      <c r="A39" s="43">
        <v>30</v>
      </c>
      <c r="B39" s="44">
        <v>10.95</v>
      </c>
      <c r="C39" s="44">
        <v>2.81</v>
      </c>
      <c r="D39" s="44">
        <v>0</v>
      </c>
    </row>
    <row r="40" spans="1:4" x14ac:dyDescent="0.25">
      <c r="A40" s="43">
        <v>31</v>
      </c>
      <c r="B40" s="44">
        <v>11.15</v>
      </c>
      <c r="C40" s="44">
        <v>2.86</v>
      </c>
      <c r="D40" s="44">
        <v>0</v>
      </c>
    </row>
    <row r="41" spans="1:4" x14ac:dyDescent="0.25">
      <c r="A41" s="43">
        <v>32</v>
      </c>
      <c r="B41" s="44">
        <v>11.35</v>
      </c>
      <c r="C41" s="44">
        <v>2.9</v>
      </c>
      <c r="D41" s="44">
        <v>0</v>
      </c>
    </row>
    <row r="42" spans="1:4" x14ac:dyDescent="0.25">
      <c r="A42" s="43">
        <v>33</v>
      </c>
      <c r="B42" s="44">
        <v>11.55</v>
      </c>
      <c r="C42" s="44">
        <v>2.95</v>
      </c>
      <c r="D42" s="44">
        <v>0</v>
      </c>
    </row>
    <row r="43" spans="1:4" x14ac:dyDescent="0.25">
      <c r="A43" s="43">
        <v>34</v>
      </c>
      <c r="B43" s="44">
        <v>11.76</v>
      </c>
      <c r="C43" s="44">
        <v>3</v>
      </c>
      <c r="D43" s="44">
        <v>0</v>
      </c>
    </row>
    <row r="44" spans="1:4" x14ac:dyDescent="0.25">
      <c r="A44" s="43">
        <v>35</v>
      </c>
      <c r="B44" s="44">
        <v>11.97</v>
      </c>
      <c r="C44" s="44">
        <v>3.05</v>
      </c>
      <c r="D44" s="44">
        <v>0</v>
      </c>
    </row>
    <row r="45" spans="1:4" x14ac:dyDescent="0.25">
      <c r="A45" s="43">
        <v>36</v>
      </c>
      <c r="B45" s="44">
        <v>12.18</v>
      </c>
      <c r="C45" s="44">
        <v>3.1</v>
      </c>
      <c r="D45" s="44">
        <v>0</v>
      </c>
    </row>
    <row r="46" spans="1:4" x14ac:dyDescent="0.25">
      <c r="A46" s="43">
        <v>37</v>
      </c>
      <c r="B46" s="44">
        <v>12.4</v>
      </c>
      <c r="C46" s="44">
        <v>3.15</v>
      </c>
      <c r="D46" s="44">
        <v>0</v>
      </c>
    </row>
    <row r="47" spans="1:4" x14ac:dyDescent="0.25">
      <c r="A47" s="43">
        <v>38</v>
      </c>
      <c r="B47" s="44">
        <v>12.63</v>
      </c>
      <c r="C47" s="44">
        <v>3.2</v>
      </c>
      <c r="D47" s="44">
        <v>0</v>
      </c>
    </row>
    <row r="48" spans="1:4" x14ac:dyDescent="0.25">
      <c r="A48" s="43">
        <v>39</v>
      </c>
      <c r="B48" s="44">
        <v>12.86</v>
      </c>
      <c r="C48" s="44">
        <v>3.25</v>
      </c>
      <c r="D48" s="44">
        <v>0</v>
      </c>
    </row>
    <row r="49" spans="1:4" x14ac:dyDescent="0.25">
      <c r="A49" s="43">
        <v>40</v>
      </c>
      <c r="B49" s="44">
        <v>13.09</v>
      </c>
      <c r="C49" s="44">
        <v>3.3</v>
      </c>
      <c r="D49" s="44">
        <v>0</v>
      </c>
    </row>
    <row r="50" spans="1:4" x14ac:dyDescent="0.25">
      <c r="A50" s="43">
        <v>41</v>
      </c>
      <c r="B50" s="44">
        <v>13.33</v>
      </c>
      <c r="C50" s="44">
        <v>3.35</v>
      </c>
      <c r="D50" s="44">
        <v>0</v>
      </c>
    </row>
    <row r="51" spans="1:4" x14ac:dyDescent="0.25">
      <c r="A51" s="43">
        <v>42</v>
      </c>
      <c r="B51" s="44">
        <v>13.58</v>
      </c>
      <c r="C51" s="44">
        <v>3.4</v>
      </c>
      <c r="D51" s="44">
        <v>0</v>
      </c>
    </row>
    <row r="52" spans="1:4" x14ac:dyDescent="0.25">
      <c r="A52" s="43">
        <v>43</v>
      </c>
      <c r="B52" s="44">
        <v>13.83</v>
      </c>
      <c r="C52" s="44">
        <v>3.45</v>
      </c>
      <c r="D52" s="44">
        <v>0</v>
      </c>
    </row>
    <row r="53" spans="1:4" x14ac:dyDescent="0.25">
      <c r="A53" s="43">
        <v>44</v>
      </c>
      <c r="B53" s="44">
        <v>14.08</v>
      </c>
      <c r="C53" s="44">
        <v>3.5</v>
      </c>
      <c r="D53" s="44">
        <v>0</v>
      </c>
    </row>
    <row r="54" spans="1:4" x14ac:dyDescent="0.25">
      <c r="A54" s="43">
        <v>45</v>
      </c>
      <c r="B54" s="44">
        <v>14.34</v>
      </c>
      <c r="C54" s="44">
        <v>3.55</v>
      </c>
      <c r="D54" s="44">
        <v>0</v>
      </c>
    </row>
    <row r="55" spans="1:4" x14ac:dyDescent="0.25">
      <c r="A55" s="43">
        <v>46</v>
      </c>
      <c r="B55" s="44">
        <v>14.61</v>
      </c>
      <c r="C55" s="44">
        <v>3.59</v>
      </c>
      <c r="D55" s="44">
        <v>0</v>
      </c>
    </row>
    <row r="56" spans="1:4" x14ac:dyDescent="0.25">
      <c r="A56" s="43">
        <v>47</v>
      </c>
      <c r="B56" s="44">
        <v>14.89</v>
      </c>
      <c r="C56" s="44">
        <v>3.63</v>
      </c>
      <c r="D56" s="44">
        <v>0</v>
      </c>
    </row>
    <row r="57" spans="1:4" x14ac:dyDescent="0.25">
      <c r="A57" s="43">
        <v>48</v>
      </c>
      <c r="B57" s="44">
        <v>15.18</v>
      </c>
      <c r="C57" s="44">
        <v>3.67</v>
      </c>
      <c r="D57" s="44">
        <v>0</v>
      </c>
    </row>
    <row r="58" spans="1:4" x14ac:dyDescent="0.25">
      <c r="A58" s="43">
        <v>49</v>
      </c>
      <c r="B58" s="44">
        <v>15.47</v>
      </c>
      <c r="C58" s="44">
        <v>3.71</v>
      </c>
      <c r="D58" s="44">
        <v>0</v>
      </c>
    </row>
    <row r="59" spans="1:4" x14ac:dyDescent="0.25">
      <c r="A59" s="43">
        <v>50</v>
      </c>
      <c r="B59" s="44">
        <v>15.78</v>
      </c>
      <c r="C59" s="44">
        <v>3.75</v>
      </c>
      <c r="D59" s="44">
        <v>0</v>
      </c>
    </row>
    <row r="60" spans="1:4" x14ac:dyDescent="0.25">
      <c r="A60" s="43">
        <v>51</v>
      </c>
      <c r="B60" s="44">
        <v>16.09</v>
      </c>
      <c r="C60" s="44">
        <v>3.79</v>
      </c>
      <c r="D60" s="44">
        <v>0</v>
      </c>
    </row>
    <row r="61" spans="1:4" x14ac:dyDescent="0.25">
      <c r="A61" s="43">
        <v>52</v>
      </c>
      <c r="B61" s="44">
        <v>16.41</v>
      </c>
      <c r="C61" s="44">
        <v>3.83</v>
      </c>
      <c r="D61" s="44">
        <v>0</v>
      </c>
    </row>
    <row r="62" spans="1:4" x14ac:dyDescent="0.25">
      <c r="A62" s="43">
        <v>53</v>
      </c>
      <c r="B62" s="44">
        <v>16.739999999999998</v>
      </c>
      <c r="C62" s="44">
        <v>3.86</v>
      </c>
      <c r="D62" s="44">
        <v>0</v>
      </c>
    </row>
    <row r="63" spans="1:4" x14ac:dyDescent="0.25">
      <c r="A63" s="43">
        <v>54</v>
      </c>
      <c r="B63" s="44">
        <v>17.09</v>
      </c>
      <c r="C63" s="44">
        <v>3.88</v>
      </c>
      <c r="D63" s="44">
        <v>0</v>
      </c>
    </row>
    <row r="64" spans="1:4" x14ac:dyDescent="0.25">
      <c r="A64" s="43">
        <v>55</v>
      </c>
      <c r="B64" s="44">
        <v>17.45</v>
      </c>
      <c r="C64" s="44">
        <v>3.9</v>
      </c>
      <c r="D64" s="44">
        <v>0</v>
      </c>
    </row>
    <row r="65" spans="1:4" x14ac:dyDescent="0.25">
      <c r="A65" s="43">
        <v>56</v>
      </c>
      <c r="B65" s="44">
        <v>17.829999999999998</v>
      </c>
      <c r="C65" s="44">
        <v>3.92</v>
      </c>
      <c r="D65" s="44">
        <v>0</v>
      </c>
    </row>
    <row r="66" spans="1:4" x14ac:dyDescent="0.25">
      <c r="A66" s="43">
        <v>57</v>
      </c>
      <c r="B66" s="44">
        <v>18.23</v>
      </c>
      <c r="C66" s="44">
        <v>3.93</v>
      </c>
      <c r="D66" s="44">
        <v>0</v>
      </c>
    </row>
    <row r="67" spans="1:4" x14ac:dyDescent="0.25">
      <c r="A67" s="43">
        <v>58</v>
      </c>
      <c r="B67" s="44">
        <v>18.64</v>
      </c>
      <c r="C67" s="44">
        <v>3.94</v>
      </c>
      <c r="D67" s="44">
        <v>0</v>
      </c>
    </row>
    <row r="68" spans="1:4" x14ac:dyDescent="0.25">
      <c r="A68" s="43">
        <v>59</v>
      </c>
      <c r="B68" s="44">
        <v>19.07</v>
      </c>
      <c r="C68" s="44">
        <v>3.95</v>
      </c>
      <c r="D68" s="44">
        <v>0</v>
      </c>
    </row>
  </sheetData>
  <sheetProtection algorithmName="SHA-512" hashValue="ETWDostcxPYP0Jjm9OWm0lWaOl7IdqpZ5AYagvQ+k9ehDNwCAW2/aven0RYkVN1KdJZozSrDJkrUFfOX8tvluQ==" saltValue="ltumNmKSExz6YvanSsZNAw==" spinCount="100000" sheet="1" objects="1" scenarios="1"/>
  <conditionalFormatting sqref="A6:A21">
    <cfRule type="expression" dxfId="787" priority="9" stopIfTrue="1">
      <formula>MOD(ROW(),2)=0</formula>
    </cfRule>
    <cfRule type="expression" dxfId="786" priority="10" stopIfTrue="1">
      <formula>MOD(ROW(),2)&lt;&gt;0</formula>
    </cfRule>
  </conditionalFormatting>
  <conditionalFormatting sqref="B6:D21">
    <cfRule type="expression" dxfId="785" priority="11" stopIfTrue="1">
      <formula>MOD(ROW(),2)=0</formula>
    </cfRule>
    <cfRule type="expression" dxfId="784" priority="12" stopIfTrue="1">
      <formula>MOD(ROW(),2)&lt;&gt;0</formula>
    </cfRule>
  </conditionalFormatting>
  <conditionalFormatting sqref="A26:A68">
    <cfRule type="expression" dxfId="783" priority="13" stopIfTrue="1">
      <formula>MOD(ROW(),2)=0</formula>
    </cfRule>
    <cfRule type="expression" dxfId="782" priority="14" stopIfTrue="1">
      <formula>MOD(ROW(),2)&lt;&gt;0</formula>
    </cfRule>
  </conditionalFormatting>
  <conditionalFormatting sqref="B26:D68">
    <cfRule type="expression" dxfId="781" priority="15" stopIfTrue="1">
      <formula>MOD(ROW(),2)=0</formula>
    </cfRule>
    <cfRule type="expression" dxfId="780" priority="16"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5F90-0CE5-403E-A6B1-F70593D19A4C}">
  <sheetPr codeName="Sheet14"/>
  <dimension ref="A1:D68"/>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CETV - x-207</v>
      </c>
    </row>
    <row r="6" spans="1:4" x14ac:dyDescent="0.25">
      <c r="A6" s="40" t="s">
        <v>390</v>
      </c>
      <c r="B6" s="47" t="s">
        <v>391</v>
      </c>
      <c r="C6" s="47"/>
      <c r="D6" s="47"/>
    </row>
    <row r="7" spans="1:4" x14ac:dyDescent="0.25">
      <c r="A7" s="40" t="s">
        <v>392</v>
      </c>
      <c r="B7" s="47" t="s">
        <v>31</v>
      </c>
      <c r="C7" s="47"/>
      <c r="D7" s="47"/>
    </row>
    <row r="8" spans="1:4" x14ac:dyDescent="0.25">
      <c r="A8" s="40" t="s">
        <v>138</v>
      </c>
      <c r="B8" s="47">
        <v>2006</v>
      </c>
      <c r="C8" s="47"/>
      <c r="D8" s="47"/>
    </row>
    <row r="9" spans="1:4" x14ac:dyDescent="0.25">
      <c r="A9" s="40" t="s">
        <v>139</v>
      </c>
      <c r="B9" s="47" t="s">
        <v>151</v>
      </c>
      <c r="C9" s="47"/>
      <c r="D9" s="47"/>
    </row>
    <row r="10" spans="1:4" ht="25" x14ac:dyDescent="0.25">
      <c r="A10" s="40" t="s">
        <v>6</v>
      </c>
      <c r="B10" s="47" t="s">
        <v>152</v>
      </c>
      <c r="C10" s="47"/>
      <c r="D10" s="47"/>
    </row>
    <row r="11" spans="1:4" x14ac:dyDescent="0.25">
      <c r="A11" s="40" t="s">
        <v>140</v>
      </c>
      <c r="B11" s="47" t="s">
        <v>159</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207</v>
      </c>
      <c r="C14" s="47"/>
      <c r="D14" s="47"/>
    </row>
    <row r="15" spans="1:4" x14ac:dyDescent="0.25">
      <c r="A15" s="40" t="s">
        <v>394</v>
      </c>
      <c r="B15" s="47" t="s">
        <v>170</v>
      </c>
      <c r="C15" s="47"/>
      <c r="D15" s="47"/>
    </row>
    <row r="16" spans="1:4" x14ac:dyDescent="0.25">
      <c r="A16" s="40" t="s">
        <v>145</v>
      </c>
      <c r="B16" s="47" t="s">
        <v>171</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39" x14ac:dyDescent="0.25">
      <c r="A26" s="56" t="s">
        <v>397</v>
      </c>
      <c r="B26" s="56" t="s">
        <v>401</v>
      </c>
      <c r="C26" s="56" t="s">
        <v>399</v>
      </c>
      <c r="D26" s="56" t="s">
        <v>400</v>
      </c>
    </row>
    <row r="27" spans="1:4" x14ac:dyDescent="0.25">
      <c r="A27" s="43">
        <v>18</v>
      </c>
      <c r="B27" s="44">
        <v>8.86</v>
      </c>
      <c r="C27" s="44">
        <v>2.2400000000000002</v>
      </c>
      <c r="D27" s="44">
        <v>0</v>
      </c>
    </row>
    <row r="28" spans="1:4" x14ac:dyDescent="0.25">
      <c r="A28" s="43">
        <v>19</v>
      </c>
      <c r="B28" s="44">
        <v>9.01</v>
      </c>
      <c r="C28" s="44">
        <v>2.34</v>
      </c>
      <c r="D28" s="44">
        <v>0</v>
      </c>
    </row>
    <row r="29" spans="1:4" x14ac:dyDescent="0.25">
      <c r="A29" s="43">
        <v>20</v>
      </c>
      <c r="B29" s="44">
        <v>9.17</v>
      </c>
      <c r="C29" s="44">
        <v>2.38</v>
      </c>
      <c r="D29" s="44">
        <v>0</v>
      </c>
    </row>
    <row r="30" spans="1:4" x14ac:dyDescent="0.25">
      <c r="A30" s="43">
        <v>21</v>
      </c>
      <c r="B30" s="44">
        <v>9.34</v>
      </c>
      <c r="C30" s="44">
        <v>2.42</v>
      </c>
      <c r="D30" s="44">
        <v>0</v>
      </c>
    </row>
    <row r="31" spans="1:4" x14ac:dyDescent="0.25">
      <c r="A31" s="43">
        <v>22</v>
      </c>
      <c r="B31" s="44">
        <v>9.5</v>
      </c>
      <c r="C31" s="44">
        <v>2.46</v>
      </c>
      <c r="D31" s="44">
        <v>0</v>
      </c>
    </row>
    <row r="32" spans="1:4" x14ac:dyDescent="0.25">
      <c r="A32" s="43">
        <v>23</v>
      </c>
      <c r="B32" s="44">
        <v>9.67</v>
      </c>
      <c r="C32" s="44">
        <v>2.5</v>
      </c>
      <c r="D32" s="44">
        <v>0</v>
      </c>
    </row>
    <row r="33" spans="1:4" x14ac:dyDescent="0.25">
      <c r="A33" s="43">
        <v>24</v>
      </c>
      <c r="B33" s="44">
        <v>9.85</v>
      </c>
      <c r="C33" s="44">
        <v>2.54</v>
      </c>
      <c r="D33" s="44">
        <v>0</v>
      </c>
    </row>
    <row r="34" spans="1:4" x14ac:dyDescent="0.25">
      <c r="A34" s="43">
        <v>25</v>
      </c>
      <c r="B34" s="44">
        <v>10.02</v>
      </c>
      <c r="C34" s="44">
        <v>2.59</v>
      </c>
      <c r="D34" s="44">
        <v>0</v>
      </c>
    </row>
    <row r="35" spans="1:4" x14ac:dyDescent="0.25">
      <c r="A35" s="43">
        <v>26</v>
      </c>
      <c r="B35" s="44">
        <v>10.199999999999999</v>
      </c>
      <c r="C35" s="44">
        <v>2.63</v>
      </c>
      <c r="D35" s="44">
        <v>0</v>
      </c>
    </row>
    <row r="36" spans="1:4" x14ac:dyDescent="0.25">
      <c r="A36" s="43">
        <v>27</v>
      </c>
      <c r="B36" s="44">
        <v>10.38</v>
      </c>
      <c r="C36" s="44">
        <v>2.67</v>
      </c>
      <c r="D36" s="44">
        <v>0</v>
      </c>
    </row>
    <row r="37" spans="1:4" x14ac:dyDescent="0.25">
      <c r="A37" s="43">
        <v>28</v>
      </c>
      <c r="B37" s="44">
        <v>10.57</v>
      </c>
      <c r="C37" s="44">
        <v>2.72</v>
      </c>
      <c r="D37" s="44">
        <v>0</v>
      </c>
    </row>
    <row r="38" spans="1:4" x14ac:dyDescent="0.25">
      <c r="A38" s="43">
        <v>29</v>
      </c>
      <c r="B38" s="44">
        <v>10.76</v>
      </c>
      <c r="C38" s="44">
        <v>2.76</v>
      </c>
      <c r="D38" s="44">
        <v>0</v>
      </c>
    </row>
    <row r="39" spans="1:4" x14ac:dyDescent="0.25">
      <c r="A39" s="43">
        <v>30</v>
      </c>
      <c r="B39" s="44">
        <v>10.95</v>
      </c>
      <c r="C39" s="44">
        <v>2.81</v>
      </c>
      <c r="D39" s="44">
        <v>0</v>
      </c>
    </row>
    <row r="40" spans="1:4" x14ac:dyDescent="0.25">
      <c r="A40" s="43">
        <v>31</v>
      </c>
      <c r="B40" s="44">
        <v>11.15</v>
      </c>
      <c r="C40" s="44">
        <v>2.86</v>
      </c>
      <c r="D40" s="44">
        <v>0</v>
      </c>
    </row>
    <row r="41" spans="1:4" x14ac:dyDescent="0.25">
      <c r="A41" s="43">
        <v>32</v>
      </c>
      <c r="B41" s="44">
        <v>11.35</v>
      </c>
      <c r="C41" s="44">
        <v>2.9</v>
      </c>
      <c r="D41" s="44">
        <v>0</v>
      </c>
    </row>
    <row r="42" spans="1:4" x14ac:dyDescent="0.25">
      <c r="A42" s="43">
        <v>33</v>
      </c>
      <c r="B42" s="44">
        <v>11.55</v>
      </c>
      <c r="C42" s="44">
        <v>2.95</v>
      </c>
      <c r="D42" s="44">
        <v>0</v>
      </c>
    </row>
    <row r="43" spans="1:4" x14ac:dyDescent="0.25">
      <c r="A43" s="43">
        <v>34</v>
      </c>
      <c r="B43" s="44">
        <v>11.76</v>
      </c>
      <c r="C43" s="44">
        <v>3</v>
      </c>
      <c r="D43" s="44">
        <v>0</v>
      </c>
    </row>
    <row r="44" spans="1:4" x14ac:dyDescent="0.25">
      <c r="A44" s="43">
        <v>35</v>
      </c>
      <c r="B44" s="44">
        <v>11.97</v>
      </c>
      <c r="C44" s="44">
        <v>3.05</v>
      </c>
      <c r="D44" s="44">
        <v>0</v>
      </c>
    </row>
    <row r="45" spans="1:4" x14ac:dyDescent="0.25">
      <c r="A45" s="43">
        <v>36</v>
      </c>
      <c r="B45" s="44">
        <v>12.18</v>
      </c>
      <c r="C45" s="44">
        <v>3.1</v>
      </c>
      <c r="D45" s="44">
        <v>0</v>
      </c>
    </row>
    <row r="46" spans="1:4" x14ac:dyDescent="0.25">
      <c r="A46" s="43">
        <v>37</v>
      </c>
      <c r="B46" s="44">
        <v>12.4</v>
      </c>
      <c r="C46" s="44">
        <v>3.15</v>
      </c>
      <c r="D46" s="44">
        <v>0</v>
      </c>
    </row>
    <row r="47" spans="1:4" x14ac:dyDescent="0.25">
      <c r="A47" s="43">
        <v>38</v>
      </c>
      <c r="B47" s="44">
        <v>12.63</v>
      </c>
      <c r="C47" s="44">
        <v>3.2</v>
      </c>
      <c r="D47" s="44">
        <v>0</v>
      </c>
    </row>
    <row r="48" spans="1:4" x14ac:dyDescent="0.25">
      <c r="A48" s="43">
        <v>39</v>
      </c>
      <c r="B48" s="44">
        <v>12.86</v>
      </c>
      <c r="C48" s="44">
        <v>3.25</v>
      </c>
      <c r="D48" s="44">
        <v>0</v>
      </c>
    </row>
    <row r="49" spans="1:4" x14ac:dyDescent="0.25">
      <c r="A49" s="43">
        <v>40</v>
      </c>
      <c r="B49" s="44">
        <v>13.09</v>
      </c>
      <c r="C49" s="44">
        <v>3.3</v>
      </c>
      <c r="D49" s="44">
        <v>0</v>
      </c>
    </row>
    <row r="50" spans="1:4" x14ac:dyDescent="0.25">
      <c r="A50" s="43">
        <v>41</v>
      </c>
      <c r="B50" s="44">
        <v>13.33</v>
      </c>
      <c r="C50" s="44">
        <v>3.35</v>
      </c>
      <c r="D50" s="44">
        <v>0</v>
      </c>
    </row>
    <row r="51" spans="1:4" x14ac:dyDescent="0.25">
      <c r="A51" s="43">
        <v>42</v>
      </c>
      <c r="B51" s="44">
        <v>13.58</v>
      </c>
      <c r="C51" s="44">
        <v>3.4</v>
      </c>
      <c r="D51" s="44">
        <v>0</v>
      </c>
    </row>
    <row r="52" spans="1:4" x14ac:dyDescent="0.25">
      <c r="A52" s="43">
        <v>43</v>
      </c>
      <c r="B52" s="44">
        <v>13.83</v>
      </c>
      <c r="C52" s="44">
        <v>3.45</v>
      </c>
      <c r="D52" s="44">
        <v>0</v>
      </c>
    </row>
    <row r="53" spans="1:4" x14ac:dyDescent="0.25">
      <c r="A53" s="43">
        <v>44</v>
      </c>
      <c r="B53" s="44">
        <v>14.08</v>
      </c>
      <c r="C53" s="44">
        <v>3.5</v>
      </c>
      <c r="D53" s="44">
        <v>0</v>
      </c>
    </row>
    <row r="54" spans="1:4" x14ac:dyDescent="0.25">
      <c r="A54" s="43">
        <v>45</v>
      </c>
      <c r="B54" s="44">
        <v>14.34</v>
      </c>
      <c r="C54" s="44">
        <v>3.55</v>
      </c>
      <c r="D54" s="44">
        <v>0</v>
      </c>
    </row>
    <row r="55" spans="1:4" x14ac:dyDescent="0.25">
      <c r="A55" s="43">
        <v>46</v>
      </c>
      <c r="B55" s="44">
        <v>14.61</v>
      </c>
      <c r="C55" s="44">
        <v>3.59</v>
      </c>
      <c r="D55" s="44">
        <v>0</v>
      </c>
    </row>
    <row r="56" spans="1:4" x14ac:dyDescent="0.25">
      <c r="A56" s="43">
        <v>47</v>
      </c>
      <c r="B56" s="44">
        <v>14.89</v>
      </c>
      <c r="C56" s="44">
        <v>3.63</v>
      </c>
      <c r="D56" s="44">
        <v>0</v>
      </c>
    </row>
    <row r="57" spans="1:4" x14ac:dyDescent="0.25">
      <c r="A57" s="43">
        <v>48</v>
      </c>
      <c r="B57" s="44">
        <v>15.18</v>
      </c>
      <c r="C57" s="44">
        <v>3.67</v>
      </c>
      <c r="D57" s="44">
        <v>0</v>
      </c>
    </row>
    <row r="58" spans="1:4" x14ac:dyDescent="0.25">
      <c r="A58" s="43">
        <v>49</v>
      </c>
      <c r="B58" s="44">
        <v>15.47</v>
      </c>
      <c r="C58" s="44">
        <v>3.71</v>
      </c>
      <c r="D58" s="44">
        <v>0</v>
      </c>
    </row>
    <row r="59" spans="1:4" x14ac:dyDescent="0.25">
      <c r="A59" s="43">
        <v>50</v>
      </c>
      <c r="B59" s="44">
        <v>15.78</v>
      </c>
      <c r="C59" s="44">
        <v>3.75</v>
      </c>
      <c r="D59" s="44">
        <v>0</v>
      </c>
    </row>
    <row r="60" spans="1:4" x14ac:dyDescent="0.25">
      <c r="A60" s="43">
        <v>51</v>
      </c>
      <c r="B60" s="44">
        <v>16.09</v>
      </c>
      <c r="C60" s="44">
        <v>3.79</v>
      </c>
      <c r="D60" s="44">
        <v>0</v>
      </c>
    </row>
    <row r="61" spans="1:4" x14ac:dyDescent="0.25">
      <c r="A61" s="43">
        <v>52</v>
      </c>
      <c r="B61" s="44">
        <v>16.41</v>
      </c>
      <c r="C61" s="44">
        <v>3.83</v>
      </c>
      <c r="D61" s="44">
        <v>0</v>
      </c>
    </row>
    <row r="62" spans="1:4" x14ac:dyDescent="0.25">
      <c r="A62" s="43">
        <v>53</v>
      </c>
      <c r="B62" s="44">
        <v>16.739999999999998</v>
      </c>
      <c r="C62" s="44">
        <v>3.86</v>
      </c>
      <c r="D62" s="44">
        <v>0</v>
      </c>
    </row>
    <row r="63" spans="1:4" x14ac:dyDescent="0.25">
      <c r="A63" s="43">
        <v>54</v>
      </c>
      <c r="B63" s="44">
        <v>17.09</v>
      </c>
      <c r="C63" s="44">
        <v>3.88</v>
      </c>
      <c r="D63" s="44">
        <v>0</v>
      </c>
    </row>
    <row r="64" spans="1:4" x14ac:dyDescent="0.25">
      <c r="A64" s="43">
        <v>55</v>
      </c>
      <c r="B64" s="44">
        <v>17.45</v>
      </c>
      <c r="C64" s="44">
        <v>3.9</v>
      </c>
      <c r="D64" s="44">
        <v>0</v>
      </c>
    </row>
    <row r="65" spans="1:4" x14ac:dyDescent="0.25">
      <c r="A65" s="43">
        <v>56</v>
      </c>
      <c r="B65" s="44">
        <v>17.829999999999998</v>
      </c>
      <c r="C65" s="44">
        <v>3.92</v>
      </c>
      <c r="D65" s="44">
        <v>0</v>
      </c>
    </row>
    <row r="66" spans="1:4" x14ac:dyDescent="0.25">
      <c r="A66" s="43">
        <v>57</v>
      </c>
      <c r="B66" s="44">
        <v>18.23</v>
      </c>
      <c r="C66" s="44">
        <v>3.93</v>
      </c>
      <c r="D66" s="44">
        <v>0</v>
      </c>
    </row>
    <row r="67" spans="1:4" x14ac:dyDescent="0.25">
      <c r="A67" s="43">
        <v>58</v>
      </c>
      <c r="B67" s="44">
        <v>18.64</v>
      </c>
      <c r="C67" s="44">
        <v>3.94</v>
      </c>
      <c r="D67" s="44">
        <v>0</v>
      </c>
    </row>
    <row r="68" spans="1:4" x14ac:dyDescent="0.25">
      <c r="A68" s="43">
        <v>59</v>
      </c>
      <c r="B68" s="44">
        <v>19.07</v>
      </c>
      <c r="C68" s="44">
        <v>3.95</v>
      </c>
      <c r="D68" s="44">
        <v>0</v>
      </c>
    </row>
  </sheetData>
  <sheetProtection algorithmName="SHA-512" hashValue="SIYn2/ui8Jv7aAVywn9zYX7UFsaCftLe/Zu7UgpVOZU2NsDUljV6OqkMbsSIF0AFZCYQ/Q9Vn621JsMDIfEmkQ==" saltValue="Cx0+CwMzE0RIHeN9/9NHvA==" spinCount="100000" sheet="1" objects="1" scenarios="1"/>
  <conditionalFormatting sqref="A6:A21">
    <cfRule type="expression" dxfId="777" priority="9" stopIfTrue="1">
      <formula>MOD(ROW(),2)=0</formula>
    </cfRule>
    <cfRule type="expression" dxfId="776" priority="10" stopIfTrue="1">
      <formula>MOD(ROW(),2)&lt;&gt;0</formula>
    </cfRule>
  </conditionalFormatting>
  <conditionalFormatting sqref="B6:D21">
    <cfRule type="expression" dxfId="775" priority="11" stopIfTrue="1">
      <formula>MOD(ROW(),2)=0</formula>
    </cfRule>
    <cfRule type="expression" dxfId="774" priority="12" stopIfTrue="1">
      <formula>MOD(ROW(),2)&lt;&gt;0</formula>
    </cfRule>
  </conditionalFormatting>
  <conditionalFormatting sqref="A26:A68">
    <cfRule type="expression" dxfId="773" priority="13" stopIfTrue="1">
      <formula>MOD(ROW(),2)=0</formula>
    </cfRule>
    <cfRule type="expression" dxfId="772" priority="14" stopIfTrue="1">
      <formula>MOD(ROW(),2)&lt;&gt;0</formula>
    </cfRule>
  </conditionalFormatting>
  <conditionalFormatting sqref="B26:D68">
    <cfRule type="expression" dxfId="771" priority="15" stopIfTrue="1">
      <formula>MOD(ROW(),2)=0</formula>
    </cfRule>
    <cfRule type="expression" dxfId="770" priority="16"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42E3-8205-4FBB-B3CF-1C315955E961}">
  <sheetPr codeName="Sheet15"/>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x-208</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151</v>
      </c>
      <c r="C9" s="47"/>
    </row>
    <row r="10" spans="1:3" ht="25" x14ac:dyDescent="0.25">
      <c r="A10" s="40" t="s">
        <v>6</v>
      </c>
      <c r="B10" s="47" t="s">
        <v>172</v>
      </c>
      <c r="C10" s="47"/>
    </row>
    <row r="11" spans="1:3" x14ac:dyDescent="0.25">
      <c r="A11" s="40" t="s">
        <v>140</v>
      </c>
      <c r="B11" s="47" t="s">
        <v>153</v>
      </c>
      <c r="C11" s="47"/>
    </row>
    <row r="12" spans="1:3" x14ac:dyDescent="0.25">
      <c r="A12" s="40" t="s">
        <v>141</v>
      </c>
      <c r="B12" s="47" t="s">
        <v>154</v>
      </c>
      <c r="C12" s="47"/>
    </row>
    <row r="13" spans="1:3" x14ac:dyDescent="0.25">
      <c r="A13" s="40" t="s">
        <v>393</v>
      </c>
      <c r="B13" s="47" t="s">
        <v>155</v>
      </c>
      <c r="C13" s="47"/>
    </row>
    <row r="14" spans="1:3" x14ac:dyDescent="0.25">
      <c r="A14" s="40" t="s">
        <v>143</v>
      </c>
      <c r="B14" s="47">
        <v>208</v>
      </c>
      <c r="C14" s="47"/>
    </row>
    <row r="15" spans="1:3" x14ac:dyDescent="0.25">
      <c r="A15" s="40" t="s">
        <v>394</v>
      </c>
      <c r="B15" s="47" t="s">
        <v>173</v>
      </c>
      <c r="C15" s="47"/>
    </row>
    <row r="16" spans="1:3" x14ac:dyDescent="0.25">
      <c r="A16" s="40" t="s">
        <v>145</v>
      </c>
      <c r="B16" s="47" t="s">
        <v>174</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16</v>
      </c>
      <c r="B27" s="44">
        <v>6.67</v>
      </c>
      <c r="C27" s="44">
        <v>1.96</v>
      </c>
    </row>
    <row r="28" spans="1:3" x14ac:dyDescent="0.25">
      <c r="A28" s="43">
        <v>17</v>
      </c>
      <c r="B28" s="44">
        <v>6.78</v>
      </c>
      <c r="C28" s="44">
        <v>2.12</v>
      </c>
    </row>
    <row r="29" spans="1:3" x14ac:dyDescent="0.25">
      <c r="A29" s="43">
        <v>18</v>
      </c>
      <c r="B29" s="44">
        <v>6.9</v>
      </c>
      <c r="C29" s="44">
        <v>2.2799999999999998</v>
      </c>
    </row>
    <row r="30" spans="1:3" x14ac:dyDescent="0.25">
      <c r="A30" s="43">
        <v>19</v>
      </c>
      <c r="B30" s="44">
        <v>7.02</v>
      </c>
      <c r="C30" s="44">
        <v>2.38</v>
      </c>
    </row>
    <row r="31" spans="1:3" x14ac:dyDescent="0.25">
      <c r="A31" s="43">
        <v>20</v>
      </c>
      <c r="B31" s="44">
        <v>7.14</v>
      </c>
      <c r="C31" s="44">
        <v>2.42</v>
      </c>
    </row>
    <row r="32" spans="1:3" x14ac:dyDescent="0.25">
      <c r="A32" s="43">
        <v>21</v>
      </c>
      <c r="B32" s="44">
        <v>7.26</v>
      </c>
      <c r="C32" s="44">
        <v>2.46</v>
      </c>
    </row>
    <row r="33" spans="1:3" x14ac:dyDescent="0.25">
      <c r="A33" s="43">
        <v>22</v>
      </c>
      <c r="B33" s="44">
        <v>7.39</v>
      </c>
      <c r="C33" s="44">
        <v>2.5</v>
      </c>
    </row>
    <row r="34" spans="1:3" x14ac:dyDescent="0.25">
      <c r="A34" s="43">
        <v>23</v>
      </c>
      <c r="B34" s="44">
        <v>7.51</v>
      </c>
      <c r="C34" s="44">
        <v>2.5499999999999998</v>
      </c>
    </row>
    <row r="35" spans="1:3" x14ac:dyDescent="0.25">
      <c r="A35" s="43">
        <v>24</v>
      </c>
      <c r="B35" s="44">
        <v>7.64</v>
      </c>
      <c r="C35" s="44">
        <v>2.59</v>
      </c>
    </row>
    <row r="36" spans="1:3" x14ac:dyDescent="0.25">
      <c r="A36" s="43">
        <v>25</v>
      </c>
      <c r="B36" s="44">
        <v>7.78</v>
      </c>
      <c r="C36" s="44">
        <v>2.64</v>
      </c>
    </row>
    <row r="37" spans="1:3" x14ac:dyDescent="0.25">
      <c r="A37" s="43">
        <v>26</v>
      </c>
      <c r="B37" s="44">
        <v>7.91</v>
      </c>
      <c r="C37" s="44">
        <v>2.68</v>
      </c>
    </row>
    <row r="38" spans="1:3" x14ac:dyDescent="0.25">
      <c r="A38" s="43">
        <v>27</v>
      </c>
      <c r="B38" s="44">
        <v>8.0500000000000007</v>
      </c>
      <c r="C38" s="44">
        <v>2.72</v>
      </c>
    </row>
    <row r="39" spans="1:3" x14ac:dyDescent="0.25">
      <c r="A39" s="43">
        <v>28</v>
      </c>
      <c r="B39" s="44">
        <v>8.19</v>
      </c>
      <c r="C39" s="44">
        <v>2.77</v>
      </c>
    </row>
    <row r="40" spans="1:3" x14ac:dyDescent="0.25">
      <c r="A40" s="43">
        <v>29</v>
      </c>
      <c r="B40" s="44">
        <v>8.33</v>
      </c>
      <c r="C40" s="44">
        <v>2.82</v>
      </c>
    </row>
    <row r="41" spans="1:3" x14ac:dyDescent="0.25">
      <c r="A41" s="43">
        <v>30</v>
      </c>
      <c r="B41" s="44">
        <v>8.4700000000000006</v>
      </c>
      <c r="C41" s="44">
        <v>2.87</v>
      </c>
    </row>
    <row r="42" spans="1:3" x14ac:dyDescent="0.25">
      <c r="A42" s="43">
        <v>31</v>
      </c>
      <c r="B42" s="44">
        <v>8.6199999999999992</v>
      </c>
      <c r="C42" s="44">
        <v>2.91</v>
      </c>
    </row>
    <row r="43" spans="1:3" x14ac:dyDescent="0.25">
      <c r="A43" s="43">
        <v>32</v>
      </c>
      <c r="B43" s="44">
        <v>8.77</v>
      </c>
      <c r="C43" s="44">
        <v>2.96</v>
      </c>
    </row>
    <row r="44" spans="1:3" x14ac:dyDescent="0.25">
      <c r="A44" s="43">
        <v>33</v>
      </c>
      <c r="B44" s="44">
        <v>8.92</v>
      </c>
      <c r="C44" s="44">
        <v>3.01</v>
      </c>
    </row>
    <row r="45" spans="1:3" x14ac:dyDescent="0.25">
      <c r="A45" s="43">
        <v>34</v>
      </c>
      <c r="B45" s="44">
        <v>9.07</v>
      </c>
      <c r="C45" s="44">
        <v>3.06</v>
      </c>
    </row>
    <row r="46" spans="1:3" x14ac:dyDescent="0.25">
      <c r="A46" s="43">
        <v>35</v>
      </c>
      <c r="B46" s="44">
        <v>9.23</v>
      </c>
      <c r="C46" s="44">
        <v>3.12</v>
      </c>
    </row>
    <row r="47" spans="1:3" x14ac:dyDescent="0.25">
      <c r="A47" s="43">
        <v>36</v>
      </c>
      <c r="B47" s="44">
        <v>9.39</v>
      </c>
      <c r="C47" s="44">
        <v>3.17</v>
      </c>
    </row>
    <row r="48" spans="1:3" x14ac:dyDescent="0.25">
      <c r="A48" s="43">
        <v>37</v>
      </c>
      <c r="B48" s="44">
        <v>9.5500000000000007</v>
      </c>
      <c r="C48" s="44">
        <v>3.22</v>
      </c>
    </row>
    <row r="49" spans="1:3" x14ac:dyDescent="0.25">
      <c r="A49" s="43">
        <v>38</v>
      </c>
      <c r="B49" s="44">
        <v>9.7200000000000006</v>
      </c>
      <c r="C49" s="44">
        <v>3.27</v>
      </c>
    </row>
    <row r="50" spans="1:3" x14ac:dyDescent="0.25">
      <c r="A50" s="43">
        <v>39</v>
      </c>
      <c r="B50" s="44">
        <v>9.89</v>
      </c>
      <c r="C50" s="44">
        <v>3.32</v>
      </c>
    </row>
    <row r="51" spans="1:3" x14ac:dyDescent="0.25">
      <c r="A51" s="43">
        <v>40</v>
      </c>
      <c r="B51" s="44">
        <v>10.06</v>
      </c>
      <c r="C51" s="44">
        <v>3.38</v>
      </c>
    </row>
    <row r="52" spans="1:3" x14ac:dyDescent="0.25">
      <c r="A52" s="43">
        <v>41</v>
      </c>
      <c r="B52" s="44">
        <v>10.24</v>
      </c>
      <c r="C52" s="44">
        <v>3.43</v>
      </c>
    </row>
    <row r="53" spans="1:3" x14ac:dyDescent="0.25">
      <c r="A53" s="43">
        <v>42</v>
      </c>
      <c r="B53" s="44">
        <v>10.42</v>
      </c>
      <c r="C53" s="44">
        <v>3.48</v>
      </c>
    </row>
    <row r="54" spans="1:3" x14ac:dyDescent="0.25">
      <c r="A54" s="43">
        <v>43</v>
      </c>
      <c r="B54" s="44">
        <v>10.61</v>
      </c>
      <c r="C54" s="44">
        <v>3.53</v>
      </c>
    </row>
    <row r="55" spans="1:3" x14ac:dyDescent="0.25">
      <c r="A55" s="43">
        <v>44</v>
      </c>
      <c r="B55" s="44">
        <v>10.8</v>
      </c>
      <c r="C55" s="44">
        <v>3.58</v>
      </c>
    </row>
    <row r="56" spans="1:3" x14ac:dyDescent="0.25">
      <c r="A56" s="43">
        <v>45</v>
      </c>
      <c r="B56" s="44">
        <v>10.99</v>
      </c>
      <c r="C56" s="44">
        <v>3.63</v>
      </c>
    </row>
    <row r="57" spans="1:3" x14ac:dyDescent="0.25">
      <c r="A57" s="43">
        <v>46</v>
      </c>
      <c r="B57" s="44">
        <v>11.19</v>
      </c>
      <c r="C57" s="44">
        <v>3.68</v>
      </c>
    </row>
    <row r="58" spans="1:3" x14ac:dyDescent="0.25">
      <c r="A58" s="43">
        <v>47</v>
      </c>
      <c r="B58" s="44">
        <v>11.4</v>
      </c>
      <c r="C58" s="44">
        <v>3.72</v>
      </c>
    </row>
    <row r="59" spans="1:3" x14ac:dyDescent="0.25">
      <c r="A59" s="43">
        <v>48</v>
      </c>
      <c r="B59" s="44">
        <v>11.61</v>
      </c>
      <c r="C59" s="44">
        <v>3.76</v>
      </c>
    </row>
    <row r="60" spans="1:3" x14ac:dyDescent="0.25">
      <c r="A60" s="43">
        <v>49</v>
      </c>
      <c r="B60" s="44">
        <v>11.82</v>
      </c>
      <c r="C60" s="44">
        <v>3.81</v>
      </c>
    </row>
    <row r="61" spans="1:3" x14ac:dyDescent="0.25">
      <c r="A61" s="43">
        <v>50</v>
      </c>
      <c r="B61" s="44">
        <v>12.05</v>
      </c>
      <c r="C61" s="44">
        <v>3.85</v>
      </c>
    </row>
    <row r="62" spans="1:3" x14ac:dyDescent="0.25">
      <c r="A62" s="43">
        <v>51</v>
      </c>
      <c r="B62" s="44">
        <v>12.28</v>
      </c>
      <c r="C62" s="44">
        <v>3.88</v>
      </c>
    </row>
    <row r="63" spans="1:3" x14ac:dyDescent="0.25">
      <c r="A63" s="43">
        <v>52</v>
      </c>
      <c r="B63" s="44">
        <v>12.51</v>
      </c>
      <c r="C63" s="44">
        <v>3.92</v>
      </c>
    </row>
    <row r="64" spans="1:3" x14ac:dyDescent="0.25">
      <c r="A64" s="43">
        <v>53</v>
      </c>
      <c r="B64" s="44">
        <v>12.75</v>
      </c>
      <c r="C64" s="44">
        <v>3.96</v>
      </c>
    </row>
    <row r="65" spans="1:3" x14ac:dyDescent="0.25">
      <c r="A65" s="43">
        <v>54</v>
      </c>
      <c r="B65" s="44">
        <v>13.01</v>
      </c>
      <c r="C65" s="44">
        <v>3.98</v>
      </c>
    </row>
    <row r="66" spans="1:3" x14ac:dyDescent="0.25">
      <c r="A66" s="43">
        <v>55</v>
      </c>
      <c r="B66" s="44">
        <v>13.28</v>
      </c>
      <c r="C66" s="44">
        <v>4.01</v>
      </c>
    </row>
    <row r="67" spans="1:3" x14ac:dyDescent="0.25">
      <c r="A67" s="43">
        <v>56</v>
      </c>
      <c r="B67" s="44">
        <v>13.56</v>
      </c>
      <c r="C67" s="44">
        <v>4.0199999999999996</v>
      </c>
    </row>
    <row r="68" spans="1:3" x14ac:dyDescent="0.25">
      <c r="A68" s="43">
        <v>57</v>
      </c>
      <c r="B68" s="44">
        <v>13.85</v>
      </c>
      <c r="C68" s="44">
        <v>4.04</v>
      </c>
    </row>
    <row r="69" spans="1:3" x14ac:dyDescent="0.25">
      <c r="A69" s="43">
        <v>58</v>
      </c>
      <c r="B69" s="44">
        <v>14.15</v>
      </c>
      <c r="C69" s="44">
        <v>4.05</v>
      </c>
    </row>
    <row r="70" spans="1:3" x14ac:dyDescent="0.25">
      <c r="A70" s="43">
        <v>59</v>
      </c>
      <c r="B70" s="44">
        <v>14.47</v>
      </c>
      <c r="C70" s="44">
        <v>4.0599999999999996</v>
      </c>
    </row>
    <row r="71" spans="1:3" x14ac:dyDescent="0.25">
      <c r="A71" s="43">
        <v>60</v>
      </c>
      <c r="B71" s="44">
        <v>14.8</v>
      </c>
      <c r="C71" s="44">
        <v>4.0599999999999996</v>
      </c>
    </row>
    <row r="72" spans="1:3" x14ac:dyDescent="0.25">
      <c r="A72" s="43">
        <v>61</v>
      </c>
      <c r="B72" s="44">
        <v>15.14</v>
      </c>
      <c r="C72" s="44">
        <v>4.0599999999999996</v>
      </c>
    </row>
    <row r="73" spans="1:3" x14ac:dyDescent="0.25">
      <c r="A73" s="43">
        <v>62</v>
      </c>
      <c r="B73" s="44">
        <v>15.51</v>
      </c>
      <c r="C73" s="44">
        <v>4.05</v>
      </c>
    </row>
    <row r="74" spans="1:3" x14ac:dyDescent="0.25">
      <c r="A74" s="43">
        <v>63</v>
      </c>
      <c r="B74" s="44">
        <v>15.89</v>
      </c>
      <c r="C74" s="44">
        <v>4.04</v>
      </c>
    </row>
    <row r="75" spans="1:3" x14ac:dyDescent="0.25">
      <c r="A75" s="43">
        <v>64</v>
      </c>
      <c r="B75" s="44">
        <v>16.3</v>
      </c>
      <c r="C75" s="44">
        <v>4.0199999999999996</v>
      </c>
    </row>
    <row r="76" spans="1:3" x14ac:dyDescent="0.25">
      <c r="A76" s="43">
        <v>65</v>
      </c>
      <c r="B76" s="44">
        <v>16.2</v>
      </c>
      <c r="C76" s="44">
        <v>4.0199999999999996</v>
      </c>
    </row>
    <row r="77" spans="1:3" x14ac:dyDescent="0.25">
      <c r="A77" s="43">
        <v>66</v>
      </c>
      <c r="B77" s="44">
        <v>15.59</v>
      </c>
      <c r="C77" s="44">
        <v>4.0199999999999996</v>
      </c>
    </row>
    <row r="78" spans="1:3" x14ac:dyDescent="0.25">
      <c r="A78" s="43">
        <v>67</v>
      </c>
      <c r="B78" s="44">
        <v>14.98</v>
      </c>
      <c r="C78" s="44">
        <v>4.01</v>
      </c>
    </row>
    <row r="79" spans="1:3" x14ac:dyDescent="0.25">
      <c r="A79" s="43">
        <v>68</v>
      </c>
      <c r="B79" s="44">
        <v>14.38</v>
      </c>
      <c r="C79" s="44">
        <v>4</v>
      </c>
    </row>
    <row r="80" spans="1:3" x14ac:dyDescent="0.25">
      <c r="A80" s="43">
        <v>69</v>
      </c>
      <c r="B80" s="44">
        <v>13.78</v>
      </c>
      <c r="C80" s="44">
        <v>3.99</v>
      </c>
    </row>
    <row r="81" spans="1:3" x14ac:dyDescent="0.25">
      <c r="A81" s="43">
        <v>70</v>
      </c>
      <c r="B81" s="44">
        <v>13.18</v>
      </c>
      <c r="C81" s="44">
        <v>3.98</v>
      </c>
    </row>
    <row r="82" spans="1:3" x14ac:dyDescent="0.25">
      <c r="A82" s="43">
        <v>71</v>
      </c>
      <c r="B82" s="44">
        <v>12.59</v>
      </c>
      <c r="C82" s="44">
        <v>3.96</v>
      </c>
    </row>
    <row r="83" spans="1:3" x14ac:dyDescent="0.25">
      <c r="A83" s="43">
        <v>72</v>
      </c>
      <c r="B83" s="44">
        <v>11.99</v>
      </c>
      <c r="C83" s="44">
        <v>3.93</v>
      </c>
    </row>
    <row r="84" spans="1:3" x14ac:dyDescent="0.25">
      <c r="A84" s="43">
        <v>73</v>
      </c>
      <c r="B84" s="44">
        <v>11.4</v>
      </c>
      <c r="C84" s="44">
        <v>3.9</v>
      </c>
    </row>
    <row r="85" spans="1:3" x14ac:dyDescent="0.25">
      <c r="A85" s="43">
        <v>74</v>
      </c>
      <c r="B85" s="44">
        <v>10.82</v>
      </c>
      <c r="C85" s="44">
        <v>3.86</v>
      </c>
    </row>
  </sheetData>
  <sheetProtection algorithmName="SHA-512" hashValue="AZsHHoiQXRUeEROQgKDaqJgFZPNyAmzknuCOgBwuRd9mIsWW1WotWLxc9yeFjqj5Kz7jT3Sl58DFZgaszsRdng==" saltValue="ytTo/lsuOUYThGAPxprw/w==" spinCount="100000" sheet="1" objects="1" scenarios="1"/>
  <conditionalFormatting sqref="A6:A21">
    <cfRule type="expression" dxfId="767" priority="9" stopIfTrue="1">
      <formula>MOD(ROW(),2)=0</formula>
    </cfRule>
    <cfRule type="expression" dxfId="766" priority="10" stopIfTrue="1">
      <formula>MOD(ROW(),2)&lt;&gt;0</formula>
    </cfRule>
  </conditionalFormatting>
  <conditionalFormatting sqref="B6:C21">
    <cfRule type="expression" dxfId="765" priority="11" stopIfTrue="1">
      <formula>MOD(ROW(),2)=0</formula>
    </cfRule>
    <cfRule type="expression" dxfId="764" priority="12" stopIfTrue="1">
      <formula>MOD(ROW(),2)&lt;&gt;0</formula>
    </cfRule>
  </conditionalFormatting>
  <conditionalFormatting sqref="A26:A85">
    <cfRule type="expression" dxfId="763" priority="13" stopIfTrue="1">
      <formula>MOD(ROW(),2)=0</formula>
    </cfRule>
    <cfRule type="expression" dxfId="762" priority="14" stopIfTrue="1">
      <formula>MOD(ROW(),2)&lt;&gt;0</formula>
    </cfRule>
  </conditionalFormatting>
  <conditionalFormatting sqref="B26:C85">
    <cfRule type="expression" dxfId="761" priority="15" stopIfTrue="1">
      <formula>MOD(ROW(),2)=0</formula>
    </cfRule>
    <cfRule type="expression" dxfId="760" priority="16"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5BDD-0F3D-4BF7-B9EF-F337D52F7BB3}">
  <sheetPr codeName="Sheet16"/>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x-209</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151</v>
      </c>
      <c r="C9" s="47"/>
    </row>
    <row r="10" spans="1:3" ht="25" x14ac:dyDescent="0.25">
      <c r="A10" s="40" t="s">
        <v>6</v>
      </c>
      <c r="B10" s="47" t="s">
        <v>172</v>
      </c>
      <c r="C10" s="47"/>
    </row>
    <row r="11" spans="1:3" x14ac:dyDescent="0.25">
      <c r="A11" s="40" t="s">
        <v>140</v>
      </c>
      <c r="B11" s="47" t="s">
        <v>159</v>
      </c>
      <c r="C11" s="47"/>
    </row>
    <row r="12" spans="1:3" x14ac:dyDescent="0.25">
      <c r="A12" s="40" t="s">
        <v>141</v>
      </c>
      <c r="B12" s="47" t="s">
        <v>154</v>
      </c>
      <c r="C12" s="47"/>
    </row>
    <row r="13" spans="1:3" x14ac:dyDescent="0.25">
      <c r="A13" s="40" t="s">
        <v>393</v>
      </c>
      <c r="B13" s="47" t="s">
        <v>155</v>
      </c>
      <c r="C13" s="47"/>
    </row>
    <row r="14" spans="1:3" x14ac:dyDescent="0.25">
      <c r="A14" s="40" t="s">
        <v>143</v>
      </c>
      <c r="B14" s="47">
        <v>209</v>
      </c>
      <c r="C14" s="47"/>
    </row>
    <row r="15" spans="1:3" x14ac:dyDescent="0.25">
      <c r="A15" s="40" t="s">
        <v>394</v>
      </c>
      <c r="B15" s="47" t="s">
        <v>175</v>
      </c>
      <c r="C15" s="47"/>
    </row>
    <row r="16" spans="1:3" x14ac:dyDescent="0.25">
      <c r="A16" s="40" t="s">
        <v>145</v>
      </c>
      <c r="B16" s="47" t="s">
        <v>176</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16</v>
      </c>
      <c r="B27" s="44">
        <v>6.67</v>
      </c>
      <c r="C27" s="44">
        <v>1.96</v>
      </c>
    </row>
    <row r="28" spans="1:3" x14ac:dyDescent="0.25">
      <c r="A28" s="43">
        <v>17</v>
      </c>
      <c r="B28" s="44">
        <v>6.78</v>
      </c>
      <c r="C28" s="44">
        <v>2.12</v>
      </c>
    </row>
    <row r="29" spans="1:3" x14ac:dyDescent="0.25">
      <c r="A29" s="43">
        <v>18</v>
      </c>
      <c r="B29" s="44">
        <v>6.9</v>
      </c>
      <c r="C29" s="44">
        <v>2.2799999999999998</v>
      </c>
    </row>
    <row r="30" spans="1:3" x14ac:dyDescent="0.25">
      <c r="A30" s="43">
        <v>19</v>
      </c>
      <c r="B30" s="44">
        <v>7.02</v>
      </c>
      <c r="C30" s="44">
        <v>2.38</v>
      </c>
    </row>
    <row r="31" spans="1:3" x14ac:dyDescent="0.25">
      <c r="A31" s="43">
        <v>20</v>
      </c>
      <c r="B31" s="44">
        <v>7.14</v>
      </c>
      <c r="C31" s="44">
        <v>2.42</v>
      </c>
    </row>
    <row r="32" spans="1:3" x14ac:dyDescent="0.25">
      <c r="A32" s="43">
        <v>21</v>
      </c>
      <c r="B32" s="44">
        <v>7.26</v>
      </c>
      <c r="C32" s="44">
        <v>2.46</v>
      </c>
    </row>
    <row r="33" spans="1:3" x14ac:dyDescent="0.25">
      <c r="A33" s="43">
        <v>22</v>
      </c>
      <c r="B33" s="44">
        <v>7.39</v>
      </c>
      <c r="C33" s="44">
        <v>2.5</v>
      </c>
    </row>
    <row r="34" spans="1:3" x14ac:dyDescent="0.25">
      <c r="A34" s="43">
        <v>23</v>
      </c>
      <c r="B34" s="44">
        <v>7.51</v>
      </c>
      <c r="C34" s="44">
        <v>2.5499999999999998</v>
      </c>
    </row>
    <row r="35" spans="1:3" x14ac:dyDescent="0.25">
      <c r="A35" s="43">
        <v>24</v>
      </c>
      <c r="B35" s="44">
        <v>7.64</v>
      </c>
      <c r="C35" s="44">
        <v>2.59</v>
      </c>
    </row>
    <row r="36" spans="1:3" x14ac:dyDescent="0.25">
      <c r="A36" s="43">
        <v>25</v>
      </c>
      <c r="B36" s="44">
        <v>7.78</v>
      </c>
      <c r="C36" s="44">
        <v>2.64</v>
      </c>
    </row>
    <row r="37" spans="1:3" x14ac:dyDescent="0.25">
      <c r="A37" s="43">
        <v>26</v>
      </c>
      <c r="B37" s="44">
        <v>7.91</v>
      </c>
      <c r="C37" s="44">
        <v>2.68</v>
      </c>
    </row>
    <row r="38" spans="1:3" x14ac:dyDescent="0.25">
      <c r="A38" s="43">
        <v>27</v>
      </c>
      <c r="B38" s="44">
        <v>8.0500000000000007</v>
      </c>
      <c r="C38" s="44">
        <v>2.72</v>
      </c>
    </row>
    <row r="39" spans="1:3" x14ac:dyDescent="0.25">
      <c r="A39" s="43">
        <v>28</v>
      </c>
      <c r="B39" s="44">
        <v>8.19</v>
      </c>
      <c r="C39" s="44">
        <v>2.77</v>
      </c>
    </row>
    <row r="40" spans="1:3" x14ac:dyDescent="0.25">
      <c r="A40" s="43">
        <v>29</v>
      </c>
      <c r="B40" s="44">
        <v>8.33</v>
      </c>
      <c r="C40" s="44">
        <v>2.82</v>
      </c>
    </row>
    <row r="41" spans="1:3" x14ac:dyDescent="0.25">
      <c r="A41" s="43">
        <v>30</v>
      </c>
      <c r="B41" s="44">
        <v>8.4700000000000006</v>
      </c>
      <c r="C41" s="44">
        <v>2.87</v>
      </c>
    </row>
    <row r="42" spans="1:3" x14ac:dyDescent="0.25">
      <c r="A42" s="43">
        <v>31</v>
      </c>
      <c r="B42" s="44">
        <v>8.6199999999999992</v>
      </c>
      <c r="C42" s="44">
        <v>2.91</v>
      </c>
    </row>
    <row r="43" spans="1:3" x14ac:dyDescent="0.25">
      <c r="A43" s="43">
        <v>32</v>
      </c>
      <c r="B43" s="44">
        <v>8.77</v>
      </c>
      <c r="C43" s="44">
        <v>2.96</v>
      </c>
    </row>
    <row r="44" spans="1:3" x14ac:dyDescent="0.25">
      <c r="A44" s="43">
        <v>33</v>
      </c>
      <c r="B44" s="44">
        <v>8.92</v>
      </c>
      <c r="C44" s="44">
        <v>3.01</v>
      </c>
    </row>
    <row r="45" spans="1:3" x14ac:dyDescent="0.25">
      <c r="A45" s="43">
        <v>34</v>
      </c>
      <c r="B45" s="44">
        <v>9.07</v>
      </c>
      <c r="C45" s="44">
        <v>3.06</v>
      </c>
    </row>
    <row r="46" spans="1:3" x14ac:dyDescent="0.25">
      <c r="A46" s="43">
        <v>35</v>
      </c>
      <c r="B46" s="44">
        <v>9.23</v>
      </c>
      <c r="C46" s="44">
        <v>3.12</v>
      </c>
    </row>
    <row r="47" spans="1:3" x14ac:dyDescent="0.25">
      <c r="A47" s="43">
        <v>36</v>
      </c>
      <c r="B47" s="44">
        <v>9.39</v>
      </c>
      <c r="C47" s="44">
        <v>3.17</v>
      </c>
    </row>
    <row r="48" spans="1:3" x14ac:dyDescent="0.25">
      <c r="A48" s="43">
        <v>37</v>
      </c>
      <c r="B48" s="44">
        <v>9.5500000000000007</v>
      </c>
      <c r="C48" s="44">
        <v>3.22</v>
      </c>
    </row>
    <row r="49" spans="1:3" x14ac:dyDescent="0.25">
      <c r="A49" s="43">
        <v>38</v>
      </c>
      <c r="B49" s="44">
        <v>9.7200000000000006</v>
      </c>
      <c r="C49" s="44">
        <v>3.27</v>
      </c>
    </row>
    <row r="50" spans="1:3" x14ac:dyDescent="0.25">
      <c r="A50" s="43">
        <v>39</v>
      </c>
      <c r="B50" s="44">
        <v>9.89</v>
      </c>
      <c r="C50" s="44">
        <v>3.32</v>
      </c>
    </row>
    <row r="51" spans="1:3" x14ac:dyDescent="0.25">
      <c r="A51" s="43">
        <v>40</v>
      </c>
      <c r="B51" s="44">
        <v>10.06</v>
      </c>
      <c r="C51" s="44">
        <v>3.38</v>
      </c>
    </row>
    <row r="52" spans="1:3" x14ac:dyDescent="0.25">
      <c r="A52" s="43">
        <v>41</v>
      </c>
      <c r="B52" s="44">
        <v>10.24</v>
      </c>
      <c r="C52" s="44">
        <v>3.43</v>
      </c>
    </row>
    <row r="53" spans="1:3" x14ac:dyDescent="0.25">
      <c r="A53" s="43">
        <v>42</v>
      </c>
      <c r="B53" s="44">
        <v>10.42</v>
      </c>
      <c r="C53" s="44">
        <v>3.48</v>
      </c>
    </row>
    <row r="54" spans="1:3" x14ac:dyDescent="0.25">
      <c r="A54" s="43">
        <v>43</v>
      </c>
      <c r="B54" s="44">
        <v>10.61</v>
      </c>
      <c r="C54" s="44">
        <v>3.53</v>
      </c>
    </row>
    <row r="55" spans="1:3" x14ac:dyDescent="0.25">
      <c r="A55" s="43">
        <v>44</v>
      </c>
      <c r="B55" s="44">
        <v>10.8</v>
      </c>
      <c r="C55" s="44">
        <v>3.58</v>
      </c>
    </row>
    <row r="56" spans="1:3" x14ac:dyDescent="0.25">
      <c r="A56" s="43">
        <v>45</v>
      </c>
      <c r="B56" s="44">
        <v>10.99</v>
      </c>
      <c r="C56" s="44">
        <v>3.63</v>
      </c>
    </row>
    <row r="57" spans="1:3" x14ac:dyDescent="0.25">
      <c r="A57" s="43">
        <v>46</v>
      </c>
      <c r="B57" s="44">
        <v>11.19</v>
      </c>
      <c r="C57" s="44">
        <v>3.68</v>
      </c>
    </row>
    <row r="58" spans="1:3" x14ac:dyDescent="0.25">
      <c r="A58" s="43">
        <v>47</v>
      </c>
      <c r="B58" s="44">
        <v>11.4</v>
      </c>
      <c r="C58" s="44">
        <v>3.72</v>
      </c>
    </row>
    <row r="59" spans="1:3" x14ac:dyDescent="0.25">
      <c r="A59" s="43">
        <v>48</v>
      </c>
      <c r="B59" s="44">
        <v>11.61</v>
      </c>
      <c r="C59" s="44">
        <v>3.76</v>
      </c>
    </row>
    <row r="60" spans="1:3" x14ac:dyDescent="0.25">
      <c r="A60" s="43">
        <v>49</v>
      </c>
      <c r="B60" s="44">
        <v>11.82</v>
      </c>
      <c r="C60" s="44">
        <v>3.81</v>
      </c>
    </row>
    <row r="61" spans="1:3" x14ac:dyDescent="0.25">
      <c r="A61" s="43">
        <v>50</v>
      </c>
      <c r="B61" s="44">
        <v>12.05</v>
      </c>
      <c r="C61" s="44">
        <v>3.85</v>
      </c>
    </row>
    <row r="62" spans="1:3" x14ac:dyDescent="0.25">
      <c r="A62" s="43">
        <v>51</v>
      </c>
      <c r="B62" s="44">
        <v>12.28</v>
      </c>
      <c r="C62" s="44">
        <v>3.88</v>
      </c>
    </row>
    <row r="63" spans="1:3" x14ac:dyDescent="0.25">
      <c r="A63" s="43">
        <v>52</v>
      </c>
      <c r="B63" s="44">
        <v>12.51</v>
      </c>
      <c r="C63" s="44">
        <v>3.92</v>
      </c>
    </row>
    <row r="64" spans="1:3" x14ac:dyDescent="0.25">
      <c r="A64" s="43">
        <v>53</v>
      </c>
      <c r="B64" s="44">
        <v>12.75</v>
      </c>
      <c r="C64" s="44">
        <v>3.96</v>
      </c>
    </row>
    <row r="65" spans="1:3" x14ac:dyDescent="0.25">
      <c r="A65" s="43">
        <v>54</v>
      </c>
      <c r="B65" s="44">
        <v>13.01</v>
      </c>
      <c r="C65" s="44">
        <v>3.98</v>
      </c>
    </row>
    <row r="66" spans="1:3" x14ac:dyDescent="0.25">
      <c r="A66" s="43">
        <v>55</v>
      </c>
      <c r="B66" s="44">
        <v>13.28</v>
      </c>
      <c r="C66" s="44">
        <v>4.01</v>
      </c>
    </row>
    <row r="67" spans="1:3" x14ac:dyDescent="0.25">
      <c r="A67" s="43">
        <v>56</v>
      </c>
      <c r="B67" s="44">
        <v>13.56</v>
      </c>
      <c r="C67" s="44">
        <v>4.0199999999999996</v>
      </c>
    </row>
    <row r="68" spans="1:3" x14ac:dyDescent="0.25">
      <c r="A68" s="43">
        <v>57</v>
      </c>
      <c r="B68" s="44">
        <v>13.85</v>
      </c>
      <c r="C68" s="44">
        <v>4.04</v>
      </c>
    </row>
    <row r="69" spans="1:3" x14ac:dyDescent="0.25">
      <c r="A69" s="43">
        <v>58</v>
      </c>
      <c r="B69" s="44">
        <v>14.15</v>
      </c>
      <c r="C69" s="44">
        <v>4.05</v>
      </c>
    </row>
    <row r="70" spans="1:3" x14ac:dyDescent="0.25">
      <c r="A70" s="43">
        <v>59</v>
      </c>
      <c r="B70" s="44">
        <v>14.47</v>
      </c>
      <c r="C70" s="44">
        <v>4.0599999999999996</v>
      </c>
    </row>
    <row r="71" spans="1:3" x14ac:dyDescent="0.25">
      <c r="A71" s="43">
        <v>60</v>
      </c>
      <c r="B71" s="44">
        <v>14.8</v>
      </c>
      <c r="C71" s="44">
        <v>4.0599999999999996</v>
      </c>
    </row>
    <row r="72" spans="1:3" x14ac:dyDescent="0.25">
      <c r="A72" s="43">
        <v>61</v>
      </c>
      <c r="B72" s="44">
        <v>15.14</v>
      </c>
      <c r="C72" s="44">
        <v>4.0599999999999996</v>
      </c>
    </row>
    <row r="73" spans="1:3" x14ac:dyDescent="0.25">
      <c r="A73" s="43">
        <v>62</v>
      </c>
      <c r="B73" s="44">
        <v>15.51</v>
      </c>
      <c r="C73" s="44">
        <v>4.05</v>
      </c>
    </row>
    <row r="74" spans="1:3" x14ac:dyDescent="0.25">
      <c r="A74" s="43">
        <v>63</v>
      </c>
      <c r="B74" s="44">
        <v>15.89</v>
      </c>
      <c r="C74" s="44">
        <v>4.04</v>
      </c>
    </row>
    <row r="75" spans="1:3" x14ac:dyDescent="0.25">
      <c r="A75" s="43">
        <v>64</v>
      </c>
      <c r="B75" s="44">
        <v>16.3</v>
      </c>
      <c r="C75" s="44">
        <v>4.0199999999999996</v>
      </c>
    </row>
    <row r="76" spans="1:3" x14ac:dyDescent="0.25">
      <c r="A76" s="43">
        <v>65</v>
      </c>
      <c r="B76" s="44">
        <v>16.2</v>
      </c>
      <c r="C76" s="44">
        <v>4.0199999999999996</v>
      </c>
    </row>
    <row r="77" spans="1:3" x14ac:dyDescent="0.25">
      <c r="A77" s="43">
        <v>66</v>
      </c>
      <c r="B77" s="44">
        <v>15.59</v>
      </c>
      <c r="C77" s="44">
        <v>4.0199999999999996</v>
      </c>
    </row>
    <row r="78" spans="1:3" x14ac:dyDescent="0.25">
      <c r="A78" s="43">
        <v>67</v>
      </c>
      <c r="B78" s="44">
        <v>14.98</v>
      </c>
      <c r="C78" s="44">
        <v>4.01</v>
      </c>
    </row>
    <row r="79" spans="1:3" x14ac:dyDescent="0.25">
      <c r="A79" s="43">
        <v>68</v>
      </c>
      <c r="B79" s="44">
        <v>14.38</v>
      </c>
      <c r="C79" s="44">
        <v>4</v>
      </c>
    </row>
    <row r="80" spans="1:3" x14ac:dyDescent="0.25">
      <c r="A80" s="43">
        <v>69</v>
      </c>
      <c r="B80" s="44">
        <v>13.78</v>
      </c>
      <c r="C80" s="44">
        <v>3.99</v>
      </c>
    </row>
    <row r="81" spans="1:3" x14ac:dyDescent="0.25">
      <c r="A81" s="43">
        <v>70</v>
      </c>
      <c r="B81" s="44">
        <v>13.18</v>
      </c>
      <c r="C81" s="44">
        <v>3.98</v>
      </c>
    </row>
    <row r="82" spans="1:3" x14ac:dyDescent="0.25">
      <c r="A82" s="43">
        <v>71</v>
      </c>
      <c r="B82" s="44">
        <v>12.59</v>
      </c>
      <c r="C82" s="44">
        <v>3.96</v>
      </c>
    </row>
    <row r="83" spans="1:3" x14ac:dyDescent="0.25">
      <c r="A83" s="43">
        <v>72</v>
      </c>
      <c r="B83" s="44">
        <v>11.99</v>
      </c>
      <c r="C83" s="44">
        <v>3.93</v>
      </c>
    </row>
    <row r="84" spans="1:3" x14ac:dyDescent="0.25">
      <c r="A84" s="43">
        <v>73</v>
      </c>
      <c r="B84" s="44">
        <v>11.4</v>
      </c>
      <c r="C84" s="44">
        <v>3.9</v>
      </c>
    </row>
    <row r="85" spans="1:3" x14ac:dyDescent="0.25">
      <c r="A85" s="43">
        <v>74</v>
      </c>
      <c r="B85" s="44">
        <v>10.82</v>
      </c>
      <c r="C85" s="44">
        <v>3.86</v>
      </c>
    </row>
  </sheetData>
  <sheetProtection algorithmName="SHA-512" hashValue="w0NrTIWXzZrYQcEeCbOKDh+k4rquafCo6Vb25Ie89+lRmJR1eU1VNCH0ZYlcjb49f1eLVMD/JFCsNQA0LS2BGA==" saltValue="j82Po1yWLunnahzBFM31/w==" spinCount="100000" sheet="1" objects="1" scenarios="1"/>
  <conditionalFormatting sqref="A6:A21">
    <cfRule type="expression" dxfId="757" priority="9" stopIfTrue="1">
      <formula>MOD(ROW(),2)=0</formula>
    </cfRule>
    <cfRule type="expression" dxfId="756" priority="10" stopIfTrue="1">
      <formula>MOD(ROW(),2)&lt;&gt;0</formula>
    </cfRule>
  </conditionalFormatting>
  <conditionalFormatting sqref="B6:C21">
    <cfRule type="expression" dxfId="755" priority="11" stopIfTrue="1">
      <formula>MOD(ROW(),2)=0</formula>
    </cfRule>
    <cfRule type="expression" dxfId="754" priority="12" stopIfTrue="1">
      <formula>MOD(ROW(),2)&lt;&gt;0</formula>
    </cfRule>
  </conditionalFormatting>
  <conditionalFormatting sqref="A26:A85">
    <cfRule type="expression" dxfId="753" priority="13" stopIfTrue="1">
      <formula>MOD(ROW(),2)=0</formula>
    </cfRule>
    <cfRule type="expression" dxfId="752" priority="14" stopIfTrue="1">
      <formula>MOD(ROW(),2)&lt;&gt;0</formula>
    </cfRule>
  </conditionalFormatting>
  <conditionalFormatting sqref="B26:C85">
    <cfRule type="expression" dxfId="751" priority="15" stopIfTrue="1">
      <formula>MOD(ROW(),2)=0</formula>
    </cfRule>
    <cfRule type="expression" dxfId="750" priority="16"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5133-FA92-4149-B447-269318FB4230}">
  <sheetPr codeName="Sheet17"/>
  <dimension ref="A1:C85"/>
  <sheetViews>
    <sheetView showGridLines="0" topLeftCell="A5"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x-210</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151</v>
      </c>
      <c r="C9" s="47"/>
    </row>
    <row r="10" spans="1:3" ht="25" x14ac:dyDescent="0.25">
      <c r="A10" s="40" t="s">
        <v>6</v>
      </c>
      <c r="B10" s="47" t="s">
        <v>177</v>
      </c>
      <c r="C10" s="47"/>
    </row>
    <row r="11" spans="1:3" x14ac:dyDescent="0.25">
      <c r="A11" s="40" t="s">
        <v>140</v>
      </c>
      <c r="B11" s="47" t="s">
        <v>153</v>
      </c>
      <c r="C11" s="47"/>
    </row>
    <row r="12" spans="1:3" x14ac:dyDescent="0.25">
      <c r="A12" s="40" t="s">
        <v>141</v>
      </c>
      <c r="B12" s="47" t="s">
        <v>154</v>
      </c>
      <c r="C12" s="47"/>
    </row>
    <row r="13" spans="1:3" x14ac:dyDescent="0.25">
      <c r="A13" s="40" t="s">
        <v>393</v>
      </c>
      <c r="B13" s="47" t="s">
        <v>155</v>
      </c>
      <c r="C13" s="47"/>
    </row>
    <row r="14" spans="1:3" x14ac:dyDescent="0.25">
      <c r="A14" s="40" t="s">
        <v>143</v>
      </c>
      <c r="B14" s="47">
        <v>210</v>
      </c>
      <c r="C14" s="47"/>
    </row>
    <row r="15" spans="1:3" x14ac:dyDescent="0.25">
      <c r="A15" s="40" t="s">
        <v>394</v>
      </c>
      <c r="B15" s="47" t="s">
        <v>178</v>
      </c>
      <c r="C15" s="47"/>
    </row>
    <row r="16" spans="1:3" x14ac:dyDescent="0.25">
      <c r="A16" s="40" t="s">
        <v>145</v>
      </c>
      <c r="B16" s="47" t="s">
        <v>179</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16</v>
      </c>
      <c r="B27" s="44">
        <v>6.32</v>
      </c>
      <c r="C27" s="44">
        <v>1.97</v>
      </c>
    </row>
    <row r="28" spans="1:3" x14ac:dyDescent="0.25">
      <c r="A28" s="43">
        <v>17</v>
      </c>
      <c r="B28" s="44">
        <v>6.43</v>
      </c>
      <c r="C28" s="44">
        <v>2.13</v>
      </c>
    </row>
    <row r="29" spans="1:3" x14ac:dyDescent="0.25">
      <c r="A29" s="43">
        <v>18</v>
      </c>
      <c r="B29" s="44">
        <v>6.53</v>
      </c>
      <c r="C29" s="44">
        <v>2.2799999999999998</v>
      </c>
    </row>
    <row r="30" spans="1:3" x14ac:dyDescent="0.25">
      <c r="A30" s="43">
        <v>19</v>
      </c>
      <c r="B30" s="44">
        <v>6.65</v>
      </c>
      <c r="C30" s="44">
        <v>2.39</v>
      </c>
    </row>
    <row r="31" spans="1:3" x14ac:dyDescent="0.25">
      <c r="A31" s="43">
        <v>20</v>
      </c>
      <c r="B31" s="44">
        <v>6.76</v>
      </c>
      <c r="C31" s="44">
        <v>2.4300000000000002</v>
      </c>
    </row>
    <row r="32" spans="1:3" x14ac:dyDescent="0.25">
      <c r="A32" s="43">
        <v>21</v>
      </c>
      <c r="B32" s="44">
        <v>6.88</v>
      </c>
      <c r="C32" s="44">
        <v>2.4700000000000002</v>
      </c>
    </row>
    <row r="33" spans="1:3" x14ac:dyDescent="0.25">
      <c r="A33" s="43">
        <v>22</v>
      </c>
      <c r="B33" s="44">
        <v>6.99</v>
      </c>
      <c r="C33" s="44">
        <v>2.5099999999999998</v>
      </c>
    </row>
    <row r="34" spans="1:3" x14ac:dyDescent="0.25">
      <c r="A34" s="43">
        <v>23</v>
      </c>
      <c r="B34" s="44">
        <v>7.11</v>
      </c>
      <c r="C34" s="44">
        <v>2.56</v>
      </c>
    </row>
    <row r="35" spans="1:3" x14ac:dyDescent="0.25">
      <c r="A35" s="43">
        <v>24</v>
      </c>
      <c r="B35" s="44">
        <v>7.24</v>
      </c>
      <c r="C35" s="44">
        <v>2.6</v>
      </c>
    </row>
    <row r="36" spans="1:3" x14ac:dyDescent="0.25">
      <c r="A36" s="43">
        <v>25</v>
      </c>
      <c r="B36" s="44">
        <v>7.36</v>
      </c>
      <c r="C36" s="44">
        <v>2.65</v>
      </c>
    </row>
    <row r="37" spans="1:3" x14ac:dyDescent="0.25">
      <c r="A37" s="43">
        <v>26</v>
      </c>
      <c r="B37" s="44">
        <v>7.49</v>
      </c>
      <c r="C37" s="44">
        <v>2.69</v>
      </c>
    </row>
    <row r="38" spans="1:3" x14ac:dyDescent="0.25">
      <c r="A38" s="43">
        <v>27</v>
      </c>
      <c r="B38" s="44">
        <v>7.61</v>
      </c>
      <c r="C38" s="44">
        <v>2.74</v>
      </c>
    </row>
    <row r="39" spans="1:3" x14ac:dyDescent="0.25">
      <c r="A39" s="43">
        <v>28</v>
      </c>
      <c r="B39" s="44">
        <v>7.75</v>
      </c>
      <c r="C39" s="44">
        <v>2.78</v>
      </c>
    </row>
    <row r="40" spans="1:3" x14ac:dyDescent="0.25">
      <c r="A40" s="43">
        <v>29</v>
      </c>
      <c r="B40" s="44">
        <v>7.88</v>
      </c>
      <c r="C40" s="44">
        <v>2.83</v>
      </c>
    </row>
    <row r="41" spans="1:3" x14ac:dyDescent="0.25">
      <c r="A41" s="43">
        <v>30</v>
      </c>
      <c r="B41" s="44">
        <v>8.01</v>
      </c>
      <c r="C41" s="44">
        <v>2.88</v>
      </c>
    </row>
    <row r="42" spans="1:3" x14ac:dyDescent="0.25">
      <c r="A42" s="43">
        <v>31</v>
      </c>
      <c r="B42" s="44">
        <v>8.15</v>
      </c>
      <c r="C42" s="44">
        <v>2.93</v>
      </c>
    </row>
    <row r="43" spans="1:3" x14ac:dyDescent="0.25">
      <c r="A43" s="43">
        <v>32</v>
      </c>
      <c r="B43" s="44">
        <v>8.2899999999999991</v>
      </c>
      <c r="C43" s="44">
        <v>2.98</v>
      </c>
    </row>
    <row r="44" spans="1:3" x14ac:dyDescent="0.25">
      <c r="A44" s="43">
        <v>33</v>
      </c>
      <c r="B44" s="44">
        <v>8.43</v>
      </c>
      <c r="C44" s="44">
        <v>3.03</v>
      </c>
    </row>
    <row r="45" spans="1:3" x14ac:dyDescent="0.25">
      <c r="A45" s="43">
        <v>34</v>
      </c>
      <c r="B45" s="44">
        <v>8.58</v>
      </c>
      <c r="C45" s="44">
        <v>3.08</v>
      </c>
    </row>
    <row r="46" spans="1:3" x14ac:dyDescent="0.25">
      <c r="A46" s="43">
        <v>35</v>
      </c>
      <c r="B46" s="44">
        <v>8.7200000000000006</v>
      </c>
      <c r="C46" s="44">
        <v>3.13</v>
      </c>
    </row>
    <row r="47" spans="1:3" x14ac:dyDescent="0.25">
      <c r="A47" s="43">
        <v>36</v>
      </c>
      <c r="B47" s="44">
        <v>8.8699999999999992</v>
      </c>
      <c r="C47" s="44">
        <v>3.18</v>
      </c>
    </row>
    <row r="48" spans="1:3" x14ac:dyDescent="0.25">
      <c r="A48" s="43">
        <v>37</v>
      </c>
      <c r="B48" s="44">
        <v>9.0299999999999994</v>
      </c>
      <c r="C48" s="44">
        <v>3.24</v>
      </c>
    </row>
    <row r="49" spans="1:3" x14ac:dyDescent="0.25">
      <c r="A49" s="43">
        <v>38</v>
      </c>
      <c r="B49" s="44">
        <v>9.18</v>
      </c>
      <c r="C49" s="44">
        <v>3.29</v>
      </c>
    </row>
    <row r="50" spans="1:3" x14ac:dyDescent="0.25">
      <c r="A50" s="43">
        <v>39</v>
      </c>
      <c r="B50" s="44">
        <v>9.34</v>
      </c>
      <c r="C50" s="44">
        <v>3.34</v>
      </c>
    </row>
    <row r="51" spans="1:3" x14ac:dyDescent="0.25">
      <c r="A51" s="43">
        <v>40</v>
      </c>
      <c r="B51" s="44">
        <v>9.51</v>
      </c>
      <c r="C51" s="44">
        <v>3.39</v>
      </c>
    </row>
    <row r="52" spans="1:3" x14ac:dyDescent="0.25">
      <c r="A52" s="43">
        <v>41</v>
      </c>
      <c r="B52" s="44">
        <v>9.67</v>
      </c>
      <c r="C52" s="44">
        <v>3.44</v>
      </c>
    </row>
    <row r="53" spans="1:3" x14ac:dyDescent="0.25">
      <c r="A53" s="43">
        <v>42</v>
      </c>
      <c r="B53" s="44">
        <v>9.84</v>
      </c>
      <c r="C53" s="44">
        <v>3.5</v>
      </c>
    </row>
    <row r="54" spans="1:3" x14ac:dyDescent="0.25">
      <c r="A54" s="43">
        <v>43</v>
      </c>
      <c r="B54" s="44">
        <v>10.01</v>
      </c>
      <c r="C54" s="44">
        <v>3.55</v>
      </c>
    </row>
    <row r="55" spans="1:3" x14ac:dyDescent="0.25">
      <c r="A55" s="43">
        <v>44</v>
      </c>
      <c r="B55" s="44">
        <v>10.19</v>
      </c>
      <c r="C55" s="44">
        <v>3.6</v>
      </c>
    </row>
    <row r="56" spans="1:3" x14ac:dyDescent="0.25">
      <c r="A56" s="43">
        <v>45</v>
      </c>
      <c r="B56" s="44">
        <v>10.37</v>
      </c>
      <c r="C56" s="44">
        <v>3.65</v>
      </c>
    </row>
    <row r="57" spans="1:3" x14ac:dyDescent="0.25">
      <c r="A57" s="43">
        <v>46</v>
      </c>
      <c r="B57" s="44">
        <v>10.56</v>
      </c>
      <c r="C57" s="44">
        <v>3.7</v>
      </c>
    </row>
    <row r="58" spans="1:3" x14ac:dyDescent="0.25">
      <c r="A58" s="43">
        <v>47</v>
      </c>
      <c r="B58" s="44">
        <v>10.75</v>
      </c>
      <c r="C58" s="44">
        <v>3.74</v>
      </c>
    </row>
    <row r="59" spans="1:3" x14ac:dyDescent="0.25">
      <c r="A59" s="43">
        <v>48</v>
      </c>
      <c r="B59" s="44">
        <v>10.95</v>
      </c>
      <c r="C59" s="44">
        <v>3.78</v>
      </c>
    </row>
    <row r="60" spans="1:3" x14ac:dyDescent="0.25">
      <c r="A60" s="43">
        <v>49</v>
      </c>
      <c r="B60" s="44">
        <v>11.15</v>
      </c>
      <c r="C60" s="44">
        <v>3.83</v>
      </c>
    </row>
    <row r="61" spans="1:3" x14ac:dyDescent="0.25">
      <c r="A61" s="43">
        <v>50</v>
      </c>
      <c r="B61" s="44">
        <v>11.36</v>
      </c>
      <c r="C61" s="44">
        <v>3.87</v>
      </c>
    </row>
    <row r="62" spans="1:3" x14ac:dyDescent="0.25">
      <c r="A62" s="43">
        <v>51</v>
      </c>
      <c r="B62" s="44">
        <v>11.57</v>
      </c>
      <c r="C62" s="44">
        <v>3.91</v>
      </c>
    </row>
    <row r="63" spans="1:3" x14ac:dyDescent="0.25">
      <c r="A63" s="43">
        <v>52</v>
      </c>
      <c r="B63" s="44">
        <v>11.79</v>
      </c>
      <c r="C63" s="44">
        <v>3.95</v>
      </c>
    </row>
    <row r="64" spans="1:3" x14ac:dyDescent="0.25">
      <c r="A64" s="43">
        <v>53</v>
      </c>
      <c r="B64" s="44">
        <v>12.02</v>
      </c>
      <c r="C64" s="44">
        <v>3.98</v>
      </c>
    </row>
    <row r="65" spans="1:3" x14ac:dyDescent="0.25">
      <c r="A65" s="43">
        <v>54</v>
      </c>
      <c r="B65" s="44">
        <v>12.26</v>
      </c>
      <c r="C65" s="44">
        <v>4.01</v>
      </c>
    </row>
    <row r="66" spans="1:3" x14ac:dyDescent="0.25">
      <c r="A66" s="43">
        <v>55</v>
      </c>
      <c r="B66" s="44">
        <v>12.51</v>
      </c>
      <c r="C66" s="44">
        <v>4.03</v>
      </c>
    </row>
    <row r="67" spans="1:3" x14ac:dyDescent="0.25">
      <c r="A67" s="43">
        <v>56</v>
      </c>
      <c r="B67" s="44">
        <v>12.77</v>
      </c>
      <c r="C67" s="44">
        <v>4.05</v>
      </c>
    </row>
    <row r="68" spans="1:3" x14ac:dyDescent="0.25">
      <c r="A68" s="43">
        <v>57</v>
      </c>
      <c r="B68" s="44">
        <v>13.04</v>
      </c>
      <c r="C68" s="44">
        <v>4.0599999999999996</v>
      </c>
    </row>
    <row r="69" spans="1:3" x14ac:dyDescent="0.25">
      <c r="A69" s="43">
        <v>58</v>
      </c>
      <c r="B69" s="44">
        <v>13.32</v>
      </c>
      <c r="C69" s="44">
        <v>4.07</v>
      </c>
    </row>
    <row r="70" spans="1:3" x14ac:dyDescent="0.25">
      <c r="A70" s="43">
        <v>59</v>
      </c>
      <c r="B70" s="44">
        <v>13.62</v>
      </c>
      <c r="C70" s="44">
        <v>4.08</v>
      </c>
    </row>
    <row r="71" spans="1:3" x14ac:dyDescent="0.25">
      <c r="A71" s="43">
        <v>60</v>
      </c>
      <c r="B71" s="44">
        <v>13.93</v>
      </c>
      <c r="C71" s="44">
        <v>4.08</v>
      </c>
    </row>
    <row r="72" spans="1:3" x14ac:dyDescent="0.25">
      <c r="A72" s="43">
        <v>61</v>
      </c>
      <c r="B72" s="44">
        <v>14.25</v>
      </c>
      <c r="C72" s="44">
        <v>4.08</v>
      </c>
    </row>
    <row r="73" spans="1:3" x14ac:dyDescent="0.25">
      <c r="A73" s="43">
        <v>62</v>
      </c>
      <c r="B73" s="44">
        <v>14.6</v>
      </c>
      <c r="C73" s="44">
        <v>4.08</v>
      </c>
    </row>
    <row r="74" spans="1:3" x14ac:dyDescent="0.25">
      <c r="A74" s="43">
        <v>63</v>
      </c>
      <c r="B74" s="44">
        <v>14.96</v>
      </c>
      <c r="C74" s="44">
        <v>4.07</v>
      </c>
    </row>
    <row r="75" spans="1:3" x14ac:dyDescent="0.25">
      <c r="A75" s="43">
        <v>64</v>
      </c>
      <c r="B75" s="44">
        <v>15.34</v>
      </c>
      <c r="C75" s="44">
        <v>4.05</v>
      </c>
    </row>
    <row r="76" spans="1:3" x14ac:dyDescent="0.25">
      <c r="A76" s="43">
        <v>65</v>
      </c>
      <c r="B76" s="44">
        <v>15.74</v>
      </c>
      <c r="C76" s="44">
        <v>4.03</v>
      </c>
    </row>
    <row r="77" spans="1:3" x14ac:dyDescent="0.25">
      <c r="A77" s="43">
        <v>66</v>
      </c>
      <c r="B77" s="44">
        <v>15.64</v>
      </c>
      <c r="C77" s="44">
        <v>4.0199999999999996</v>
      </c>
    </row>
    <row r="78" spans="1:3" x14ac:dyDescent="0.25">
      <c r="A78" s="43">
        <v>67</v>
      </c>
      <c r="B78" s="44">
        <v>15.02</v>
      </c>
      <c r="C78" s="44">
        <v>4.01</v>
      </c>
    </row>
    <row r="79" spans="1:3" x14ac:dyDescent="0.25">
      <c r="A79" s="43">
        <v>68</v>
      </c>
      <c r="B79" s="44">
        <v>14.4</v>
      </c>
      <c r="C79" s="44">
        <v>4</v>
      </c>
    </row>
    <row r="80" spans="1:3" x14ac:dyDescent="0.25">
      <c r="A80" s="43">
        <v>69</v>
      </c>
      <c r="B80" s="44">
        <v>13.79</v>
      </c>
      <c r="C80" s="44">
        <v>3.99</v>
      </c>
    </row>
    <row r="81" spans="1:3" x14ac:dyDescent="0.25">
      <c r="A81" s="43">
        <v>70</v>
      </c>
      <c r="B81" s="44">
        <v>13.18</v>
      </c>
      <c r="C81" s="44">
        <v>3.98</v>
      </c>
    </row>
    <row r="82" spans="1:3" x14ac:dyDescent="0.25">
      <c r="A82" s="43">
        <v>71</v>
      </c>
      <c r="B82" s="44">
        <v>12.59</v>
      </c>
      <c r="C82" s="44">
        <v>3.96</v>
      </c>
    </row>
    <row r="83" spans="1:3" x14ac:dyDescent="0.25">
      <c r="A83" s="43">
        <v>72</v>
      </c>
      <c r="B83" s="44">
        <v>11.99</v>
      </c>
      <c r="C83" s="44">
        <v>3.93</v>
      </c>
    </row>
    <row r="84" spans="1:3" x14ac:dyDescent="0.25">
      <c r="A84" s="43">
        <v>73</v>
      </c>
      <c r="B84" s="44">
        <v>11.4</v>
      </c>
      <c r="C84" s="44">
        <v>3.9</v>
      </c>
    </row>
    <row r="85" spans="1:3" x14ac:dyDescent="0.25">
      <c r="A85" s="43">
        <v>74</v>
      </c>
      <c r="B85" s="44">
        <v>10.82</v>
      </c>
      <c r="C85" s="44">
        <v>3.86</v>
      </c>
    </row>
  </sheetData>
  <sheetProtection algorithmName="SHA-512" hashValue="Op9VZU2/hAqlUmwzeycEcaBQHLWBQhA7hHc4sCp/XlXBvl6V/L1sSgx3Ij1UdNOTCIe1VaCzaXIHUZa6VXhH/g==" saltValue="kEF84n99i9fiaoOSn6kqhw==" spinCount="100000" sheet="1" objects="1" scenarios="1"/>
  <conditionalFormatting sqref="A6:A21">
    <cfRule type="expression" dxfId="747" priority="9" stopIfTrue="1">
      <formula>MOD(ROW(),2)=0</formula>
    </cfRule>
    <cfRule type="expression" dxfId="746" priority="10" stopIfTrue="1">
      <formula>MOD(ROW(),2)&lt;&gt;0</formula>
    </cfRule>
  </conditionalFormatting>
  <conditionalFormatting sqref="B6:C21">
    <cfRule type="expression" dxfId="745" priority="11" stopIfTrue="1">
      <formula>MOD(ROW(),2)=0</formula>
    </cfRule>
    <cfRule type="expression" dxfId="744" priority="12" stopIfTrue="1">
      <formula>MOD(ROW(),2)&lt;&gt;0</formula>
    </cfRule>
  </conditionalFormatting>
  <conditionalFormatting sqref="A26:A85">
    <cfRule type="expression" dxfId="743" priority="13" stopIfTrue="1">
      <formula>MOD(ROW(),2)=0</formula>
    </cfRule>
    <cfRule type="expression" dxfId="742" priority="14" stopIfTrue="1">
      <formula>MOD(ROW(),2)&lt;&gt;0</formula>
    </cfRule>
  </conditionalFormatting>
  <conditionalFormatting sqref="B26:C85">
    <cfRule type="expression" dxfId="741" priority="15" stopIfTrue="1">
      <formula>MOD(ROW(),2)=0</formula>
    </cfRule>
    <cfRule type="expression" dxfId="740" priority="16"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B3DD-39A7-49BC-938C-438FEC180100}">
  <sheetPr codeName="Sheet18"/>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x-211</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151</v>
      </c>
      <c r="C9" s="47"/>
    </row>
    <row r="10" spans="1:3" ht="25" x14ac:dyDescent="0.25">
      <c r="A10" s="40" t="s">
        <v>6</v>
      </c>
      <c r="B10" s="47" t="s">
        <v>177</v>
      </c>
      <c r="C10" s="47"/>
    </row>
    <row r="11" spans="1:3" x14ac:dyDescent="0.25">
      <c r="A11" s="40" t="s">
        <v>140</v>
      </c>
      <c r="B11" s="47" t="s">
        <v>159</v>
      </c>
      <c r="C11" s="47"/>
    </row>
    <row r="12" spans="1:3" x14ac:dyDescent="0.25">
      <c r="A12" s="40" t="s">
        <v>141</v>
      </c>
      <c r="B12" s="47" t="s">
        <v>154</v>
      </c>
      <c r="C12" s="47"/>
    </row>
    <row r="13" spans="1:3" x14ac:dyDescent="0.25">
      <c r="A13" s="40" t="s">
        <v>393</v>
      </c>
      <c r="B13" s="47" t="s">
        <v>155</v>
      </c>
      <c r="C13" s="47"/>
    </row>
    <row r="14" spans="1:3" x14ac:dyDescent="0.25">
      <c r="A14" s="40" t="s">
        <v>143</v>
      </c>
      <c r="B14" s="47">
        <v>211</v>
      </c>
      <c r="C14" s="47"/>
    </row>
    <row r="15" spans="1:3" x14ac:dyDescent="0.25">
      <c r="A15" s="40" t="s">
        <v>394</v>
      </c>
      <c r="B15" s="47" t="s">
        <v>180</v>
      </c>
      <c r="C15" s="47"/>
    </row>
    <row r="16" spans="1:3" x14ac:dyDescent="0.25">
      <c r="A16" s="40" t="s">
        <v>145</v>
      </c>
      <c r="B16" s="47" t="s">
        <v>181</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16</v>
      </c>
      <c r="B27" s="44">
        <v>6.32</v>
      </c>
      <c r="C27" s="44">
        <v>1.97</v>
      </c>
    </row>
    <row r="28" spans="1:3" x14ac:dyDescent="0.25">
      <c r="A28" s="43">
        <v>17</v>
      </c>
      <c r="B28" s="44">
        <v>6.43</v>
      </c>
      <c r="C28" s="44">
        <v>2.13</v>
      </c>
    </row>
    <row r="29" spans="1:3" x14ac:dyDescent="0.25">
      <c r="A29" s="43">
        <v>18</v>
      </c>
      <c r="B29" s="44">
        <v>6.53</v>
      </c>
      <c r="C29" s="44">
        <v>2.2799999999999998</v>
      </c>
    </row>
    <row r="30" spans="1:3" x14ac:dyDescent="0.25">
      <c r="A30" s="43">
        <v>19</v>
      </c>
      <c r="B30" s="44">
        <v>6.65</v>
      </c>
      <c r="C30" s="44">
        <v>2.39</v>
      </c>
    </row>
    <row r="31" spans="1:3" x14ac:dyDescent="0.25">
      <c r="A31" s="43">
        <v>20</v>
      </c>
      <c r="B31" s="44">
        <v>6.76</v>
      </c>
      <c r="C31" s="44">
        <v>2.4300000000000002</v>
      </c>
    </row>
    <row r="32" spans="1:3" x14ac:dyDescent="0.25">
      <c r="A32" s="43">
        <v>21</v>
      </c>
      <c r="B32" s="44">
        <v>6.88</v>
      </c>
      <c r="C32" s="44">
        <v>2.4700000000000002</v>
      </c>
    </row>
    <row r="33" spans="1:3" x14ac:dyDescent="0.25">
      <c r="A33" s="43">
        <v>22</v>
      </c>
      <c r="B33" s="44">
        <v>6.99</v>
      </c>
      <c r="C33" s="44">
        <v>2.5099999999999998</v>
      </c>
    </row>
    <row r="34" spans="1:3" x14ac:dyDescent="0.25">
      <c r="A34" s="43">
        <v>23</v>
      </c>
      <c r="B34" s="44">
        <v>7.11</v>
      </c>
      <c r="C34" s="44">
        <v>2.56</v>
      </c>
    </row>
    <row r="35" spans="1:3" x14ac:dyDescent="0.25">
      <c r="A35" s="43">
        <v>24</v>
      </c>
      <c r="B35" s="44">
        <v>7.24</v>
      </c>
      <c r="C35" s="44">
        <v>2.6</v>
      </c>
    </row>
    <row r="36" spans="1:3" x14ac:dyDescent="0.25">
      <c r="A36" s="43">
        <v>25</v>
      </c>
      <c r="B36" s="44">
        <v>7.36</v>
      </c>
      <c r="C36" s="44">
        <v>2.65</v>
      </c>
    </row>
    <row r="37" spans="1:3" x14ac:dyDescent="0.25">
      <c r="A37" s="43">
        <v>26</v>
      </c>
      <c r="B37" s="44">
        <v>7.49</v>
      </c>
      <c r="C37" s="44">
        <v>2.69</v>
      </c>
    </row>
    <row r="38" spans="1:3" x14ac:dyDescent="0.25">
      <c r="A38" s="43">
        <v>27</v>
      </c>
      <c r="B38" s="44">
        <v>7.61</v>
      </c>
      <c r="C38" s="44">
        <v>2.74</v>
      </c>
    </row>
    <row r="39" spans="1:3" x14ac:dyDescent="0.25">
      <c r="A39" s="43">
        <v>28</v>
      </c>
      <c r="B39" s="44">
        <v>7.75</v>
      </c>
      <c r="C39" s="44">
        <v>2.78</v>
      </c>
    </row>
    <row r="40" spans="1:3" x14ac:dyDescent="0.25">
      <c r="A40" s="43">
        <v>29</v>
      </c>
      <c r="B40" s="44">
        <v>7.88</v>
      </c>
      <c r="C40" s="44">
        <v>2.83</v>
      </c>
    </row>
    <row r="41" spans="1:3" x14ac:dyDescent="0.25">
      <c r="A41" s="43">
        <v>30</v>
      </c>
      <c r="B41" s="44">
        <v>8.01</v>
      </c>
      <c r="C41" s="44">
        <v>2.88</v>
      </c>
    </row>
    <row r="42" spans="1:3" x14ac:dyDescent="0.25">
      <c r="A42" s="43">
        <v>31</v>
      </c>
      <c r="B42" s="44">
        <v>8.15</v>
      </c>
      <c r="C42" s="44">
        <v>2.93</v>
      </c>
    </row>
    <row r="43" spans="1:3" x14ac:dyDescent="0.25">
      <c r="A43" s="43">
        <v>32</v>
      </c>
      <c r="B43" s="44">
        <v>8.2899999999999991</v>
      </c>
      <c r="C43" s="44">
        <v>2.98</v>
      </c>
    </row>
    <row r="44" spans="1:3" x14ac:dyDescent="0.25">
      <c r="A44" s="43">
        <v>33</v>
      </c>
      <c r="B44" s="44">
        <v>8.43</v>
      </c>
      <c r="C44" s="44">
        <v>3.03</v>
      </c>
    </row>
    <row r="45" spans="1:3" x14ac:dyDescent="0.25">
      <c r="A45" s="43">
        <v>34</v>
      </c>
      <c r="B45" s="44">
        <v>8.58</v>
      </c>
      <c r="C45" s="44">
        <v>3.08</v>
      </c>
    </row>
    <row r="46" spans="1:3" x14ac:dyDescent="0.25">
      <c r="A46" s="43">
        <v>35</v>
      </c>
      <c r="B46" s="44">
        <v>8.7200000000000006</v>
      </c>
      <c r="C46" s="44">
        <v>3.13</v>
      </c>
    </row>
    <row r="47" spans="1:3" x14ac:dyDescent="0.25">
      <c r="A47" s="43">
        <v>36</v>
      </c>
      <c r="B47" s="44">
        <v>8.8699999999999992</v>
      </c>
      <c r="C47" s="44">
        <v>3.18</v>
      </c>
    </row>
    <row r="48" spans="1:3" x14ac:dyDescent="0.25">
      <c r="A48" s="43">
        <v>37</v>
      </c>
      <c r="B48" s="44">
        <v>9.0299999999999994</v>
      </c>
      <c r="C48" s="44">
        <v>3.24</v>
      </c>
    </row>
    <row r="49" spans="1:3" x14ac:dyDescent="0.25">
      <c r="A49" s="43">
        <v>38</v>
      </c>
      <c r="B49" s="44">
        <v>9.18</v>
      </c>
      <c r="C49" s="44">
        <v>3.29</v>
      </c>
    </row>
    <row r="50" spans="1:3" x14ac:dyDescent="0.25">
      <c r="A50" s="43">
        <v>39</v>
      </c>
      <c r="B50" s="44">
        <v>9.34</v>
      </c>
      <c r="C50" s="44">
        <v>3.34</v>
      </c>
    </row>
    <row r="51" spans="1:3" x14ac:dyDescent="0.25">
      <c r="A51" s="43">
        <v>40</v>
      </c>
      <c r="B51" s="44">
        <v>9.51</v>
      </c>
      <c r="C51" s="44">
        <v>3.39</v>
      </c>
    </row>
    <row r="52" spans="1:3" x14ac:dyDescent="0.25">
      <c r="A52" s="43">
        <v>41</v>
      </c>
      <c r="B52" s="44">
        <v>9.67</v>
      </c>
      <c r="C52" s="44">
        <v>3.44</v>
      </c>
    </row>
    <row r="53" spans="1:3" x14ac:dyDescent="0.25">
      <c r="A53" s="43">
        <v>42</v>
      </c>
      <c r="B53" s="44">
        <v>9.84</v>
      </c>
      <c r="C53" s="44">
        <v>3.5</v>
      </c>
    </row>
    <row r="54" spans="1:3" x14ac:dyDescent="0.25">
      <c r="A54" s="43">
        <v>43</v>
      </c>
      <c r="B54" s="44">
        <v>10.01</v>
      </c>
      <c r="C54" s="44">
        <v>3.55</v>
      </c>
    </row>
    <row r="55" spans="1:3" x14ac:dyDescent="0.25">
      <c r="A55" s="43">
        <v>44</v>
      </c>
      <c r="B55" s="44">
        <v>10.19</v>
      </c>
      <c r="C55" s="44">
        <v>3.6</v>
      </c>
    </row>
    <row r="56" spans="1:3" x14ac:dyDescent="0.25">
      <c r="A56" s="43">
        <v>45</v>
      </c>
      <c r="B56" s="44">
        <v>10.37</v>
      </c>
      <c r="C56" s="44">
        <v>3.65</v>
      </c>
    </row>
    <row r="57" spans="1:3" x14ac:dyDescent="0.25">
      <c r="A57" s="43">
        <v>46</v>
      </c>
      <c r="B57" s="44">
        <v>10.56</v>
      </c>
      <c r="C57" s="44">
        <v>3.7</v>
      </c>
    </row>
    <row r="58" spans="1:3" x14ac:dyDescent="0.25">
      <c r="A58" s="43">
        <v>47</v>
      </c>
      <c r="B58" s="44">
        <v>10.75</v>
      </c>
      <c r="C58" s="44">
        <v>3.74</v>
      </c>
    </row>
    <row r="59" spans="1:3" x14ac:dyDescent="0.25">
      <c r="A59" s="43">
        <v>48</v>
      </c>
      <c r="B59" s="44">
        <v>10.95</v>
      </c>
      <c r="C59" s="44">
        <v>3.78</v>
      </c>
    </row>
    <row r="60" spans="1:3" x14ac:dyDescent="0.25">
      <c r="A60" s="43">
        <v>49</v>
      </c>
      <c r="B60" s="44">
        <v>11.15</v>
      </c>
      <c r="C60" s="44">
        <v>3.83</v>
      </c>
    </row>
    <row r="61" spans="1:3" x14ac:dyDescent="0.25">
      <c r="A61" s="43">
        <v>50</v>
      </c>
      <c r="B61" s="44">
        <v>11.36</v>
      </c>
      <c r="C61" s="44">
        <v>3.87</v>
      </c>
    </row>
    <row r="62" spans="1:3" x14ac:dyDescent="0.25">
      <c r="A62" s="43">
        <v>51</v>
      </c>
      <c r="B62" s="44">
        <v>11.57</v>
      </c>
      <c r="C62" s="44">
        <v>3.91</v>
      </c>
    </row>
    <row r="63" spans="1:3" x14ac:dyDescent="0.25">
      <c r="A63" s="43">
        <v>52</v>
      </c>
      <c r="B63" s="44">
        <v>11.79</v>
      </c>
      <c r="C63" s="44">
        <v>3.95</v>
      </c>
    </row>
    <row r="64" spans="1:3" x14ac:dyDescent="0.25">
      <c r="A64" s="43">
        <v>53</v>
      </c>
      <c r="B64" s="44">
        <v>12.02</v>
      </c>
      <c r="C64" s="44">
        <v>3.98</v>
      </c>
    </row>
    <row r="65" spans="1:3" x14ac:dyDescent="0.25">
      <c r="A65" s="43">
        <v>54</v>
      </c>
      <c r="B65" s="44">
        <v>12.26</v>
      </c>
      <c r="C65" s="44">
        <v>4.01</v>
      </c>
    </row>
    <row r="66" spans="1:3" x14ac:dyDescent="0.25">
      <c r="A66" s="43">
        <v>55</v>
      </c>
      <c r="B66" s="44">
        <v>12.51</v>
      </c>
      <c r="C66" s="44">
        <v>4.03</v>
      </c>
    </row>
    <row r="67" spans="1:3" x14ac:dyDescent="0.25">
      <c r="A67" s="43">
        <v>56</v>
      </c>
      <c r="B67" s="44">
        <v>12.77</v>
      </c>
      <c r="C67" s="44">
        <v>4.05</v>
      </c>
    </row>
    <row r="68" spans="1:3" x14ac:dyDescent="0.25">
      <c r="A68" s="43">
        <v>57</v>
      </c>
      <c r="B68" s="44">
        <v>13.04</v>
      </c>
      <c r="C68" s="44">
        <v>4.0599999999999996</v>
      </c>
    </row>
    <row r="69" spans="1:3" x14ac:dyDescent="0.25">
      <c r="A69" s="43">
        <v>58</v>
      </c>
      <c r="B69" s="44">
        <v>13.32</v>
      </c>
      <c r="C69" s="44">
        <v>4.07</v>
      </c>
    </row>
    <row r="70" spans="1:3" x14ac:dyDescent="0.25">
      <c r="A70" s="43">
        <v>59</v>
      </c>
      <c r="B70" s="44">
        <v>13.62</v>
      </c>
      <c r="C70" s="44">
        <v>4.08</v>
      </c>
    </row>
    <row r="71" spans="1:3" x14ac:dyDescent="0.25">
      <c r="A71" s="43">
        <v>60</v>
      </c>
      <c r="B71" s="44">
        <v>13.93</v>
      </c>
      <c r="C71" s="44">
        <v>4.08</v>
      </c>
    </row>
    <row r="72" spans="1:3" x14ac:dyDescent="0.25">
      <c r="A72" s="43">
        <v>61</v>
      </c>
      <c r="B72" s="44">
        <v>14.25</v>
      </c>
      <c r="C72" s="44">
        <v>4.08</v>
      </c>
    </row>
    <row r="73" spans="1:3" x14ac:dyDescent="0.25">
      <c r="A73" s="43">
        <v>62</v>
      </c>
      <c r="B73" s="44">
        <v>14.6</v>
      </c>
      <c r="C73" s="44">
        <v>4.08</v>
      </c>
    </row>
    <row r="74" spans="1:3" x14ac:dyDescent="0.25">
      <c r="A74" s="43">
        <v>63</v>
      </c>
      <c r="B74" s="44">
        <v>14.96</v>
      </c>
      <c r="C74" s="44">
        <v>4.07</v>
      </c>
    </row>
    <row r="75" spans="1:3" x14ac:dyDescent="0.25">
      <c r="A75" s="43">
        <v>64</v>
      </c>
      <c r="B75" s="44">
        <v>15.34</v>
      </c>
      <c r="C75" s="44">
        <v>4.05</v>
      </c>
    </row>
    <row r="76" spans="1:3" x14ac:dyDescent="0.25">
      <c r="A76" s="43">
        <v>65</v>
      </c>
      <c r="B76" s="44">
        <v>15.74</v>
      </c>
      <c r="C76" s="44">
        <v>4.03</v>
      </c>
    </row>
    <row r="77" spans="1:3" x14ac:dyDescent="0.25">
      <c r="A77" s="43">
        <v>66</v>
      </c>
      <c r="B77" s="44">
        <v>15.64</v>
      </c>
      <c r="C77" s="44">
        <v>4.0199999999999996</v>
      </c>
    </row>
    <row r="78" spans="1:3" x14ac:dyDescent="0.25">
      <c r="A78" s="43">
        <v>67</v>
      </c>
      <c r="B78" s="44">
        <v>15.02</v>
      </c>
      <c r="C78" s="44">
        <v>4.01</v>
      </c>
    </row>
    <row r="79" spans="1:3" x14ac:dyDescent="0.25">
      <c r="A79" s="43">
        <v>68</v>
      </c>
      <c r="B79" s="44">
        <v>14.4</v>
      </c>
      <c r="C79" s="44">
        <v>4</v>
      </c>
    </row>
    <row r="80" spans="1:3" x14ac:dyDescent="0.25">
      <c r="A80" s="43">
        <v>69</v>
      </c>
      <c r="B80" s="44">
        <v>13.79</v>
      </c>
      <c r="C80" s="44">
        <v>3.99</v>
      </c>
    </row>
    <row r="81" spans="1:3" x14ac:dyDescent="0.25">
      <c r="A81" s="43">
        <v>70</v>
      </c>
      <c r="B81" s="44">
        <v>13.18</v>
      </c>
      <c r="C81" s="44">
        <v>3.98</v>
      </c>
    </row>
    <row r="82" spans="1:3" x14ac:dyDescent="0.25">
      <c r="A82" s="43">
        <v>71</v>
      </c>
      <c r="B82" s="44">
        <v>12.59</v>
      </c>
      <c r="C82" s="44">
        <v>3.96</v>
      </c>
    </row>
    <row r="83" spans="1:3" x14ac:dyDescent="0.25">
      <c r="A83" s="43">
        <v>72</v>
      </c>
      <c r="B83" s="44">
        <v>11.99</v>
      </c>
      <c r="C83" s="44">
        <v>3.93</v>
      </c>
    </row>
    <row r="84" spans="1:3" x14ac:dyDescent="0.25">
      <c r="A84" s="43">
        <v>73</v>
      </c>
      <c r="B84" s="44">
        <v>11.4</v>
      </c>
      <c r="C84" s="44">
        <v>3.9</v>
      </c>
    </row>
    <row r="85" spans="1:3" x14ac:dyDescent="0.25">
      <c r="A85" s="43">
        <v>74</v>
      </c>
      <c r="B85" s="44">
        <v>10.82</v>
      </c>
      <c r="C85" s="44">
        <v>3.86</v>
      </c>
    </row>
  </sheetData>
  <sheetProtection algorithmName="SHA-512" hashValue="wjW9YUzSjiqaBa/bP9VkgK4dml+QXqk/yMGe7956+HUz2DG2jjNRqr0whIGuz/n9bikimct2RZ/DoWto/PRJLA==" saltValue="KDbrarhFguhEftf+AeRmfg==" spinCount="100000" sheet="1" objects="1" scenarios="1"/>
  <conditionalFormatting sqref="A6:A21">
    <cfRule type="expression" dxfId="737" priority="9" stopIfTrue="1">
      <formula>MOD(ROW(),2)=0</formula>
    </cfRule>
    <cfRule type="expression" dxfId="736" priority="10" stopIfTrue="1">
      <formula>MOD(ROW(),2)&lt;&gt;0</formula>
    </cfRule>
  </conditionalFormatting>
  <conditionalFormatting sqref="B6:C21">
    <cfRule type="expression" dxfId="735" priority="11" stopIfTrue="1">
      <formula>MOD(ROW(),2)=0</formula>
    </cfRule>
    <cfRule type="expression" dxfId="734" priority="12" stopIfTrue="1">
      <formula>MOD(ROW(),2)&lt;&gt;0</formula>
    </cfRule>
  </conditionalFormatting>
  <conditionalFormatting sqref="A26:A85">
    <cfRule type="expression" dxfId="733" priority="13" stopIfTrue="1">
      <formula>MOD(ROW(),2)=0</formula>
    </cfRule>
    <cfRule type="expression" dxfId="732" priority="14" stopIfTrue="1">
      <formula>MOD(ROW(),2)&lt;&gt;0</formula>
    </cfRule>
  </conditionalFormatting>
  <conditionalFormatting sqref="B26:C85">
    <cfRule type="expression" dxfId="731" priority="15" stopIfTrue="1">
      <formula>MOD(ROW(),2)=0</formula>
    </cfRule>
    <cfRule type="expression" dxfId="730" priority="16"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0ED2-1356-4E38-A1F5-BC715B0CBB1E}">
  <sheetPr codeName="Sheet19"/>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x-212</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151</v>
      </c>
      <c r="C9" s="47"/>
    </row>
    <row r="10" spans="1:3" ht="25" x14ac:dyDescent="0.25">
      <c r="A10" s="40" t="s">
        <v>6</v>
      </c>
      <c r="B10" s="47" t="s">
        <v>182</v>
      </c>
      <c r="C10" s="47"/>
    </row>
    <row r="11" spans="1:3" x14ac:dyDescent="0.25">
      <c r="A11" s="40" t="s">
        <v>140</v>
      </c>
      <c r="B11" s="47" t="s">
        <v>153</v>
      </c>
      <c r="C11" s="47"/>
    </row>
    <row r="12" spans="1:3" x14ac:dyDescent="0.25">
      <c r="A12" s="40" t="s">
        <v>141</v>
      </c>
      <c r="B12" s="47" t="s">
        <v>154</v>
      </c>
      <c r="C12" s="47"/>
    </row>
    <row r="13" spans="1:3" x14ac:dyDescent="0.25">
      <c r="A13" s="40" t="s">
        <v>393</v>
      </c>
      <c r="B13" s="47" t="s">
        <v>155</v>
      </c>
      <c r="C13" s="47"/>
    </row>
    <row r="14" spans="1:3" x14ac:dyDescent="0.25">
      <c r="A14" s="40" t="s">
        <v>143</v>
      </c>
      <c r="B14" s="47">
        <v>212</v>
      </c>
      <c r="C14" s="47"/>
    </row>
    <row r="15" spans="1:3" x14ac:dyDescent="0.25">
      <c r="A15" s="40" t="s">
        <v>394</v>
      </c>
      <c r="B15" s="47" t="s">
        <v>183</v>
      </c>
      <c r="C15" s="47"/>
    </row>
    <row r="16" spans="1:3" x14ac:dyDescent="0.25">
      <c r="A16" s="40" t="s">
        <v>145</v>
      </c>
      <c r="B16" s="47" t="s">
        <v>184</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16</v>
      </c>
      <c r="B27" s="44">
        <v>5.98</v>
      </c>
      <c r="C27" s="44">
        <v>1.98</v>
      </c>
    </row>
    <row r="28" spans="1:3" x14ac:dyDescent="0.25">
      <c r="A28" s="43">
        <v>17</v>
      </c>
      <c r="B28" s="44">
        <v>6.08</v>
      </c>
      <c r="C28" s="44">
        <v>2.13</v>
      </c>
    </row>
    <row r="29" spans="1:3" x14ac:dyDescent="0.25">
      <c r="A29" s="43">
        <v>18</v>
      </c>
      <c r="B29" s="44">
        <v>6.18</v>
      </c>
      <c r="C29" s="44">
        <v>2.29</v>
      </c>
    </row>
    <row r="30" spans="1:3" x14ac:dyDescent="0.25">
      <c r="A30" s="43">
        <v>19</v>
      </c>
      <c r="B30" s="44">
        <v>6.29</v>
      </c>
      <c r="C30" s="44">
        <v>2.4</v>
      </c>
    </row>
    <row r="31" spans="1:3" x14ac:dyDescent="0.25">
      <c r="A31" s="43">
        <v>20</v>
      </c>
      <c r="B31" s="44">
        <v>6.39</v>
      </c>
      <c r="C31" s="44">
        <v>2.44</v>
      </c>
    </row>
    <row r="32" spans="1:3" x14ac:dyDescent="0.25">
      <c r="A32" s="43">
        <v>21</v>
      </c>
      <c r="B32" s="44">
        <v>6.5</v>
      </c>
      <c r="C32" s="44">
        <v>2.48</v>
      </c>
    </row>
    <row r="33" spans="1:3" x14ac:dyDescent="0.25">
      <c r="A33" s="43">
        <v>22</v>
      </c>
      <c r="B33" s="44">
        <v>6.61</v>
      </c>
      <c r="C33" s="44">
        <v>2.5299999999999998</v>
      </c>
    </row>
    <row r="34" spans="1:3" x14ac:dyDescent="0.25">
      <c r="A34" s="43">
        <v>23</v>
      </c>
      <c r="B34" s="44">
        <v>6.72</v>
      </c>
      <c r="C34" s="44">
        <v>2.57</v>
      </c>
    </row>
    <row r="35" spans="1:3" x14ac:dyDescent="0.25">
      <c r="A35" s="43">
        <v>24</v>
      </c>
      <c r="B35" s="44">
        <v>6.84</v>
      </c>
      <c r="C35" s="44">
        <v>2.61</v>
      </c>
    </row>
    <row r="36" spans="1:3" x14ac:dyDescent="0.25">
      <c r="A36" s="43">
        <v>25</v>
      </c>
      <c r="B36" s="44">
        <v>6.95</v>
      </c>
      <c r="C36" s="44">
        <v>2.66</v>
      </c>
    </row>
    <row r="37" spans="1:3" x14ac:dyDescent="0.25">
      <c r="A37" s="43">
        <v>26</v>
      </c>
      <c r="B37" s="44">
        <v>7.07</v>
      </c>
      <c r="C37" s="44">
        <v>2.7</v>
      </c>
    </row>
    <row r="38" spans="1:3" x14ac:dyDescent="0.25">
      <c r="A38" s="43">
        <v>27</v>
      </c>
      <c r="B38" s="44">
        <v>7.19</v>
      </c>
      <c r="C38" s="44">
        <v>2.75</v>
      </c>
    </row>
    <row r="39" spans="1:3" x14ac:dyDescent="0.25">
      <c r="A39" s="43">
        <v>28</v>
      </c>
      <c r="B39" s="44">
        <v>7.32</v>
      </c>
      <c r="C39" s="44">
        <v>2.8</v>
      </c>
    </row>
    <row r="40" spans="1:3" x14ac:dyDescent="0.25">
      <c r="A40" s="43">
        <v>29</v>
      </c>
      <c r="B40" s="44">
        <v>7.44</v>
      </c>
      <c r="C40" s="44">
        <v>2.84</v>
      </c>
    </row>
    <row r="41" spans="1:3" x14ac:dyDescent="0.25">
      <c r="A41" s="43">
        <v>30</v>
      </c>
      <c r="B41" s="44">
        <v>7.57</v>
      </c>
      <c r="C41" s="44">
        <v>2.89</v>
      </c>
    </row>
    <row r="42" spans="1:3" x14ac:dyDescent="0.25">
      <c r="A42" s="43">
        <v>31</v>
      </c>
      <c r="B42" s="44">
        <v>7.7</v>
      </c>
      <c r="C42" s="44">
        <v>2.94</v>
      </c>
    </row>
    <row r="43" spans="1:3" x14ac:dyDescent="0.25">
      <c r="A43" s="43">
        <v>32</v>
      </c>
      <c r="B43" s="44">
        <v>7.83</v>
      </c>
      <c r="C43" s="44">
        <v>2.99</v>
      </c>
    </row>
    <row r="44" spans="1:3" x14ac:dyDescent="0.25">
      <c r="A44" s="43">
        <v>33</v>
      </c>
      <c r="B44" s="44">
        <v>7.96</v>
      </c>
      <c r="C44" s="44">
        <v>3.04</v>
      </c>
    </row>
    <row r="45" spans="1:3" x14ac:dyDescent="0.25">
      <c r="A45" s="43">
        <v>34</v>
      </c>
      <c r="B45" s="44">
        <v>8.09</v>
      </c>
      <c r="C45" s="44">
        <v>3.1</v>
      </c>
    </row>
    <row r="46" spans="1:3" x14ac:dyDescent="0.25">
      <c r="A46" s="43">
        <v>35</v>
      </c>
      <c r="B46" s="44">
        <v>8.23</v>
      </c>
      <c r="C46" s="44">
        <v>3.15</v>
      </c>
    </row>
    <row r="47" spans="1:3" x14ac:dyDescent="0.25">
      <c r="A47" s="43">
        <v>36</v>
      </c>
      <c r="B47" s="44">
        <v>8.3699999999999992</v>
      </c>
      <c r="C47" s="44">
        <v>3.2</v>
      </c>
    </row>
    <row r="48" spans="1:3" x14ac:dyDescent="0.25">
      <c r="A48" s="43">
        <v>37</v>
      </c>
      <c r="B48" s="44">
        <v>8.51</v>
      </c>
      <c r="C48" s="44">
        <v>3.25</v>
      </c>
    </row>
    <row r="49" spans="1:3" x14ac:dyDescent="0.25">
      <c r="A49" s="43">
        <v>38</v>
      </c>
      <c r="B49" s="44">
        <v>8.66</v>
      </c>
      <c r="C49" s="44">
        <v>3.31</v>
      </c>
    </row>
    <row r="50" spans="1:3" x14ac:dyDescent="0.25">
      <c r="A50" s="43">
        <v>39</v>
      </c>
      <c r="B50" s="44">
        <v>8.81</v>
      </c>
      <c r="C50" s="44">
        <v>3.36</v>
      </c>
    </row>
    <row r="51" spans="1:3" x14ac:dyDescent="0.25">
      <c r="A51" s="43">
        <v>40</v>
      </c>
      <c r="B51" s="44">
        <v>8.9600000000000009</v>
      </c>
      <c r="C51" s="44">
        <v>3.41</v>
      </c>
    </row>
    <row r="52" spans="1:3" x14ac:dyDescent="0.25">
      <c r="A52" s="43">
        <v>41</v>
      </c>
      <c r="B52" s="44">
        <v>9.1199999999999992</v>
      </c>
      <c r="C52" s="44">
        <v>3.46</v>
      </c>
    </row>
    <row r="53" spans="1:3" x14ac:dyDescent="0.25">
      <c r="A53" s="43">
        <v>42</v>
      </c>
      <c r="B53" s="44">
        <v>9.27</v>
      </c>
      <c r="C53" s="44">
        <v>3.52</v>
      </c>
    </row>
    <row r="54" spans="1:3" x14ac:dyDescent="0.25">
      <c r="A54" s="43">
        <v>43</v>
      </c>
      <c r="B54" s="44">
        <v>9.44</v>
      </c>
      <c r="C54" s="44">
        <v>3.57</v>
      </c>
    </row>
    <row r="55" spans="1:3" x14ac:dyDescent="0.25">
      <c r="A55" s="43">
        <v>44</v>
      </c>
      <c r="B55" s="44">
        <v>9.6</v>
      </c>
      <c r="C55" s="44">
        <v>3.62</v>
      </c>
    </row>
    <row r="56" spans="1:3" x14ac:dyDescent="0.25">
      <c r="A56" s="43">
        <v>45</v>
      </c>
      <c r="B56" s="44">
        <v>9.77</v>
      </c>
      <c r="C56" s="44">
        <v>3.67</v>
      </c>
    </row>
    <row r="57" spans="1:3" x14ac:dyDescent="0.25">
      <c r="A57" s="43">
        <v>46</v>
      </c>
      <c r="B57" s="44">
        <v>9.94</v>
      </c>
      <c r="C57" s="44">
        <v>3.72</v>
      </c>
    </row>
    <row r="58" spans="1:3" x14ac:dyDescent="0.25">
      <c r="A58" s="43">
        <v>47</v>
      </c>
      <c r="B58" s="44">
        <v>10.119999999999999</v>
      </c>
      <c r="C58" s="44">
        <v>3.76</v>
      </c>
    </row>
    <row r="59" spans="1:3" x14ac:dyDescent="0.25">
      <c r="A59" s="43">
        <v>48</v>
      </c>
      <c r="B59" s="44">
        <v>10.31</v>
      </c>
      <c r="C59" s="44">
        <v>3.81</v>
      </c>
    </row>
    <row r="60" spans="1:3" x14ac:dyDescent="0.25">
      <c r="A60" s="43">
        <v>49</v>
      </c>
      <c r="B60" s="44">
        <v>10.5</v>
      </c>
      <c r="C60" s="44">
        <v>3.85</v>
      </c>
    </row>
    <row r="61" spans="1:3" x14ac:dyDescent="0.25">
      <c r="A61" s="43">
        <v>50</v>
      </c>
      <c r="B61" s="44">
        <v>10.69</v>
      </c>
      <c r="C61" s="44">
        <v>3.89</v>
      </c>
    </row>
    <row r="62" spans="1:3" x14ac:dyDescent="0.25">
      <c r="A62" s="43">
        <v>51</v>
      </c>
      <c r="B62" s="44">
        <v>10.89</v>
      </c>
      <c r="C62" s="44">
        <v>3.93</v>
      </c>
    </row>
    <row r="63" spans="1:3" x14ac:dyDescent="0.25">
      <c r="A63" s="43">
        <v>52</v>
      </c>
      <c r="B63" s="44">
        <v>11.1</v>
      </c>
      <c r="C63" s="44">
        <v>3.97</v>
      </c>
    </row>
    <row r="64" spans="1:3" x14ac:dyDescent="0.25">
      <c r="A64" s="43">
        <v>53</v>
      </c>
      <c r="B64" s="44">
        <v>11.31</v>
      </c>
      <c r="C64" s="44">
        <v>4</v>
      </c>
    </row>
    <row r="65" spans="1:3" x14ac:dyDescent="0.25">
      <c r="A65" s="43">
        <v>54</v>
      </c>
      <c r="B65" s="44">
        <v>11.53</v>
      </c>
      <c r="C65" s="44">
        <v>4.03</v>
      </c>
    </row>
    <row r="66" spans="1:3" x14ac:dyDescent="0.25">
      <c r="A66" s="43">
        <v>55</v>
      </c>
      <c r="B66" s="44">
        <v>11.76</v>
      </c>
      <c r="C66" s="44">
        <v>4.0599999999999996</v>
      </c>
    </row>
    <row r="67" spans="1:3" x14ac:dyDescent="0.25">
      <c r="A67" s="43">
        <v>56</v>
      </c>
      <c r="B67" s="44">
        <v>12.01</v>
      </c>
      <c r="C67" s="44">
        <v>4.07</v>
      </c>
    </row>
    <row r="68" spans="1:3" x14ac:dyDescent="0.25">
      <c r="A68" s="43">
        <v>57</v>
      </c>
      <c r="B68" s="44">
        <v>12.26</v>
      </c>
      <c r="C68" s="44">
        <v>4.09</v>
      </c>
    </row>
    <row r="69" spans="1:3" x14ac:dyDescent="0.25">
      <c r="A69" s="43">
        <v>58</v>
      </c>
      <c r="B69" s="44">
        <v>12.52</v>
      </c>
      <c r="C69" s="44">
        <v>4.0999999999999996</v>
      </c>
    </row>
    <row r="70" spans="1:3" x14ac:dyDescent="0.25">
      <c r="A70" s="43">
        <v>59</v>
      </c>
      <c r="B70" s="44">
        <v>12.8</v>
      </c>
      <c r="C70" s="44">
        <v>4.1100000000000003</v>
      </c>
    </row>
    <row r="71" spans="1:3" x14ac:dyDescent="0.25">
      <c r="A71" s="43">
        <v>60</v>
      </c>
      <c r="B71" s="44">
        <v>13.09</v>
      </c>
      <c r="C71" s="44">
        <v>4.1100000000000003</v>
      </c>
    </row>
    <row r="72" spans="1:3" x14ac:dyDescent="0.25">
      <c r="A72" s="43">
        <v>61</v>
      </c>
      <c r="B72" s="44">
        <v>13.39</v>
      </c>
      <c r="C72" s="44">
        <v>4.1100000000000003</v>
      </c>
    </row>
    <row r="73" spans="1:3" x14ac:dyDescent="0.25">
      <c r="A73" s="43">
        <v>62</v>
      </c>
      <c r="B73" s="44">
        <v>13.71</v>
      </c>
      <c r="C73" s="44">
        <v>4.0999999999999996</v>
      </c>
    </row>
    <row r="74" spans="1:3" x14ac:dyDescent="0.25">
      <c r="A74" s="43">
        <v>63</v>
      </c>
      <c r="B74" s="44">
        <v>14.04</v>
      </c>
      <c r="C74" s="44">
        <v>4.09</v>
      </c>
    </row>
    <row r="75" spans="1:3" x14ac:dyDescent="0.25">
      <c r="A75" s="43">
        <v>64</v>
      </c>
      <c r="B75" s="44">
        <v>14.4</v>
      </c>
      <c r="C75" s="44">
        <v>4.08</v>
      </c>
    </row>
    <row r="76" spans="1:3" x14ac:dyDescent="0.25">
      <c r="A76" s="43">
        <v>65</v>
      </c>
      <c r="B76" s="44">
        <v>14.77</v>
      </c>
      <c r="C76" s="44">
        <v>4.0599999999999996</v>
      </c>
    </row>
    <row r="77" spans="1:3" x14ac:dyDescent="0.25">
      <c r="A77" s="43">
        <v>66</v>
      </c>
      <c r="B77" s="44">
        <v>15.17</v>
      </c>
      <c r="C77" s="44">
        <v>4.03</v>
      </c>
    </row>
    <row r="78" spans="1:3" x14ac:dyDescent="0.25">
      <c r="A78" s="43">
        <v>67</v>
      </c>
      <c r="B78" s="44">
        <v>15.07</v>
      </c>
      <c r="C78" s="44">
        <v>4.01</v>
      </c>
    </row>
    <row r="79" spans="1:3" x14ac:dyDescent="0.25">
      <c r="A79" s="43">
        <v>68</v>
      </c>
      <c r="B79" s="44">
        <v>14.44</v>
      </c>
      <c r="C79" s="44">
        <v>4</v>
      </c>
    </row>
    <row r="80" spans="1:3" x14ac:dyDescent="0.25">
      <c r="A80" s="43">
        <v>69</v>
      </c>
      <c r="B80" s="44">
        <v>13.82</v>
      </c>
      <c r="C80" s="44">
        <v>3.99</v>
      </c>
    </row>
    <row r="81" spans="1:3" x14ac:dyDescent="0.25">
      <c r="A81" s="43">
        <v>70</v>
      </c>
      <c r="B81" s="44">
        <v>13.2</v>
      </c>
      <c r="C81" s="44">
        <v>3.98</v>
      </c>
    </row>
    <row r="82" spans="1:3" x14ac:dyDescent="0.25">
      <c r="A82" s="43">
        <v>71</v>
      </c>
      <c r="B82" s="44">
        <v>12.59</v>
      </c>
      <c r="C82" s="44">
        <v>3.96</v>
      </c>
    </row>
    <row r="83" spans="1:3" x14ac:dyDescent="0.25">
      <c r="A83" s="43">
        <v>72</v>
      </c>
      <c r="B83" s="44">
        <v>11.99</v>
      </c>
      <c r="C83" s="44">
        <v>3.93</v>
      </c>
    </row>
    <row r="84" spans="1:3" x14ac:dyDescent="0.25">
      <c r="A84" s="43">
        <v>73</v>
      </c>
      <c r="B84" s="44">
        <v>11.4</v>
      </c>
      <c r="C84" s="44">
        <v>3.9</v>
      </c>
    </row>
    <row r="85" spans="1:3" x14ac:dyDescent="0.25">
      <c r="A85" s="43">
        <v>74</v>
      </c>
      <c r="B85" s="44">
        <v>10.82</v>
      </c>
      <c r="C85" s="44">
        <v>3.86</v>
      </c>
    </row>
  </sheetData>
  <sheetProtection algorithmName="SHA-512" hashValue="mlgzred83JKaBAj5wT3S0sPHW2QtLEYkrwx81qdARAoS2aYA56fBaDvREbp08kV3C8/Y3a0GSaIzztG8FiuFww==" saltValue="Lirqoi2bhcERT0N1XiNTkw==" spinCount="100000" sheet="1" objects="1" scenarios="1"/>
  <conditionalFormatting sqref="A6:A21">
    <cfRule type="expression" dxfId="727" priority="9" stopIfTrue="1">
      <formula>MOD(ROW(),2)=0</formula>
    </cfRule>
    <cfRule type="expression" dxfId="726" priority="10" stopIfTrue="1">
      <formula>MOD(ROW(),2)&lt;&gt;0</formula>
    </cfRule>
  </conditionalFormatting>
  <conditionalFormatting sqref="B6:C21">
    <cfRule type="expression" dxfId="725" priority="11" stopIfTrue="1">
      <formula>MOD(ROW(),2)=0</formula>
    </cfRule>
    <cfRule type="expression" dxfId="724" priority="12" stopIfTrue="1">
      <formula>MOD(ROW(),2)&lt;&gt;0</formula>
    </cfRule>
  </conditionalFormatting>
  <conditionalFormatting sqref="A26:A85">
    <cfRule type="expression" dxfId="723" priority="13" stopIfTrue="1">
      <formula>MOD(ROW(),2)=0</formula>
    </cfRule>
    <cfRule type="expression" dxfId="722" priority="14" stopIfTrue="1">
      <formula>MOD(ROW(),2)&lt;&gt;0</formula>
    </cfRule>
  </conditionalFormatting>
  <conditionalFormatting sqref="B26:C85">
    <cfRule type="expression" dxfId="721" priority="15" stopIfTrue="1">
      <formula>MOD(ROW(),2)=0</formula>
    </cfRule>
    <cfRule type="expression" dxfId="720" priority="16"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73F6-E807-448B-88F7-4420B3331F9F}">
  <sheetPr codeName="Sheet20"/>
  <dimension ref="A1:C85"/>
  <sheetViews>
    <sheetView showGridLines="0" topLeftCell="A5"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x-213</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151</v>
      </c>
      <c r="C9" s="47"/>
    </row>
    <row r="10" spans="1:3" ht="25" x14ac:dyDescent="0.25">
      <c r="A10" s="40" t="s">
        <v>6</v>
      </c>
      <c r="B10" s="47" t="s">
        <v>182</v>
      </c>
      <c r="C10" s="47"/>
    </row>
    <row r="11" spans="1:3" x14ac:dyDescent="0.25">
      <c r="A11" s="40" t="s">
        <v>140</v>
      </c>
      <c r="B11" s="47" t="s">
        <v>159</v>
      </c>
      <c r="C11" s="47"/>
    </row>
    <row r="12" spans="1:3" x14ac:dyDescent="0.25">
      <c r="A12" s="40" t="s">
        <v>141</v>
      </c>
      <c r="B12" s="47" t="s">
        <v>154</v>
      </c>
      <c r="C12" s="47"/>
    </row>
    <row r="13" spans="1:3" x14ac:dyDescent="0.25">
      <c r="A13" s="40" t="s">
        <v>393</v>
      </c>
      <c r="B13" s="47" t="s">
        <v>155</v>
      </c>
      <c r="C13" s="47"/>
    </row>
    <row r="14" spans="1:3" x14ac:dyDescent="0.25">
      <c r="A14" s="40" t="s">
        <v>143</v>
      </c>
      <c r="B14" s="47">
        <v>213</v>
      </c>
      <c r="C14" s="47"/>
    </row>
    <row r="15" spans="1:3" x14ac:dyDescent="0.25">
      <c r="A15" s="40" t="s">
        <v>394</v>
      </c>
      <c r="B15" s="47" t="s">
        <v>185</v>
      </c>
      <c r="C15" s="47"/>
    </row>
    <row r="16" spans="1:3" x14ac:dyDescent="0.25">
      <c r="A16" s="40" t="s">
        <v>145</v>
      </c>
      <c r="B16" s="47" t="s">
        <v>186</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16</v>
      </c>
      <c r="B27" s="44">
        <v>5.98</v>
      </c>
      <c r="C27" s="44">
        <v>1.98</v>
      </c>
    </row>
    <row r="28" spans="1:3" x14ac:dyDescent="0.25">
      <c r="A28" s="43">
        <v>17</v>
      </c>
      <c r="B28" s="44">
        <v>6.08</v>
      </c>
      <c r="C28" s="44">
        <v>2.13</v>
      </c>
    </row>
    <row r="29" spans="1:3" x14ac:dyDescent="0.25">
      <c r="A29" s="43">
        <v>18</v>
      </c>
      <c r="B29" s="44">
        <v>6.18</v>
      </c>
      <c r="C29" s="44">
        <v>2.29</v>
      </c>
    </row>
    <row r="30" spans="1:3" x14ac:dyDescent="0.25">
      <c r="A30" s="43">
        <v>19</v>
      </c>
      <c r="B30" s="44">
        <v>6.29</v>
      </c>
      <c r="C30" s="44">
        <v>2.4</v>
      </c>
    </row>
    <row r="31" spans="1:3" x14ac:dyDescent="0.25">
      <c r="A31" s="43">
        <v>20</v>
      </c>
      <c r="B31" s="44">
        <v>6.39</v>
      </c>
      <c r="C31" s="44">
        <v>2.44</v>
      </c>
    </row>
    <row r="32" spans="1:3" x14ac:dyDescent="0.25">
      <c r="A32" s="43">
        <v>21</v>
      </c>
      <c r="B32" s="44">
        <v>6.5</v>
      </c>
      <c r="C32" s="44">
        <v>2.48</v>
      </c>
    </row>
    <row r="33" spans="1:3" x14ac:dyDescent="0.25">
      <c r="A33" s="43">
        <v>22</v>
      </c>
      <c r="B33" s="44">
        <v>6.61</v>
      </c>
      <c r="C33" s="44">
        <v>2.5299999999999998</v>
      </c>
    </row>
    <row r="34" spans="1:3" x14ac:dyDescent="0.25">
      <c r="A34" s="43">
        <v>23</v>
      </c>
      <c r="B34" s="44">
        <v>6.72</v>
      </c>
      <c r="C34" s="44">
        <v>2.57</v>
      </c>
    </row>
    <row r="35" spans="1:3" x14ac:dyDescent="0.25">
      <c r="A35" s="43">
        <v>24</v>
      </c>
      <c r="B35" s="44">
        <v>6.84</v>
      </c>
      <c r="C35" s="44">
        <v>2.61</v>
      </c>
    </row>
    <row r="36" spans="1:3" x14ac:dyDescent="0.25">
      <c r="A36" s="43">
        <v>25</v>
      </c>
      <c r="B36" s="44">
        <v>6.95</v>
      </c>
      <c r="C36" s="44">
        <v>2.66</v>
      </c>
    </row>
    <row r="37" spans="1:3" x14ac:dyDescent="0.25">
      <c r="A37" s="43">
        <v>26</v>
      </c>
      <c r="B37" s="44">
        <v>7.07</v>
      </c>
      <c r="C37" s="44">
        <v>2.7</v>
      </c>
    </row>
    <row r="38" spans="1:3" x14ac:dyDescent="0.25">
      <c r="A38" s="43">
        <v>27</v>
      </c>
      <c r="B38" s="44">
        <v>7.19</v>
      </c>
      <c r="C38" s="44">
        <v>2.75</v>
      </c>
    </row>
    <row r="39" spans="1:3" x14ac:dyDescent="0.25">
      <c r="A39" s="43">
        <v>28</v>
      </c>
      <c r="B39" s="44">
        <v>7.32</v>
      </c>
      <c r="C39" s="44">
        <v>2.8</v>
      </c>
    </row>
    <row r="40" spans="1:3" x14ac:dyDescent="0.25">
      <c r="A40" s="43">
        <v>29</v>
      </c>
      <c r="B40" s="44">
        <v>7.44</v>
      </c>
      <c r="C40" s="44">
        <v>2.84</v>
      </c>
    </row>
    <row r="41" spans="1:3" x14ac:dyDescent="0.25">
      <c r="A41" s="43">
        <v>30</v>
      </c>
      <c r="B41" s="44">
        <v>7.57</v>
      </c>
      <c r="C41" s="44">
        <v>2.89</v>
      </c>
    </row>
    <row r="42" spans="1:3" x14ac:dyDescent="0.25">
      <c r="A42" s="43">
        <v>31</v>
      </c>
      <c r="B42" s="44">
        <v>7.7</v>
      </c>
      <c r="C42" s="44">
        <v>2.94</v>
      </c>
    </row>
    <row r="43" spans="1:3" x14ac:dyDescent="0.25">
      <c r="A43" s="43">
        <v>32</v>
      </c>
      <c r="B43" s="44">
        <v>7.83</v>
      </c>
      <c r="C43" s="44">
        <v>2.99</v>
      </c>
    </row>
    <row r="44" spans="1:3" x14ac:dyDescent="0.25">
      <c r="A44" s="43">
        <v>33</v>
      </c>
      <c r="B44" s="44">
        <v>7.96</v>
      </c>
      <c r="C44" s="44">
        <v>3.04</v>
      </c>
    </row>
    <row r="45" spans="1:3" x14ac:dyDescent="0.25">
      <c r="A45" s="43">
        <v>34</v>
      </c>
      <c r="B45" s="44">
        <v>8.09</v>
      </c>
      <c r="C45" s="44">
        <v>3.1</v>
      </c>
    </row>
    <row r="46" spans="1:3" x14ac:dyDescent="0.25">
      <c r="A46" s="43">
        <v>35</v>
      </c>
      <c r="B46" s="44">
        <v>8.23</v>
      </c>
      <c r="C46" s="44">
        <v>3.15</v>
      </c>
    </row>
    <row r="47" spans="1:3" x14ac:dyDescent="0.25">
      <c r="A47" s="43">
        <v>36</v>
      </c>
      <c r="B47" s="44">
        <v>8.3699999999999992</v>
      </c>
      <c r="C47" s="44">
        <v>3.2</v>
      </c>
    </row>
    <row r="48" spans="1:3" x14ac:dyDescent="0.25">
      <c r="A48" s="43">
        <v>37</v>
      </c>
      <c r="B48" s="44">
        <v>8.51</v>
      </c>
      <c r="C48" s="44">
        <v>3.25</v>
      </c>
    </row>
    <row r="49" spans="1:3" x14ac:dyDescent="0.25">
      <c r="A49" s="43">
        <v>38</v>
      </c>
      <c r="B49" s="44">
        <v>8.66</v>
      </c>
      <c r="C49" s="44">
        <v>3.31</v>
      </c>
    </row>
    <row r="50" spans="1:3" x14ac:dyDescent="0.25">
      <c r="A50" s="43">
        <v>39</v>
      </c>
      <c r="B50" s="44">
        <v>8.81</v>
      </c>
      <c r="C50" s="44">
        <v>3.36</v>
      </c>
    </row>
    <row r="51" spans="1:3" x14ac:dyDescent="0.25">
      <c r="A51" s="43">
        <v>40</v>
      </c>
      <c r="B51" s="44">
        <v>8.9600000000000009</v>
      </c>
      <c r="C51" s="44">
        <v>3.41</v>
      </c>
    </row>
    <row r="52" spans="1:3" x14ac:dyDescent="0.25">
      <c r="A52" s="43">
        <v>41</v>
      </c>
      <c r="B52" s="44">
        <v>9.1199999999999992</v>
      </c>
      <c r="C52" s="44">
        <v>3.46</v>
      </c>
    </row>
    <row r="53" spans="1:3" x14ac:dyDescent="0.25">
      <c r="A53" s="43">
        <v>42</v>
      </c>
      <c r="B53" s="44">
        <v>9.27</v>
      </c>
      <c r="C53" s="44">
        <v>3.52</v>
      </c>
    </row>
    <row r="54" spans="1:3" x14ac:dyDescent="0.25">
      <c r="A54" s="43">
        <v>43</v>
      </c>
      <c r="B54" s="44">
        <v>9.44</v>
      </c>
      <c r="C54" s="44">
        <v>3.57</v>
      </c>
    </row>
    <row r="55" spans="1:3" x14ac:dyDescent="0.25">
      <c r="A55" s="43">
        <v>44</v>
      </c>
      <c r="B55" s="44">
        <v>9.6</v>
      </c>
      <c r="C55" s="44">
        <v>3.62</v>
      </c>
    </row>
    <row r="56" spans="1:3" x14ac:dyDescent="0.25">
      <c r="A56" s="43">
        <v>45</v>
      </c>
      <c r="B56" s="44">
        <v>9.77</v>
      </c>
      <c r="C56" s="44">
        <v>3.67</v>
      </c>
    </row>
    <row r="57" spans="1:3" x14ac:dyDescent="0.25">
      <c r="A57" s="43">
        <v>46</v>
      </c>
      <c r="B57" s="44">
        <v>9.94</v>
      </c>
      <c r="C57" s="44">
        <v>3.72</v>
      </c>
    </row>
    <row r="58" spans="1:3" x14ac:dyDescent="0.25">
      <c r="A58" s="43">
        <v>47</v>
      </c>
      <c r="B58" s="44">
        <v>10.119999999999999</v>
      </c>
      <c r="C58" s="44">
        <v>3.76</v>
      </c>
    </row>
    <row r="59" spans="1:3" x14ac:dyDescent="0.25">
      <c r="A59" s="43">
        <v>48</v>
      </c>
      <c r="B59" s="44">
        <v>10.31</v>
      </c>
      <c r="C59" s="44">
        <v>3.81</v>
      </c>
    </row>
    <row r="60" spans="1:3" x14ac:dyDescent="0.25">
      <c r="A60" s="43">
        <v>49</v>
      </c>
      <c r="B60" s="44">
        <v>10.5</v>
      </c>
      <c r="C60" s="44">
        <v>3.85</v>
      </c>
    </row>
    <row r="61" spans="1:3" x14ac:dyDescent="0.25">
      <c r="A61" s="43">
        <v>50</v>
      </c>
      <c r="B61" s="44">
        <v>10.69</v>
      </c>
      <c r="C61" s="44">
        <v>3.89</v>
      </c>
    </row>
    <row r="62" spans="1:3" x14ac:dyDescent="0.25">
      <c r="A62" s="43">
        <v>51</v>
      </c>
      <c r="B62" s="44">
        <v>10.89</v>
      </c>
      <c r="C62" s="44">
        <v>3.93</v>
      </c>
    </row>
    <row r="63" spans="1:3" x14ac:dyDescent="0.25">
      <c r="A63" s="43">
        <v>52</v>
      </c>
      <c r="B63" s="44">
        <v>11.1</v>
      </c>
      <c r="C63" s="44">
        <v>3.97</v>
      </c>
    </row>
    <row r="64" spans="1:3" x14ac:dyDescent="0.25">
      <c r="A64" s="43">
        <v>53</v>
      </c>
      <c r="B64" s="44">
        <v>11.31</v>
      </c>
      <c r="C64" s="44">
        <v>4</v>
      </c>
    </row>
    <row r="65" spans="1:3" x14ac:dyDescent="0.25">
      <c r="A65" s="43">
        <v>54</v>
      </c>
      <c r="B65" s="44">
        <v>11.53</v>
      </c>
      <c r="C65" s="44">
        <v>4.03</v>
      </c>
    </row>
    <row r="66" spans="1:3" x14ac:dyDescent="0.25">
      <c r="A66" s="43">
        <v>55</v>
      </c>
      <c r="B66" s="44">
        <v>11.76</v>
      </c>
      <c r="C66" s="44">
        <v>4.0599999999999996</v>
      </c>
    </row>
    <row r="67" spans="1:3" x14ac:dyDescent="0.25">
      <c r="A67" s="43">
        <v>56</v>
      </c>
      <c r="B67" s="44">
        <v>12.01</v>
      </c>
      <c r="C67" s="44">
        <v>4.07</v>
      </c>
    </row>
    <row r="68" spans="1:3" x14ac:dyDescent="0.25">
      <c r="A68" s="43">
        <v>57</v>
      </c>
      <c r="B68" s="44">
        <v>12.26</v>
      </c>
      <c r="C68" s="44">
        <v>4.09</v>
      </c>
    </row>
    <row r="69" spans="1:3" x14ac:dyDescent="0.25">
      <c r="A69" s="43">
        <v>58</v>
      </c>
      <c r="B69" s="44">
        <v>12.52</v>
      </c>
      <c r="C69" s="44">
        <v>4.0999999999999996</v>
      </c>
    </row>
    <row r="70" spans="1:3" x14ac:dyDescent="0.25">
      <c r="A70" s="43">
        <v>59</v>
      </c>
      <c r="B70" s="44">
        <v>12.8</v>
      </c>
      <c r="C70" s="44">
        <v>4.1100000000000003</v>
      </c>
    </row>
    <row r="71" spans="1:3" x14ac:dyDescent="0.25">
      <c r="A71" s="43">
        <v>60</v>
      </c>
      <c r="B71" s="44">
        <v>13.09</v>
      </c>
      <c r="C71" s="44">
        <v>4.1100000000000003</v>
      </c>
    </row>
    <row r="72" spans="1:3" x14ac:dyDescent="0.25">
      <c r="A72" s="43">
        <v>61</v>
      </c>
      <c r="B72" s="44">
        <v>13.39</v>
      </c>
      <c r="C72" s="44">
        <v>4.1100000000000003</v>
      </c>
    </row>
    <row r="73" spans="1:3" x14ac:dyDescent="0.25">
      <c r="A73" s="43">
        <v>62</v>
      </c>
      <c r="B73" s="44">
        <v>13.71</v>
      </c>
      <c r="C73" s="44">
        <v>4.0999999999999996</v>
      </c>
    </row>
    <row r="74" spans="1:3" x14ac:dyDescent="0.25">
      <c r="A74" s="43">
        <v>63</v>
      </c>
      <c r="B74" s="44">
        <v>14.04</v>
      </c>
      <c r="C74" s="44">
        <v>4.09</v>
      </c>
    </row>
    <row r="75" spans="1:3" x14ac:dyDescent="0.25">
      <c r="A75" s="43">
        <v>64</v>
      </c>
      <c r="B75" s="44">
        <v>14.4</v>
      </c>
      <c r="C75" s="44">
        <v>4.08</v>
      </c>
    </row>
    <row r="76" spans="1:3" x14ac:dyDescent="0.25">
      <c r="A76" s="43">
        <v>65</v>
      </c>
      <c r="B76" s="44">
        <v>14.77</v>
      </c>
      <c r="C76" s="44">
        <v>4.0599999999999996</v>
      </c>
    </row>
    <row r="77" spans="1:3" x14ac:dyDescent="0.25">
      <c r="A77" s="43">
        <v>66</v>
      </c>
      <c r="B77" s="44">
        <v>15.17</v>
      </c>
      <c r="C77" s="44">
        <v>4.03</v>
      </c>
    </row>
    <row r="78" spans="1:3" x14ac:dyDescent="0.25">
      <c r="A78" s="43">
        <v>67</v>
      </c>
      <c r="B78" s="44">
        <v>15.07</v>
      </c>
      <c r="C78" s="44">
        <v>4.01</v>
      </c>
    </row>
    <row r="79" spans="1:3" x14ac:dyDescent="0.25">
      <c r="A79" s="43">
        <v>68</v>
      </c>
      <c r="B79" s="44">
        <v>14.44</v>
      </c>
      <c r="C79" s="44">
        <v>4</v>
      </c>
    </row>
    <row r="80" spans="1:3" x14ac:dyDescent="0.25">
      <c r="A80" s="43">
        <v>69</v>
      </c>
      <c r="B80" s="44">
        <v>13.82</v>
      </c>
      <c r="C80" s="44">
        <v>3.99</v>
      </c>
    </row>
    <row r="81" spans="1:3" x14ac:dyDescent="0.25">
      <c r="A81" s="43">
        <v>70</v>
      </c>
      <c r="B81" s="44">
        <v>13.2</v>
      </c>
      <c r="C81" s="44">
        <v>3.98</v>
      </c>
    </row>
    <row r="82" spans="1:3" x14ac:dyDescent="0.25">
      <c r="A82" s="43">
        <v>71</v>
      </c>
      <c r="B82" s="44">
        <v>12.59</v>
      </c>
      <c r="C82" s="44">
        <v>3.96</v>
      </c>
    </row>
    <row r="83" spans="1:3" x14ac:dyDescent="0.25">
      <c r="A83" s="43">
        <v>72</v>
      </c>
      <c r="B83" s="44">
        <v>11.99</v>
      </c>
      <c r="C83" s="44">
        <v>3.93</v>
      </c>
    </row>
    <row r="84" spans="1:3" x14ac:dyDescent="0.25">
      <c r="A84" s="43">
        <v>73</v>
      </c>
      <c r="B84" s="44">
        <v>11.4</v>
      </c>
      <c r="C84" s="44">
        <v>3.9</v>
      </c>
    </row>
    <row r="85" spans="1:3" x14ac:dyDescent="0.25">
      <c r="A85" s="43">
        <v>74</v>
      </c>
      <c r="B85" s="44">
        <v>10.82</v>
      </c>
      <c r="C85" s="44">
        <v>3.86</v>
      </c>
    </row>
  </sheetData>
  <sheetProtection algorithmName="SHA-512" hashValue="VnG++nnbUtYGNWRSbke1P+EdoBJnxmSXBATTXH9hQ/puWgiGYbS6FNdU8pAFw2XfbgogvLzMwOQc259u5NjgMw==" saltValue="Yc2PyGbmTP8OqBX91yv9tg==" spinCount="100000" sheet="1" objects="1" scenarios="1"/>
  <conditionalFormatting sqref="A6:A21">
    <cfRule type="expression" dxfId="717" priority="9" stopIfTrue="1">
      <formula>MOD(ROW(),2)=0</formula>
    </cfRule>
    <cfRule type="expression" dxfId="716" priority="10" stopIfTrue="1">
      <formula>MOD(ROW(),2)&lt;&gt;0</formula>
    </cfRule>
  </conditionalFormatting>
  <conditionalFormatting sqref="B6:C21">
    <cfRule type="expression" dxfId="715" priority="11" stopIfTrue="1">
      <formula>MOD(ROW(),2)=0</formula>
    </cfRule>
    <cfRule type="expression" dxfId="714" priority="12" stopIfTrue="1">
      <formula>MOD(ROW(),2)&lt;&gt;0</formula>
    </cfRule>
  </conditionalFormatting>
  <conditionalFormatting sqref="A26:A85">
    <cfRule type="expression" dxfId="713" priority="13" stopIfTrue="1">
      <formula>MOD(ROW(),2)=0</formula>
    </cfRule>
    <cfRule type="expression" dxfId="712" priority="14" stopIfTrue="1">
      <formula>MOD(ROW(),2)&lt;&gt;0</formula>
    </cfRule>
  </conditionalFormatting>
  <conditionalFormatting sqref="B26:C85">
    <cfRule type="expression" dxfId="711" priority="15" stopIfTrue="1">
      <formula>MOD(ROW(),2)=0</formula>
    </cfRule>
    <cfRule type="expression" dxfId="710" priority="16"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98F1-8EB1-41C5-A2ED-83EBCD8DCE44}">
  <sheetPr codeName="Sheet21"/>
  <dimension ref="A1:C85"/>
  <sheetViews>
    <sheetView showGridLines="0" topLeftCell="A5"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x-214</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151</v>
      </c>
      <c r="C9" s="47"/>
    </row>
    <row r="10" spans="1:3" ht="25" x14ac:dyDescent="0.25">
      <c r="A10" s="40" t="s">
        <v>6</v>
      </c>
      <c r="B10" s="47" t="s">
        <v>187</v>
      </c>
      <c r="C10" s="47"/>
    </row>
    <row r="11" spans="1:3" x14ac:dyDescent="0.25">
      <c r="A11" s="40" t="s">
        <v>140</v>
      </c>
      <c r="B11" s="47" t="s">
        <v>153</v>
      </c>
      <c r="C11" s="47"/>
    </row>
    <row r="12" spans="1:3" x14ac:dyDescent="0.25">
      <c r="A12" s="40" t="s">
        <v>141</v>
      </c>
      <c r="B12" s="47" t="s">
        <v>154</v>
      </c>
      <c r="C12" s="47"/>
    </row>
    <row r="13" spans="1:3" x14ac:dyDescent="0.25">
      <c r="A13" s="40" t="s">
        <v>393</v>
      </c>
      <c r="B13" s="47" t="s">
        <v>155</v>
      </c>
      <c r="C13" s="47"/>
    </row>
    <row r="14" spans="1:3" x14ac:dyDescent="0.25">
      <c r="A14" s="40" t="s">
        <v>143</v>
      </c>
      <c r="B14" s="47">
        <v>214</v>
      </c>
      <c r="C14" s="47"/>
    </row>
    <row r="15" spans="1:3" x14ac:dyDescent="0.25">
      <c r="A15" s="40" t="s">
        <v>394</v>
      </c>
      <c r="B15" s="47" t="s">
        <v>188</v>
      </c>
      <c r="C15" s="47"/>
    </row>
    <row r="16" spans="1:3" x14ac:dyDescent="0.25">
      <c r="A16" s="40" t="s">
        <v>145</v>
      </c>
      <c r="B16" s="47" t="s">
        <v>189</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16</v>
      </c>
      <c r="B27" s="44">
        <v>5.65</v>
      </c>
      <c r="C27" s="44">
        <v>1.99</v>
      </c>
    </row>
    <row r="28" spans="1:3" x14ac:dyDescent="0.25">
      <c r="A28" s="43">
        <v>17</v>
      </c>
      <c r="B28" s="44">
        <v>5.74</v>
      </c>
      <c r="C28" s="44">
        <v>2.14</v>
      </c>
    </row>
    <row r="29" spans="1:3" x14ac:dyDescent="0.25">
      <c r="A29" s="43">
        <v>18</v>
      </c>
      <c r="B29" s="44">
        <v>5.84</v>
      </c>
      <c r="C29" s="44">
        <v>2.31</v>
      </c>
    </row>
    <row r="30" spans="1:3" x14ac:dyDescent="0.25">
      <c r="A30" s="43">
        <v>19</v>
      </c>
      <c r="B30" s="44">
        <v>5.93</v>
      </c>
      <c r="C30" s="44">
        <v>2.41</v>
      </c>
    </row>
    <row r="31" spans="1:3" x14ac:dyDescent="0.25">
      <c r="A31" s="43">
        <v>20</v>
      </c>
      <c r="B31" s="44">
        <v>6.03</v>
      </c>
      <c r="C31" s="44">
        <v>2.4500000000000002</v>
      </c>
    </row>
    <row r="32" spans="1:3" x14ac:dyDescent="0.25">
      <c r="A32" s="43">
        <v>21</v>
      </c>
      <c r="B32" s="44">
        <v>6.14</v>
      </c>
      <c r="C32" s="44">
        <v>2.4900000000000002</v>
      </c>
    </row>
    <row r="33" spans="1:3" x14ac:dyDescent="0.25">
      <c r="A33" s="43">
        <v>22</v>
      </c>
      <c r="B33" s="44">
        <v>6.24</v>
      </c>
      <c r="C33" s="44">
        <v>2.54</v>
      </c>
    </row>
    <row r="34" spans="1:3" x14ac:dyDescent="0.25">
      <c r="A34" s="43">
        <v>23</v>
      </c>
      <c r="B34" s="44">
        <v>6.34</v>
      </c>
      <c r="C34" s="44">
        <v>2.58</v>
      </c>
    </row>
    <row r="35" spans="1:3" x14ac:dyDescent="0.25">
      <c r="A35" s="43">
        <v>24</v>
      </c>
      <c r="B35" s="44">
        <v>6.45</v>
      </c>
      <c r="C35" s="44">
        <v>2.63</v>
      </c>
    </row>
    <row r="36" spans="1:3" x14ac:dyDescent="0.25">
      <c r="A36" s="43">
        <v>25</v>
      </c>
      <c r="B36" s="44">
        <v>6.56</v>
      </c>
      <c r="C36" s="44">
        <v>2.67</v>
      </c>
    </row>
    <row r="37" spans="1:3" x14ac:dyDescent="0.25">
      <c r="A37" s="43">
        <v>26</v>
      </c>
      <c r="B37" s="44">
        <v>6.67</v>
      </c>
      <c r="C37" s="44">
        <v>2.72</v>
      </c>
    </row>
    <row r="38" spans="1:3" x14ac:dyDescent="0.25">
      <c r="A38" s="43">
        <v>27</v>
      </c>
      <c r="B38" s="44">
        <v>6.78</v>
      </c>
      <c r="C38" s="44">
        <v>2.76</v>
      </c>
    </row>
    <row r="39" spans="1:3" x14ac:dyDescent="0.25">
      <c r="A39" s="43">
        <v>28</v>
      </c>
      <c r="B39" s="44">
        <v>6.9</v>
      </c>
      <c r="C39" s="44">
        <v>2.81</v>
      </c>
    </row>
    <row r="40" spans="1:3" x14ac:dyDescent="0.25">
      <c r="A40" s="43">
        <v>29</v>
      </c>
      <c r="B40" s="44">
        <v>7.01</v>
      </c>
      <c r="C40" s="44">
        <v>2.86</v>
      </c>
    </row>
    <row r="41" spans="1:3" x14ac:dyDescent="0.25">
      <c r="A41" s="43">
        <v>30</v>
      </c>
      <c r="B41" s="44">
        <v>7.13</v>
      </c>
      <c r="C41" s="44">
        <v>2.91</v>
      </c>
    </row>
    <row r="42" spans="1:3" x14ac:dyDescent="0.25">
      <c r="A42" s="43">
        <v>31</v>
      </c>
      <c r="B42" s="44">
        <v>7.25</v>
      </c>
      <c r="C42" s="44">
        <v>2.96</v>
      </c>
    </row>
    <row r="43" spans="1:3" x14ac:dyDescent="0.25">
      <c r="A43" s="43">
        <v>32</v>
      </c>
      <c r="B43" s="44">
        <v>7.37</v>
      </c>
      <c r="C43" s="44">
        <v>3.01</v>
      </c>
    </row>
    <row r="44" spans="1:3" x14ac:dyDescent="0.25">
      <c r="A44" s="43">
        <v>33</v>
      </c>
      <c r="B44" s="44">
        <v>7.5</v>
      </c>
      <c r="C44" s="44">
        <v>3.06</v>
      </c>
    </row>
    <row r="45" spans="1:3" x14ac:dyDescent="0.25">
      <c r="A45" s="43">
        <v>34</v>
      </c>
      <c r="B45" s="44">
        <v>7.62</v>
      </c>
      <c r="C45" s="44">
        <v>3.11</v>
      </c>
    </row>
    <row r="46" spans="1:3" x14ac:dyDescent="0.25">
      <c r="A46" s="43">
        <v>35</v>
      </c>
      <c r="B46" s="44">
        <v>7.75</v>
      </c>
      <c r="C46" s="44">
        <v>3.16</v>
      </c>
    </row>
    <row r="47" spans="1:3" x14ac:dyDescent="0.25">
      <c r="A47" s="43">
        <v>36</v>
      </c>
      <c r="B47" s="44">
        <v>7.88</v>
      </c>
      <c r="C47" s="44">
        <v>3.22</v>
      </c>
    </row>
    <row r="48" spans="1:3" x14ac:dyDescent="0.25">
      <c r="A48" s="43">
        <v>37</v>
      </c>
      <c r="B48" s="44">
        <v>8.02</v>
      </c>
      <c r="C48" s="44">
        <v>3.27</v>
      </c>
    </row>
    <row r="49" spans="1:3" x14ac:dyDescent="0.25">
      <c r="A49" s="43">
        <v>38</v>
      </c>
      <c r="B49" s="44">
        <v>8.15</v>
      </c>
      <c r="C49" s="44">
        <v>3.33</v>
      </c>
    </row>
    <row r="50" spans="1:3" x14ac:dyDescent="0.25">
      <c r="A50" s="43">
        <v>39</v>
      </c>
      <c r="B50" s="44">
        <v>8.2899999999999991</v>
      </c>
      <c r="C50" s="44">
        <v>3.38</v>
      </c>
    </row>
    <row r="51" spans="1:3" x14ac:dyDescent="0.25">
      <c r="A51" s="43">
        <v>40</v>
      </c>
      <c r="B51" s="44">
        <v>8.43</v>
      </c>
      <c r="C51" s="44">
        <v>3.43</v>
      </c>
    </row>
    <row r="52" spans="1:3" x14ac:dyDescent="0.25">
      <c r="A52" s="43">
        <v>41</v>
      </c>
      <c r="B52" s="44">
        <v>8.58</v>
      </c>
      <c r="C52" s="44">
        <v>3.48</v>
      </c>
    </row>
    <row r="53" spans="1:3" x14ac:dyDescent="0.25">
      <c r="A53" s="43">
        <v>42</v>
      </c>
      <c r="B53" s="44">
        <v>8.7200000000000006</v>
      </c>
      <c r="C53" s="44">
        <v>3.54</v>
      </c>
    </row>
    <row r="54" spans="1:3" x14ac:dyDescent="0.25">
      <c r="A54" s="43">
        <v>43</v>
      </c>
      <c r="B54" s="44">
        <v>8.8699999999999992</v>
      </c>
      <c r="C54" s="44">
        <v>3.59</v>
      </c>
    </row>
    <row r="55" spans="1:3" x14ac:dyDescent="0.25">
      <c r="A55" s="43">
        <v>44</v>
      </c>
      <c r="B55" s="44">
        <v>9.0299999999999994</v>
      </c>
      <c r="C55" s="44">
        <v>3.64</v>
      </c>
    </row>
    <row r="56" spans="1:3" x14ac:dyDescent="0.25">
      <c r="A56" s="43">
        <v>45</v>
      </c>
      <c r="B56" s="44">
        <v>9.19</v>
      </c>
      <c r="C56" s="44">
        <v>3.69</v>
      </c>
    </row>
    <row r="57" spans="1:3" x14ac:dyDescent="0.25">
      <c r="A57" s="43">
        <v>46</v>
      </c>
      <c r="B57" s="44">
        <v>9.35</v>
      </c>
      <c r="C57" s="44">
        <v>3.74</v>
      </c>
    </row>
    <row r="58" spans="1:3" x14ac:dyDescent="0.25">
      <c r="A58" s="43">
        <v>47</v>
      </c>
      <c r="B58" s="44">
        <v>9.52</v>
      </c>
      <c r="C58" s="44">
        <v>3.79</v>
      </c>
    </row>
    <row r="59" spans="1:3" x14ac:dyDescent="0.25">
      <c r="A59" s="43">
        <v>48</v>
      </c>
      <c r="B59" s="44">
        <v>9.69</v>
      </c>
      <c r="C59" s="44">
        <v>3.83</v>
      </c>
    </row>
    <row r="60" spans="1:3" x14ac:dyDescent="0.25">
      <c r="A60" s="43">
        <v>49</v>
      </c>
      <c r="B60" s="44">
        <v>9.86</v>
      </c>
      <c r="C60" s="44">
        <v>3.87</v>
      </c>
    </row>
    <row r="61" spans="1:3" x14ac:dyDescent="0.25">
      <c r="A61" s="43">
        <v>50</v>
      </c>
      <c r="B61" s="44">
        <v>10.039999999999999</v>
      </c>
      <c r="C61" s="44">
        <v>3.92</v>
      </c>
    </row>
    <row r="62" spans="1:3" x14ac:dyDescent="0.25">
      <c r="A62" s="43">
        <v>51</v>
      </c>
      <c r="B62" s="44">
        <v>10.23</v>
      </c>
      <c r="C62" s="44">
        <v>3.96</v>
      </c>
    </row>
    <row r="63" spans="1:3" x14ac:dyDescent="0.25">
      <c r="A63" s="43">
        <v>52</v>
      </c>
      <c r="B63" s="44">
        <v>10.42</v>
      </c>
      <c r="C63" s="44">
        <v>4</v>
      </c>
    </row>
    <row r="64" spans="1:3" x14ac:dyDescent="0.25">
      <c r="A64" s="43">
        <v>53</v>
      </c>
      <c r="B64" s="44">
        <v>10.62</v>
      </c>
      <c r="C64" s="44">
        <v>4.03</v>
      </c>
    </row>
    <row r="65" spans="1:3" x14ac:dyDescent="0.25">
      <c r="A65" s="43">
        <v>54</v>
      </c>
      <c r="B65" s="44">
        <v>10.82</v>
      </c>
      <c r="C65" s="44">
        <v>4.0599999999999996</v>
      </c>
    </row>
    <row r="66" spans="1:3" x14ac:dyDescent="0.25">
      <c r="A66" s="43">
        <v>55</v>
      </c>
      <c r="B66" s="44">
        <v>11.04</v>
      </c>
      <c r="C66" s="44">
        <v>4.08</v>
      </c>
    </row>
    <row r="67" spans="1:3" x14ac:dyDescent="0.25">
      <c r="A67" s="43">
        <v>56</v>
      </c>
      <c r="B67" s="44">
        <v>11.27</v>
      </c>
      <c r="C67" s="44">
        <v>4.0999999999999996</v>
      </c>
    </row>
    <row r="68" spans="1:3" x14ac:dyDescent="0.25">
      <c r="A68" s="43">
        <v>57</v>
      </c>
      <c r="B68" s="44">
        <v>11.5</v>
      </c>
      <c r="C68" s="44">
        <v>4.12</v>
      </c>
    </row>
    <row r="69" spans="1:3" x14ac:dyDescent="0.25">
      <c r="A69" s="43">
        <v>58</v>
      </c>
      <c r="B69" s="44">
        <v>11.75</v>
      </c>
      <c r="C69" s="44">
        <v>4.13</v>
      </c>
    </row>
    <row r="70" spans="1:3" x14ac:dyDescent="0.25">
      <c r="A70" s="43">
        <v>59</v>
      </c>
      <c r="B70" s="44">
        <v>12</v>
      </c>
      <c r="C70" s="44">
        <v>4.1399999999999997</v>
      </c>
    </row>
    <row r="71" spans="1:3" x14ac:dyDescent="0.25">
      <c r="A71" s="43">
        <v>60</v>
      </c>
      <c r="B71" s="44">
        <v>12.27</v>
      </c>
      <c r="C71" s="44">
        <v>4.1399999999999997</v>
      </c>
    </row>
    <row r="72" spans="1:3" x14ac:dyDescent="0.25">
      <c r="A72" s="43">
        <v>61</v>
      </c>
      <c r="B72" s="44">
        <v>12.55</v>
      </c>
      <c r="C72" s="44">
        <v>4.1399999999999997</v>
      </c>
    </row>
    <row r="73" spans="1:3" x14ac:dyDescent="0.25">
      <c r="A73" s="43">
        <v>62</v>
      </c>
      <c r="B73" s="44">
        <v>12.85</v>
      </c>
      <c r="C73" s="44">
        <v>4.1399999999999997</v>
      </c>
    </row>
    <row r="74" spans="1:3" x14ac:dyDescent="0.25">
      <c r="A74" s="43">
        <v>63</v>
      </c>
      <c r="B74" s="44">
        <v>13.16</v>
      </c>
      <c r="C74" s="44">
        <v>4.12</v>
      </c>
    </row>
    <row r="75" spans="1:3" x14ac:dyDescent="0.25">
      <c r="A75" s="43">
        <v>64</v>
      </c>
      <c r="B75" s="44">
        <v>13.49</v>
      </c>
      <c r="C75" s="44">
        <v>4.1100000000000003</v>
      </c>
    </row>
    <row r="76" spans="1:3" x14ac:dyDescent="0.25">
      <c r="A76" s="43">
        <v>65</v>
      </c>
      <c r="B76" s="44">
        <v>13.84</v>
      </c>
      <c r="C76" s="44">
        <v>4.09</v>
      </c>
    </row>
    <row r="77" spans="1:3" x14ac:dyDescent="0.25">
      <c r="A77" s="43">
        <v>66</v>
      </c>
      <c r="B77" s="44">
        <v>14.21</v>
      </c>
      <c r="C77" s="44">
        <v>4.0599999999999996</v>
      </c>
    </row>
    <row r="78" spans="1:3" x14ac:dyDescent="0.25">
      <c r="A78" s="43">
        <v>67</v>
      </c>
      <c r="B78" s="44">
        <v>14.61</v>
      </c>
      <c r="C78" s="44">
        <v>4.03</v>
      </c>
    </row>
    <row r="79" spans="1:3" x14ac:dyDescent="0.25">
      <c r="A79" s="43">
        <v>68</v>
      </c>
      <c r="B79" s="44">
        <v>14.5</v>
      </c>
      <c r="C79" s="44">
        <v>4</v>
      </c>
    </row>
    <row r="80" spans="1:3" x14ac:dyDescent="0.25">
      <c r="A80" s="43">
        <v>69</v>
      </c>
      <c r="B80" s="44">
        <v>13.86</v>
      </c>
      <c r="C80" s="44">
        <v>3.99</v>
      </c>
    </row>
    <row r="81" spans="1:3" x14ac:dyDescent="0.25">
      <c r="A81" s="43">
        <v>70</v>
      </c>
      <c r="B81" s="44">
        <v>13.23</v>
      </c>
      <c r="C81" s="44">
        <v>3.98</v>
      </c>
    </row>
    <row r="82" spans="1:3" x14ac:dyDescent="0.25">
      <c r="A82" s="43">
        <v>71</v>
      </c>
      <c r="B82" s="44">
        <v>12.61</v>
      </c>
      <c r="C82" s="44">
        <v>3.96</v>
      </c>
    </row>
    <row r="83" spans="1:3" x14ac:dyDescent="0.25">
      <c r="A83" s="43">
        <v>72</v>
      </c>
      <c r="B83" s="44">
        <v>12</v>
      </c>
      <c r="C83" s="44">
        <v>3.93</v>
      </c>
    </row>
    <row r="84" spans="1:3" x14ac:dyDescent="0.25">
      <c r="A84" s="43">
        <v>73</v>
      </c>
      <c r="B84" s="44">
        <v>11.4</v>
      </c>
      <c r="C84" s="44">
        <v>3.9</v>
      </c>
    </row>
    <row r="85" spans="1:3" x14ac:dyDescent="0.25">
      <c r="A85" s="43">
        <v>74</v>
      </c>
      <c r="B85" s="44">
        <v>10.82</v>
      </c>
      <c r="C85" s="44">
        <v>3.86</v>
      </c>
    </row>
  </sheetData>
  <sheetProtection algorithmName="SHA-512" hashValue="iP7OVuWC6JjZg4Gsr2ktcLCEZp52E2C3zD/1+WFwxu05Wi9n7v16nteNP+NS32aM/D6PWjkALAvxvU8qVOn73w==" saltValue="we8/eZw4FPhV9Rn1bHV57g==" spinCount="100000" sheet="1" objects="1" scenarios="1"/>
  <conditionalFormatting sqref="A6:A21">
    <cfRule type="expression" dxfId="707" priority="9" stopIfTrue="1">
      <formula>MOD(ROW(),2)=0</formula>
    </cfRule>
    <cfRule type="expression" dxfId="706" priority="10" stopIfTrue="1">
      <formula>MOD(ROW(),2)&lt;&gt;0</formula>
    </cfRule>
  </conditionalFormatting>
  <conditionalFormatting sqref="B6:C21">
    <cfRule type="expression" dxfId="705" priority="11" stopIfTrue="1">
      <formula>MOD(ROW(),2)=0</formula>
    </cfRule>
    <cfRule type="expression" dxfId="704" priority="12" stopIfTrue="1">
      <formula>MOD(ROW(),2)&lt;&gt;0</formula>
    </cfRule>
  </conditionalFormatting>
  <conditionalFormatting sqref="A26:A85">
    <cfRule type="expression" dxfId="703" priority="13" stopIfTrue="1">
      <formula>MOD(ROW(),2)=0</formula>
    </cfRule>
    <cfRule type="expression" dxfId="702" priority="14" stopIfTrue="1">
      <formula>MOD(ROW(),2)&lt;&gt;0</formula>
    </cfRule>
  </conditionalFormatting>
  <conditionalFormatting sqref="B26:C85">
    <cfRule type="expression" dxfId="701" priority="15" stopIfTrue="1">
      <formula>MOD(ROW(),2)=0</formula>
    </cfRule>
    <cfRule type="expression" dxfId="700" priority="16"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36328125" defaultRowHeight="15.5" x14ac:dyDescent="0.35"/>
  <cols>
    <col min="1" max="1" width="16.54296875" style="12" customWidth="1"/>
    <col min="2" max="2" width="120.54296875" style="1" customWidth="1"/>
    <col min="3" max="16384" width="9.36328125" style="1"/>
  </cols>
  <sheetData>
    <row r="1" spans="1:2" ht="20" x14ac:dyDescent="0.4">
      <c r="A1" s="11" t="s">
        <v>0</v>
      </c>
    </row>
    <row r="2" spans="1:2" x14ac:dyDescent="0.35">
      <c r="A2" s="13" t="s">
        <v>1</v>
      </c>
      <c r="B2" s="3" t="str">
        <f>wb_title</f>
        <v>Fire_S - Consolidated Factor Spreadsheet</v>
      </c>
    </row>
    <row r="3" spans="1:2" x14ac:dyDescent="0.35">
      <c r="A3" s="13" t="s">
        <v>2</v>
      </c>
      <c r="B3" s="3" t="s">
        <v>7</v>
      </c>
    </row>
    <row r="6" spans="1:2" x14ac:dyDescent="0.35">
      <c r="A6" s="17" t="str">
        <f>"Purpose of the " &amp; client_name &amp; " Consolidated Factor Spreadsheet"</f>
        <v>Purpose of the SPPA Consolidated Factor Spreadsheet</v>
      </c>
      <c r="B6" s="7"/>
    </row>
    <row r="7" spans="1:2" x14ac:dyDescent="0.35">
      <c r="A7" s="18"/>
      <c r="B7" s="8"/>
    </row>
    <row r="8" spans="1:2" ht="124"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SPPA ('Scottish Public Pensions Agency').  Its purpose is to set out in one place for convenience the actuarial factors provided by GAD to Scottish Public Pensions Agency from time to time in respect of Firefighters' Pension Schemes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Scottish Public Pensions Agency or any other third party.</v>
      </c>
    </row>
    <row r="10" spans="1:2" x14ac:dyDescent="0.35">
      <c r="A10" s="18"/>
      <c r="B10" s="9" t="s">
        <v>32</v>
      </c>
    </row>
    <row r="11" spans="1:2" x14ac:dyDescent="0.35">
      <c r="A11" s="19"/>
      <c r="B11" s="10" t="s">
        <v>33</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E7CE-4D08-46F3-BB1D-3C9589082033}">
  <sheetPr codeName="Sheet22"/>
  <dimension ref="A1:C85"/>
  <sheetViews>
    <sheetView showGridLines="0" topLeftCell="A2"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x-215</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151</v>
      </c>
      <c r="C9" s="47"/>
    </row>
    <row r="10" spans="1:3" ht="25" x14ac:dyDescent="0.25">
      <c r="A10" s="40" t="s">
        <v>6</v>
      </c>
      <c r="B10" s="47" t="s">
        <v>187</v>
      </c>
      <c r="C10" s="47"/>
    </row>
    <row r="11" spans="1:3" x14ac:dyDescent="0.25">
      <c r="A11" s="40" t="s">
        <v>140</v>
      </c>
      <c r="B11" s="47" t="s">
        <v>159</v>
      </c>
      <c r="C11" s="47"/>
    </row>
    <row r="12" spans="1:3" x14ac:dyDescent="0.25">
      <c r="A12" s="40" t="s">
        <v>141</v>
      </c>
      <c r="B12" s="47" t="s">
        <v>154</v>
      </c>
      <c r="C12" s="47"/>
    </row>
    <row r="13" spans="1:3" x14ac:dyDescent="0.25">
      <c r="A13" s="40" t="s">
        <v>393</v>
      </c>
      <c r="B13" s="47" t="s">
        <v>155</v>
      </c>
      <c r="C13" s="47"/>
    </row>
    <row r="14" spans="1:3" x14ac:dyDescent="0.25">
      <c r="A14" s="40" t="s">
        <v>143</v>
      </c>
      <c r="B14" s="47">
        <v>215</v>
      </c>
      <c r="C14" s="47"/>
    </row>
    <row r="15" spans="1:3" x14ac:dyDescent="0.25">
      <c r="A15" s="40" t="s">
        <v>394</v>
      </c>
      <c r="B15" s="47" t="s">
        <v>190</v>
      </c>
      <c r="C15" s="47"/>
    </row>
    <row r="16" spans="1:3" x14ac:dyDescent="0.25">
      <c r="A16" s="40" t="s">
        <v>145</v>
      </c>
      <c r="B16" s="47" t="s">
        <v>191</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401</v>
      </c>
      <c r="C26" s="56" t="s">
        <v>399</v>
      </c>
    </row>
    <row r="27" spans="1:3" x14ac:dyDescent="0.25">
      <c r="A27" s="43">
        <v>16</v>
      </c>
      <c r="B27" s="44">
        <v>5.65</v>
      </c>
      <c r="C27" s="44">
        <v>1.99</v>
      </c>
    </row>
    <row r="28" spans="1:3" x14ac:dyDescent="0.25">
      <c r="A28" s="43">
        <v>17</v>
      </c>
      <c r="B28" s="44">
        <v>5.74</v>
      </c>
      <c r="C28" s="44">
        <v>2.14</v>
      </c>
    </row>
    <row r="29" spans="1:3" x14ac:dyDescent="0.25">
      <c r="A29" s="43">
        <v>18</v>
      </c>
      <c r="B29" s="44">
        <v>5.84</v>
      </c>
      <c r="C29" s="44">
        <v>2.31</v>
      </c>
    </row>
    <row r="30" spans="1:3" x14ac:dyDescent="0.25">
      <c r="A30" s="43">
        <v>19</v>
      </c>
      <c r="B30" s="44">
        <v>5.93</v>
      </c>
      <c r="C30" s="44">
        <v>2.41</v>
      </c>
    </row>
    <row r="31" spans="1:3" x14ac:dyDescent="0.25">
      <c r="A31" s="43">
        <v>20</v>
      </c>
      <c r="B31" s="44">
        <v>6.03</v>
      </c>
      <c r="C31" s="44">
        <v>2.4500000000000002</v>
      </c>
    </row>
    <row r="32" spans="1:3" x14ac:dyDescent="0.25">
      <c r="A32" s="43">
        <v>21</v>
      </c>
      <c r="B32" s="44">
        <v>6.14</v>
      </c>
      <c r="C32" s="44">
        <v>2.4900000000000002</v>
      </c>
    </row>
    <row r="33" spans="1:3" x14ac:dyDescent="0.25">
      <c r="A33" s="43">
        <v>22</v>
      </c>
      <c r="B33" s="44">
        <v>6.24</v>
      </c>
      <c r="C33" s="44">
        <v>2.54</v>
      </c>
    </row>
    <row r="34" spans="1:3" x14ac:dyDescent="0.25">
      <c r="A34" s="43">
        <v>23</v>
      </c>
      <c r="B34" s="44">
        <v>6.34</v>
      </c>
      <c r="C34" s="44">
        <v>2.58</v>
      </c>
    </row>
    <row r="35" spans="1:3" x14ac:dyDescent="0.25">
      <c r="A35" s="43">
        <v>24</v>
      </c>
      <c r="B35" s="44">
        <v>6.45</v>
      </c>
      <c r="C35" s="44">
        <v>2.63</v>
      </c>
    </row>
    <row r="36" spans="1:3" x14ac:dyDescent="0.25">
      <c r="A36" s="43">
        <v>25</v>
      </c>
      <c r="B36" s="44">
        <v>6.56</v>
      </c>
      <c r="C36" s="44">
        <v>2.67</v>
      </c>
    </row>
    <row r="37" spans="1:3" x14ac:dyDescent="0.25">
      <c r="A37" s="43">
        <v>26</v>
      </c>
      <c r="B37" s="44">
        <v>6.67</v>
      </c>
      <c r="C37" s="44">
        <v>2.72</v>
      </c>
    </row>
    <row r="38" spans="1:3" x14ac:dyDescent="0.25">
      <c r="A38" s="43">
        <v>27</v>
      </c>
      <c r="B38" s="44">
        <v>6.78</v>
      </c>
      <c r="C38" s="44">
        <v>2.76</v>
      </c>
    </row>
    <row r="39" spans="1:3" x14ac:dyDescent="0.25">
      <c r="A39" s="43">
        <v>28</v>
      </c>
      <c r="B39" s="44">
        <v>6.9</v>
      </c>
      <c r="C39" s="44">
        <v>2.81</v>
      </c>
    </row>
    <row r="40" spans="1:3" x14ac:dyDescent="0.25">
      <c r="A40" s="43">
        <v>29</v>
      </c>
      <c r="B40" s="44">
        <v>7.01</v>
      </c>
      <c r="C40" s="44">
        <v>2.86</v>
      </c>
    </row>
    <row r="41" spans="1:3" x14ac:dyDescent="0.25">
      <c r="A41" s="43">
        <v>30</v>
      </c>
      <c r="B41" s="44">
        <v>7.13</v>
      </c>
      <c r="C41" s="44">
        <v>2.91</v>
      </c>
    </row>
    <row r="42" spans="1:3" x14ac:dyDescent="0.25">
      <c r="A42" s="43">
        <v>31</v>
      </c>
      <c r="B42" s="44">
        <v>7.25</v>
      </c>
      <c r="C42" s="44">
        <v>2.96</v>
      </c>
    </row>
    <row r="43" spans="1:3" x14ac:dyDescent="0.25">
      <c r="A43" s="43">
        <v>32</v>
      </c>
      <c r="B43" s="44">
        <v>7.37</v>
      </c>
      <c r="C43" s="44">
        <v>3.01</v>
      </c>
    </row>
    <row r="44" spans="1:3" x14ac:dyDescent="0.25">
      <c r="A44" s="43">
        <v>33</v>
      </c>
      <c r="B44" s="44">
        <v>7.5</v>
      </c>
      <c r="C44" s="44">
        <v>3.06</v>
      </c>
    </row>
    <row r="45" spans="1:3" x14ac:dyDescent="0.25">
      <c r="A45" s="43">
        <v>34</v>
      </c>
      <c r="B45" s="44">
        <v>7.62</v>
      </c>
      <c r="C45" s="44">
        <v>3.11</v>
      </c>
    </row>
    <row r="46" spans="1:3" x14ac:dyDescent="0.25">
      <c r="A46" s="43">
        <v>35</v>
      </c>
      <c r="B46" s="44">
        <v>7.75</v>
      </c>
      <c r="C46" s="44">
        <v>3.16</v>
      </c>
    </row>
    <row r="47" spans="1:3" x14ac:dyDescent="0.25">
      <c r="A47" s="43">
        <v>36</v>
      </c>
      <c r="B47" s="44">
        <v>7.88</v>
      </c>
      <c r="C47" s="44">
        <v>3.22</v>
      </c>
    </row>
    <row r="48" spans="1:3" x14ac:dyDescent="0.25">
      <c r="A48" s="43">
        <v>37</v>
      </c>
      <c r="B48" s="44">
        <v>8.02</v>
      </c>
      <c r="C48" s="44">
        <v>3.27</v>
      </c>
    </row>
    <row r="49" spans="1:3" x14ac:dyDescent="0.25">
      <c r="A49" s="43">
        <v>38</v>
      </c>
      <c r="B49" s="44">
        <v>8.15</v>
      </c>
      <c r="C49" s="44">
        <v>3.33</v>
      </c>
    </row>
    <row r="50" spans="1:3" x14ac:dyDescent="0.25">
      <c r="A50" s="43">
        <v>39</v>
      </c>
      <c r="B50" s="44">
        <v>8.2899999999999991</v>
      </c>
      <c r="C50" s="44">
        <v>3.38</v>
      </c>
    </row>
    <row r="51" spans="1:3" x14ac:dyDescent="0.25">
      <c r="A51" s="43">
        <v>40</v>
      </c>
      <c r="B51" s="44">
        <v>8.43</v>
      </c>
      <c r="C51" s="44">
        <v>3.43</v>
      </c>
    </row>
    <row r="52" spans="1:3" x14ac:dyDescent="0.25">
      <c r="A52" s="43">
        <v>41</v>
      </c>
      <c r="B52" s="44">
        <v>8.58</v>
      </c>
      <c r="C52" s="44">
        <v>3.48</v>
      </c>
    </row>
    <row r="53" spans="1:3" x14ac:dyDescent="0.25">
      <c r="A53" s="43">
        <v>42</v>
      </c>
      <c r="B53" s="44">
        <v>8.7200000000000006</v>
      </c>
      <c r="C53" s="44">
        <v>3.54</v>
      </c>
    </row>
    <row r="54" spans="1:3" x14ac:dyDescent="0.25">
      <c r="A54" s="43">
        <v>43</v>
      </c>
      <c r="B54" s="44">
        <v>8.8699999999999992</v>
      </c>
      <c r="C54" s="44">
        <v>3.59</v>
      </c>
    </row>
    <row r="55" spans="1:3" x14ac:dyDescent="0.25">
      <c r="A55" s="43">
        <v>44</v>
      </c>
      <c r="B55" s="44">
        <v>9.0299999999999994</v>
      </c>
      <c r="C55" s="44">
        <v>3.64</v>
      </c>
    </row>
    <row r="56" spans="1:3" x14ac:dyDescent="0.25">
      <c r="A56" s="43">
        <v>45</v>
      </c>
      <c r="B56" s="44">
        <v>9.19</v>
      </c>
      <c r="C56" s="44">
        <v>3.69</v>
      </c>
    </row>
    <row r="57" spans="1:3" x14ac:dyDescent="0.25">
      <c r="A57" s="43">
        <v>46</v>
      </c>
      <c r="B57" s="44">
        <v>9.35</v>
      </c>
      <c r="C57" s="44">
        <v>3.74</v>
      </c>
    </row>
    <row r="58" spans="1:3" x14ac:dyDescent="0.25">
      <c r="A58" s="43">
        <v>47</v>
      </c>
      <c r="B58" s="44">
        <v>9.52</v>
      </c>
      <c r="C58" s="44">
        <v>3.79</v>
      </c>
    </row>
    <row r="59" spans="1:3" x14ac:dyDescent="0.25">
      <c r="A59" s="43">
        <v>48</v>
      </c>
      <c r="B59" s="44">
        <v>9.69</v>
      </c>
      <c r="C59" s="44">
        <v>3.83</v>
      </c>
    </row>
    <row r="60" spans="1:3" x14ac:dyDescent="0.25">
      <c r="A60" s="43">
        <v>49</v>
      </c>
      <c r="B60" s="44">
        <v>9.86</v>
      </c>
      <c r="C60" s="44">
        <v>3.87</v>
      </c>
    </row>
    <row r="61" spans="1:3" x14ac:dyDescent="0.25">
      <c r="A61" s="43">
        <v>50</v>
      </c>
      <c r="B61" s="44">
        <v>10.039999999999999</v>
      </c>
      <c r="C61" s="44">
        <v>3.92</v>
      </c>
    </row>
    <row r="62" spans="1:3" x14ac:dyDescent="0.25">
      <c r="A62" s="43">
        <v>51</v>
      </c>
      <c r="B62" s="44">
        <v>10.23</v>
      </c>
      <c r="C62" s="44">
        <v>3.96</v>
      </c>
    </row>
    <row r="63" spans="1:3" x14ac:dyDescent="0.25">
      <c r="A63" s="43">
        <v>52</v>
      </c>
      <c r="B63" s="44">
        <v>10.42</v>
      </c>
      <c r="C63" s="44">
        <v>4</v>
      </c>
    </row>
    <row r="64" spans="1:3" x14ac:dyDescent="0.25">
      <c r="A64" s="43">
        <v>53</v>
      </c>
      <c r="B64" s="44">
        <v>10.62</v>
      </c>
      <c r="C64" s="44">
        <v>4.03</v>
      </c>
    </row>
    <row r="65" spans="1:3" x14ac:dyDescent="0.25">
      <c r="A65" s="43">
        <v>54</v>
      </c>
      <c r="B65" s="44">
        <v>10.82</v>
      </c>
      <c r="C65" s="44">
        <v>4.0599999999999996</v>
      </c>
    </row>
    <row r="66" spans="1:3" x14ac:dyDescent="0.25">
      <c r="A66" s="43">
        <v>55</v>
      </c>
      <c r="B66" s="44">
        <v>11.04</v>
      </c>
      <c r="C66" s="44">
        <v>4.08</v>
      </c>
    </row>
    <row r="67" spans="1:3" x14ac:dyDescent="0.25">
      <c r="A67" s="43">
        <v>56</v>
      </c>
      <c r="B67" s="44">
        <v>11.27</v>
      </c>
      <c r="C67" s="44">
        <v>4.0999999999999996</v>
      </c>
    </row>
    <row r="68" spans="1:3" x14ac:dyDescent="0.25">
      <c r="A68" s="43">
        <v>57</v>
      </c>
      <c r="B68" s="44">
        <v>11.5</v>
      </c>
      <c r="C68" s="44">
        <v>4.12</v>
      </c>
    </row>
    <row r="69" spans="1:3" x14ac:dyDescent="0.25">
      <c r="A69" s="43">
        <v>58</v>
      </c>
      <c r="B69" s="44">
        <v>11.75</v>
      </c>
      <c r="C69" s="44">
        <v>4.13</v>
      </c>
    </row>
    <row r="70" spans="1:3" x14ac:dyDescent="0.25">
      <c r="A70" s="43">
        <v>59</v>
      </c>
      <c r="B70" s="44">
        <v>12</v>
      </c>
      <c r="C70" s="44">
        <v>4.1399999999999997</v>
      </c>
    </row>
    <row r="71" spans="1:3" x14ac:dyDescent="0.25">
      <c r="A71" s="43">
        <v>60</v>
      </c>
      <c r="B71" s="44">
        <v>12.27</v>
      </c>
      <c r="C71" s="44">
        <v>4.1399999999999997</v>
      </c>
    </row>
    <row r="72" spans="1:3" x14ac:dyDescent="0.25">
      <c r="A72" s="43">
        <v>61</v>
      </c>
      <c r="B72" s="44">
        <v>12.55</v>
      </c>
      <c r="C72" s="44">
        <v>4.1399999999999997</v>
      </c>
    </row>
    <row r="73" spans="1:3" x14ac:dyDescent="0.25">
      <c r="A73" s="43">
        <v>62</v>
      </c>
      <c r="B73" s="44">
        <v>12.85</v>
      </c>
      <c r="C73" s="44">
        <v>4.1399999999999997</v>
      </c>
    </row>
    <row r="74" spans="1:3" x14ac:dyDescent="0.25">
      <c r="A74" s="43">
        <v>63</v>
      </c>
      <c r="B74" s="44">
        <v>13.16</v>
      </c>
      <c r="C74" s="44">
        <v>4.12</v>
      </c>
    </row>
    <row r="75" spans="1:3" x14ac:dyDescent="0.25">
      <c r="A75" s="43">
        <v>64</v>
      </c>
      <c r="B75" s="44">
        <v>13.49</v>
      </c>
      <c r="C75" s="44">
        <v>4.1100000000000003</v>
      </c>
    </row>
    <row r="76" spans="1:3" x14ac:dyDescent="0.25">
      <c r="A76" s="43">
        <v>65</v>
      </c>
      <c r="B76" s="44">
        <v>13.84</v>
      </c>
      <c r="C76" s="44">
        <v>4.09</v>
      </c>
    </row>
    <row r="77" spans="1:3" x14ac:dyDescent="0.25">
      <c r="A77" s="43">
        <v>66</v>
      </c>
      <c r="B77" s="44">
        <v>14.21</v>
      </c>
      <c r="C77" s="44">
        <v>4.0599999999999996</v>
      </c>
    </row>
    <row r="78" spans="1:3" x14ac:dyDescent="0.25">
      <c r="A78" s="43">
        <v>67</v>
      </c>
      <c r="B78" s="44">
        <v>14.61</v>
      </c>
      <c r="C78" s="44">
        <v>4.03</v>
      </c>
    </row>
    <row r="79" spans="1:3" x14ac:dyDescent="0.25">
      <c r="A79" s="43">
        <v>68</v>
      </c>
      <c r="B79" s="44">
        <v>14.5</v>
      </c>
      <c r="C79" s="44">
        <v>4</v>
      </c>
    </row>
    <row r="80" spans="1:3" x14ac:dyDescent="0.25">
      <c r="A80" s="43">
        <v>69</v>
      </c>
      <c r="B80" s="44">
        <v>13.86</v>
      </c>
      <c r="C80" s="44">
        <v>3.99</v>
      </c>
    </row>
    <row r="81" spans="1:3" x14ac:dyDescent="0.25">
      <c r="A81" s="43">
        <v>70</v>
      </c>
      <c r="B81" s="44">
        <v>13.23</v>
      </c>
      <c r="C81" s="44">
        <v>3.98</v>
      </c>
    </row>
    <row r="82" spans="1:3" x14ac:dyDescent="0.25">
      <c r="A82" s="43">
        <v>71</v>
      </c>
      <c r="B82" s="44">
        <v>12.61</v>
      </c>
      <c r="C82" s="44">
        <v>3.96</v>
      </c>
    </row>
    <row r="83" spans="1:3" x14ac:dyDescent="0.25">
      <c r="A83" s="43">
        <v>72</v>
      </c>
      <c r="B83" s="44">
        <v>12</v>
      </c>
      <c r="C83" s="44">
        <v>3.93</v>
      </c>
    </row>
    <row r="84" spans="1:3" x14ac:dyDescent="0.25">
      <c r="A84" s="43">
        <v>73</v>
      </c>
      <c r="B84" s="44">
        <v>11.4</v>
      </c>
      <c r="C84" s="44">
        <v>3.9</v>
      </c>
    </row>
    <row r="85" spans="1:3" x14ac:dyDescent="0.25">
      <c r="A85" s="43">
        <v>74</v>
      </c>
      <c r="B85" s="44">
        <v>10.82</v>
      </c>
      <c r="C85" s="44">
        <v>3.86</v>
      </c>
    </row>
  </sheetData>
  <sheetProtection algorithmName="SHA-512" hashValue="W5GE/lrNvP2BNt41rFtBu01M/Vd2Yv19mnDTRzxi3rNZRbu/E0CRMgmQLu7vE4mqN4ipZ9bY96d0xntHEpnCkQ==" saltValue="C5GRGgpY1sQl+q43K9tERg==" spinCount="100000" sheet="1" objects="1" scenarios="1"/>
  <conditionalFormatting sqref="A6:A21">
    <cfRule type="expression" dxfId="697" priority="9" stopIfTrue="1">
      <formula>MOD(ROW(),2)=0</formula>
    </cfRule>
    <cfRule type="expression" dxfId="696" priority="10" stopIfTrue="1">
      <formula>MOD(ROW(),2)&lt;&gt;0</formula>
    </cfRule>
  </conditionalFormatting>
  <conditionalFormatting sqref="B6:C21">
    <cfRule type="expression" dxfId="695" priority="11" stopIfTrue="1">
      <formula>MOD(ROW(),2)=0</formula>
    </cfRule>
    <cfRule type="expression" dxfId="694" priority="12" stopIfTrue="1">
      <formula>MOD(ROW(),2)&lt;&gt;0</formula>
    </cfRule>
  </conditionalFormatting>
  <conditionalFormatting sqref="A26:A85">
    <cfRule type="expression" dxfId="693" priority="13" stopIfTrue="1">
      <formula>MOD(ROW(),2)=0</formula>
    </cfRule>
    <cfRule type="expression" dxfId="692" priority="14" stopIfTrue="1">
      <formula>MOD(ROW(),2)&lt;&gt;0</formula>
    </cfRule>
  </conditionalFormatting>
  <conditionalFormatting sqref="B26:C85">
    <cfRule type="expression" dxfId="691" priority="15" stopIfTrue="1">
      <formula>MOD(ROW(),2)=0</formula>
    </cfRule>
    <cfRule type="expression" dxfId="690" priority="16"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E934-6F71-4BD1-853A-F3193BB5F758}">
  <sheetPr codeName="Sheet23"/>
  <dimension ref="A1:C68"/>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TV In (non-club) - x-220</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192</v>
      </c>
      <c r="C9" s="47"/>
    </row>
    <row r="10" spans="1:3" ht="25" x14ac:dyDescent="0.25">
      <c r="A10" s="40" t="s">
        <v>6</v>
      </c>
      <c r="B10" s="47" t="s">
        <v>193</v>
      </c>
      <c r="C10" s="47"/>
    </row>
    <row r="11" spans="1:3" x14ac:dyDescent="0.25">
      <c r="A11" s="40" t="s">
        <v>140</v>
      </c>
      <c r="B11" s="47" t="s">
        <v>153</v>
      </c>
      <c r="C11" s="47"/>
    </row>
    <row r="12" spans="1:3" x14ac:dyDescent="0.25">
      <c r="A12" s="40" t="s">
        <v>141</v>
      </c>
      <c r="B12" s="47" t="s">
        <v>154</v>
      </c>
      <c r="C12" s="47"/>
    </row>
    <row r="13" spans="1:3" x14ac:dyDescent="0.25">
      <c r="A13" s="40" t="s">
        <v>393</v>
      </c>
      <c r="B13" s="47">
        <v>0</v>
      </c>
      <c r="C13" s="47"/>
    </row>
    <row r="14" spans="1:3" x14ac:dyDescent="0.25">
      <c r="A14" s="40" t="s">
        <v>143</v>
      </c>
      <c r="B14" s="47">
        <v>220</v>
      </c>
      <c r="C14" s="47"/>
    </row>
    <row r="15" spans="1:3" x14ac:dyDescent="0.25">
      <c r="A15" s="40" t="s">
        <v>394</v>
      </c>
      <c r="B15" s="47" t="s">
        <v>194</v>
      </c>
      <c r="C15" s="47"/>
    </row>
    <row r="16" spans="1:3" x14ac:dyDescent="0.25">
      <c r="A16" s="40" t="s">
        <v>145</v>
      </c>
      <c r="B16" s="47" t="s">
        <v>195</v>
      </c>
      <c r="C16" s="47"/>
    </row>
    <row r="17" spans="1:3" x14ac:dyDescent="0.25">
      <c r="A17" s="41" t="s">
        <v>395</v>
      </c>
      <c r="B17" s="47"/>
      <c r="C17" s="47"/>
    </row>
    <row r="18" spans="1:3" x14ac:dyDescent="0.25">
      <c r="A18" s="40" t="s">
        <v>147</v>
      </c>
      <c r="B18" s="48">
        <v>45106</v>
      </c>
      <c r="C18" s="48"/>
    </row>
    <row r="19" spans="1:3" x14ac:dyDescent="0.25">
      <c r="A19" s="40" t="s">
        <v>148</v>
      </c>
      <c r="B19" s="48">
        <v>45014</v>
      </c>
      <c r="C19" s="48"/>
    </row>
    <row r="20" spans="1:3" x14ac:dyDescent="0.25">
      <c r="A20" s="40" t="s">
        <v>149</v>
      </c>
      <c r="B20" s="47" t="s">
        <v>158</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398</v>
      </c>
      <c r="C26" s="56" t="s">
        <v>402</v>
      </c>
    </row>
    <row r="27" spans="1:3" x14ac:dyDescent="0.25">
      <c r="A27" s="43">
        <v>18</v>
      </c>
      <c r="B27" s="44">
        <v>22.86</v>
      </c>
      <c r="C27" s="44">
        <v>4.21</v>
      </c>
    </row>
    <row r="28" spans="1:3" x14ac:dyDescent="0.25">
      <c r="A28" s="43">
        <v>19</v>
      </c>
      <c r="B28" s="44">
        <v>22.79</v>
      </c>
      <c r="C28" s="44">
        <v>4.4000000000000004</v>
      </c>
    </row>
    <row r="29" spans="1:3" x14ac:dyDescent="0.25">
      <c r="A29" s="43">
        <v>20</v>
      </c>
      <c r="B29" s="44">
        <v>22.73</v>
      </c>
      <c r="C29" s="44">
        <v>4.4000000000000004</v>
      </c>
    </row>
    <row r="30" spans="1:3" x14ac:dyDescent="0.25">
      <c r="A30" s="43">
        <v>21</v>
      </c>
      <c r="B30" s="44">
        <v>22.66</v>
      </c>
      <c r="C30" s="44">
        <v>4.4000000000000004</v>
      </c>
    </row>
    <row r="31" spans="1:3" x14ac:dyDescent="0.25">
      <c r="A31" s="43">
        <v>22</v>
      </c>
      <c r="B31" s="44">
        <v>22.59</v>
      </c>
      <c r="C31" s="44">
        <v>4.4000000000000004</v>
      </c>
    </row>
    <row r="32" spans="1:3" x14ac:dyDescent="0.25">
      <c r="A32" s="43">
        <v>23</v>
      </c>
      <c r="B32" s="44">
        <v>22.53</v>
      </c>
      <c r="C32" s="44">
        <v>4.4000000000000004</v>
      </c>
    </row>
    <row r="33" spans="1:3" x14ac:dyDescent="0.25">
      <c r="A33" s="43">
        <v>24</v>
      </c>
      <c r="B33" s="44">
        <v>22.46</v>
      </c>
      <c r="C33" s="44">
        <v>4.4000000000000004</v>
      </c>
    </row>
    <row r="34" spans="1:3" x14ac:dyDescent="0.25">
      <c r="A34" s="43">
        <v>25</v>
      </c>
      <c r="B34" s="44">
        <v>22.39</v>
      </c>
      <c r="C34" s="44">
        <v>4.4000000000000004</v>
      </c>
    </row>
    <row r="35" spans="1:3" x14ac:dyDescent="0.25">
      <c r="A35" s="43">
        <v>26</v>
      </c>
      <c r="B35" s="44">
        <v>22.32</v>
      </c>
      <c r="C35" s="44">
        <v>4.4000000000000004</v>
      </c>
    </row>
    <row r="36" spans="1:3" x14ac:dyDescent="0.25">
      <c r="A36" s="43">
        <v>27</v>
      </c>
      <c r="B36" s="44">
        <v>22.25</v>
      </c>
      <c r="C36" s="44">
        <v>4.4000000000000004</v>
      </c>
    </row>
    <row r="37" spans="1:3" x14ac:dyDescent="0.25">
      <c r="A37" s="43">
        <v>28</v>
      </c>
      <c r="B37" s="44">
        <v>22.19</v>
      </c>
      <c r="C37" s="44">
        <v>4.4000000000000004</v>
      </c>
    </row>
    <row r="38" spans="1:3" x14ac:dyDescent="0.25">
      <c r="A38" s="43">
        <v>29</v>
      </c>
      <c r="B38" s="44">
        <v>22.12</v>
      </c>
      <c r="C38" s="44">
        <v>4.4000000000000004</v>
      </c>
    </row>
    <row r="39" spans="1:3" x14ac:dyDescent="0.25">
      <c r="A39" s="43">
        <v>30</v>
      </c>
      <c r="B39" s="44">
        <v>22.05</v>
      </c>
      <c r="C39" s="44">
        <v>4.4000000000000004</v>
      </c>
    </row>
    <row r="40" spans="1:3" x14ac:dyDescent="0.25">
      <c r="A40" s="43">
        <v>31</v>
      </c>
      <c r="B40" s="44">
        <v>21.98</v>
      </c>
      <c r="C40" s="44">
        <v>4.3899999999999997</v>
      </c>
    </row>
    <row r="41" spans="1:3" x14ac:dyDescent="0.25">
      <c r="A41" s="43">
        <v>32</v>
      </c>
      <c r="B41" s="44">
        <v>21.91</v>
      </c>
      <c r="C41" s="44">
        <v>4.3899999999999997</v>
      </c>
    </row>
    <row r="42" spans="1:3" x14ac:dyDescent="0.25">
      <c r="A42" s="43">
        <v>33</v>
      </c>
      <c r="B42" s="44">
        <v>21.84</v>
      </c>
      <c r="C42" s="44">
        <v>4.3899999999999997</v>
      </c>
    </row>
    <row r="43" spans="1:3" x14ac:dyDescent="0.25">
      <c r="A43" s="43">
        <v>34</v>
      </c>
      <c r="B43" s="44">
        <v>21.77</v>
      </c>
      <c r="C43" s="44">
        <v>4.3899999999999997</v>
      </c>
    </row>
    <row r="44" spans="1:3" x14ac:dyDescent="0.25">
      <c r="A44" s="43">
        <v>35</v>
      </c>
      <c r="B44" s="44">
        <v>21.7</v>
      </c>
      <c r="C44" s="44">
        <v>4.38</v>
      </c>
    </row>
    <row r="45" spans="1:3" x14ac:dyDescent="0.25">
      <c r="A45" s="43">
        <v>36</v>
      </c>
      <c r="B45" s="44">
        <v>21.63</v>
      </c>
      <c r="C45" s="44">
        <v>4.38</v>
      </c>
    </row>
    <row r="46" spans="1:3" x14ac:dyDescent="0.25">
      <c r="A46" s="43">
        <v>37</v>
      </c>
      <c r="B46" s="44">
        <v>21.56</v>
      </c>
      <c r="C46" s="44">
        <v>4.38</v>
      </c>
    </row>
    <row r="47" spans="1:3" x14ac:dyDescent="0.25">
      <c r="A47" s="43">
        <v>38</v>
      </c>
      <c r="B47" s="44">
        <v>21.49</v>
      </c>
      <c r="C47" s="44">
        <v>4.37</v>
      </c>
    </row>
    <row r="48" spans="1:3" x14ac:dyDescent="0.25">
      <c r="A48" s="43">
        <v>39</v>
      </c>
      <c r="B48" s="44">
        <v>21.41</v>
      </c>
      <c r="C48" s="44">
        <v>4.37</v>
      </c>
    </row>
    <row r="49" spans="1:3" x14ac:dyDescent="0.25">
      <c r="A49" s="43">
        <v>40</v>
      </c>
      <c r="B49" s="44">
        <v>21.34</v>
      </c>
      <c r="C49" s="44">
        <v>4.3600000000000003</v>
      </c>
    </row>
    <row r="50" spans="1:3" x14ac:dyDescent="0.25">
      <c r="A50" s="43">
        <v>41</v>
      </c>
      <c r="B50" s="44">
        <v>21.27</v>
      </c>
      <c r="C50" s="44">
        <v>4.3600000000000003</v>
      </c>
    </row>
    <row r="51" spans="1:3" x14ac:dyDescent="0.25">
      <c r="A51" s="43">
        <v>42</v>
      </c>
      <c r="B51" s="44">
        <v>21.19</v>
      </c>
      <c r="C51" s="44">
        <v>4.3499999999999996</v>
      </c>
    </row>
    <row r="52" spans="1:3" x14ac:dyDescent="0.25">
      <c r="A52" s="43">
        <v>43</v>
      </c>
      <c r="B52" s="44">
        <v>21.12</v>
      </c>
      <c r="C52" s="44">
        <v>4.3499999999999996</v>
      </c>
    </row>
    <row r="53" spans="1:3" x14ac:dyDescent="0.25">
      <c r="A53" s="43">
        <v>44</v>
      </c>
      <c r="B53" s="44">
        <v>21.04</v>
      </c>
      <c r="C53" s="44">
        <v>4.34</v>
      </c>
    </row>
    <row r="54" spans="1:3" x14ac:dyDescent="0.25">
      <c r="A54" s="43">
        <v>45</v>
      </c>
      <c r="B54" s="44">
        <v>20.96</v>
      </c>
      <c r="C54" s="44">
        <v>4.33</v>
      </c>
    </row>
    <row r="55" spans="1:3" x14ac:dyDescent="0.25">
      <c r="A55" s="43">
        <v>46</v>
      </c>
      <c r="B55" s="44">
        <v>20.88</v>
      </c>
      <c r="C55" s="44">
        <v>4.33</v>
      </c>
    </row>
    <row r="56" spans="1:3" x14ac:dyDescent="0.25">
      <c r="A56" s="43">
        <v>47</v>
      </c>
      <c r="B56" s="44">
        <v>20.81</v>
      </c>
      <c r="C56" s="44">
        <v>4.32</v>
      </c>
    </row>
    <row r="57" spans="1:3" x14ac:dyDescent="0.25">
      <c r="A57" s="43">
        <v>48</v>
      </c>
      <c r="B57" s="44">
        <v>20.73</v>
      </c>
      <c r="C57" s="44">
        <v>4.3099999999999996</v>
      </c>
    </row>
    <row r="58" spans="1:3" x14ac:dyDescent="0.25">
      <c r="A58" s="43">
        <v>49</v>
      </c>
      <c r="B58" s="44">
        <v>20.65</v>
      </c>
      <c r="C58" s="44">
        <v>4.3</v>
      </c>
    </row>
    <row r="59" spans="1:3" x14ac:dyDescent="0.25">
      <c r="A59" s="43">
        <v>50</v>
      </c>
      <c r="B59" s="44">
        <v>20.57</v>
      </c>
      <c r="C59" s="44">
        <v>4.29</v>
      </c>
    </row>
    <row r="60" spans="1:3" x14ac:dyDescent="0.25">
      <c r="A60" s="43">
        <v>51</v>
      </c>
      <c r="B60" s="44">
        <v>20.49</v>
      </c>
      <c r="C60" s="44">
        <v>4.28</v>
      </c>
    </row>
    <row r="61" spans="1:3" x14ac:dyDescent="0.25">
      <c r="A61" s="43">
        <v>52</v>
      </c>
      <c r="B61" s="44">
        <v>20.41</v>
      </c>
      <c r="C61" s="44">
        <v>4.2699999999999996</v>
      </c>
    </row>
    <row r="62" spans="1:3" x14ac:dyDescent="0.25">
      <c r="A62" s="43">
        <v>53</v>
      </c>
      <c r="B62" s="44">
        <v>20.329999999999998</v>
      </c>
      <c r="C62" s="44">
        <v>4.25</v>
      </c>
    </row>
    <row r="63" spans="1:3" x14ac:dyDescent="0.25">
      <c r="A63" s="43">
        <v>54</v>
      </c>
      <c r="B63" s="44">
        <v>20.260000000000002</v>
      </c>
      <c r="C63" s="44">
        <v>4.24</v>
      </c>
    </row>
    <row r="64" spans="1:3" x14ac:dyDescent="0.25">
      <c r="A64" s="43">
        <v>55</v>
      </c>
      <c r="B64" s="44">
        <v>20.190000000000001</v>
      </c>
      <c r="C64" s="44">
        <v>4.22</v>
      </c>
    </row>
    <row r="65" spans="1:3" x14ac:dyDescent="0.25">
      <c r="A65" s="43">
        <v>56</v>
      </c>
      <c r="B65" s="44">
        <v>20.12</v>
      </c>
      <c r="C65" s="44">
        <v>4.2</v>
      </c>
    </row>
    <row r="66" spans="1:3" x14ac:dyDescent="0.25">
      <c r="A66" s="43">
        <v>57</v>
      </c>
      <c r="B66" s="44">
        <v>20.07</v>
      </c>
      <c r="C66" s="44">
        <v>4.18</v>
      </c>
    </row>
    <row r="67" spans="1:3" x14ac:dyDescent="0.25">
      <c r="A67" s="43">
        <v>58</v>
      </c>
      <c r="B67" s="44">
        <v>20.02</v>
      </c>
      <c r="C67" s="44">
        <v>4.16</v>
      </c>
    </row>
    <row r="68" spans="1:3" x14ac:dyDescent="0.25">
      <c r="A68" s="43">
        <v>59</v>
      </c>
      <c r="B68" s="44">
        <v>19.98</v>
      </c>
      <c r="C68" s="44">
        <v>4.1399999999999997</v>
      </c>
    </row>
  </sheetData>
  <sheetProtection algorithmName="SHA-512" hashValue="CbmXHo9V7CSWbtuZ5f+JQ/tLi58rpMNOM/KC1L30uD+XFwppXZsW8++BriWwMiHnwf7mvtxcVIXgxe0cXQF0aQ==" saltValue="XuawVLMC8vRjQ9oVE4HelA==" spinCount="100000" sheet="1" objects="1" scenarios="1"/>
  <conditionalFormatting sqref="A6:A21">
    <cfRule type="expression" dxfId="687" priority="1" stopIfTrue="1">
      <formula>MOD(ROW(),2)=0</formula>
    </cfRule>
    <cfRule type="expression" dxfId="686" priority="2" stopIfTrue="1">
      <formula>MOD(ROW(),2)&lt;&gt;0</formula>
    </cfRule>
  </conditionalFormatting>
  <conditionalFormatting sqref="B6:C21">
    <cfRule type="expression" dxfId="685" priority="3" stopIfTrue="1">
      <formula>MOD(ROW(),2)=0</formula>
    </cfRule>
    <cfRule type="expression" dxfId="684" priority="4" stopIfTrue="1">
      <formula>MOD(ROW(),2)&lt;&gt;0</formula>
    </cfRule>
  </conditionalFormatting>
  <conditionalFormatting sqref="A26:A68">
    <cfRule type="expression" dxfId="683" priority="5" stopIfTrue="1">
      <formula>MOD(ROW(),2)=0</formula>
    </cfRule>
    <cfRule type="expression" dxfId="682" priority="6" stopIfTrue="1">
      <formula>MOD(ROW(),2)&lt;&gt;0</formula>
    </cfRule>
  </conditionalFormatting>
  <conditionalFormatting sqref="B26:C68">
    <cfRule type="expression" dxfId="681" priority="7" stopIfTrue="1">
      <formula>MOD(ROW(),2)=0</formula>
    </cfRule>
    <cfRule type="expression" dxfId="680"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B0AA9-67A1-43DA-A889-D9F845E12DA6}">
  <sheetPr codeName="Sheet24"/>
  <dimension ref="A1:C68"/>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TV In (non-club) - x-221</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192</v>
      </c>
      <c r="C9" s="47"/>
    </row>
    <row r="10" spans="1:3" ht="25" x14ac:dyDescent="0.25">
      <c r="A10" s="40" t="s">
        <v>6</v>
      </c>
      <c r="B10" s="47" t="s">
        <v>193</v>
      </c>
      <c r="C10" s="47"/>
    </row>
    <row r="11" spans="1:3" x14ac:dyDescent="0.25">
      <c r="A11" s="40" t="s">
        <v>140</v>
      </c>
      <c r="B11" s="47" t="s">
        <v>159</v>
      </c>
      <c r="C11" s="47"/>
    </row>
    <row r="12" spans="1:3" x14ac:dyDescent="0.25">
      <c r="A12" s="40" t="s">
        <v>141</v>
      </c>
      <c r="B12" s="47" t="s">
        <v>154</v>
      </c>
      <c r="C12" s="47"/>
    </row>
    <row r="13" spans="1:3" x14ac:dyDescent="0.25">
      <c r="A13" s="40" t="s">
        <v>393</v>
      </c>
      <c r="B13" s="47">
        <v>0</v>
      </c>
      <c r="C13" s="47"/>
    </row>
    <row r="14" spans="1:3" x14ac:dyDescent="0.25">
      <c r="A14" s="40" t="s">
        <v>143</v>
      </c>
      <c r="B14" s="47">
        <v>221</v>
      </c>
      <c r="C14" s="47"/>
    </row>
    <row r="15" spans="1:3" x14ac:dyDescent="0.25">
      <c r="A15" s="40" t="s">
        <v>394</v>
      </c>
      <c r="B15" s="47" t="s">
        <v>196</v>
      </c>
      <c r="C15" s="47"/>
    </row>
    <row r="16" spans="1:3" x14ac:dyDescent="0.25">
      <c r="A16" s="40" t="s">
        <v>145</v>
      </c>
      <c r="B16" s="47" t="s">
        <v>197</v>
      </c>
      <c r="C16" s="47"/>
    </row>
    <row r="17" spans="1:3" x14ac:dyDescent="0.25">
      <c r="A17" s="41" t="s">
        <v>395</v>
      </c>
      <c r="B17" s="47"/>
      <c r="C17" s="47"/>
    </row>
    <row r="18" spans="1:3" x14ac:dyDescent="0.25">
      <c r="A18" s="40" t="s">
        <v>147</v>
      </c>
      <c r="B18" s="48">
        <v>45106</v>
      </c>
      <c r="C18" s="48"/>
    </row>
    <row r="19" spans="1:3" x14ac:dyDescent="0.25">
      <c r="A19" s="40" t="s">
        <v>148</v>
      </c>
      <c r="B19" s="48">
        <v>45014</v>
      </c>
      <c r="C19" s="48"/>
    </row>
    <row r="20" spans="1:3" x14ac:dyDescent="0.25">
      <c r="A20" s="40" t="s">
        <v>149</v>
      </c>
      <c r="B20" s="47" t="s">
        <v>158</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398</v>
      </c>
      <c r="C26" s="56" t="s">
        <v>402</v>
      </c>
    </row>
    <row r="27" spans="1:3" x14ac:dyDescent="0.25">
      <c r="A27" s="43">
        <v>18</v>
      </c>
      <c r="B27" s="44">
        <v>22.86</v>
      </c>
      <c r="C27" s="44">
        <v>4.21</v>
      </c>
    </row>
    <row r="28" spans="1:3" x14ac:dyDescent="0.25">
      <c r="A28" s="43">
        <v>19</v>
      </c>
      <c r="B28" s="44">
        <v>22.79</v>
      </c>
      <c r="C28" s="44">
        <v>4.4000000000000004</v>
      </c>
    </row>
    <row r="29" spans="1:3" x14ac:dyDescent="0.25">
      <c r="A29" s="43">
        <v>20</v>
      </c>
      <c r="B29" s="44">
        <v>22.73</v>
      </c>
      <c r="C29" s="44">
        <v>4.4000000000000004</v>
      </c>
    </row>
    <row r="30" spans="1:3" x14ac:dyDescent="0.25">
      <c r="A30" s="43">
        <v>21</v>
      </c>
      <c r="B30" s="44">
        <v>22.66</v>
      </c>
      <c r="C30" s="44">
        <v>4.4000000000000004</v>
      </c>
    </row>
    <row r="31" spans="1:3" x14ac:dyDescent="0.25">
      <c r="A31" s="43">
        <v>22</v>
      </c>
      <c r="B31" s="44">
        <v>22.59</v>
      </c>
      <c r="C31" s="44">
        <v>4.4000000000000004</v>
      </c>
    </row>
    <row r="32" spans="1:3" x14ac:dyDescent="0.25">
      <c r="A32" s="43">
        <v>23</v>
      </c>
      <c r="B32" s="44">
        <v>22.53</v>
      </c>
      <c r="C32" s="44">
        <v>4.4000000000000004</v>
      </c>
    </row>
    <row r="33" spans="1:3" x14ac:dyDescent="0.25">
      <c r="A33" s="43">
        <v>24</v>
      </c>
      <c r="B33" s="44">
        <v>22.46</v>
      </c>
      <c r="C33" s="44">
        <v>4.4000000000000004</v>
      </c>
    </row>
    <row r="34" spans="1:3" x14ac:dyDescent="0.25">
      <c r="A34" s="43">
        <v>25</v>
      </c>
      <c r="B34" s="44">
        <v>22.39</v>
      </c>
      <c r="C34" s="44">
        <v>4.4000000000000004</v>
      </c>
    </row>
    <row r="35" spans="1:3" x14ac:dyDescent="0.25">
      <c r="A35" s="43">
        <v>26</v>
      </c>
      <c r="B35" s="44">
        <v>22.32</v>
      </c>
      <c r="C35" s="44">
        <v>4.4000000000000004</v>
      </c>
    </row>
    <row r="36" spans="1:3" x14ac:dyDescent="0.25">
      <c r="A36" s="43">
        <v>27</v>
      </c>
      <c r="B36" s="44">
        <v>22.25</v>
      </c>
      <c r="C36" s="44">
        <v>4.4000000000000004</v>
      </c>
    </row>
    <row r="37" spans="1:3" x14ac:dyDescent="0.25">
      <c r="A37" s="43">
        <v>28</v>
      </c>
      <c r="B37" s="44">
        <v>22.19</v>
      </c>
      <c r="C37" s="44">
        <v>4.4000000000000004</v>
      </c>
    </row>
    <row r="38" spans="1:3" x14ac:dyDescent="0.25">
      <c r="A38" s="43">
        <v>29</v>
      </c>
      <c r="B38" s="44">
        <v>22.12</v>
      </c>
      <c r="C38" s="44">
        <v>4.4000000000000004</v>
      </c>
    </row>
    <row r="39" spans="1:3" x14ac:dyDescent="0.25">
      <c r="A39" s="43">
        <v>30</v>
      </c>
      <c r="B39" s="44">
        <v>22.05</v>
      </c>
      <c r="C39" s="44">
        <v>4.4000000000000004</v>
      </c>
    </row>
    <row r="40" spans="1:3" x14ac:dyDescent="0.25">
      <c r="A40" s="43">
        <v>31</v>
      </c>
      <c r="B40" s="44">
        <v>21.98</v>
      </c>
      <c r="C40" s="44">
        <v>4.3899999999999997</v>
      </c>
    </row>
    <row r="41" spans="1:3" x14ac:dyDescent="0.25">
      <c r="A41" s="43">
        <v>32</v>
      </c>
      <c r="B41" s="44">
        <v>21.91</v>
      </c>
      <c r="C41" s="44">
        <v>4.3899999999999997</v>
      </c>
    </row>
    <row r="42" spans="1:3" x14ac:dyDescent="0.25">
      <c r="A42" s="43">
        <v>33</v>
      </c>
      <c r="B42" s="44">
        <v>21.84</v>
      </c>
      <c r="C42" s="44">
        <v>4.3899999999999997</v>
      </c>
    </row>
    <row r="43" spans="1:3" x14ac:dyDescent="0.25">
      <c r="A43" s="43">
        <v>34</v>
      </c>
      <c r="B43" s="44">
        <v>21.77</v>
      </c>
      <c r="C43" s="44">
        <v>4.3899999999999997</v>
      </c>
    </row>
    <row r="44" spans="1:3" x14ac:dyDescent="0.25">
      <c r="A44" s="43">
        <v>35</v>
      </c>
      <c r="B44" s="44">
        <v>21.7</v>
      </c>
      <c r="C44" s="44">
        <v>4.38</v>
      </c>
    </row>
    <row r="45" spans="1:3" x14ac:dyDescent="0.25">
      <c r="A45" s="43">
        <v>36</v>
      </c>
      <c r="B45" s="44">
        <v>21.63</v>
      </c>
      <c r="C45" s="44">
        <v>4.38</v>
      </c>
    </row>
    <row r="46" spans="1:3" x14ac:dyDescent="0.25">
      <c r="A46" s="43">
        <v>37</v>
      </c>
      <c r="B46" s="44">
        <v>21.56</v>
      </c>
      <c r="C46" s="44">
        <v>4.38</v>
      </c>
    </row>
    <row r="47" spans="1:3" x14ac:dyDescent="0.25">
      <c r="A47" s="43">
        <v>38</v>
      </c>
      <c r="B47" s="44">
        <v>21.49</v>
      </c>
      <c r="C47" s="44">
        <v>4.37</v>
      </c>
    </row>
    <row r="48" spans="1:3" x14ac:dyDescent="0.25">
      <c r="A48" s="43">
        <v>39</v>
      </c>
      <c r="B48" s="44">
        <v>21.41</v>
      </c>
      <c r="C48" s="44">
        <v>4.37</v>
      </c>
    </row>
    <row r="49" spans="1:3" x14ac:dyDescent="0.25">
      <c r="A49" s="43">
        <v>40</v>
      </c>
      <c r="B49" s="44">
        <v>21.34</v>
      </c>
      <c r="C49" s="44">
        <v>4.3600000000000003</v>
      </c>
    </row>
    <row r="50" spans="1:3" x14ac:dyDescent="0.25">
      <c r="A50" s="43">
        <v>41</v>
      </c>
      <c r="B50" s="44">
        <v>21.27</v>
      </c>
      <c r="C50" s="44">
        <v>4.3600000000000003</v>
      </c>
    </row>
    <row r="51" spans="1:3" x14ac:dyDescent="0.25">
      <c r="A51" s="43">
        <v>42</v>
      </c>
      <c r="B51" s="44">
        <v>21.19</v>
      </c>
      <c r="C51" s="44">
        <v>4.3499999999999996</v>
      </c>
    </row>
    <row r="52" spans="1:3" x14ac:dyDescent="0.25">
      <c r="A52" s="43">
        <v>43</v>
      </c>
      <c r="B52" s="44">
        <v>21.12</v>
      </c>
      <c r="C52" s="44">
        <v>4.3499999999999996</v>
      </c>
    </row>
    <row r="53" spans="1:3" x14ac:dyDescent="0.25">
      <c r="A53" s="43">
        <v>44</v>
      </c>
      <c r="B53" s="44">
        <v>21.04</v>
      </c>
      <c r="C53" s="44">
        <v>4.34</v>
      </c>
    </row>
    <row r="54" spans="1:3" x14ac:dyDescent="0.25">
      <c r="A54" s="43">
        <v>45</v>
      </c>
      <c r="B54" s="44">
        <v>20.96</v>
      </c>
      <c r="C54" s="44">
        <v>4.33</v>
      </c>
    </row>
    <row r="55" spans="1:3" x14ac:dyDescent="0.25">
      <c r="A55" s="43">
        <v>46</v>
      </c>
      <c r="B55" s="44">
        <v>20.88</v>
      </c>
      <c r="C55" s="44">
        <v>4.33</v>
      </c>
    </row>
    <row r="56" spans="1:3" x14ac:dyDescent="0.25">
      <c r="A56" s="43">
        <v>47</v>
      </c>
      <c r="B56" s="44">
        <v>20.81</v>
      </c>
      <c r="C56" s="44">
        <v>4.32</v>
      </c>
    </row>
    <row r="57" spans="1:3" x14ac:dyDescent="0.25">
      <c r="A57" s="43">
        <v>48</v>
      </c>
      <c r="B57" s="44">
        <v>20.73</v>
      </c>
      <c r="C57" s="44">
        <v>4.3099999999999996</v>
      </c>
    </row>
    <row r="58" spans="1:3" x14ac:dyDescent="0.25">
      <c r="A58" s="43">
        <v>49</v>
      </c>
      <c r="B58" s="44">
        <v>20.65</v>
      </c>
      <c r="C58" s="44">
        <v>4.3</v>
      </c>
    </row>
    <row r="59" spans="1:3" x14ac:dyDescent="0.25">
      <c r="A59" s="43">
        <v>50</v>
      </c>
      <c r="B59" s="44">
        <v>20.57</v>
      </c>
      <c r="C59" s="44">
        <v>4.29</v>
      </c>
    </row>
    <row r="60" spans="1:3" x14ac:dyDescent="0.25">
      <c r="A60" s="43">
        <v>51</v>
      </c>
      <c r="B60" s="44">
        <v>20.49</v>
      </c>
      <c r="C60" s="44">
        <v>4.28</v>
      </c>
    </row>
    <row r="61" spans="1:3" x14ac:dyDescent="0.25">
      <c r="A61" s="43">
        <v>52</v>
      </c>
      <c r="B61" s="44">
        <v>20.41</v>
      </c>
      <c r="C61" s="44">
        <v>4.2699999999999996</v>
      </c>
    </row>
    <row r="62" spans="1:3" x14ac:dyDescent="0.25">
      <c r="A62" s="43">
        <v>53</v>
      </c>
      <c r="B62" s="44">
        <v>20.329999999999998</v>
      </c>
      <c r="C62" s="44">
        <v>4.25</v>
      </c>
    </row>
    <row r="63" spans="1:3" x14ac:dyDescent="0.25">
      <c r="A63" s="43">
        <v>54</v>
      </c>
      <c r="B63" s="44">
        <v>20.260000000000002</v>
      </c>
      <c r="C63" s="44">
        <v>4.24</v>
      </c>
    </row>
    <row r="64" spans="1:3" x14ac:dyDescent="0.25">
      <c r="A64" s="43">
        <v>55</v>
      </c>
      <c r="B64" s="44">
        <v>20.190000000000001</v>
      </c>
      <c r="C64" s="44">
        <v>4.22</v>
      </c>
    </row>
    <row r="65" spans="1:3" x14ac:dyDescent="0.25">
      <c r="A65" s="43">
        <v>56</v>
      </c>
      <c r="B65" s="44">
        <v>20.12</v>
      </c>
      <c r="C65" s="44">
        <v>4.2</v>
      </c>
    </row>
    <row r="66" spans="1:3" x14ac:dyDescent="0.25">
      <c r="A66" s="43">
        <v>57</v>
      </c>
      <c r="B66" s="44">
        <v>20.07</v>
      </c>
      <c r="C66" s="44">
        <v>4.18</v>
      </c>
    </row>
    <row r="67" spans="1:3" x14ac:dyDescent="0.25">
      <c r="A67" s="43">
        <v>58</v>
      </c>
      <c r="B67" s="44">
        <v>20.02</v>
      </c>
      <c r="C67" s="44">
        <v>4.16</v>
      </c>
    </row>
    <row r="68" spans="1:3" x14ac:dyDescent="0.25">
      <c r="A68" s="43">
        <v>59</v>
      </c>
      <c r="B68" s="44">
        <v>19.98</v>
      </c>
      <c r="C68" s="44">
        <v>4.1399999999999997</v>
      </c>
    </row>
  </sheetData>
  <sheetProtection algorithmName="SHA-512" hashValue="G16UyzfwlxmZhdJq9u6CChifsiVQGhwQEKD+JLFa6fwRnwklm8LRH4trdWQnggKwMUBLgvro/gIPqgjt1Wp50Q==" saltValue="E+n0mI+G7H5hUkLnQqKzkg==" spinCount="100000" sheet="1" objects="1" scenarios="1"/>
  <conditionalFormatting sqref="A6:A21">
    <cfRule type="expression" dxfId="677" priority="1" stopIfTrue="1">
      <formula>MOD(ROW(),2)=0</formula>
    </cfRule>
    <cfRule type="expression" dxfId="676" priority="2" stopIfTrue="1">
      <formula>MOD(ROW(),2)&lt;&gt;0</formula>
    </cfRule>
  </conditionalFormatting>
  <conditionalFormatting sqref="B6:C21">
    <cfRule type="expression" dxfId="675" priority="3" stopIfTrue="1">
      <formula>MOD(ROW(),2)=0</formula>
    </cfRule>
    <cfRule type="expression" dxfId="674" priority="4" stopIfTrue="1">
      <formula>MOD(ROW(),2)&lt;&gt;0</formula>
    </cfRule>
  </conditionalFormatting>
  <conditionalFormatting sqref="A26:A68">
    <cfRule type="expression" dxfId="673" priority="5" stopIfTrue="1">
      <formula>MOD(ROW(),2)=0</formula>
    </cfRule>
    <cfRule type="expression" dxfId="672" priority="6" stopIfTrue="1">
      <formula>MOD(ROW(),2)&lt;&gt;0</formula>
    </cfRule>
  </conditionalFormatting>
  <conditionalFormatting sqref="B26:C68">
    <cfRule type="expression" dxfId="671" priority="7" stopIfTrue="1">
      <formula>MOD(ROW(),2)=0</formula>
    </cfRule>
    <cfRule type="expression" dxfId="670"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955DB-3CD2-4F1C-B35A-6AA02C467979}">
  <sheetPr codeName="Sheet25"/>
  <dimension ref="A1:F62"/>
  <sheetViews>
    <sheetView showGridLines="0" workbookViewId="0">
      <selection activeCell="A6" sqref="A6"/>
    </sheetView>
  </sheetViews>
  <sheetFormatPr defaultRowHeight="12.5" x14ac:dyDescent="0.25"/>
  <cols>
    <col min="1" max="1" width="31.6328125" customWidth="1"/>
    <col min="2" max="6" width="22.6328125" customWidth="1"/>
  </cols>
  <sheetData>
    <row r="1" spans="1:6" s="1" customFormat="1" ht="20" x14ac:dyDescent="0.4">
      <c r="A1" s="2" t="s">
        <v>0</v>
      </c>
    </row>
    <row r="2" spans="1:6" s="1" customFormat="1" ht="15.5" x14ac:dyDescent="0.35">
      <c r="A2" s="30" t="s">
        <v>1</v>
      </c>
      <c r="B2" s="3" t="str">
        <f>wb_title</f>
        <v>Fire_S - Consolidated Factor Spreadsheet</v>
      </c>
    </row>
    <row r="3" spans="1:6" s="1" customFormat="1" ht="15.5" x14ac:dyDescent="0.35">
      <c r="A3" s="30" t="s">
        <v>2</v>
      </c>
      <c r="B3" s="3" t="str">
        <f>TABLE_FACTOR_TYPE_1 &amp; " - x-" &amp; TABLE_SERIES_NUMBER_1</f>
        <v>PenCE - x-301</v>
      </c>
    </row>
    <row r="6" spans="1:6" x14ac:dyDescent="0.25">
      <c r="A6" s="40" t="s">
        <v>390</v>
      </c>
      <c r="B6" s="47" t="s">
        <v>391</v>
      </c>
      <c r="C6" s="47"/>
      <c r="D6" s="47"/>
      <c r="E6" s="47"/>
      <c r="F6" s="47"/>
    </row>
    <row r="7" spans="1:6" x14ac:dyDescent="0.25">
      <c r="A7" s="40" t="s">
        <v>392</v>
      </c>
      <c r="B7" s="47" t="s">
        <v>31</v>
      </c>
      <c r="C7" s="47"/>
      <c r="D7" s="47"/>
      <c r="E7" s="47"/>
      <c r="F7" s="47"/>
    </row>
    <row r="8" spans="1:6" x14ac:dyDescent="0.25">
      <c r="A8" s="40" t="s">
        <v>138</v>
      </c>
      <c r="B8" s="47">
        <v>1992</v>
      </c>
      <c r="C8" s="47"/>
      <c r="D8" s="47"/>
      <c r="E8" s="47"/>
      <c r="F8" s="47"/>
    </row>
    <row r="9" spans="1:6" x14ac:dyDescent="0.25">
      <c r="A9" s="40" t="s">
        <v>139</v>
      </c>
      <c r="B9" s="47" t="s">
        <v>198</v>
      </c>
      <c r="C9" s="47"/>
      <c r="D9" s="47"/>
      <c r="E9" s="47"/>
      <c r="F9" s="47"/>
    </row>
    <row r="10" spans="1:6" ht="25" x14ac:dyDescent="0.25">
      <c r="A10" s="40" t="s">
        <v>6</v>
      </c>
      <c r="B10" s="47" t="s">
        <v>199</v>
      </c>
      <c r="C10" s="47"/>
      <c r="D10" s="47"/>
      <c r="E10" s="47"/>
      <c r="F10" s="47"/>
    </row>
    <row r="11" spans="1:6" x14ac:dyDescent="0.25">
      <c r="A11" s="40" t="s">
        <v>140</v>
      </c>
      <c r="B11" s="47" t="s">
        <v>153</v>
      </c>
      <c r="C11" s="47"/>
      <c r="D11" s="47"/>
      <c r="E11" s="47"/>
      <c r="F11" s="47"/>
    </row>
    <row r="12" spans="1:6" x14ac:dyDescent="0.25">
      <c r="A12" s="40" t="s">
        <v>141</v>
      </c>
      <c r="B12" s="47" t="s">
        <v>154</v>
      </c>
      <c r="C12" s="47"/>
      <c r="D12" s="47"/>
      <c r="E12" s="47"/>
      <c r="F12" s="47"/>
    </row>
    <row r="13" spans="1:6" x14ac:dyDescent="0.25">
      <c r="A13" s="40" t="s">
        <v>393</v>
      </c>
      <c r="B13" s="47" t="s">
        <v>155</v>
      </c>
      <c r="C13" s="47"/>
      <c r="D13" s="47"/>
      <c r="E13" s="47"/>
      <c r="F13" s="47"/>
    </row>
    <row r="14" spans="1:6" x14ac:dyDescent="0.25">
      <c r="A14" s="40" t="s">
        <v>143</v>
      </c>
      <c r="B14" s="47">
        <v>301</v>
      </c>
      <c r="C14" s="47"/>
      <c r="D14" s="47"/>
      <c r="E14" s="47"/>
      <c r="F14" s="47"/>
    </row>
    <row r="15" spans="1:6" x14ac:dyDescent="0.25">
      <c r="A15" s="40" t="s">
        <v>394</v>
      </c>
      <c r="B15" s="47" t="s">
        <v>200</v>
      </c>
      <c r="C15" s="47"/>
      <c r="D15" s="47"/>
      <c r="E15" s="47"/>
      <c r="F15" s="47"/>
    </row>
    <row r="16" spans="1:6" x14ac:dyDescent="0.25">
      <c r="A16" s="40" t="s">
        <v>145</v>
      </c>
      <c r="B16" s="47" t="s">
        <v>201</v>
      </c>
      <c r="C16" s="47"/>
      <c r="D16" s="47"/>
      <c r="E16" s="47"/>
      <c r="F16" s="47"/>
    </row>
    <row r="17" spans="1:6" x14ac:dyDescent="0.25">
      <c r="A17" s="41" t="s">
        <v>395</v>
      </c>
      <c r="B17" s="47"/>
      <c r="C17" s="47"/>
      <c r="D17" s="47"/>
      <c r="E17" s="47"/>
      <c r="F17" s="47"/>
    </row>
    <row r="18" spans="1:6" x14ac:dyDescent="0.25">
      <c r="A18" s="40" t="s">
        <v>147</v>
      </c>
      <c r="B18" s="48">
        <v>46163</v>
      </c>
      <c r="C18" s="48"/>
      <c r="D18" s="48"/>
      <c r="E18" s="48"/>
      <c r="F18" s="48"/>
    </row>
    <row r="19" spans="1:6" x14ac:dyDescent="0.25">
      <c r="A19" s="40" t="s">
        <v>148</v>
      </c>
      <c r="B19" s="48"/>
      <c r="C19" s="48"/>
      <c r="D19" s="48"/>
      <c r="E19" s="48"/>
      <c r="F19" s="48"/>
    </row>
    <row r="20" spans="1:6" x14ac:dyDescent="0.25">
      <c r="A20" s="40" t="s">
        <v>149</v>
      </c>
      <c r="B20" s="47" t="s">
        <v>158</v>
      </c>
      <c r="C20" s="47"/>
      <c r="D20" s="47"/>
      <c r="E20" s="47"/>
      <c r="F20" s="47"/>
    </row>
    <row r="21" spans="1:6" x14ac:dyDescent="0.25">
      <c r="A21" s="40" t="s">
        <v>396</v>
      </c>
      <c r="B21" s="47" t="s">
        <v>77</v>
      </c>
      <c r="C21" s="47"/>
      <c r="D21" s="47"/>
      <c r="E21" s="47"/>
      <c r="F21" s="47"/>
    </row>
    <row r="23" spans="1:6" x14ac:dyDescent="0.25">
      <c r="A23" s="23" t="str">
        <f>HYPERLINK("#'Factor List'!A1", "Back to Factor List")</f>
        <v>Back to Factor List</v>
      </c>
      <c r="B23" s="23" t="str">
        <f>HYPERLINK("#'Assumptions'!A1", "Assumptions")</f>
        <v>Assumptions</v>
      </c>
    </row>
    <row r="26" spans="1:6" s="57" customFormat="1" ht="39" x14ac:dyDescent="0.25">
      <c r="A26" s="56" t="s">
        <v>397</v>
      </c>
      <c r="B26" s="56" t="s">
        <v>403</v>
      </c>
      <c r="C26" s="56" t="s">
        <v>404</v>
      </c>
      <c r="D26" s="56" t="s">
        <v>399</v>
      </c>
      <c r="E26" s="56" t="s">
        <v>405</v>
      </c>
      <c r="F26" s="56" t="s">
        <v>400</v>
      </c>
    </row>
    <row r="27" spans="1:6" x14ac:dyDescent="0.25">
      <c r="A27" s="43">
        <v>50</v>
      </c>
      <c r="B27" s="44">
        <v>24.1</v>
      </c>
      <c r="C27" s="44">
        <v>19.97</v>
      </c>
      <c r="D27" s="44">
        <v>3.41</v>
      </c>
      <c r="E27" s="44"/>
      <c r="F27" s="44">
        <v>0</v>
      </c>
    </row>
    <row r="28" spans="1:6" x14ac:dyDescent="0.25">
      <c r="A28" s="43">
        <v>51</v>
      </c>
      <c r="B28" s="44">
        <v>23.66</v>
      </c>
      <c r="C28" s="44">
        <v>20.37</v>
      </c>
      <c r="D28" s="44">
        <v>3.45</v>
      </c>
      <c r="E28" s="44"/>
      <c r="F28" s="44">
        <v>0</v>
      </c>
    </row>
    <row r="29" spans="1:6" x14ac:dyDescent="0.25">
      <c r="A29" s="43">
        <v>52</v>
      </c>
      <c r="B29" s="44">
        <v>23.2</v>
      </c>
      <c r="C29" s="44">
        <v>20.79</v>
      </c>
      <c r="D29" s="44">
        <v>3.49</v>
      </c>
      <c r="E29" s="44"/>
      <c r="F29" s="44">
        <v>0</v>
      </c>
    </row>
    <row r="30" spans="1:6" x14ac:dyDescent="0.25">
      <c r="A30" s="43">
        <v>53</v>
      </c>
      <c r="B30" s="44">
        <v>22.72</v>
      </c>
      <c r="C30" s="44">
        <v>21.22</v>
      </c>
      <c r="D30" s="44">
        <v>3.53</v>
      </c>
      <c r="E30" s="44"/>
      <c r="F30" s="44">
        <v>0</v>
      </c>
    </row>
    <row r="31" spans="1:6" x14ac:dyDescent="0.25">
      <c r="A31" s="43">
        <v>54</v>
      </c>
      <c r="B31" s="44">
        <v>22.19</v>
      </c>
      <c r="C31" s="44">
        <v>21.68</v>
      </c>
      <c r="D31" s="44">
        <v>3.56</v>
      </c>
      <c r="E31" s="44"/>
      <c r="F31" s="44">
        <v>0</v>
      </c>
    </row>
    <row r="32" spans="1:6" x14ac:dyDescent="0.25">
      <c r="A32" s="43">
        <v>55</v>
      </c>
      <c r="B32" s="44">
        <v>21.64</v>
      </c>
      <c r="C32" s="44"/>
      <c r="D32" s="44">
        <v>3.59</v>
      </c>
      <c r="E32" s="44"/>
      <c r="F32" s="44">
        <v>0</v>
      </c>
    </row>
    <row r="33" spans="1:6" x14ac:dyDescent="0.25">
      <c r="A33" s="43">
        <v>56</v>
      </c>
      <c r="B33" s="44">
        <v>21.11</v>
      </c>
      <c r="C33" s="44"/>
      <c r="D33" s="44">
        <v>3.62</v>
      </c>
      <c r="E33" s="44"/>
      <c r="F33" s="44">
        <v>0</v>
      </c>
    </row>
    <row r="34" spans="1:6" x14ac:dyDescent="0.25">
      <c r="A34" s="43">
        <v>57</v>
      </c>
      <c r="B34" s="44">
        <v>20.58</v>
      </c>
      <c r="C34" s="44"/>
      <c r="D34" s="44">
        <v>3.65</v>
      </c>
      <c r="E34" s="44"/>
      <c r="F34" s="44">
        <v>0</v>
      </c>
    </row>
    <row r="35" spans="1:6" x14ac:dyDescent="0.25">
      <c r="A35" s="43">
        <v>58</v>
      </c>
      <c r="B35" s="44">
        <v>20.03</v>
      </c>
      <c r="C35" s="44"/>
      <c r="D35" s="44">
        <v>3.67</v>
      </c>
      <c r="E35" s="44"/>
      <c r="F35" s="44">
        <v>0</v>
      </c>
    </row>
    <row r="36" spans="1:6" x14ac:dyDescent="0.25">
      <c r="A36" s="43">
        <v>59</v>
      </c>
      <c r="B36" s="44">
        <v>19.489999999999998</v>
      </c>
      <c r="C36" s="44"/>
      <c r="D36" s="44">
        <v>3.69</v>
      </c>
      <c r="E36" s="44"/>
      <c r="F36" s="44">
        <v>0</v>
      </c>
    </row>
    <row r="37" spans="1:6" x14ac:dyDescent="0.25">
      <c r="A37" s="43">
        <v>60</v>
      </c>
      <c r="B37" s="44">
        <v>18.93</v>
      </c>
      <c r="C37" s="44"/>
      <c r="D37" s="44">
        <v>3.71</v>
      </c>
      <c r="E37" s="44"/>
      <c r="F37" s="44">
        <v>0</v>
      </c>
    </row>
    <row r="38" spans="1:6" x14ac:dyDescent="0.25">
      <c r="A38" s="43">
        <v>61</v>
      </c>
      <c r="B38" s="44">
        <v>18.38</v>
      </c>
      <c r="C38" s="44"/>
      <c r="D38" s="44">
        <v>3.73</v>
      </c>
      <c r="E38" s="44"/>
      <c r="F38" s="44">
        <v>0</v>
      </c>
    </row>
    <row r="39" spans="1:6" x14ac:dyDescent="0.25">
      <c r="A39" s="43">
        <v>62</v>
      </c>
      <c r="B39" s="44">
        <v>17.809999999999999</v>
      </c>
      <c r="C39" s="44"/>
      <c r="D39" s="44">
        <v>3.74</v>
      </c>
      <c r="E39" s="44"/>
      <c r="F39" s="44">
        <v>0</v>
      </c>
    </row>
    <row r="40" spans="1:6" x14ac:dyDescent="0.25">
      <c r="A40" s="43">
        <v>63</v>
      </c>
      <c r="B40" s="44">
        <v>17.25</v>
      </c>
      <c r="C40" s="44"/>
      <c r="D40" s="44">
        <v>3.75</v>
      </c>
      <c r="E40" s="44"/>
      <c r="F40" s="44">
        <v>0</v>
      </c>
    </row>
    <row r="41" spans="1:6" x14ac:dyDescent="0.25">
      <c r="A41" s="43">
        <v>64</v>
      </c>
      <c r="B41" s="44">
        <v>16.68</v>
      </c>
      <c r="C41" s="44"/>
      <c r="D41" s="44">
        <v>3.76</v>
      </c>
      <c r="E41" s="44"/>
      <c r="F41" s="44">
        <v>0</v>
      </c>
    </row>
    <row r="42" spans="1:6" x14ac:dyDescent="0.25">
      <c r="A42" s="43">
        <v>65</v>
      </c>
      <c r="B42" s="44">
        <v>16.100000000000001</v>
      </c>
      <c r="C42" s="44"/>
      <c r="D42" s="44">
        <v>3.76</v>
      </c>
      <c r="E42" s="44"/>
      <c r="F42" s="44">
        <v>0</v>
      </c>
    </row>
    <row r="43" spans="1:6" x14ac:dyDescent="0.25">
      <c r="A43" s="43">
        <v>66</v>
      </c>
      <c r="B43" s="44">
        <v>15.53</v>
      </c>
      <c r="C43" s="44"/>
      <c r="D43" s="44">
        <v>3.76</v>
      </c>
      <c r="E43" s="44"/>
      <c r="F43" s="44">
        <v>0</v>
      </c>
    </row>
    <row r="44" spans="1:6" x14ac:dyDescent="0.25">
      <c r="A44" s="43">
        <v>67</v>
      </c>
      <c r="B44" s="44">
        <v>14.95</v>
      </c>
      <c r="C44" s="44"/>
      <c r="D44" s="44">
        <v>3.76</v>
      </c>
      <c r="E44" s="44"/>
      <c r="F44" s="44">
        <v>0</v>
      </c>
    </row>
    <row r="45" spans="1:6" x14ac:dyDescent="0.25">
      <c r="A45" s="43">
        <v>68</v>
      </c>
      <c r="B45" s="44">
        <v>14.36</v>
      </c>
      <c r="C45" s="44"/>
      <c r="D45" s="44">
        <v>3.75</v>
      </c>
      <c r="E45" s="44"/>
      <c r="F45" s="44">
        <v>0</v>
      </c>
    </row>
    <row r="46" spans="1:6" x14ac:dyDescent="0.25">
      <c r="A46" s="43">
        <v>69</v>
      </c>
      <c r="B46" s="44">
        <v>13.77</v>
      </c>
      <c r="C46" s="44"/>
      <c r="D46" s="44">
        <v>3.74</v>
      </c>
      <c r="E46" s="44"/>
      <c r="F46" s="44"/>
    </row>
    <row r="47" spans="1:6" x14ac:dyDescent="0.25">
      <c r="A47" s="43">
        <v>70</v>
      </c>
      <c r="B47" s="44">
        <v>13.18</v>
      </c>
      <c r="C47" s="44"/>
      <c r="D47" s="44">
        <v>3.73</v>
      </c>
      <c r="E47" s="44"/>
      <c r="F47" s="44"/>
    </row>
    <row r="48" spans="1:6" x14ac:dyDescent="0.25">
      <c r="A48" s="43">
        <v>71</v>
      </c>
      <c r="B48" s="44">
        <v>12.59</v>
      </c>
      <c r="C48" s="44"/>
      <c r="D48" s="44">
        <v>3.71</v>
      </c>
      <c r="E48" s="44"/>
      <c r="F48" s="44"/>
    </row>
    <row r="49" spans="1:6" x14ac:dyDescent="0.25">
      <c r="A49" s="43">
        <v>72</v>
      </c>
      <c r="B49" s="44">
        <v>11.99</v>
      </c>
      <c r="C49" s="44"/>
      <c r="D49" s="44">
        <v>3.69</v>
      </c>
      <c r="E49" s="44"/>
      <c r="F49" s="44"/>
    </row>
    <row r="50" spans="1:6" x14ac:dyDescent="0.25">
      <c r="A50" s="43">
        <v>73</v>
      </c>
      <c r="B50" s="44">
        <v>11.4</v>
      </c>
      <c r="C50" s="44"/>
      <c r="D50" s="44">
        <v>3.66</v>
      </c>
      <c r="E50" s="44">
        <v>2.0099999999999998</v>
      </c>
      <c r="F50" s="44"/>
    </row>
    <row r="51" spans="1:6" x14ac:dyDescent="0.25">
      <c r="A51" s="43">
        <v>74</v>
      </c>
      <c r="B51" s="44">
        <v>10.82</v>
      </c>
      <c r="C51" s="44"/>
      <c r="D51" s="44">
        <v>3.52</v>
      </c>
      <c r="E51" s="44">
        <v>1.84</v>
      </c>
      <c r="F51" s="44"/>
    </row>
    <row r="52" spans="1:6" x14ac:dyDescent="0.25">
      <c r="A52" s="43">
        <v>75</v>
      </c>
      <c r="B52" s="44">
        <v>10.26</v>
      </c>
      <c r="C52" s="44"/>
      <c r="D52" s="44">
        <v>3.38</v>
      </c>
      <c r="E52" s="44">
        <v>1.67</v>
      </c>
      <c r="F52" s="44"/>
    </row>
    <row r="53" spans="1:6" x14ac:dyDescent="0.25">
      <c r="A53" s="43">
        <v>76</v>
      </c>
      <c r="B53" s="44">
        <v>9.6999999999999993</v>
      </c>
      <c r="C53" s="44"/>
      <c r="D53" s="44">
        <v>3.32</v>
      </c>
      <c r="E53" s="44">
        <v>1.53</v>
      </c>
      <c r="F53" s="44"/>
    </row>
    <row r="54" spans="1:6" x14ac:dyDescent="0.25">
      <c r="A54" s="43">
        <v>77</v>
      </c>
      <c r="B54" s="44">
        <v>9.16</v>
      </c>
      <c r="C54" s="44"/>
      <c r="D54" s="44">
        <v>3.25</v>
      </c>
      <c r="E54" s="44">
        <v>1.39</v>
      </c>
      <c r="F54" s="44"/>
    </row>
    <row r="55" spans="1:6" x14ac:dyDescent="0.25">
      <c r="A55" s="43">
        <v>78</v>
      </c>
      <c r="B55" s="44">
        <v>8.64</v>
      </c>
      <c r="C55" s="44"/>
      <c r="D55" s="44">
        <v>3.18</v>
      </c>
      <c r="E55" s="44">
        <v>1.26</v>
      </c>
      <c r="F55" s="44"/>
    </row>
    <row r="56" spans="1:6" x14ac:dyDescent="0.25">
      <c r="A56" s="43">
        <v>79</v>
      </c>
      <c r="B56" s="44">
        <v>8.1199999999999992</v>
      </c>
      <c r="C56" s="44"/>
      <c r="D56" s="44">
        <v>2.93</v>
      </c>
      <c r="E56" s="44">
        <v>1.1200000000000001</v>
      </c>
      <c r="F56" s="44"/>
    </row>
    <row r="57" spans="1:6" x14ac:dyDescent="0.25">
      <c r="A57" s="43">
        <v>80</v>
      </c>
      <c r="B57" s="44">
        <v>7.61</v>
      </c>
      <c r="C57" s="44"/>
      <c r="D57" s="44">
        <v>2.68</v>
      </c>
      <c r="E57" s="44">
        <v>0.99</v>
      </c>
      <c r="F57" s="44"/>
    </row>
    <row r="58" spans="1:6" x14ac:dyDescent="0.25">
      <c r="A58" s="43">
        <v>81</v>
      </c>
      <c r="B58" s="44">
        <v>7.09</v>
      </c>
      <c r="C58" s="44"/>
      <c r="D58" s="44">
        <v>2.61</v>
      </c>
      <c r="E58" s="44">
        <v>0.88</v>
      </c>
      <c r="F58" s="44"/>
    </row>
    <row r="59" spans="1:6" x14ac:dyDescent="0.25">
      <c r="A59" s="43">
        <v>82</v>
      </c>
      <c r="B59" s="44">
        <v>6.58</v>
      </c>
      <c r="C59" s="44"/>
      <c r="D59" s="44">
        <v>2.5299999999999998</v>
      </c>
      <c r="E59" s="44">
        <v>0.78</v>
      </c>
      <c r="F59" s="44"/>
    </row>
    <row r="60" spans="1:6" x14ac:dyDescent="0.25">
      <c r="A60" s="43">
        <v>83</v>
      </c>
      <c r="B60" s="44">
        <v>6.08</v>
      </c>
      <c r="C60" s="44"/>
      <c r="D60" s="44">
        <v>2.4500000000000002</v>
      </c>
      <c r="E60" s="44">
        <v>0.69</v>
      </c>
      <c r="F60" s="44"/>
    </row>
    <row r="61" spans="1:6" x14ac:dyDescent="0.25">
      <c r="A61" s="43">
        <v>84</v>
      </c>
      <c r="B61" s="44">
        <v>5.59</v>
      </c>
      <c r="C61" s="44"/>
      <c r="D61" s="44">
        <v>2.14</v>
      </c>
      <c r="E61" s="44">
        <v>0.57999999999999996</v>
      </c>
      <c r="F61" s="44"/>
    </row>
    <row r="62" spans="1:6" x14ac:dyDescent="0.25">
      <c r="A62" s="43">
        <v>85</v>
      </c>
      <c r="B62" s="44">
        <v>5.14</v>
      </c>
      <c r="C62" s="44"/>
      <c r="D62" s="44">
        <v>1.83</v>
      </c>
      <c r="E62" s="44">
        <v>0.49</v>
      </c>
      <c r="F62" s="44"/>
    </row>
  </sheetData>
  <sheetProtection algorithmName="SHA-512" hashValue="XcqDZS3ctIoCx3zyW5R/hD6PQ22YA13oxdAmsMz1d5nm52pxAP81vGVDSjURocI09pLZ9K/DRpk8CbVqS+M+iQ==" saltValue="y86oWY3Xb8yhu1rYWCUmlg==" spinCount="100000" sheet="1" objects="1" scenarios="1"/>
  <conditionalFormatting sqref="A6:A21">
    <cfRule type="expression" dxfId="667" priority="9" stopIfTrue="1">
      <formula>MOD(ROW(),2)=0</formula>
    </cfRule>
    <cfRule type="expression" dxfId="666" priority="10" stopIfTrue="1">
      <formula>MOD(ROW(),2)&lt;&gt;0</formula>
    </cfRule>
  </conditionalFormatting>
  <conditionalFormatting sqref="B6:F21">
    <cfRule type="expression" dxfId="665" priority="11" stopIfTrue="1">
      <formula>MOD(ROW(),2)=0</formula>
    </cfRule>
    <cfRule type="expression" dxfId="664" priority="12" stopIfTrue="1">
      <formula>MOD(ROW(),2)&lt;&gt;0</formula>
    </cfRule>
  </conditionalFormatting>
  <conditionalFormatting sqref="A26:A62">
    <cfRule type="expression" dxfId="663" priority="13" stopIfTrue="1">
      <formula>MOD(ROW(),2)=0</formula>
    </cfRule>
    <cfRule type="expression" dxfId="662" priority="14" stopIfTrue="1">
      <formula>MOD(ROW(),2)&lt;&gt;0</formula>
    </cfRule>
  </conditionalFormatting>
  <conditionalFormatting sqref="B26:F62">
    <cfRule type="expression" dxfId="661" priority="15" stopIfTrue="1">
      <formula>MOD(ROW(),2)=0</formula>
    </cfRule>
    <cfRule type="expression" dxfId="660" priority="16"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52BB6-7107-4F08-AAD0-7E36359349F5}">
  <sheetPr codeName="Sheet26"/>
  <dimension ref="A1:F62"/>
  <sheetViews>
    <sheetView showGridLines="0" workbookViewId="0">
      <selection activeCell="A6" sqref="A6"/>
    </sheetView>
  </sheetViews>
  <sheetFormatPr defaultRowHeight="12.5" x14ac:dyDescent="0.25"/>
  <cols>
    <col min="1" max="1" width="31.6328125" customWidth="1"/>
    <col min="2" max="6" width="22.6328125" customWidth="1"/>
  </cols>
  <sheetData>
    <row r="1" spans="1:6" s="1" customFormat="1" ht="20" x14ac:dyDescent="0.4">
      <c r="A1" s="2" t="s">
        <v>0</v>
      </c>
    </row>
    <row r="2" spans="1:6" s="1" customFormat="1" ht="15.5" x14ac:dyDescent="0.35">
      <c r="A2" s="30" t="s">
        <v>1</v>
      </c>
      <c r="B2" s="3" t="str">
        <f>wb_title</f>
        <v>Fire_S - Consolidated Factor Spreadsheet</v>
      </c>
    </row>
    <row r="3" spans="1:6" s="1" customFormat="1" ht="15.5" x14ac:dyDescent="0.35">
      <c r="A3" s="30" t="s">
        <v>2</v>
      </c>
      <c r="B3" s="3" t="str">
        <f>TABLE_FACTOR_TYPE_1 &amp; " - x-" &amp; TABLE_SERIES_NUMBER_1</f>
        <v>PenCE - x-302</v>
      </c>
    </row>
    <row r="6" spans="1:6" x14ac:dyDescent="0.25">
      <c r="A6" s="40" t="s">
        <v>390</v>
      </c>
      <c r="B6" s="47" t="s">
        <v>391</v>
      </c>
      <c r="C6" s="47"/>
      <c r="D6" s="47"/>
      <c r="E6" s="47"/>
      <c r="F6" s="47"/>
    </row>
    <row r="7" spans="1:6" x14ac:dyDescent="0.25">
      <c r="A7" s="40" t="s">
        <v>392</v>
      </c>
      <c r="B7" s="47" t="s">
        <v>31</v>
      </c>
      <c r="C7" s="47"/>
      <c r="D7" s="47"/>
      <c r="E7" s="47"/>
      <c r="F7" s="47"/>
    </row>
    <row r="8" spans="1:6" x14ac:dyDescent="0.25">
      <c r="A8" s="40" t="s">
        <v>138</v>
      </c>
      <c r="B8" s="47">
        <v>1992</v>
      </c>
      <c r="C8" s="47"/>
      <c r="D8" s="47"/>
      <c r="E8" s="47"/>
      <c r="F8" s="47"/>
    </row>
    <row r="9" spans="1:6" x14ac:dyDescent="0.25">
      <c r="A9" s="40" t="s">
        <v>139</v>
      </c>
      <c r="B9" s="47" t="s">
        <v>198</v>
      </c>
      <c r="C9" s="47"/>
      <c r="D9" s="47"/>
      <c r="E9" s="47"/>
      <c r="F9" s="47"/>
    </row>
    <row r="10" spans="1:6" ht="25" x14ac:dyDescent="0.25">
      <c r="A10" s="40" t="s">
        <v>6</v>
      </c>
      <c r="B10" s="47" t="s">
        <v>199</v>
      </c>
      <c r="C10" s="47"/>
      <c r="D10" s="47"/>
      <c r="E10" s="47"/>
      <c r="F10" s="47"/>
    </row>
    <row r="11" spans="1:6" x14ac:dyDescent="0.25">
      <c r="A11" s="40" t="s">
        <v>140</v>
      </c>
      <c r="B11" s="47" t="s">
        <v>159</v>
      </c>
      <c r="C11" s="47"/>
      <c r="D11" s="47"/>
      <c r="E11" s="47"/>
      <c r="F11" s="47"/>
    </row>
    <row r="12" spans="1:6" x14ac:dyDescent="0.25">
      <c r="A12" s="40" t="s">
        <v>141</v>
      </c>
      <c r="B12" s="47" t="s">
        <v>154</v>
      </c>
      <c r="C12" s="47"/>
      <c r="D12" s="47"/>
      <c r="E12" s="47"/>
      <c r="F12" s="47"/>
    </row>
    <row r="13" spans="1:6" x14ac:dyDescent="0.25">
      <c r="A13" s="40" t="s">
        <v>393</v>
      </c>
      <c r="B13" s="47" t="s">
        <v>155</v>
      </c>
      <c r="C13" s="47"/>
      <c r="D13" s="47"/>
      <c r="E13" s="47"/>
      <c r="F13" s="47"/>
    </row>
    <row r="14" spans="1:6" x14ac:dyDescent="0.25">
      <c r="A14" s="40" t="s">
        <v>143</v>
      </c>
      <c r="B14" s="47">
        <v>302</v>
      </c>
      <c r="C14" s="47"/>
      <c r="D14" s="47"/>
      <c r="E14" s="47"/>
      <c r="F14" s="47"/>
    </row>
    <row r="15" spans="1:6" x14ac:dyDescent="0.25">
      <c r="A15" s="40" t="s">
        <v>394</v>
      </c>
      <c r="B15" s="47" t="s">
        <v>203</v>
      </c>
      <c r="C15" s="47"/>
      <c r="D15" s="47"/>
      <c r="E15" s="47"/>
      <c r="F15" s="47"/>
    </row>
    <row r="16" spans="1:6" x14ac:dyDescent="0.25">
      <c r="A16" s="40" t="s">
        <v>145</v>
      </c>
      <c r="B16" s="47" t="s">
        <v>204</v>
      </c>
      <c r="C16" s="47"/>
      <c r="D16" s="47"/>
      <c r="E16" s="47"/>
      <c r="F16" s="47"/>
    </row>
    <row r="17" spans="1:6" x14ac:dyDescent="0.25">
      <c r="A17" s="41" t="s">
        <v>395</v>
      </c>
      <c r="B17" s="47"/>
      <c r="C17" s="47"/>
      <c r="D17" s="47"/>
      <c r="E17" s="47"/>
      <c r="F17" s="47"/>
    </row>
    <row r="18" spans="1:6" x14ac:dyDescent="0.25">
      <c r="A18" s="40" t="s">
        <v>147</v>
      </c>
      <c r="B18" s="48">
        <v>46163</v>
      </c>
      <c r="C18" s="48"/>
      <c r="D18" s="48"/>
      <c r="E18" s="48"/>
      <c r="F18" s="48"/>
    </row>
    <row r="19" spans="1:6" x14ac:dyDescent="0.25">
      <c r="A19" s="40" t="s">
        <v>148</v>
      </c>
      <c r="B19" s="48"/>
      <c r="C19" s="48"/>
      <c r="D19" s="48"/>
      <c r="E19" s="48"/>
      <c r="F19" s="48"/>
    </row>
    <row r="20" spans="1:6" x14ac:dyDescent="0.25">
      <c r="A20" s="40" t="s">
        <v>149</v>
      </c>
      <c r="B20" s="47" t="s">
        <v>158</v>
      </c>
      <c r="C20" s="47"/>
      <c r="D20" s="47"/>
      <c r="E20" s="47"/>
      <c r="F20" s="47"/>
    </row>
    <row r="21" spans="1:6" x14ac:dyDescent="0.25">
      <c r="A21" s="40" t="s">
        <v>396</v>
      </c>
      <c r="B21" s="47" t="s">
        <v>77</v>
      </c>
      <c r="C21" s="47"/>
      <c r="D21" s="47"/>
      <c r="E21" s="47"/>
      <c r="F21" s="47"/>
    </row>
    <row r="23" spans="1:6" x14ac:dyDescent="0.25">
      <c r="A23" s="23" t="str">
        <f>HYPERLINK("#'Factor List'!A1", "Back to Factor List")</f>
        <v>Back to Factor List</v>
      </c>
      <c r="B23" s="23" t="str">
        <f>HYPERLINK("#'Assumptions'!A1", "Assumptions")</f>
        <v>Assumptions</v>
      </c>
    </row>
    <row r="26" spans="1:6" s="57" customFormat="1" ht="39" x14ac:dyDescent="0.25">
      <c r="A26" s="56" t="s">
        <v>397</v>
      </c>
      <c r="B26" s="56" t="s">
        <v>403</v>
      </c>
      <c r="C26" s="56" t="s">
        <v>404</v>
      </c>
      <c r="D26" s="56" t="s">
        <v>399</v>
      </c>
      <c r="E26" s="56" t="s">
        <v>405</v>
      </c>
      <c r="F26" s="56" t="s">
        <v>400</v>
      </c>
    </row>
    <row r="27" spans="1:6" x14ac:dyDescent="0.25">
      <c r="A27" s="43">
        <v>50</v>
      </c>
      <c r="B27" s="44">
        <v>24.1</v>
      </c>
      <c r="C27" s="44">
        <v>19.97</v>
      </c>
      <c r="D27" s="44">
        <v>3.41</v>
      </c>
      <c r="E27" s="44"/>
      <c r="F27" s="44">
        <v>0</v>
      </c>
    </row>
    <row r="28" spans="1:6" x14ac:dyDescent="0.25">
      <c r="A28" s="43">
        <v>51</v>
      </c>
      <c r="B28" s="44">
        <v>23.66</v>
      </c>
      <c r="C28" s="44">
        <v>20.37</v>
      </c>
      <c r="D28" s="44">
        <v>3.45</v>
      </c>
      <c r="E28" s="44"/>
      <c r="F28" s="44">
        <v>0</v>
      </c>
    </row>
    <row r="29" spans="1:6" x14ac:dyDescent="0.25">
      <c r="A29" s="43">
        <v>52</v>
      </c>
      <c r="B29" s="44">
        <v>23.2</v>
      </c>
      <c r="C29" s="44">
        <v>20.79</v>
      </c>
      <c r="D29" s="44">
        <v>3.49</v>
      </c>
      <c r="E29" s="44"/>
      <c r="F29" s="44">
        <v>0</v>
      </c>
    </row>
    <row r="30" spans="1:6" x14ac:dyDescent="0.25">
      <c r="A30" s="43">
        <v>53</v>
      </c>
      <c r="B30" s="44">
        <v>22.72</v>
      </c>
      <c r="C30" s="44">
        <v>21.22</v>
      </c>
      <c r="D30" s="44">
        <v>3.53</v>
      </c>
      <c r="E30" s="44"/>
      <c r="F30" s="44">
        <v>0</v>
      </c>
    </row>
    <row r="31" spans="1:6" x14ac:dyDescent="0.25">
      <c r="A31" s="43">
        <v>54</v>
      </c>
      <c r="B31" s="44">
        <v>22.19</v>
      </c>
      <c r="C31" s="44">
        <v>21.68</v>
      </c>
      <c r="D31" s="44">
        <v>3.56</v>
      </c>
      <c r="E31" s="44"/>
      <c r="F31" s="44">
        <v>0</v>
      </c>
    </row>
    <row r="32" spans="1:6" x14ac:dyDescent="0.25">
      <c r="A32" s="43">
        <v>55</v>
      </c>
      <c r="B32" s="44">
        <v>21.64</v>
      </c>
      <c r="C32" s="44"/>
      <c r="D32" s="44">
        <v>3.59</v>
      </c>
      <c r="E32" s="44"/>
      <c r="F32" s="44">
        <v>0</v>
      </c>
    </row>
    <row r="33" spans="1:6" x14ac:dyDescent="0.25">
      <c r="A33" s="43">
        <v>56</v>
      </c>
      <c r="B33" s="44">
        <v>21.11</v>
      </c>
      <c r="C33" s="44"/>
      <c r="D33" s="44">
        <v>3.62</v>
      </c>
      <c r="E33" s="44"/>
      <c r="F33" s="44">
        <v>0</v>
      </c>
    </row>
    <row r="34" spans="1:6" x14ac:dyDescent="0.25">
      <c r="A34" s="43">
        <v>57</v>
      </c>
      <c r="B34" s="44">
        <v>20.58</v>
      </c>
      <c r="C34" s="44"/>
      <c r="D34" s="44">
        <v>3.65</v>
      </c>
      <c r="E34" s="44"/>
      <c r="F34" s="44">
        <v>0</v>
      </c>
    </row>
    <row r="35" spans="1:6" x14ac:dyDescent="0.25">
      <c r="A35" s="43">
        <v>58</v>
      </c>
      <c r="B35" s="44">
        <v>20.03</v>
      </c>
      <c r="C35" s="44"/>
      <c r="D35" s="44">
        <v>3.67</v>
      </c>
      <c r="E35" s="44"/>
      <c r="F35" s="44">
        <v>0</v>
      </c>
    </row>
    <row r="36" spans="1:6" x14ac:dyDescent="0.25">
      <c r="A36" s="43">
        <v>59</v>
      </c>
      <c r="B36" s="44">
        <v>19.489999999999998</v>
      </c>
      <c r="C36" s="44"/>
      <c r="D36" s="44">
        <v>3.69</v>
      </c>
      <c r="E36" s="44"/>
      <c r="F36" s="44">
        <v>0</v>
      </c>
    </row>
    <row r="37" spans="1:6" x14ac:dyDescent="0.25">
      <c r="A37" s="43">
        <v>60</v>
      </c>
      <c r="B37" s="44">
        <v>18.93</v>
      </c>
      <c r="C37" s="44"/>
      <c r="D37" s="44">
        <v>3.71</v>
      </c>
      <c r="E37" s="44"/>
      <c r="F37" s="44">
        <v>0</v>
      </c>
    </row>
    <row r="38" spans="1:6" x14ac:dyDescent="0.25">
      <c r="A38" s="43">
        <v>61</v>
      </c>
      <c r="B38" s="44">
        <v>18.38</v>
      </c>
      <c r="C38" s="44"/>
      <c r="D38" s="44">
        <v>3.73</v>
      </c>
      <c r="E38" s="44"/>
      <c r="F38" s="44">
        <v>0</v>
      </c>
    </row>
    <row r="39" spans="1:6" x14ac:dyDescent="0.25">
      <c r="A39" s="43">
        <v>62</v>
      </c>
      <c r="B39" s="44">
        <v>17.809999999999999</v>
      </c>
      <c r="C39" s="44"/>
      <c r="D39" s="44">
        <v>3.74</v>
      </c>
      <c r="E39" s="44"/>
      <c r="F39" s="44">
        <v>0</v>
      </c>
    </row>
    <row r="40" spans="1:6" x14ac:dyDescent="0.25">
      <c r="A40" s="43">
        <v>63</v>
      </c>
      <c r="B40" s="44">
        <v>17.25</v>
      </c>
      <c r="C40" s="44"/>
      <c r="D40" s="44">
        <v>3.75</v>
      </c>
      <c r="E40" s="44"/>
      <c r="F40" s="44">
        <v>0</v>
      </c>
    </row>
    <row r="41" spans="1:6" x14ac:dyDescent="0.25">
      <c r="A41" s="43">
        <v>64</v>
      </c>
      <c r="B41" s="44">
        <v>16.68</v>
      </c>
      <c r="C41" s="44"/>
      <c r="D41" s="44">
        <v>3.76</v>
      </c>
      <c r="E41" s="44"/>
      <c r="F41" s="44">
        <v>0</v>
      </c>
    </row>
    <row r="42" spans="1:6" x14ac:dyDescent="0.25">
      <c r="A42" s="43">
        <v>65</v>
      </c>
      <c r="B42" s="44">
        <v>16.100000000000001</v>
      </c>
      <c r="C42" s="44"/>
      <c r="D42" s="44">
        <v>3.76</v>
      </c>
      <c r="E42" s="44"/>
      <c r="F42" s="44">
        <v>0</v>
      </c>
    </row>
    <row r="43" spans="1:6" x14ac:dyDescent="0.25">
      <c r="A43" s="43">
        <v>66</v>
      </c>
      <c r="B43" s="44">
        <v>15.53</v>
      </c>
      <c r="C43" s="44"/>
      <c r="D43" s="44">
        <v>3.76</v>
      </c>
      <c r="E43" s="44"/>
      <c r="F43" s="44">
        <v>0</v>
      </c>
    </row>
    <row r="44" spans="1:6" x14ac:dyDescent="0.25">
      <c r="A44" s="43">
        <v>67</v>
      </c>
      <c r="B44" s="44">
        <v>14.95</v>
      </c>
      <c r="C44" s="44"/>
      <c r="D44" s="44">
        <v>3.76</v>
      </c>
      <c r="E44" s="44"/>
      <c r="F44" s="44">
        <v>0</v>
      </c>
    </row>
    <row r="45" spans="1:6" x14ac:dyDescent="0.25">
      <c r="A45" s="43">
        <v>68</v>
      </c>
      <c r="B45" s="44">
        <v>14.36</v>
      </c>
      <c r="C45" s="44"/>
      <c r="D45" s="44">
        <v>3.75</v>
      </c>
      <c r="E45" s="44"/>
      <c r="F45" s="44">
        <v>0</v>
      </c>
    </row>
    <row r="46" spans="1:6" x14ac:dyDescent="0.25">
      <c r="A46" s="43">
        <v>69</v>
      </c>
      <c r="B46" s="44">
        <v>13.77</v>
      </c>
      <c r="C46" s="44"/>
      <c r="D46" s="44">
        <v>3.74</v>
      </c>
      <c r="E46" s="44"/>
      <c r="F46" s="44"/>
    </row>
    <row r="47" spans="1:6" x14ac:dyDescent="0.25">
      <c r="A47" s="43">
        <v>70</v>
      </c>
      <c r="B47" s="44">
        <v>13.18</v>
      </c>
      <c r="C47" s="44"/>
      <c r="D47" s="44">
        <v>3.73</v>
      </c>
      <c r="E47" s="44"/>
      <c r="F47" s="44"/>
    </row>
    <row r="48" spans="1:6" x14ac:dyDescent="0.25">
      <c r="A48" s="43">
        <v>71</v>
      </c>
      <c r="B48" s="44">
        <v>12.59</v>
      </c>
      <c r="C48" s="44"/>
      <c r="D48" s="44">
        <v>3.71</v>
      </c>
      <c r="E48" s="44"/>
      <c r="F48" s="44"/>
    </row>
    <row r="49" spans="1:6" x14ac:dyDescent="0.25">
      <c r="A49" s="43">
        <v>72</v>
      </c>
      <c r="B49" s="44">
        <v>11.99</v>
      </c>
      <c r="C49" s="44"/>
      <c r="D49" s="44">
        <v>3.69</v>
      </c>
      <c r="E49" s="44"/>
      <c r="F49" s="44"/>
    </row>
    <row r="50" spans="1:6" x14ac:dyDescent="0.25">
      <c r="A50" s="43">
        <v>73</v>
      </c>
      <c r="B50" s="44">
        <v>11.4</v>
      </c>
      <c r="C50" s="44"/>
      <c r="D50" s="44">
        <v>3.66</v>
      </c>
      <c r="E50" s="44">
        <v>1.55</v>
      </c>
      <c r="F50" s="44"/>
    </row>
    <row r="51" spans="1:6" x14ac:dyDescent="0.25">
      <c r="A51" s="43">
        <v>74</v>
      </c>
      <c r="B51" s="44">
        <v>10.82</v>
      </c>
      <c r="C51" s="44"/>
      <c r="D51" s="44">
        <v>3.52</v>
      </c>
      <c r="E51" s="44">
        <v>1.41</v>
      </c>
      <c r="F51" s="44"/>
    </row>
    <row r="52" spans="1:6" x14ac:dyDescent="0.25">
      <c r="A52" s="43">
        <v>75</v>
      </c>
      <c r="B52" s="44">
        <v>10.26</v>
      </c>
      <c r="C52" s="44"/>
      <c r="D52" s="44">
        <v>3.38</v>
      </c>
      <c r="E52" s="44">
        <v>1.28</v>
      </c>
      <c r="F52" s="44"/>
    </row>
    <row r="53" spans="1:6" x14ac:dyDescent="0.25">
      <c r="A53" s="43">
        <v>76</v>
      </c>
      <c r="B53" s="44">
        <v>9.6999999999999993</v>
      </c>
      <c r="C53" s="44"/>
      <c r="D53" s="44">
        <v>3.32</v>
      </c>
      <c r="E53" s="44">
        <v>1.1499999999999999</v>
      </c>
      <c r="F53" s="44"/>
    </row>
    <row r="54" spans="1:6" x14ac:dyDescent="0.25">
      <c r="A54" s="43">
        <v>77</v>
      </c>
      <c r="B54" s="44">
        <v>9.16</v>
      </c>
      <c r="C54" s="44"/>
      <c r="D54" s="44">
        <v>3.25</v>
      </c>
      <c r="E54" s="44">
        <v>1.04</v>
      </c>
      <c r="F54" s="44"/>
    </row>
    <row r="55" spans="1:6" x14ac:dyDescent="0.25">
      <c r="A55" s="43">
        <v>78</v>
      </c>
      <c r="B55" s="44">
        <v>8.64</v>
      </c>
      <c r="C55" s="44"/>
      <c r="D55" s="44">
        <v>3.18</v>
      </c>
      <c r="E55" s="44">
        <v>0.93</v>
      </c>
      <c r="F55" s="44"/>
    </row>
    <row r="56" spans="1:6" x14ac:dyDescent="0.25">
      <c r="A56" s="43">
        <v>79</v>
      </c>
      <c r="B56" s="44">
        <v>8.1199999999999992</v>
      </c>
      <c r="C56" s="44"/>
      <c r="D56" s="44">
        <v>2.93</v>
      </c>
      <c r="E56" s="44">
        <v>0.83</v>
      </c>
      <c r="F56" s="44"/>
    </row>
    <row r="57" spans="1:6" x14ac:dyDescent="0.25">
      <c r="A57" s="43">
        <v>80</v>
      </c>
      <c r="B57" s="44">
        <v>7.61</v>
      </c>
      <c r="C57" s="44"/>
      <c r="D57" s="44">
        <v>2.68</v>
      </c>
      <c r="E57" s="44">
        <v>0.74</v>
      </c>
      <c r="F57" s="44"/>
    </row>
    <row r="58" spans="1:6" x14ac:dyDescent="0.25">
      <c r="A58" s="43">
        <v>81</v>
      </c>
      <c r="B58" s="44">
        <v>7.09</v>
      </c>
      <c r="C58" s="44"/>
      <c r="D58" s="44">
        <v>2.61</v>
      </c>
      <c r="E58" s="44">
        <v>0.65</v>
      </c>
      <c r="F58" s="44"/>
    </row>
    <row r="59" spans="1:6" x14ac:dyDescent="0.25">
      <c r="A59" s="43">
        <v>82</v>
      </c>
      <c r="B59" s="44">
        <v>6.58</v>
      </c>
      <c r="C59" s="44"/>
      <c r="D59" s="44">
        <v>2.5299999999999998</v>
      </c>
      <c r="E59" s="44">
        <v>0.56999999999999995</v>
      </c>
      <c r="F59" s="44"/>
    </row>
    <row r="60" spans="1:6" x14ac:dyDescent="0.25">
      <c r="A60" s="43">
        <v>83</v>
      </c>
      <c r="B60" s="44">
        <v>6.08</v>
      </c>
      <c r="C60" s="44"/>
      <c r="D60" s="44">
        <v>2.4500000000000002</v>
      </c>
      <c r="E60" s="44">
        <v>0.49</v>
      </c>
      <c r="F60" s="44"/>
    </row>
    <row r="61" spans="1:6" x14ac:dyDescent="0.25">
      <c r="A61" s="43">
        <v>84</v>
      </c>
      <c r="B61" s="44">
        <v>5.59</v>
      </c>
      <c r="C61" s="44"/>
      <c r="D61" s="44">
        <v>2.14</v>
      </c>
      <c r="E61" s="44">
        <v>0.42</v>
      </c>
      <c r="F61" s="44"/>
    </row>
    <row r="62" spans="1:6" x14ac:dyDescent="0.25">
      <c r="A62" s="43">
        <v>85</v>
      </c>
      <c r="B62" s="44">
        <v>5.14</v>
      </c>
      <c r="C62" s="44"/>
      <c r="D62" s="44">
        <v>1.83</v>
      </c>
      <c r="E62" s="44">
        <v>0.36</v>
      </c>
      <c r="F62" s="44"/>
    </row>
  </sheetData>
  <sheetProtection algorithmName="SHA-512" hashValue="fa+8o+hCTDC8y6g4uLslVEHQqsQUPNtdtRuEaAEC/hZr6pymG4fXs34DQIIDOPNuXoBC+TLFSr0kKThfOdVHmQ==" saltValue="oeeG4UI5fUbwICcEDTRKag==" spinCount="100000" sheet="1" objects="1" scenarios="1"/>
  <conditionalFormatting sqref="A6:A21">
    <cfRule type="expression" dxfId="657" priority="9" stopIfTrue="1">
      <formula>MOD(ROW(),2)=0</formula>
    </cfRule>
    <cfRule type="expression" dxfId="656" priority="10" stopIfTrue="1">
      <formula>MOD(ROW(),2)&lt;&gt;0</formula>
    </cfRule>
  </conditionalFormatting>
  <conditionalFormatting sqref="B6:F21">
    <cfRule type="expression" dxfId="655" priority="11" stopIfTrue="1">
      <formula>MOD(ROW(),2)=0</formula>
    </cfRule>
    <cfRule type="expression" dxfId="654" priority="12" stopIfTrue="1">
      <formula>MOD(ROW(),2)&lt;&gt;0</formula>
    </cfRule>
  </conditionalFormatting>
  <conditionalFormatting sqref="A26:A62">
    <cfRule type="expression" dxfId="653" priority="13" stopIfTrue="1">
      <formula>MOD(ROW(),2)=0</formula>
    </cfRule>
    <cfRule type="expression" dxfId="652" priority="14" stopIfTrue="1">
      <formula>MOD(ROW(),2)&lt;&gt;0</formula>
    </cfRule>
  </conditionalFormatting>
  <conditionalFormatting sqref="B26:F62">
    <cfRule type="expression" dxfId="651" priority="15" stopIfTrue="1">
      <formula>MOD(ROW(),2)=0</formula>
    </cfRule>
    <cfRule type="expression" dxfId="650" priority="16"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74E9-417C-487D-A16D-EFA0C18F2A6D}">
  <sheetPr codeName="Sheet27"/>
  <dimension ref="A1:E92"/>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Fire_S - Consolidated Factor Spreadsheet</v>
      </c>
    </row>
    <row r="3" spans="1:5" s="1" customFormat="1" ht="15.5" x14ac:dyDescent="0.35">
      <c r="A3" s="30" t="s">
        <v>2</v>
      </c>
      <c r="B3" s="3" t="str">
        <f>TABLE_FACTOR_TYPE_1 &amp; " - x-" &amp; TABLE_SERIES_NUMBER_1</f>
        <v>PenCE - x-303</v>
      </c>
    </row>
    <row r="6" spans="1:5" x14ac:dyDescent="0.25">
      <c r="A6" s="40" t="s">
        <v>390</v>
      </c>
      <c r="B6" s="47" t="s">
        <v>391</v>
      </c>
      <c r="C6" s="47"/>
      <c r="D6" s="47"/>
      <c r="E6" s="47"/>
    </row>
    <row r="7" spans="1:5" x14ac:dyDescent="0.25">
      <c r="A7" s="40" t="s">
        <v>392</v>
      </c>
      <c r="B7" s="47" t="s">
        <v>31</v>
      </c>
      <c r="C7" s="47"/>
      <c r="D7" s="47"/>
      <c r="E7" s="47"/>
    </row>
    <row r="8" spans="1:5" x14ac:dyDescent="0.25">
      <c r="A8" s="40" t="s">
        <v>138</v>
      </c>
      <c r="B8" s="47">
        <v>1992</v>
      </c>
      <c r="C8" s="47"/>
      <c r="D8" s="47"/>
      <c r="E8" s="47"/>
    </row>
    <row r="9" spans="1:5" x14ac:dyDescent="0.25">
      <c r="A9" s="40" t="s">
        <v>139</v>
      </c>
      <c r="B9" s="47" t="s">
        <v>198</v>
      </c>
      <c r="C9" s="47"/>
      <c r="D9" s="47"/>
      <c r="E9" s="47"/>
    </row>
    <row r="10" spans="1:5" ht="25" x14ac:dyDescent="0.25">
      <c r="A10" s="40" t="s">
        <v>6</v>
      </c>
      <c r="B10" s="47" t="s">
        <v>205</v>
      </c>
      <c r="C10" s="47"/>
      <c r="D10" s="47"/>
      <c r="E10" s="47"/>
    </row>
    <row r="11" spans="1:5" x14ac:dyDescent="0.25">
      <c r="A11" s="40" t="s">
        <v>140</v>
      </c>
      <c r="B11" s="47" t="s">
        <v>153</v>
      </c>
      <c r="C11" s="47"/>
      <c r="D11" s="47"/>
      <c r="E11" s="47"/>
    </row>
    <row r="12" spans="1:5" x14ac:dyDescent="0.25">
      <c r="A12" s="40" t="s">
        <v>141</v>
      </c>
      <c r="B12" s="47" t="s">
        <v>154</v>
      </c>
      <c r="C12" s="47"/>
      <c r="D12" s="47"/>
      <c r="E12" s="47"/>
    </row>
    <row r="13" spans="1:5" x14ac:dyDescent="0.25">
      <c r="A13" s="40" t="s">
        <v>393</v>
      </c>
      <c r="B13" s="47" t="s">
        <v>155</v>
      </c>
      <c r="C13" s="47"/>
      <c r="D13" s="47"/>
      <c r="E13" s="47"/>
    </row>
    <row r="14" spans="1:5" x14ac:dyDescent="0.25">
      <c r="A14" s="40" t="s">
        <v>143</v>
      </c>
      <c r="B14" s="47">
        <v>303</v>
      </c>
      <c r="C14" s="47"/>
      <c r="D14" s="47"/>
      <c r="E14" s="47"/>
    </row>
    <row r="15" spans="1:5" x14ac:dyDescent="0.25">
      <c r="A15" s="40" t="s">
        <v>394</v>
      </c>
      <c r="B15" s="47" t="s">
        <v>206</v>
      </c>
      <c r="C15" s="47"/>
      <c r="D15" s="47"/>
      <c r="E15" s="47"/>
    </row>
    <row r="16" spans="1:5" x14ac:dyDescent="0.25">
      <c r="A16" s="40" t="s">
        <v>145</v>
      </c>
      <c r="B16" s="47" t="s">
        <v>207</v>
      </c>
      <c r="C16" s="47"/>
      <c r="D16" s="47"/>
      <c r="E16" s="47"/>
    </row>
    <row r="17" spans="1:5" x14ac:dyDescent="0.25">
      <c r="A17" s="41" t="s">
        <v>395</v>
      </c>
      <c r="B17" s="47"/>
      <c r="C17" s="47"/>
      <c r="D17" s="47"/>
      <c r="E17" s="47"/>
    </row>
    <row r="18" spans="1:5" x14ac:dyDescent="0.25">
      <c r="A18" s="40" t="s">
        <v>147</v>
      </c>
      <c r="B18" s="48">
        <v>46163</v>
      </c>
      <c r="C18" s="48"/>
      <c r="D18" s="48"/>
      <c r="E18" s="48"/>
    </row>
    <row r="19" spans="1:5" x14ac:dyDescent="0.25">
      <c r="A19" s="40" t="s">
        <v>148</v>
      </c>
      <c r="B19" s="48"/>
      <c r="C19" s="48"/>
      <c r="D19" s="48"/>
      <c r="E19" s="48"/>
    </row>
    <row r="20" spans="1:5" x14ac:dyDescent="0.25">
      <c r="A20" s="40" t="s">
        <v>149</v>
      </c>
      <c r="B20" s="47" t="s">
        <v>158</v>
      </c>
      <c r="C20" s="47"/>
      <c r="D20" s="47"/>
      <c r="E20" s="47"/>
    </row>
    <row r="21" spans="1:5" x14ac:dyDescent="0.25">
      <c r="A21" s="40" t="s">
        <v>396</v>
      </c>
      <c r="B21" s="47" t="s">
        <v>77</v>
      </c>
      <c r="C21" s="47"/>
      <c r="D21" s="47"/>
      <c r="E21" s="47"/>
    </row>
    <row r="23" spans="1:5" x14ac:dyDescent="0.25">
      <c r="A23" s="23" t="str">
        <f>HYPERLINK("#'Factor List'!A1", "Back to Factor List")</f>
        <v>Back to Factor List</v>
      </c>
      <c r="B23" s="23" t="str">
        <f>HYPERLINK("#'Assumptions'!A1", "Assumptions")</f>
        <v>Assumptions</v>
      </c>
    </row>
    <row r="26" spans="1:5" s="57" customFormat="1" ht="39" x14ac:dyDescent="0.25">
      <c r="A26" s="56" t="s">
        <v>397</v>
      </c>
      <c r="B26" s="56" t="s">
        <v>403</v>
      </c>
      <c r="C26" s="56" t="s">
        <v>399</v>
      </c>
      <c r="D26" s="56" t="s">
        <v>405</v>
      </c>
      <c r="E26" s="56" t="s">
        <v>400</v>
      </c>
    </row>
    <row r="27" spans="1:5" x14ac:dyDescent="0.25">
      <c r="A27" s="43">
        <v>20</v>
      </c>
      <c r="B27" s="44">
        <v>36.15</v>
      </c>
      <c r="C27" s="44">
        <v>2.14</v>
      </c>
      <c r="D27" s="44"/>
      <c r="E27" s="44">
        <v>0</v>
      </c>
    </row>
    <row r="28" spans="1:5" x14ac:dyDescent="0.25">
      <c r="A28" s="43">
        <v>21</v>
      </c>
      <c r="B28" s="44">
        <v>35.85</v>
      </c>
      <c r="C28" s="44">
        <v>2.1800000000000002</v>
      </c>
      <c r="D28" s="44"/>
      <c r="E28" s="44">
        <v>0</v>
      </c>
    </row>
    <row r="29" spans="1:5" x14ac:dyDescent="0.25">
      <c r="A29" s="43">
        <v>22</v>
      </c>
      <c r="B29" s="44">
        <v>35.549999999999997</v>
      </c>
      <c r="C29" s="44">
        <v>2.21</v>
      </c>
      <c r="D29" s="44"/>
      <c r="E29" s="44">
        <v>0</v>
      </c>
    </row>
    <row r="30" spans="1:5" x14ac:dyDescent="0.25">
      <c r="A30" s="43">
        <v>23</v>
      </c>
      <c r="B30" s="44">
        <v>35.24</v>
      </c>
      <c r="C30" s="44">
        <v>2.25</v>
      </c>
      <c r="D30" s="44"/>
      <c r="E30" s="44">
        <v>0</v>
      </c>
    </row>
    <row r="31" spans="1:5" x14ac:dyDescent="0.25">
      <c r="A31" s="43">
        <v>24</v>
      </c>
      <c r="B31" s="44">
        <v>34.93</v>
      </c>
      <c r="C31" s="44">
        <v>2.29</v>
      </c>
      <c r="D31" s="44"/>
      <c r="E31" s="44">
        <v>0</v>
      </c>
    </row>
    <row r="32" spans="1:5" x14ac:dyDescent="0.25">
      <c r="A32" s="43">
        <v>25</v>
      </c>
      <c r="B32" s="44">
        <v>34.61</v>
      </c>
      <c r="C32" s="44">
        <v>2.33</v>
      </c>
      <c r="D32" s="44"/>
      <c r="E32" s="44">
        <v>0</v>
      </c>
    </row>
    <row r="33" spans="1:5" x14ac:dyDescent="0.25">
      <c r="A33" s="43">
        <v>26</v>
      </c>
      <c r="B33" s="44">
        <v>34.28</v>
      </c>
      <c r="C33" s="44">
        <v>2.37</v>
      </c>
      <c r="D33" s="44"/>
      <c r="E33" s="44">
        <v>0</v>
      </c>
    </row>
    <row r="34" spans="1:5" x14ac:dyDescent="0.25">
      <c r="A34" s="43">
        <v>27</v>
      </c>
      <c r="B34" s="44">
        <v>33.950000000000003</v>
      </c>
      <c r="C34" s="44">
        <v>2.4</v>
      </c>
      <c r="D34" s="44"/>
      <c r="E34" s="44">
        <v>0</v>
      </c>
    </row>
    <row r="35" spans="1:5" x14ac:dyDescent="0.25">
      <c r="A35" s="43">
        <v>28</v>
      </c>
      <c r="B35" s="44">
        <v>33.61</v>
      </c>
      <c r="C35" s="44">
        <v>2.44</v>
      </c>
      <c r="D35" s="44"/>
      <c r="E35" s="44">
        <v>0</v>
      </c>
    </row>
    <row r="36" spans="1:5" x14ac:dyDescent="0.25">
      <c r="A36" s="43">
        <v>29</v>
      </c>
      <c r="B36" s="44">
        <v>33.26</v>
      </c>
      <c r="C36" s="44">
        <v>2.48</v>
      </c>
      <c r="D36" s="44"/>
      <c r="E36" s="44">
        <v>0</v>
      </c>
    </row>
    <row r="37" spans="1:5" x14ac:dyDescent="0.25">
      <c r="A37" s="43">
        <v>30</v>
      </c>
      <c r="B37" s="44">
        <v>32.909999999999997</v>
      </c>
      <c r="C37" s="44">
        <v>2.5299999999999998</v>
      </c>
      <c r="D37" s="44"/>
      <c r="E37" s="44">
        <v>0</v>
      </c>
    </row>
    <row r="38" spans="1:5" x14ac:dyDescent="0.25">
      <c r="A38" s="43">
        <v>31</v>
      </c>
      <c r="B38" s="44">
        <v>32.549999999999997</v>
      </c>
      <c r="C38" s="44">
        <v>2.57</v>
      </c>
      <c r="D38" s="44"/>
      <c r="E38" s="44">
        <v>0</v>
      </c>
    </row>
    <row r="39" spans="1:5" x14ac:dyDescent="0.25">
      <c r="A39" s="43">
        <v>32</v>
      </c>
      <c r="B39" s="44">
        <v>32.18</v>
      </c>
      <c r="C39" s="44">
        <v>2.61</v>
      </c>
      <c r="D39" s="44"/>
      <c r="E39" s="44">
        <v>0</v>
      </c>
    </row>
    <row r="40" spans="1:5" x14ac:dyDescent="0.25">
      <c r="A40" s="43">
        <v>33</v>
      </c>
      <c r="B40" s="44">
        <v>31.8</v>
      </c>
      <c r="C40" s="44">
        <v>2.65</v>
      </c>
      <c r="D40" s="44"/>
      <c r="E40" s="44">
        <v>0</v>
      </c>
    </row>
    <row r="41" spans="1:5" x14ac:dyDescent="0.25">
      <c r="A41" s="43">
        <v>34</v>
      </c>
      <c r="B41" s="44">
        <v>31.41</v>
      </c>
      <c r="C41" s="44">
        <v>2.7</v>
      </c>
      <c r="D41" s="44"/>
      <c r="E41" s="44">
        <v>0</v>
      </c>
    </row>
    <row r="42" spans="1:5" x14ac:dyDescent="0.25">
      <c r="A42" s="43">
        <v>35</v>
      </c>
      <c r="B42" s="44">
        <v>31.02</v>
      </c>
      <c r="C42" s="44">
        <v>2.74</v>
      </c>
      <c r="D42" s="44"/>
      <c r="E42" s="44">
        <v>0</v>
      </c>
    </row>
    <row r="43" spans="1:5" x14ac:dyDescent="0.25">
      <c r="A43" s="43">
        <v>36</v>
      </c>
      <c r="B43" s="44">
        <v>30.62</v>
      </c>
      <c r="C43" s="44">
        <v>2.79</v>
      </c>
      <c r="D43" s="44"/>
      <c r="E43" s="44">
        <v>0</v>
      </c>
    </row>
    <row r="44" spans="1:5" x14ac:dyDescent="0.25">
      <c r="A44" s="43">
        <v>37</v>
      </c>
      <c r="B44" s="44">
        <v>30.21</v>
      </c>
      <c r="C44" s="44">
        <v>2.83</v>
      </c>
      <c r="D44" s="44"/>
      <c r="E44" s="44">
        <v>0</v>
      </c>
    </row>
    <row r="45" spans="1:5" x14ac:dyDescent="0.25">
      <c r="A45" s="43">
        <v>38</v>
      </c>
      <c r="B45" s="44">
        <v>29.8</v>
      </c>
      <c r="C45" s="44">
        <v>2.88</v>
      </c>
      <c r="D45" s="44"/>
      <c r="E45" s="44">
        <v>0</v>
      </c>
    </row>
    <row r="46" spans="1:5" x14ac:dyDescent="0.25">
      <c r="A46" s="43">
        <v>39</v>
      </c>
      <c r="B46" s="44">
        <v>29.37</v>
      </c>
      <c r="C46" s="44">
        <v>2.92</v>
      </c>
      <c r="D46" s="44"/>
      <c r="E46" s="44">
        <v>0</v>
      </c>
    </row>
    <row r="47" spans="1:5" x14ac:dyDescent="0.25">
      <c r="A47" s="43">
        <v>40</v>
      </c>
      <c r="B47" s="44">
        <v>28.94</v>
      </c>
      <c r="C47" s="44">
        <v>2.97</v>
      </c>
      <c r="D47" s="44"/>
      <c r="E47" s="44">
        <v>0</v>
      </c>
    </row>
    <row r="48" spans="1:5" x14ac:dyDescent="0.25">
      <c r="A48" s="43">
        <v>41</v>
      </c>
      <c r="B48" s="44">
        <v>28.51</v>
      </c>
      <c r="C48" s="44">
        <v>3.01</v>
      </c>
      <c r="D48" s="44"/>
      <c r="E48" s="44">
        <v>0</v>
      </c>
    </row>
    <row r="49" spans="1:5" x14ac:dyDescent="0.25">
      <c r="A49" s="43">
        <v>42</v>
      </c>
      <c r="B49" s="44">
        <v>28.06</v>
      </c>
      <c r="C49" s="44">
        <v>3.06</v>
      </c>
      <c r="D49" s="44"/>
      <c r="E49" s="44">
        <v>0</v>
      </c>
    </row>
    <row r="50" spans="1:5" x14ac:dyDescent="0.25">
      <c r="A50" s="43">
        <v>43</v>
      </c>
      <c r="B50" s="44">
        <v>27.61</v>
      </c>
      <c r="C50" s="44">
        <v>3.11</v>
      </c>
      <c r="D50" s="44"/>
      <c r="E50" s="44">
        <v>0</v>
      </c>
    </row>
    <row r="51" spans="1:5" x14ac:dyDescent="0.25">
      <c r="A51" s="43">
        <v>44</v>
      </c>
      <c r="B51" s="44">
        <v>27.15</v>
      </c>
      <c r="C51" s="44">
        <v>3.15</v>
      </c>
      <c r="D51" s="44"/>
      <c r="E51" s="44">
        <v>0</v>
      </c>
    </row>
    <row r="52" spans="1:5" x14ac:dyDescent="0.25">
      <c r="A52" s="43">
        <v>45</v>
      </c>
      <c r="B52" s="44">
        <v>26.68</v>
      </c>
      <c r="C52" s="44">
        <v>3.2</v>
      </c>
      <c r="D52" s="44"/>
      <c r="E52" s="44">
        <v>0</v>
      </c>
    </row>
    <row r="53" spans="1:5" x14ac:dyDescent="0.25">
      <c r="A53" s="43">
        <v>46</v>
      </c>
      <c r="B53" s="44">
        <v>26.21</v>
      </c>
      <c r="C53" s="44">
        <v>3.24</v>
      </c>
      <c r="D53" s="44"/>
      <c r="E53" s="44">
        <v>0</v>
      </c>
    </row>
    <row r="54" spans="1:5" x14ac:dyDescent="0.25">
      <c r="A54" s="43">
        <v>47</v>
      </c>
      <c r="B54" s="44">
        <v>25.73</v>
      </c>
      <c r="C54" s="44">
        <v>3.28</v>
      </c>
      <c r="D54" s="44"/>
      <c r="E54" s="44">
        <v>0</v>
      </c>
    </row>
    <row r="55" spans="1:5" x14ac:dyDescent="0.25">
      <c r="A55" s="43">
        <v>48</v>
      </c>
      <c r="B55" s="44">
        <v>25.24</v>
      </c>
      <c r="C55" s="44">
        <v>3.32</v>
      </c>
      <c r="D55" s="44"/>
      <c r="E55" s="44">
        <v>0</v>
      </c>
    </row>
    <row r="56" spans="1:5" x14ac:dyDescent="0.25">
      <c r="A56" s="43">
        <v>49</v>
      </c>
      <c r="B56" s="44">
        <v>24.75</v>
      </c>
      <c r="C56" s="44">
        <v>3.36</v>
      </c>
      <c r="D56" s="44"/>
      <c r="E56" s="44">
        <v>0</v>
      </c>
    </row>
    <row r="57" spans="1:5" x14ac:dyDescent="0.25">
      <c r="A57" s="43">
        <v>50</v>
      </c>
      <c r="B57" s="44">
        <v>24.24</v>
      </c>
      <c r="C57" s="44">
        <v>3.41</v>
      </c>
      <c r="D57" s="44"/>
      <c r="E57" s="44">
        <v>0</v>
      </c>
    </row>
    <row r="58" spans="1:5" x14ac:dyDescent="0.25">
      <c r="A58" s="43">
        <v>51</v>
      </c>
      <c r="B58" s="44">
        <v>23.73</v>
      </c>
      <c r="C58" s="44">
        <v>3.45</v>
      </c>
      <c r="D58" s="44"/>
      <c r="E58" s="44">
        <v>0</v>
      </c>
    </row>
    <row r="59" spans="1:5" x14ac:dyDescent="0.25">
      <c r="A59" s="43">
        <v>52</v>
      </c>
      <c r="B59" s="44">
        <v>23.22</v>
      </c>
      <c r="C59" s="44">
        <v>3.49</v>
      </c>
      <c r="D59" s="44"/>
      <c r="E59" s="44">
        <v>0</v>
      </c>
    </row>
    <row r="60" spans="1:5" x14ac:dyDescent="0.25">
      <c r="A60" s="43">
        <v>53</v>
      </c>
      <c r="B60" s="44">
        <v>22.7</v>
      </c>
      <c r="C60" s="44">
        <v>3.53</v>
      </c>
      <c r="D60" s="44"/>
      <c r="E60" s="44">
        <v>0</v>
      </c>
    </row>
    <row r="61" spans="1:5" x14ac:dyDescent="0.25">
      <c r="A61" s="43">
        <v>54</v>
      </c>
      <c r="B61" s="44">
        <v>22.17</v>
      </c>
      <c r="C61" s="44">
        <v>3.56</v>
      </c>
      <c r="D61" s="44"/>
      <c r="E61" s="44">
        <v>0</v>
      </c>
    </row>
    <row r="62" spans="1:5" x14ac:dyDescent="0.25">
      <c r="A62" s="43">
        <v>55</v>
      </c>
      <c r="B62" s="44">
        <v>21.64</v>
      </c>
      <c r="C62" s="44">
        <v>3.59</v>
      </c>
      <c r="D62" s="44"/>
      <c r="E62" s="44">
        <v>0</v>
      </c>
    </row>
    <row r="63" spans="1:5" x14ac:dyDescent="0.25">
      <c r="A63" s="43">
        <v>56</v>
      </c>
      <c r="B63" s="44">
        <v>21.11</v>
      </c>
      <c r="C63" s="44">
        <v>3.62</v>
      </c>
      <c r="D63" s="44"/>
      <c r="E63" s="44">
        <v>0</v>
      </c>
    </row>
    <row r="64" spans="1:5" x14ac:dyDescent="0.25">
      <c r="A64" s="43">
        <v>57</v>
      </c>
      <c r="B64" s="44">
        <v>20.58</v>
      </c>
      <c r="C64" s="44">
        <v>3.65</v>
      </c>
      <c r="D64" s="44"/>
      <c r="E64" s="44">
        <v>0</v>
      </c>
    </row>
    <row r="65" spans="1:5" x14ac:dyDescent="0.25">
      <c r="A65" s="43">
        <v>58</v>
      </c>
      <c r="B65" s="44">
        <v>20.03</v>
      </c>
      <c r="C65" s="44">
        <v>3.67</v>
      </c>
      <c r="D65" s="44"/>
      <c r="E65" s="44">
        <v>0</v>
      </c>
    </row>
    <row r="66" spans="1:5" x14ac:dyDescent="0.25">
      <c r="A66" s="43">
        <v>59</v>
      </c>
      <c r="B66" s="44">
        <v>19.489999999999998</v>
      </c>
      <c r="C66" s="44">
        <v>3.69</v>
      </c>
      <c r="D66" s="44"/>
      <c r="E66" s="44">
        <v>0</v>
      </c>
    </row>
    <row r="67" spans="1:5" x14ac:dyDescent="0.25">
      <c r="A67" s="43">
        <v>60</v>
      </c>
      <c r="B67" s="44">
        <v>18.93</v>
      </c>
      <c r="C67" s="44">
        <v>3.71</v>
      </c>
      <c r="D67" s="44"/>
      <c r="E67" s="44">
        <v>0</v>
      </c>
    </row>
    <row r="68" spans="1:5" x14ac:dyDescent="0.25">
      <c r="A68" s="43">
        <v>61</v>
      </c>
      <c r="B68" s="44">
        <v>18.38</v>
      </c>
      <c r="C68" s="44">
        <v>3.73</v>
      </c>
      <c r="D68" s="44"/>
      <c r="E68" s="44">
        <v>0</v>
      </c>
    </row>
    <row r="69" spans="1:5" x14ac:dyDescent="0.25">
      <c r="A69" s="43">
        <v>62</v>
      </c>
      <c r="B69" s="44">
        <v>17.809999999999999</v>
      </c>
      <c r="C69" s="44">
        <v>3.74</v>
      </c>
      <c r="D69" s="44"/>
      <c r="E69" s="44">
        <v>0</v>
      </c>
    </row>
    <row r="70" spans="1:5" x14ac:dyDescent="0.25">
      <c r="A70" s="43">
        <v>63</v>
      </c>
      <c r="B70" s="44">
        <v>17.25</v>
      </c>
      <c r="C70" s="44">
        <v>3.75</v>
      </c>
      <c r="D70" s="44"/>
      <c r="E70" s="44">
        <v>0</v>
      </c>
    </row>
    <row r="71" spans="1:5" x14ac:dyDescent="0.25">
      <c r="A71" s="43">
        <v>64</v>
      </c>
      <c r="B71" s="44">
        <v>16.68</v>
      </c>
      <c r="C71" s="44">
        <v>3.76</v>
      </c>
      <c r="D71" s="44"/>
      <c r="E71" s="44">
        <v>0</v>
      </c>
    </row>
    <row r="72" spans="1:5" x14ac:dyDescent="0.25">
      <c r="A72" s="43">
        <v>65</v>
      </c>
      <c r="B72" s="44">
        <v>16.100000000000001</v>
      </c>
      <c r="C72" s="44">
        <v>3.76</v>
      </c>
      <c r="D72" s="44"/>
      <c r="E72" s="44">
        <v>0</v>
      </c>
    </row>
    <row r="73" spans="1:5" x14ac:dyDescent="0.25">
      <c r="A73" s="43">
        <v>66</v>
      </c>
      <c r="B73" s="44">
        <v>15.53</v>
      </c>
      <c r="C73" s="44">
        <v>3.76</v>
      </c>
      <c r="D73" s="44"/>
      <c r="E73" s="44">
        <v>0</v>
      </c>
    </row>
    <row r="74" spans="1:5" x14ac:dyDescent="0.25">
      <c r="A74" s="43">
        <v>67</v>
      </c>
      <c r="B74" s="44">
        <v>14.95</v>
      </c>
      <c r="C74" s="44">
        <v>3.76</v>
      </c>
      <c r="D74" s="44"/>
      <c r="E74" s="44">
        <v>0</v>
      </c>
    </row>
    <row r="75" spans="1:5" x14ac:dyDescent="0.25">
      <c r="A75" s="43">
        <v>68</v>
      </c>
      <c r="B75" s="44">
        <v>14.36</v>
      </c>
      <c r="C75" s="44">
        <v>3.75</v>
      </c>
      <c r="D75" s="44"/>
      <c r="E75" s="44">
        <v>0</v>
      </c>
    </row>
    <row r="76" spans="1:5" x14ac:dyDescent="0.25">
      <c r="A76" s="43">
        <v>69</v>
      </c>
      <c r="B76" s="44">
        <v>13.77</v>
      </c>
      <c r="C76" s="44">
        <v>3.74</v>
      </c>
      <c r="D76" s="44"/>
      <c r="E76" s="44"/>
    </row>
    <row r="77" spans="1:5" x14ac:dyDescent="0.25">
      <c r="A77" s="43">
        <v>70</v>
      </c>
      <c r="B77" s="44">
        <v>13.18</v>
      </c>
      <c r="C77" s="44">
        <v>3.73</v>
      </c>
      <c r="D77" s="44"/>
      <c r="E77" s="44"/>
    </row>
    <row r="78" spans="1:5" x14ac:dyDescent="0.25">
      <c r="A78" s="43">
        <v>71</v>
      </c>
      <c r="B78" s="44">
        <v>12.59</v>
      </c>
      <c r="C78" s="44">
        <v>3.71</v>
      </c>
      <c r="D78" s="44"/>
      <c r="E78" s="44"/>
    </row>
    <row r="79" spans="1:5" x14ac:dyDescent="0.25">
      <c r="A79" s="43">
        <v>72</v>
      </c>
      <c r="B79" s="44">
        <v>11.99</v>
      </c>
      <c r="C79" s="44">
        <v>3.69</v>
      </c>
      <c r="D79" s="44"/>
      <c r="E79" s="44"/>
    </row>
    <row r="80" spans="1:5" x14ac:dyDescent="0.25">
      <c r="A80" s="43">
        <v>73</v>
      </c>
      <c r="B80" s="44">
        <v>11.4</v>
      </c>
      <c r="C80" s="44">
        <v>3.66</v>
      </c>
      <c r="D80" s="44">
        <v>2.0099999999999998</v>
      </c>
      <c r="E80" s="44"/>
    </row>
    <row r="81" spans="1:5" x14ac:dyDescent="0.25">
      <c r="A81" s="43">
        <v>74</v>
      </c>
      <c r="B81" s="44">
        <v>10.82</v>
      </c>
      <c r="C81" s="44">
        <v>3.52</v>
      </c>
      <c r="D81" s="44">
        <v>1.84</v>
      </c>
      <c r="E81" s="44"/>
    </row>
    <row r="82" spans="1:5" x14ac:dyDescent="0.25">
      <c r="A82" s="43">
        <v>75</v>
      </c>
      <c r="B82" s="44">
        <v>10.26</v>
      </c>
      <c r="C82" s="44">
        <v>3.38</v>
      </c>
      <c r="D82" s="44">
        <v>1.67</v>
      </c>
      <c r="E82" s="44"/>
    </row>
    <row r="83" spans="1:5" x14ac:dyDescent="0.25">
      <c r="A83" s="43">
        <v>76</v>
      </c>
      <c r="B83" s="44">
        <v>9.6999999999999993</v>
      </c>
      <c r="C83" s="44">
        <v>3.32</v>
      </c>
      <c r="D83" s="44">
        <v>1.53</v>
      </c>
      <c r="E83" s="44"/>
    </row>
    <row r="84" spans="1:5" x14ac:dyDescent="0.25">
      <c r="A84" s="43">
        <v>77</v>
      </c>
      <c r="B84" s="44">
        <v>9.16</v>
      </c>
      <c r="C84" s="44">
        <v>3.25</v>
      </c>
      <c r="D84" s="44">
        <v>1.39</v>
      </c>
      <c r="E84" s="44"/>
    </row>
    <row r="85" spans="1:5" x14ac:dyDescent="0.25">
      <c r="A85" s="43">
        <v>78</v>
      </c>
      <c r="B85" s="44">
        <v>8.64</v>
      </c>
      <c r="C85" s="44">
        <v>3.18</v>
      </c>
      <c r="D85" s="44">
        <v>1.26</v>
      </c>
      <c r="E85" s="44"/>
    </row>
    <row r="86" spans="1:5" x14ac:dyDescent="0.25">
      <c r="A86" s="43">
        <v>79</v>
      </c>
      <c r="B86" s="44">
        <v>8.1199999999999992</v>
      </c>
      <c r="C86" s="44">
        <v>2.93</v>
      </c>
      <c r="D86" s="44">
        <v>1.1200000000000001</v>
      </c>
      <c r="E86" s="44"/>
    </row>
    <row r="87" spans="1:5" x14ac:dyDescent="0.25">
      <c r="A87" s="43">
        <v>80</v>
      </c>
      <c r="B87" s="44">
        <v>7.61</v>
      </c>
      <c r="C87" s="44">
        <v>2.68</v>
      </c>
      <c r="D87" s="44">
        <v>0.99</v>
      </c>
      <c r="E87" s="44"/>
    </row>
    <row r="88" spans="1:5" x14ac:dyDescent="0.25">
      <c r="A88" s="43">
        <v>81</v>
      </c>
      <c r="B88" s="44">
        <v>7.09</v>
      </c>
      <c r="C88" s="44">
        <v>2.61</v>
      </c>
      <c r="D88" s="44">
        <v>0.88</v>
      </c>
      <c r="E88" s="44"/>
    </row>
    <row r="89" spans="1:5" x14ac:dyDescent="0.25">
      <c r="A89" s="43">
        <v>82</v>
      </c>
      <c r="B89" s="44">
        <v>6.58</v>
      </c>
      <c r="C89" s="44">
        <v>2.5299999999999998</v>
      </c>
      <c r="D89" s="44">
        <v>0.78</v>
      </c>
      <c r="E89" s="44"/>
    </row>
    <row r="90" spans="1:5" x14ac:dyDescent="0.25">
      <c r="A90" s="43">
        <v>83</v>
      </c>
      <c r="B90" s="44">
        <v>6.08</v>
      </c>
      <c r="C90" s="44">
        <v>2.4500000000000002</v>
      </c>
      <c r="D90" s="44">
        <v>0.69</v>
      </c>
      <c r="E90" s="44"/>
    </row>
    <row r="91" spans="1:5" x14ac:dyDescent="0.25">
      <c r="A91" s="43">
        <v>84</v>
      </c>
      <c r="B91" s="44">
        <v>5.59</v>
      </c>
      <c r="C91" s="44">
        <v>2.14</v>
      </c>
      <c r="D91" s="44">
        <v>0.57999999999999996</v>
      </c>
      <c r="E91" s="44"/>
    </row>
    <row r="92" spans="1:5" x14ac:dyDescent="0.25">
      <c r="A92" s="43">
        <v>85</v>
      </c>
      <c r="B92" s="44">
        <v>5.14</v>
      </c>
      <c r="C92" s="44">
        <v>1.83</v>
      </c>
      <c r="D92" s="44">
        <v>0.49</v>
      </c>
      <c r="E92" s="44"/>
    </row>
  </sheetData>
  <sheetProtection algorithmName="SHA-512" hashValue="hhhbq2xKgDWadSweDw7N+9C801VuJNZ9X3+HotjBybmhujWuib5mnY46iRsfETCF+SloI7zEEx1M5b2mGd1zkQ==" saltValue="BDOxG+9QDdjeLfLrplaAMw==" spinCount="100000" sheet="1" objects="1" scenarios="1"/>
  <conditionalFormatting sqref="A6:A21">
    <cfRule type="expression" dxfId="647" priority="9" stopIfTrue="1">
      <formula>MOD(ROW(),2)=0</formula>
    </cfRule>
    <cfRule type="expression" dxfId="646" priority="10" stopIfTrue="1">
      <formula>MOD(ROW(),2)&lt;&gt;0</formula>
    </cfRule>
  </conditionalFormatting>
  <conditionalFormatting sqref="B6:E21">
    <cfRule type="expression" dxfId="645" priority="11" stopIfTrue="1">
      <formula>MOD(ROW(),2)=0</formula>
    </cfRule>
    <cfRule type="expression" dxfId="644" priority="12" stopIfTrue="1">
      <formula>MOD(ROW(),2)&lt;&gt;0</formula>
    </cfRule>
  </conditionalFormatting>
  <conditionalFormatting sqref="A26:A92">
    <cfRule type="expression" dxfId="643" priority="13" stopIfTrue="1">
      <formula>MOD(ROW(),2)=0</formula>
    </cfRule>
    <cfRule type="expression" dxfId="642" priority="14" stopIfTrue="1">
      <formula>MOD(ROW(),2)&lt;&gt;0</formula>
    </cfRule>
  </conditionalFormatting>
  <conditionalFormatting sqref="B26:E92">
    <cfRule type="expression" dxfId="641" priority="15" stopIfTrue="1">
      <formula>MOD(ROW(),2)=0</formula>
    </cfRule>
    <cfRule type="expression" dxfId="640" priority="16"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4E594-85FB-480C-825E-67A8BD425171}">
  <sheetPr codeName="Sheet28"/>
  <dimension ref="A1:E92"/>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Fire_S - Consolidated Factor Spreadsheet</v>
      </c>
    </row>
    <row r="3" spans="1:5" s="1" customFormat="1" ht="15.5" x14ac:dyDescent="0.35">
      <c r="A3" s="30" t="s">
        <v>2</v>
      </c>
      <c r="B3" s="3" t="str">
        <f>TABLE_FACTOR_TYPE_1 &amp; " - x-" &amp; TABLE_SERIES_NUMBER_1</f>
        <v>PenCE - x-304</v>
      </c>
    </row>
    <row r="6" spans="1:5" x14ac:dyDescent="0.25">
      <c r="A6" s="40" t="s">
        <v>390</v>
      </c>
      <c r="B6" s="47" t="s">
        <v>391</v>
      </c>
      <c r="C6" s="47"/>
      <c r="D6" s="47"/>
      <c r="E6" s="47"/>
    </row>
    <row r="7" spans="1:5" x14ac:dyDescent="0.25">
      <c r="A7" s="40" t="s">
        <v>392</v>
      </c>
      <c r="B7" s="47" t="s">
        <v>31</v>
      </c>
      <c r="C7" s="47"/>
      <c r="D7" s="47"/>
      <c r="E7" s="47"/>
    </row>
    <row r="8" spans="1:5" x14ac:dyDescent="0.25">
      <c r="A8" s="40" t="s">
        <v>138</v>
      </c>
      <c r="B8" s="47">
        <v>1992</v>
      </c>
      <c r="C8" s="47"/>
      <c r="D8" s="47"/>
      <c r="E8" s="47"/>
    </row>
    <row r="9" spans="1:5" x14ac:dyDescent="0.25">
      <c r="A9" s="40" t="s">
        <v>139</v>
      </c>
      <c r="B9" s="47" t="s">
        <v>198</v>
      </c>
      <c r="C9" s="47"/>
      <c r="D9" s="47"/>
      <c r="E9" s="47"/>
    </row>
    <row r="10" spans="1:5" ht="25" x14ac:dyDescent="0.25">
      <c r="A10" s="40" t="s">
        <v>6</v>
      </c>
      <c r="B10" s="47" t="s">
        <v>205</v>
      </c>
      <c r="C10" s="47"/>
      <c r="D10" s="47"/>
      <c r="E10" s="47"/>
    </row>
    <row r="11" spans="1:5" x14ac:dyDescent="0.25">
      <c r="A11" s="40" t="s">
        <v>140</v>
      </c>
      <c r="B11" s="47" t="s">
        <v>159</v>
      </c>
      <c r="C11" s="47"/>
      <c r="D11" s="47"/>
      <c r="E11" s="47"/>
    </row>
    <row r="12" spans="1:5" x14ac:dyDescent="0.25">
      <c r="A12" s="40" t="s">
        <v>141</v>
      </c>
      <c r="B12" s="47" t="s">
        <v>154</v>
      </c>
      <c r="C12" s="47"/>
      <c r="D12" s="47"/>
      <c r="E12" s="47"/>
    </row>
    <row r="13" spans="1:5" x14ac:dyDescent="0.25">
      <c r="A13" s="40" t="s">
        <v>393</v>
      </c>
      <c r="B13" s="47" t="s">
        <v>155</v>
      </c>
      <c r="C13" s="47"/>
      <c r="D13" s="47"/>
      <c r="E13" s="47"/>
    </row>
    <row r="14" spans="1:5" x14ac:dyDescent="0.25">
      <c r="A14" s="40" t="s">
        <v>143</v>
      </c>
      <c r="B14" s="47">
        <v>304</v>
      </c>
      <c r="C14" s="47"/>
      <c r="D14" s="47"/>
      <c r="E14" s="47"/>
    </row>
    <row r="15" spans="1:5" x14ac:dyDescent="0.25">
      <c r="A15" s="40" t="s">
        <v>394</v>
      </c>
      <c r="B15" s="47" t="s">
        <v>208</v>
      </c>
      <c r="C15" s="47"/>
      <c r="D15" s="47"/>
      <c r="E15" s="47"/>
    </row>
    <row r="16" spans="1:5" x14ac:dyDescent="0.25">
      <c r="A16" s="40" t="s">
        <v>145</v>
      </c>
      <c r="B16" s="47" t="s">
        <v>209</v>
      </c>
      <c r="C16" s="47"/>
      <c r="D16" s="47"/>
      <c r="E16" s="47"/>
    </row>
    <row r="17" spans="1:5" x14ac:dyDescent="0.25">
      <c r="A17" s="41" t="s">
        <v>395</v>
      </c>
      <c r="B17" s="47"/>
      <c r="C17" s="47"/>
      <c r="D17" s="47"/>
      <c r="E17" s="47"/>
    </row>
    <row r="18" spans="1:5" x14ac:dyDescent="0.25">
      <c r="A18" s="40" t="s">
        <v>147</v>
      </c>
      <c r="B18" s="48">
        <v>46163</v>
      </c>
      <c r="C18" s="48"/>
      <c r="D18" s="48"/>
      <c r="E18" s="48"/>
    </row>
    <row r="19" spans="1:5" x14ac:dyDescent="0.25">
      <c r="A19" s="40" t="s">
        <v>148</v>
      </c>
      <c r="B19" s="48"/>
      <c r="C19" s="48"/>
      <c r="D19" s="48"/>
      <c r="E19" s="48"/>
    </row>
    <row r="20" spans="1:5" x14ac:dyDescent="0.25">
      <c r="A20" s="40" t="s">
        <v>149</v>
      </c>
      <c r="B20" s="47" t="s">
        <v>158</v>
      </c>
      <c r="C20" s="47"/>
      <c r="D20" s="47"/>
      <c r="E20" s="47"/>
    </row>
    <row r="21" spans="1:5" x14ac:dyDescent="0.25">
      <c r="A21" s="40" t="s">
        <v>396</v>
      </c>
      <c r="B21" s="47" t="s">
        <v>77</v>
      </c>
      <c r="C21" s="47"/>
      <c r="D21" s="47"/>
      <c r="E21" s="47"/>
    </row>
    <row r="23" spans="1:5" x14ac:dyDescent="0.25">
      <c r="A23" s="23" t="str">
        <f>HYPERLINK("#'Factor List'!A1", "Back to Factor List")</f>
        <v>Back to Factor List</v>
      </c>
      <c r="B23" s="23" t="str">
        <f>HYPERLINK("#'Assumptions'!A1", "Assumptions")</f>
        <v>Assumptions</v>
      </c>
    </row>
    <row r="26" spans="1:5" s="57" customFormat="1" ht="39" x14ac:dyDescent="0.25">
      <c r="A26" s="56" t="s">
        <v>397</v>
      </c>
      <c r="B26" s="56" t="s">
        <v>403</v>
      </c>
      <c r="C26" s="56" t="s">
        <v>399</v>
      </c>
      <c r="D26" s="56" t="s">
        <v>405</v>
      </c>
      <c r="E26" s="56" t="s">
        <v>400</v>
      </c>
    </row>
    <row r="27" spans="1:5" x14ac:dyDescent="0.25">
      <c r="A27" s="43">
        <v>20</v>
      </c>
      <c r="B27" s="44">
        <v>36.15</v>
      </c>
      <c r="C27" s="44">
        <v>2.14</v>
      </c>
      <c r="D27" s="44"/>
      <c r="E27" s="44">
        <v>0</v>
      </c>
    </row>
    <row r="28" spans="1:5" x14ac:dyDescent="0.25">
      <c r="A28" s="43">
        <v>21</v>
      </c>
      <c r="B28" s="44">
        <v>35.85</v>
      </c>
      <c r="C28" s="44">
        <v>2.1800000000000002</v>
      </c>
      <c r="D28" s="44"/>
      <c r="E28" s="44">
        <v>0</v>
      </c>
    </row>
    <row r="29" spans="1:5" x14ac:dyDescent="0.25">
      <c r="A29" s="43">
        <v>22</v>
      </c>
      <c r="B29" s="44">
        <v>35.549999999999997</v>
      </c>
      <c r="C29" s="44">
        <v>2.21</v>
      </c>
      <c r="D29" s="44"/>
      <c r="E29" s="44">
        <v>0</v>
      </c>
    </row>
    <row r="30" spans="1:5" x14ac:dyDescent="0.25">
      <c r="A30" s="43">
        <v>23</v>
      </c>
      <c r="B30" s="44">
        <v>35.24</v>
      </c>
      <c r="C30" s="44">
        <v>2.25</v>
      </c>
      <c r="D30" s="44"/>
      <c r="E30" s="44">
        <v>0</v>
      </c>
    </row>
    <row r="31" spans="1:5" x14ac:dyDescent="0.25">
      <c r="A31" s="43">
        <v>24</v>
      </c>
      <c r="B31" s="44">
        <v>34.93</v>
      </c>
      <c r="C31" s="44">
        <v>2.29</v>
      </c>
      <c r="D31" s="44"/>
      <c r="E31" s="44">
        <v>0</v>
      </c>
    </row>
    <row r="32" spans="1:5" x14ac:dyDescent="0.25">
      <c r="A32" s="43">
        <v>25</v>
      </c>
      <c r="B32" s="44">
        <v>34.61</v>
      </c>
      <c r="C32" s="44">
        <v>2.33</v>
      </c>
      <c r="D32" s="44"/>
      <c r="E32" s="44">
        <v>0</v>
      </c>
    </row>
    <row r="33" spans="1:5" x14ac:dyDescent="0.25">
      <c r="A33" s="43">
        <v>26</v>
      </c>
      <c r="B33" s="44">
        <v>34.28</v>
      </c>
      <c r="C33" s="44">
        <v>2.37</v>
      </c>
      <c r="D33" s="44"/>
      <c r="E33" s="44">
        <v>0</v>
      </c>
    </row>
    <row r="34" spans="1:5" x14ac:dyDescent="0.25">
      <c r="A34" s="43">
        <v>27</v>
      </c>
      <c r="B34" s="44">
        <v>33.950000000000003</v>
      </c>
      <c r="C34" s="44">
        <v>2.4</v>
      </c>
      <c r="D34" s="44"/>
      <c r="E34" s="44">
        <v>0</v>
      </c>
    </row>
    <row r="35" spans="1:5" x14ac:dyDescent="0.25">
      <c r="A35" s="43">
        <v>28</v>
      </c>
      <c r="B35" s="44">
        <v>33.61</v>
      </c>
      <c r="C35" s="44">
        <v>2.44</v>
      </c>
      <c r="D35" s="44"/>
      <c r="E35" s="44">
        <v>0</v>
      </c>
    </row>
    <row r="36" spans="1:5" x14ac:dyDescent="0.25">
      <c r="A36" s="43">
        <v>29</v>
      </c>
      <c r="B36" s="44">
        <v>33.26</v>
      </c>
      <c r="C36" s="44">
        <v>2.48</v>
      </c>
      <c r="D36" s="44"/>
      <c r="E36" s="44">
        <v>0</v>
      </c>
    </row>
    <row r="37" spans="1:5" x14ac:dyDescent="0.25">
      <c r="A37" s="43">
        <v>30</v>
      </c>
      <c r="B37" s="44">
        <v>32.909999999999997</v>
      </c>
      <c r="C37" s="44">
        <v>2.5299999999999998</v>
      </c>
      <c r="D37" s="44"/>
      <c r="E37" s="44">
        <v>0</v>
      </c>
    </row>
    <row r="38" spans="1:5" x14ac:dyDescent="0.25">
      <c r="A38" s="43">
        <v>31</v>
      </c>
      <c r="B38" s="44">
        <v>32.549999999999997</v>
      </c>
      <c r="C38" s="44">
        <v>2.57</v>
      </c>
      <c r="D38" s="44"/>
      <c r="E38" s="44">
        <v>0</v>
      </c>
    </row>
    <row r="39" spans="1:5" x14ac:dyDescent="0.25">
      <c r="A39" s="43">
        <v>32</v>
      </c>
      <c r="B39" s="44">
        <v>32.18</v>
      </c>
      <c r="C39" s="44">
        <v>2.61</v>
      </c>
      <c r="D39" s="44"/>
      <c r="E39" s="44">
        <v>0</v>
      </c>
    </row>
    <row r="40" spans="1:5" x14ac:dyDescent="0.25">
      <c r="A40" s="43">
        <v>33</v>
      </c>
      <c r="B40" s="44">
        <v>31.8</v>
      </c>
      <c r="C40" s="44">
        <v>2.65</v>
      </c>
      <c r="D40" s="44"/>
      <c r="E40" s="44">
        <v>0</v>
      </c>
    </row>
    <row r="41" spans="1:5" x14ac:dyDescent="0.25">
      <c r="A41" s="43">
        <v>34</v>
      </c>
      <c r="B41" s="44">
        <v>31.41</v>
      </c>
      <c r="C41" s="44">
        <v>2.7</v>
      </c>
      <c r="D41" s="44"/>
      <c r="E41" s="44">
        <v>0</v>
      </c>
    </row>
    <row r="42" spans="1:5" x14ac:dyDescent="0.25">
      <c r="A42" s="43">
        <v>35</v>
      </c>
      <c r="B42" s="44">
        <v>31.02</v>
      </c>
      <c r="C42" s="44">
        <v>2.74</v>
      </c>
      <c r="D42" s="44"/>
      <c r="E42" s="44">
        <v>0</v>
      </c>
    </row>
    <row r="43" spans="1:5" x14ac:dyDescent="0.25">
      <c r="A43" s="43">
        <v>36</v>
      </c>
      <c r="B43" s="44">
        <v>30.62</v>
      </c>
      <c r="C43" s="44">
        <v>2.79</v>
      </c>
      <c r="D43" s="44"/>
      <c r="E43" s="44">
        <v>0</v>
      </c>
    </row>
    <row r="44" spans="1:5" x14ac:dyDescent="0.25">
      <c r="A44" s="43">
        <v>37</v>
      </c>
      <c r="B44" s="44">
        <v>30.21</v>
      </c>
      <c r="C44" s="44">
        <v>2.83</v>
      </c>
      <c r="D44" s="44"/>
      <c r="E44" s="44">
        <v>0</v>
      </c>
    </row>
    <row r="45" spans="1:5" x14ac:dyDescent="0.25">
      <c r="A45" s="43">
        <v>38</v>
      </c>
      <c r="B45" s="44">
        <v>29.8</v>
      </c>
      <c r="C45" s="44">
        <v>2.88</v>
      </c>
      <c r="D45" s="44"/>
      <c r="E45" s="44">
        <v>0</v>
      </c>
    </row>
    <row r="46" spans="1:5" x14ac:dyDescent="0.25">
      <c r="A46" s="43">
        <v>39</v>
      </c>
      <c r="B46" s="44">
        <v>29.37</v>
      </c>
      <c r="C46" s="44">
        <v>2.92</v>
      </c>
      <c r="D46" s="44"/>
      <c r="E46" s="44">
        <v>0</v>
      </c>
    </row>
    <row r="47" spans="1:5" x14ac:dyDescent="0.25">
      <c r="A47" s="43">
        <v>40</v>
      </c>
      <c r="B47" s="44">
        <v>28.94</v>
      </c>
      <c r="C47" s="44">
        <v>2.97</v>
      </c>
      <c r="D47" s="44"/>
      <c r="E47" s="44">
        <v>0</v>
      </c>
    </row>
    <row r="48" spans="1:5" x14ac:dyDescent="0.25">
      <c r="A48" s="43">
        <v>41</v>
      </c>
      <c r="B48" s="44">
        <v>28.51</v>
      </c>
      <c r="C48" s="44">
        <v>3.01</v>
      </c>
      <c r="D48" s="44"/>
      <c r="E48" s="44">
        <v>0</v>
      </c>
    </row>
    <row r="49" spans="1:5" x14ac:dyDescent="0.25">
      <c r="A49" s="43">
        <v>42</v>
      </c>
      <c r="B49" s="44">
        <v>28.06</v>
      </c>
      <c r="C49" s="44">
        <v>3.06</v>
      </c>
      <c r="D49" s="44"/>
      <c r="E49" s="44">
        <v>0</v>
      </c>
    </row>
    <row r="50" spans="1:5" x14ac:dyDescent="0.25">
      <c r="A50" s="43">
        <v>43</v>
      </c>
      <c r="B50" s="44">
        <v>27.61</v>
      </c>
      <c r="C50" s="44">
        <v>3.11</v>
      </c>
      <c r="D50" s="44"/>
      <c r="E50" s="44">
        <v>0</v>
      </c>
    </row>
    <row r="51" spans="1:5" x14ac:dyDescent="0.25">
      <c r="A51" s="43">
        <v>44</v>
      </c>
      <c r="B51" s="44">
        <v>27.15</v>
      </c>
      <c r="C51" s="44">
        <v>3.15</v>
      </c>
      <c r="D51" s="44"/>
      <c r="E51" s="44">
        <v>0</v>
      </c>
    </row>
    <row r="52" spans="1:5" x14ac:dyDescent="0.25">
      <c r="A52" s="43">
        <v>45</v>
      </c>
      <c r="B52" s="44">
        <v>26.68</v>
      </c>
      <c r="C52" s="44">
        <v>3.2</v>
      </c>
      <c r="D52" s="44"/>
      <c r="E52" s="44">
        <v>0</v>
      </c>
    </row>
    <row r="53" spans="1:5" x14ac:dyDescent="0.25">
      <c r="A53" s="43">
        <v>46</v>
      </c>
      <c r="B53" s="44">
        <v>26.21</v>
      </c>
      <c r="C53" s="44">
        <v>3.24</v>
      </c>
      <c r="D53" s="44"/>
      <c r="E53" s="44">
        <v>0</v>
      </c>
    </row>
    <row r="54" spans="1:5" x14ac:dyDescent="0.25">
      <c r="A54" s="43">
        <v>47</v>
      </c>
      <c r="B54" s="44">
        <v>25.73</v>
      </c>
      <c r="C54" s="44">
        <v>3.28</v>
      </c>
      <c r="D54" s="44"/>
      <c r="E54" s="44">
        <v>0</v>
      </c>
    </row>
    <row r="55" spans="1:5" x14ac:dyDescent="0.25">
      <c r="A55" s="43">
        <v>48</v>
      </c>
      <c r="B55" s="44">
        <v>25.24</v>
      </c>
      <c r="C55" s="44">
        <v>3.32</v>
      </c>
      <c r="D55" s="44"/>
      <c r="E55" s="44">
        <v>0</v>
      </c>
    </row>
    <row r="56" spans="1:5" x14ac:dyDescent="0.25">
      <c r="A56" s="43">
        <v>49</v>
      </c>
      <c r="B56" s="44">
        <v>24.75</v>
      </c>
      <c r="C56" s="44">
        <v>3.36</v>
      </c>
      <c r="D56" s="44"/>
      <c r="E56" s="44">
        <v>0</v>
      </c>
    </row>
    <row r="57" spans="1:5" x14ac:dyDescent="0.25">
      <c r="A57" s="43">
        <v>50</v>
      </c>
      <c r="B57" s="44">
        <v>24.24</v>
      </c>
      <c r="C57" s="44">
        <v>3.41</v>
      </c>
      <c r="D57" s="44"/>
      <c r="E57" s="44">
        <v>0</v>
      </c>
    </row>
    <row r="58" spans="1:5" x14ac:dyDescent="0.25">
      <c r="A58" s="43">
        <v>51</v>
      </c>
      <c r="B58" s="44">
        <v>23.73</v>
      </c>
      <c r="C58" s="44">
        <v>3.45</v>
      </c>
      <c r="D58" s="44"/>
      <c r="E58" s="44">
        <v>0</v>
      </c>
    </row>
    <row r="59" spans="1:5" x14ac:dyDescent="0.25">
      <c r="A59" s="43">
        <v>52</v>
      </c>
      <c r="B59" s="44">
        <v>23.22</v>
      </c>
      <c r="C59" s="44">
        <v>3.49</v>
      </c>
      <c r="D59" s="44"/>
      <c r="E59" s="44">
        <v>0</v>
      </c>
    </row>
    <row r="60" spans="1:5" x14ac:dyDescent="0.25">
      <c r="A60" s="43">
        <v>53</v>
      </c>
      <c r="B60" s="44">
        <v>22.7</v>
      </c>
      <c r="C60" s="44">
        <v>3.53</v>
      </c>
      <c r="D60" s="44"/>
      <c r="E60" s="44">
        <v>0</v>
      </c>
    </row>
    <row r="61" spans="1:5" x14ac:dyDescent="0.25">
      <c r="A61" s="43">
        <v>54</v>
      </c>
      <c r="B61" s="44">
        <v>22.17</v>
      </c>
      <c r="C61" s="44">
        <v>3.56</v>
      </c>
      <c r="D61" s="44"/>
      <c r="E61" s="44">
        <v>0</v>
      </c>
    </row>
    <row r="62" spans="1:5" x14ac:dyDescent="0.25">
      <c r="A62" s="43">
        <v>55</v>
      </c>
      <c r="B62" s="44">
        <v>21.64</v>
      </c>
      <c r="C62" s="44">
        <v>3.59</v>
      </c>
      <c r="D62" s="44"/>
      <c r="E62" s="44">
        <v>0</v>
      </c>
    </row>
    <row r="63" spans="1:5" x14ac:dyDescent="0.25">
      <c r="A63" s="43">
        <v>56</v>
      </c>
      <c r="B63" s="44">
        <v>21.11</v>
      </c>
      <c r="C63" s="44">
        <v>3.62</v>
      </c>
      <c r="D63" s="44"/>
      <c r="E63" s="44">
        <v>0</v>
      </c>
    </row>
    <row r="64" spans="1:5" x14ac:dyDescent="0.25">
      <c r="A64" s="43">
        <v>57</v>
      </c>
      <c r="B64" s="44">
        <v>20.58</v>
      </c>
      <c r="C64" s="44">
        <v>3.65</v>
      </c>
      <c r="D64" s="44"/>
      <c r="E64" s="44">
        <v>0</v>
      </c>
    </row>
    <row r="65" spans="1:5" x14ac:dyDescent="0.25">
      <c r="A65" s="43">
        <v>58</v>
      </c>
      <c r="B65" s="44">
        <v>20.03</v>
      </c>
      <c r="C65" s="44">
        <v>3.67</v>
      </c>
      <c r="D65" s="44"/>
      <c r="E65" s="44">
        <v>0</v>
      </c>
    </row>
    <row r="66" spans="1:5" x14ac:dyDescent="0.25">
      <c r="A66" s="43">
        <v>59</v>
      </c>
      <c r="B66" s="44">
        <v>19.489999999999998</v>
      </c>
      <c r="C66" s="44">
        <v>3.69</v>
      </c>
      <c r="D66" s="44"/>
      <c r="E66" s="44">
        <v>0</v>
      </c>
    </row>
    <row r="67" spans="1:5" x14ac:dyDescent="0.25">
      <c r="A67" s="43">
        <v>60</v>
      </c>
      <c r="B67" s="44">
        <v>18.93</v>
      </c>
      <c r="C67" s="44">
        <v>3.71</v>
      </c>
      <c r="D67" s="44"/>
      <c r="E67" s="44">
        <v>0</v>
      </c>
    </row>
    <row r="68" spans="1:5" x14ac:dyDescent="0.25">
      <c r="A68" s="43">
        <v>61</v>
      </c>
      <c r="B68" s="44">
        <v>18.38</v>
      </c>
      <c r="C68" s="44">
        <v>3.73</v>
      </c>
      <c r="D68" s="44"/>
      <c r="E68" s="44">
        <v>0</v>
      </c>
    </row>
    <row r="69" spans="1:5" x14ac:dyDescent="0.25">
      <c r="A69" s="43">
        <v>62</v>
      </c>
      <c r="B69" s="44">
        <v>17.809999999999999</v>
      </c>
      <c r="C69" s="44">
        <v>3.74</v>
      </c>
      <c r="D69" s="44"/>
      <c r="E69" s="44">
        <v>0</v>
      </c>
    </row>
    <row r="70" spans="1:5" x14ac:dyDescent="0.25">
      <c r="A70" s="43">
        <v>63</v>
      </c>
      <c r="B70" s="44">
        <v>17.25</v>
      </c>
      <c r="C70" s="44">
        <v>3.75</v>
      </c>
      <c r="D70" s="44"/>
      <c r="E70" s="44">
        <v>0</v>
      </c>
    </row>
    <row r="71" spans="1:5" x14ac:dyDescent="0.25">
      <c r="A71" s="43">
        <v>64</v>
      </c>
      <c r="B71" s="44">
        <v>16.68</v>
      </c>
      <c r="C71" s="44">
        <v>3.76</v>
      </c>
      <c r="D71" s="44"/>
      <c r="E71" s="44">
        <v>0</v>
      </c>
    </row>
    <row r="72" spans="1:5" x14ac:dyDescent="0.25">
      <c r="A72" s="43">
        <v>65</v>
      </c>
      <c r="B72" s="44">
        <v>16.100000000000001</v>
      </c>
      <c r="C72" s="44">
        <v>3.76</v>
      </c>
      <c r="D72" s="44"/>
      <c r="E72" s="44">
        <v>0</v>
      </c>
    </row>
    <row r="73" spans="1:5" x14ac:dyDescent="0.25">
      <c r="A73" s="43">
        <v>66</v>
      </c>
      <c r="B73" s="44">
        <v>15.53</v>
      </c>
      <c r="C73" s="44">
        <v>3.76</v>
      </c>
      <c r="D73" s="44"/>
      <c r="E73" s="44">
        <v>0</v>
      </c>
    </row>
    <row r="74" spans="1:5" x14ac:dyDescent="0.25">
      <c r="A74" s="43">
        <v>67</v>
      </c>
      <c r="B74" s="44">
        <v>14.95</v>
      </c>
      <c r="C74" s="44">
        <v>3.76</v>
      </c>
      <c r="D74" s="44"/>
      <c r="E74" s="44">
        <v>0</v>
      </c>
    </row>
    <row r="75" spans="1:5" x14ac:dyDescent="0.25">
      <c r="A75" s="43">
        <v>68</v>
      </c>
      <c r="B75" s="44">
        <v>14.36</v>
      </c>
      <c r="C75" s="44">
        <v>3.75</v>
      </c>
      <c r="D75" s="44"/>
      <c r="E75" s="44">
        <v>0</v>
      </c>
    </row>
    <row r="76" spans="1:5" x14ac:dyDescent="0.25">
      <c r="A76" s="43">
        <v>69</v>
      </c>
      <c r="B76" s="44">
        <v>13.77</v>
      </c>
      <c r="C76" s="44">
        <v>3.74</v>
      </c>
      <c r="D76" s="44"/>
      <c r="E76" s="44"/>
    </row>
    <row r="77" spans="1:5" x14ac:dyDescent="0.25">
      <c r="A77" s="43">
        <v>70</v>
      </c>
      <c r="B77" s="44">
        <v>13.18</v>
      </c>
      <c r="C77" s="44">
        <v>3.73</v>
      </c>
      <c r="D77" s="44"/>
      <c r="E77" s="44"/>
    </row>
    <row r="78" spans="1:5" x14ac:dyDescent="0.25">
      <c r="A78" s="43">
        <v>71</v>
      </c>
      <c r="B78" s="44">
        <v>12.59</v>
      </c>
      <c r="C78" s="44">
        <v>3.71</v>
      </c>
      <c r="D78" s="44"/>
      <c r="E78" s="44"/>
    </row>
    <row r="79" spans="1:5" x14ac:dyDescent="0.25">
      <c r="A79" s="43">
        <v>72</v>
      </c>
      <c r="B79" s="44">
        <v>11.99</v>
      </c>
      <c r="C79" s="44">
        <v>3.69</v>
      </c>
      <c r="D79" s="44"/>
      <c r="E79" s="44"/>
    </row>
    <row r="80" spans="1:5" x14ac:dyDescent="0.25">
      <c r="A80" s="43">
        <v>73</v>
      </c>
      <c r="B80" s="44">
        <v>11.4</v>
      </c>
      <c r="C80" s="44">
        <v>3.66</v>
      </c>
      <c r="D80" s="44">
        <v>1.55</v>
      </c>
      <c r="E80" s="44"/>
    </row>
    <row r="81" spans="1:5" x14ac:dyDescent="0.25">
      <c r="A81" s="43">
        <v>74</v>
      </c>
      <c r="B81" s="44">
        <v>10.82</v>
      </c>
      <c r="C81" s="44">
        <v>3.52</v>
      </c>
      <c r="D81" s="44">
        <v>1.41</v>
      </c>
      <c r="E81" s="44"/>
    </row>
    <row r="82" spans="1:5" x14ac:dyDescent="0.25">
      <c r="A82" s="43">
        <v>75</v>
      </c>
      <c r="B82" s="44">
        <v>10.26</v>
      </c>
      <c r="C82" s="44">
        <v>3.38</v>
      </c>
      <c r="D82" s="44">
        <v>1.28</v>
      </c>
      <c r="E82" s="44"/>
    </row>
    <row r="83" spans="1:5" x14ac:dyDescent="0.25">
      <c r="A83" s="43">
        <v>76</v>
      </c>
      <c r="B83" s="44">
        <v>9.6999999999999993</v>
      </c>
      <c r="C83" s="44">
        <v>3.32</v>
      </c>
      <c r="D83" s="44">
        <v>1.1499999999999999</v>
      </c>
      <c r="E83" s="44"/>
    </row>
    <row r="84" spans="1:5" x14ac:dyDescent="0.25">
      <c r="A84" s="43">
        <v>77</v>
      </c>
      <c r="B84" s="44">
        <v>9.16</v>
      </c>
      <c r="C84" s="44">
        <v>3.25</v>
      </c>
      <c r="D84" s="44">
        <v>1.04</v>
      </c>
      <c r="E84" s="44"/>
    </row>
    <row r="85" spans="1:5" x14ac:dyDescent="0.25">
      <c r="A85" s="43">
        <v>78</v>
      </c>
      <c r="B85" s="44">
        <v>8.64</v>
      </c>
      <c r="C85" s="44">
        <v>3.18</v>
      </c>
      <c r="D85" s="44">
        <v>0.93</v>
      </c>
      <c r="E85" s="44"/>
    </row>
    <row r="86" spans="1:5" x14ac:dyDescent="0.25">
      <c r="A86" s="43">
        <v>79</v>
      </c>
      <c r="B86" s="44">
        <v>8.1199999999999992</v>
      </c>
      <c r="C86" s="44">
        <v>2.93</v>
      </c>
      <c r="D86" s="44">
        <v>0.83</v>
      </c>
      <c r="E86" s="44"/>
    </row>
    <row r="87" spans="1:5" x14ac:dyDescent="0.25">
      <c r="A87" s="43">
        <v>80</v>
      </c>
      <c r="B87" s="44">
        <v>7.61</v>
      </c>
      <c r="C87" s="44">
        <v>2.68</v>
      </c>
      <c r="D87" s="44">
        <v>0.74</v>
      </c>
      <c r="E87" s="44"/>
    </row>
    <row r="88" spans="1:5" x14ac:dyDescent="0.25">
      <c r="A88" s="43">
        <v>81</v>
      </c>
      <c r="B88" s="44">
        <v>7.09</v>
      </c>
      <c r="C88" s="44">
        <v>2.61</v>
      </c>
      <c r="D88" s="44">
        <v>0.65</v>
      </c>
      <c r="E88" s="44"/>
    </row>
    <row r="89" spans="1:5" x14ac:dyDescent="0.25">
      <c r="A89" s="43">
        <v>82</v>
      </c>
      <c r="B89" s="44">
        <v>6.58</v>
      </c>
      <c r="C89" s="44">
        <v>2.5299999999999998</v>
      </c>
      <c r="D89" s="44">
        <v>0.56999999999999995</v>
      </c>
      <c r="E89" s="44"/>
    </row>
    <row r="90" spans="1:5" x14ac:dyDescent="0.25">
      <c r="A90" s="43">
        <v>83</v>
      </c>
      <c r="B90" s="44">
        <v>6.08</v>
      </c>
      <c r="C90" s="44">
        <v>2.4500000000000002</v>
      </c>
      <c r="D90" s="44">
        <v>0.49</v>
      </c>
      <c r="E90" s="44"/>
    </row>
    <row r="91" spans="1:5" x14ac:dyDescent="0.25">
      <c r="A91" s="43">
        <v>84</v>
      </c>
      <c r="B91" s="44">
        <v>5.59</v>
      </c>
      <c r="C91" s="44">
        <v>2.14</v>
      </c>
      <c r="D91" s="44">
        <v>0.42</v>
      </c>
      <c r="E91" s="44"/>
    </row>
    <row r="92" spans="1:5" x14ac:dyDescent="0.25">
      <c r="A92" s="43">
        <v>85</v>
      </c>
      <c r="B92" s="44">
        <v>5.14</v>
      </c>
      <c r="C92" s="44">
        <v>1.83</v>
      </c>
      <c r="D92" s="44">
        <v>0.36</v>
      </c>
      <c r="E92" s="44"/>
    </row>
  </sheetData>
  <sheetProtection algorithmName="SHA-512" hashValue="l0Nihxrd9z9VrgtyBF5GXf1R/blLUHcHafAHfvwCBIOuerdt1zA5hqucGJ8L1JajysxfbsHTYZrShGvysAR5Ag==" saltValue="BtKwMM1wamU9CKKrvCYGmw==" spinCount="100000" sheet="1" objects="1" scenarios="1"/>
  <conditionalFormatting sqref="A6:A21">
    <cfRule type="expression" dxfId="637" priority="9" stopIfTrue="1">
      <formula>MOD(ROW(),2)=0</formula>
    </cfRule>
    <cfRule type="expression" dxfId="636" priority="10" stopIfTrue="1">
      <formula>MOD(ROW(),2)&lt;&gt;0</formula>
    </cfRule>
  </conditionalFormatting>
  <conditionalFormatting sqref="B6:E21">
    <cfRule type="expression" dxfId="635" priority="11" stopIfTrue="1">
      <formula>MOD(ROW(),2)=0</formula>
    </cfRule>
    <cfRule type="expression" dxfId="634" priority="12" stopIfTrue="1">
      <formula>MOD(ROW(),2)&lt;&gt;0</formula>
    </cfRule>
  </conditionalFormatting>
  <conditionalFormatting sqref="A26:A92">
    <cfRule type="expression" dxfId="633" priority="13" stopIfTrue="1">
      <formula>MOD(ROW(),2)=0</formula>
    </cfRule>
    <cfRule type="expression" dxfId="632" priority="14" stopIfTrue="1">
      <formula>MOD(ROW(),2)&lt;&gt;0</formula>
    </cfRule>
  </conditionalFormatting>
  <conditionalFormatting sqref="B26:E92">
    <cfRule type="expression" dxfId="631" priority="15" stopIfTrue="1">
      <formula>MOD(ROW(),2)=0</formula>
    </cfRule>
    <cfRule type="expression" dxfId="630" priority="16"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2ABA-9B2B-488E-A022-050B99E199C6}">
  <sheetPr codeName="Sheet29"/>
  <dimension ref="A1:D57"/>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PenCE - x-305</v>
      </c>
    </row>
    <row r="6" spans="1:4" x14ac:dyDescent="0.25">
      <c r="A6" s="40" t="s">
        <v>390</v>
      </c>
      <c r="B6" s="47" t="s">
        <v>391</v>
      </c>
      <c r="C6" s="47"/>
      <c r="D6" s="47"/>
    </row>
    <row r="7" spans="1:4" x14ac:dyDescent="0.25">
      <c r="A7" s="40" t="s">
        <v>392</v>
      </c>
      <c r="B7" s="47" t="s">
        <v>31</v>
      </c>
      <c r="C7" s="47"/>
      <c r="D7" s="47"/>
    </row>
    <row r="8" spans="1:4" x14ac:dyDescent="0.25">
      <c r="A8" s="40" t="s">
        <v>138</v>
      </c>
      <c r="B8" s="47">
        <v>2006</v>
      </c>
      <c r="C8" s="47"/>
      <c r="D8" s="47"/>
    </row>
    <row r="9" spans="1:4" x14ac:dyDescent="0.25">
      <c r="A9" s="40" t="s">
        <v>139</v>
      </c>
      <c r="B9" s="47" t="s">
        <v>198</v>
      </c>
      <c r="C9" s="47"/>
      <c r="D9" s="47"/>
    </row>
    <row r="10" spans="1:4" ht="25" x14ac:dyDescent="0.25">
      <c r="A10" s="40" t="s">
        <v>6</v>
      </c>
      <c r="B10" s="47" t="s">
        <v>199</v>
      </c>
      <c r="C10" s="47"/>
      <c r="D10" s="47"/>
    </row>
    <row r="11" spans="1:4" x14ac:dyDescent="0.25">
      <c r="A11" s="40" t="s">
        <v>140</v>
      </c>
      <c r="B11" s="47" t="s">
        <v>153</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305</v>
      </c>
      <c r="C14" s="47"/>
      <c r="D14" s="47"/>
    </row>
    <row r="15" spans="1:4" x14ac:dyDescent="0.25">
      <c r="A15" s="40" t="s">
        <v>394</v>
      </c>
      <c r="B15" s="47" t="s">
        <v>210</v>
      </c>
      <c r="C15" s="47"/>
      <c r="D15" s="47"/>
    </row>
    <row r="16" spans="1:4" x14ac:dyDescent="0.25">
      <c r="A16" s="40" t="s">
        <v>145</v>
      </c>
      <c r="B16" s="47" t="s">
        <v>201</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26" x14ac:dyDescent="0.25">
      <c r="A26" s="56" t="s">
        <v>397</v>
      </c>
      <c r="B26" s="56" t="s">
        <v>403</v>
      </c>
      <c r="C26" s="56" t="s">
        <v>399</v>
      </c>
      <c r="D26" s="56" t="s">
        <v>405</v>
      </c>
    </row>
    <row r="27" spans="1:4" x14ac:dyDescent="0.25">
      <c r="A27" s="43">
        <v>55</v>
      </c>
      <c r="B27" s="44">
        <v>21.7</v>
      </c>
      <c r="C27" s="44">
        <v>3.83</v>
      </c>
      <c r="D27" s="44"/>
    </row>
    <row r="28" spans="1:4" x14ac:dyDescent="0.25">
      <c r="A28" s="43">
        <v>56</v>
      </c>
      <c r="B28" s="44">
        <v>21.17</v>
      </c>
      <c r="C28" s="44">
        <v>3.86</v>
      </c>
      <c r="D28" s="44"/>
    </row>
    <row r="29" spans="1:4" x14ac:dyDescent="0.25">
      <c r="A29" s="43">
        <v>57</v>
      </c>
      <c r="B29" s="44">
        <v>20.64</v>
      </c>
      <c r="C29" s="44">
        <v>3.89</v>
      </c>
      <c r="D29" s="44"/>
    </row>
    <row r="30" spans="1:4" x14ac:dyDescent="0.25">
      <c r="A30" s="43">
        <v>58</v>
      </c>
      <c r="B30" s="44">
        <v>20.100000000000001</v>
      </c>
      <c r="C30" s="44">
        <v>3.92</v>
      </c>
      <c r="D30" s="44"/>
    </row>
    <row r="31" spans="1:4" x14ac:dyDescent="0.25">
      <c r="A31" s="43">
        <v>59</v>
      </c>
      <c r="B31" s="44">
        <v>19.559999999999999</v>
      </c>
      <c r="C31" s="44">
        <v>3.94</v>
      </c>
      <c r="D31" s="44"/>
    </row>
    <row r="32" spans="1:4" x14ac:dyDescent="0.25">
      <c r="A32" s="43">
        <v>60</v>
      </c>
      <c r="B32" s="44">
        <v>19</v>
      </c>
      <c r="C32" s="44">
        <v>3.96</v>
      </c>
      <c r="D32" s="44"/>
    </row>
    <row r="33" spans="1:4" x14ac:dyDescent="0.25">
      <c r="A33" s="43">
        <v>61</v>
      </c>
      <c r="B33" s="44">
        <v>18.420000000000002</v>
      </c>
      <c r="C33" s="44">
        <v>3.98</v>
      </c>
      <c r="D33" s="44"/>
    </row>
    <row r="34" spans="1:4" x14ac:dyDescent="0.25">
      <c r="A34" s="43">
        <v>62</v>
      </c>
      <c r="B34" s="44">
        <v>17.84</v>
      </c>
      <c r="C34" s="44">
        <v>3.99</v>
      </c>
      <c r="D34" s="44"/>
    </row>
    <row r="35" spans="1:4" x14ac:dyDescent="0.25">
      <c r="A35" s="43">
        <v>63</v>
      </c>
      <c r="B35" s="44">
        <v>17.260000000000002</v>
      </c>
      <c r="C35" s="44">
        <v>4</v>
      </c>
      <c r="D35" s="44"/>
    </row>
    <row r="36" spans="1:4" x14ac:dyDescent="0.25">
      <c r="A36" s="43">
        <v>64</v>
      </c>
      <c r="B36" s="44">
        <v>16.68</v>
      </c>
      <c r="C36" s="44">
        <v>4.01</v>
      </c>
      <c r="D36" s="44"/>
    </row>
    <row r="37" spans="1:4" x14ac:dyDescent="0.25">
      <c r="A37" s="43">
        <v>65</v>
      </c>
      <c r="B37" s="44">
        <v>16.100000000000001</v>
      </c>
      <c r="C37" s="44">
        <v>4.0199999999999996</v>
      </c>
      <c r="D37" s="44"/>
    </row>
    <row r="38" spans="1:4" x14ac:dyDescent="0.25">
      <c r="A38" s="43">
        <v>66</v>
      </c>
      <c r="B38" s="44">
        <v>15.53</v>
      </c>
      <c r="C38" s="44">
        <v>4.0199999999999996</v>
      </c>
      <c r="D38" s="44"/>
    </row>
    <row r="39" spans="1:4" x14ac:dyDescent="0.25">
      <c r="A39" s="43">
        <v>67</v>
      </c>
      <c r="B39" s="44">
        <v>14.95</v>
      </c>
      <c r="C39" s="44">
        <v>4.01</v>
      </c>
      <c r="D39" s="44"/>
    </row>
    <row r="40" spans="1:4" x14ac:dyDescent="0.25">
      <c r="A40" s="43">
        <v>68</v>
      </c>
      <c r="B40" s="44">
        <v>14.36</v>
      </c>
      <c r="C40" s="44">
        <v>4</v>
      </c>
      <c r="D40" s="44"/>
    </row>
    <row r="41" spans="1:4" x14ac:dyDescent="0.25">
      <c r="A41" s="43">
        <v>69</v>
      </c>
      <c r="B41" s="44">
        <v>13.77</v>
      </c>
      <c r="C41" s="44">
        <v>3.94</v>
      </c>
      <c r="D41" s="44"/>
    </row>
    <row r="42" spans="1:4" x14ac:dyDescent="0.25">
      <c r="A42" s="43">
        <v>70</v>
      </c>
      <c r="B42" s="44">
        <v>13.18</v>
      </c>
      <c r="C42" s="44">
        <v>3.88</v>
      </c>
      <c r="D42" s="44"/>
    </row>
    <row r="43" spans="1:4" x14ac:dyDescent="0.25">
      <c r="A43" s="43">
        <v>71</v>
      </c>
      <c r="B43" s="44">
        <v>12.59</v>
      </c>
      <c r="C43" s="44">
        <v>3.86</v>
      </c>
      <c r="D43" s="44"/>
    </row>
    <row r="44" spans="1:4" x14ac:dyDescent="0.25">
      <c r="A44" s="43">
        <v>72</v>
      </c>
      <c r="B44" s="44">
        <v>11.99</v>
      </c>
      <c r="C44" s="44">
        <v>3.83</v>
      </c>
      <c r="D44" s="44"/>
    </row>
    <row r="45" spans="1:4" x14ac:dyDescent="0.25">
      <c r="A45" s="43">
        <v>73</v>
      </c>
      <c r="B45" s="44">
        <v>11.4</v>
      </c>
      <c r="C45" s="44">
        <v>3.8</v>
      </c>
      <c r="D45" s="44">
        <v>2.0099999999999998</v>
      </c>
    </row>
    <row r="46" spans="1:4" x14ac:dyDescent="0.25">
      <c r="A46" s="43">
        <v>74</v>
      </c>
      <c r="B46" s="44">
        <v>10.82</v>
      </c>
      <c r="C46" s="44">
        <v>3.64</v>
      </c>
      <c r="D46" s="44">
        <v>1.84</v>
      </c>
    </row>
    <row r="47" spans="1:4" x14ac:dyDescent="0.25">
      <c r="A47" s="43">
        <v>75</v>
      </c>
      <c r="B47" s="44">
        <v>10.26</v>
      </c>
      <c r="C47" s="44">
        <v>3.47</v>
      </c>
      <c r="D47" s="44">
        <v>1.67</v>
      </c>
    </row>
    <row r="48" spans="1:4" x14ac:dyDescent="0.25">
      <c r="A48" s="43">
        <v>76</v>
      </c>
      <c r="B48" s="44">
        <v>9.6999999999999993</v>
      </c>
      <c r="C48" s="44">
        <v>3.41</v>
      </c>
      <c r="D48" s="44">
        <v>1.53</v>
      </c>
    </row>
    <row r="49" spans="1:4" x14ac:dyDescent="0.25">
      <c r="A49" s="43">
        <v>77</v>
      </c>
      <c r="B49" s="44">
        <v>9.16</v>
      </c>
      <c r="C49" s="44">
        <v>3.34</v>
      </c>
      <c r="D49" s="44">
        <v>1.39</v>
      </c>
    </row>
    <row r="50" spans="1:4" x14ac:dyDescent="0.25">
      <c r="A50" s="43">
        <v>78</v>
      </c>
      <c r="B50" s="44">
        <v>8.64</v>
      </c>
      <c r="C50" s="44">
        <v>3.27</v>
      </c>
      <c r="D50" s="44">
        <v>1.26</v>
      </c>
    </row>
    <row r="51" spans="1:4" x14ac:dyDescent="0.25">
      <c r="A51" s="43">
        <v>79</v>
      </c>
      <c r="B51" s="44">
        <v>8.1199999999999992</v>
      </c>
      <c r="C51" s="44">
        <v>2.99</v>
      </c>
      <c r="D51" s="44">
        <v>1.1200000000000001</v>
      </c>
    </row>
    <row r="52" spans="1:4" x14ac:dyDescent="0.25">
      <c r="A52" s="43">
        <v>80</v>
      </c>
      <c r="B52" s="44">
        <v>7.61</v>
      </c>
      <c r="C52" s="44">
        <v>2.72</v>
      </c>
      <c r="D52" s="44">
        <v>0.99</v>
      </c>
    </row>
    <row r="53" spans="1:4" x14ac:dyDescent="0.25">
      <c r="A53" s="43">
        <v>81</v>
      </c>
      <c r="B53" s="44">
        <v>7.09</v>
      </c>
      <c r="C53" s="44">
        <v>2.65</v>
      </c>
      <c r="D53" s="44">
        <v>0.88</v>
      </c>
    </row>
    <row r="54" spans="1:4" x14ac:dyDescent="0.25">
      <c r="A54" s="43">
        <v>82</v>
      </c>
      <c r="B54" s="44">
        <v>6.58</v>
      </c>
      <c r="C54" s="44">
        <v>2.57</v>
      </c>
      <c r="D54" s="44">
        <v>0.78</v>
      </c>
    </row>
    <row r="55" spans="1:4" x14ac:dyDescent="0.25">
      <c r="A55" s="43">
        <v>83</v>
      </c>
      <c r="B55" s="44">
        <v>6.08</v>
      </c>
      <c r="C55" s="44">
        <v>2.4900000000000002</v>
      </c>
      <c r="D55" s="44">
        <v>0.69</v>
      </c>
    </row>
    <row r="56" spans="1:4" x14ac:dyDescent="0.25">
      <c r="A56" s="43">
        <v>84</v>
      </c>
      <c r="B56" s="44">
        <v>5.59</v>
      </c>
      <c r="C56" s="44">
        <v>2.1800000000000002</v>
      </c>
      <c r="D56" s="44">
        <v>0.57999999999999996</v>
      </c>
    </row>
    <row r="57" spans="1:4" x14ac:dyDescent="0.25">
      <c r="A57" s="43">
        <v>85</v>
      </c>
      <c r="B57" s="44">
        <v>5.14</v>
      </c>
      <c r="C57" s="44">
        <v>1.87</v>
      </c>
      <c r="D57" s="44">
        <v>0.49</v>
      </c>
    </row>
  </sheetData>
  <sheetProtection algorithmName="SHA-512" hashValue="qnWXKbX+ao7pz4QlnKeeXBD/N5LRhr2k3vILhFWml2kaZ2rnfTfqJM7zf3IhKRSekKkmlqp1IeyaVFmUZ139GA==" saltValue="0RzxYSBH3qfiyR3yWr4+xA==" spinCount="100000" sheet="1" objects="1" scenarios="1"/>
  <conditionalFormatting sqref="A6:A21">
    <cfRule type="expression" dxfId="627" priority="9" stopIfTrue="1">
      <formula>MOD(ROW(),2)=0</formula>
    </cfRule>
    <cfRule type="expression" dxfId="626" priority="10" stopIfTrue="1">
      <formula>MOD(ROW(),2)&lt;&gt;0</formula>
    </cfRule>
  </conditionalFormatting>
  <conditionalFormatting sqref="B6:D21">
    <cfRule type="expression" dxfId="625" priority="11" stopIfTrue="1">
      <formula>MOD(ROW(),2)=0</formula>
    </cfRule>
    <cfRule type="expression" dxfId="624" priority="12" stopIfTrue="1">
      <formula>MOD(ROW(),2)&lt;&gt;0</formula>
    </cfRule>
  </conditionalFormatting>
  <conditionalFormatting sqref="A26:A57">
    <cfRule type="expression" dxfId="623" priority="13" stopIfTrue="1">
      <formula>MOD(ROW(),2)=0</formula>
    </cfRule>
    <cfRule type="expression" dxfId="622" priority="14" stopIfTrue="1">
      <formula>MOD(ROW(),2)&lt;&gt;0</formula>
    </cfRule>
  </conditionalFormatting>
  <conditionalFormatting sqref="B26:D57">
    <cfRule type="expression" dxfId="621" priority="15" stopIfTrue="1">
      <formula>MOD(ROW(),2)=0</formula>
    </cfRule>
    <cfRule type="expression" dxfId="620" priority="16"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4CC6-6022-45D7-BB23-21FCA8B5858F}">
  <sheetPr codeName="Sheet30"/>
  <dimension ref="A1:D57"/>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PenCE - x-306</v>
      </c>
    </row>
    <row r="6" spans="1:4" x14ac:dyDescent="0.25">
      <c r="A6" s="40" t="s">
        <v>390</v>
      </c>
      <c r="B6" s="47" t="s">
        <v>391</v>
      </c>
      <c r="C6" s="47"/>
      <c r="D6" s="47"/>
    </row>
    <row r="7" spans="1:4" x14ac:dyDescent="0.25">
      <c r="A7" s="40" t="s">
        <v>392</v>
      </c>
      <c r="B7" s="47" t="s">
        <v>31</v>
      </c>
      <c r="C7" s="47"/>
      <c r="D7" s="47"/>
    </row>
    <row r="8" spans="1:4" x14ac:dyDescent="0.25">
      <c r="A8" s="40" t="s">
        <v>138</v>
      </c>
      <c r="B8" s="47">
        <v>2006</v>
      </c>
      <c r="C8" s="47"/>
      <c r="D8" s="47"/>
    </row>
    <row r="9" spans="1:4" x14ac:dyDescent="0.25">
      <c r="A9" s="40" t="s">
        <v>139</v>
      </c>
      <c r="B9" s="47" t="s">
        <v>198</v>
      </c>
      <c r="C9" s="47"/>
      <c r="D9" s="47"/>
    </row>
    <row r="10" spans="1:4" ht="25" x14ac:dyDescent="0.25">
      <c r="A10" s="40" t="s">
        <v>6</v>
      </c>
      <c r="B10" s="47" t="s">
        <v>199</v>
      </c>
      <c r="C10" s="47"/>
      <c r="D10" s="47"/>
    </row>
    <row r="11" spans="1:4" x14ac:dyDescent="0.25">
      <c r="A11" s="40" t="s">
        <v>140</v>
      </c>
      <c r="B11" s="47" t="s">
        <v>159</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306</v>
      </c>
      <c r="C14" s="47"/>
      <c r="D14" s="47"/>
    </row>
    <row r="15" spans="1:4" x14ac:dyDescent="0.25">
      <c r="A15" s="40" t="s">
        <v>394</v>
      </c>
      <c r="B15" s="47" t="s">
        <v>211</v>
      </c>
      <c r="C15" s="47"/>
      <c r="D15" s="47"/>
    </row>
    <row r="16" spans="1:4" x14ac:dyDescent="0.25">
      <c r="A16" s="40" t="s">
        <v>145</v>
      </c>
      <c r="B16" s="47" t="s">
        <v>204</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26" x14ac:dyDescent="0.25">
      <c r="A26" s="56" t="s">
        <v>397</v>
      </c>
      <c r="B26" s="56" t="s">
        <v>403</v>
      </c>
      <c r="C26" s="56" t="s">
        <v>399</v>
      </c>
      <c r="D26" s="56" t="s">
        <v>405</v>
      </c>
    </row>
    <row r="27" spans="1:4" x14ac:dyDescent="0.25">
      <c r="A27" s="43">
        <v>55</v>
      </c>
      <c r="B27" s="44">
        <v>21.7</v>
      </c>
      <c r="C27" s="44">
        <v>3.83</v>
      </c>
      <c r="D27" s="44"/>
    </row>
    <row r="28" spans="1:4" x14ac:dyDescent="0.25">
      <c r="A28" s="43">
        <v>56</v>
      </c>
      <c r="B28" s="44">
        <v>21.17</v>
      </c>
      <c r="C28" s="44">
        <v>3.86</v>
      </c>
      <c r="D28" s="44"/>
    </row>
    <row r="29" spans="1:4" x14ac:dyDescent="0.25">
      <c r="A29" s="43">
        <v>57</v>
      </c>
      <c r="B29" s="44">
        <v>20.64</v>
      </c>
      <c r="C29" s="44">
        <v>3.89</v>
      </c>
      <c r="D29" s="44"/>
    </row>
    <row r="30" spans="1:4" x14ac:dyDescent="0.25">
      <c r="A30" s="43">
        <v>58</v>
      </c>
      <c r="B30" s="44">
        <v>20.100000000000001</v>
      </c>
      <c r="C30" s="44">
        <v>3.92</v>
      </c>
      <c r="D30" s="44"/>
    </row>
    <row r="31" spans="1:4" x14ac:dyDescent="0.25">
      <c r="A31" s="43">
        <v>59</v>
      </c>
      <c r="B31" s="44">
        <v>19.559999999999999</v>
      </c>
      <c r="C31" s="44">
        <v>3.94</v>
      </c>
      <c r="D31" s="44"/>
    </row>
    <row r="32" spans="1:4" x14ac:dyDescent="0.25">
      <c r="A32" s="43">
        <v>60</v>
      </c>
      <c r="B32" s="44">
        <v>19</v>
      </c>
      <c r="C32" s="44">
        <v>3.96</v>
      </c>
      <c r="D32" s="44"/>
    </row>
    <row r="33" spans="1:4" x14ac:dyDescent="0.25">
      <c r="A33" s="43">
        <v>61</v>
      </c>
      <c r="B33" s="44">
        <v>18.420000000000002</v>
      </c>
      <c r="C33" s="44">
        <v>3.98</v>
      </c>
      <c r="D33" s="44"/>
    </row>
    <row r="34" spans="1:4" x14ac:dyDescent="0.25">
      <c r="A34" s="43">
        <v>62</v>
      </c>
      <c r="B34" s="44">
        <v>17.84</v>
      </c>
      <c r="C34" s="44">
        <v>3.99</v>
      </c>
      <c r="D34" s="44"/>
    </row>
    <row r="35" spans="1:4" x14ac:dyDescent="0.25">
      <c r="A35" s="43">
        <v>63</v>
      </c>
      <c r="B35" s="44">
        <v>17.260000000000002</v>
      </c>
      <c r="C35" s="44">
        <v>4</v>
      </c>
      <c r="D35" s="44"/>
    </row>
    <row r="36" spans="1:4" x14ac:dyDescent="0.25">
      <c r="A36" s="43">
        <v>64</v>
      </c>
      <c r="B36" s="44">
        <v>16.68</v>
      </c>
      <c r="C36" s="44">
        <v>4.01</v>
      </c>
      <c r="D36" s="44"/>
    </row>
    <row r="37" spans="1:4" x14ac:dyDescent="0.25">
      <c r="A37" s="43">
        <v>65</v>
      </c>
      <c r="B37" s="44">
        <v>16.100000000000001</v>
      </c>
      <c r="C37" s="44">
        <v>4.0199999999999996</v>
      </c>
      <c r="D37" s="44"/>
    </row>
    <row r="38" spans="1:4" x14ac:dyDescent="0.25">
      <c r="A38" s="43">
        <v>66</v>
      </c>
      <c r="B38" s="44">
        <v>15.53</v>
      </c>
      <c r="C38" s="44">
        <v>4.0199999999999996</v>
      </c>
      <c r="D38" s="44"/>
    </row>
    <row r="39" spans="1:4" x14ac:dyDescent="0.25">
      <c r="A39" s="43">
        <v>67</v>
      </c>
      <c r="B39" s="44">
        <v>14.95</v>
      </c>
      <c r="C39" s="44">
        <v>4.01</v>
      </c>
      <c r="D39" s="44"/>
    </row>
    <row r="40" spans="1:4" x14ac:dyDescent="0.25">
      <c r="A40" s="43">
        <v>68</v>
      </c>
      <c r="B40" s="44">
        <v>14.36</v>
      </c>
      <c r="C40" s="44">
        <v>4</v>
      </c>
      <c r="D40" s="44"/>
    </row>
    <row r="41" spans="1:4" x14ac:dyDescent="0.25">
      <c r="A41" s="43">
        <v>69</v>
      </c>
      <c r="B41" s="44">
        <v>13.77</v>
      </c>
      <c r="C41" s="44">
        <v>3.94</v>
      </c>
      <c r="D41" s="44"/>
    </row>
    <row r="42" spans="1:4" x14ac:dyDescent="0.25">
      <c r="A42" s="43">
        <v>70</v>
      </c>
      <c r="B42" s="44">
        <v>13.18</v>
      </c>
      <c r="C42" s="44">
        <v>3.88</v>
      </c>
      <c r="D42" s="44"/>
    </row>
    <row r="43" spans="1:4" x14ac:dyDescent="0.25">
      <c r="A43" s="43">
        <v>71</v>
      </c>
      <c r="B43" s="44">
        <v>12.59</v>
      </c>
      <c r="C43" s="44">
        <v>3.86</v>
      </c>
      <c r="D43" s="44"/>
    </row>
    <row r="44" spans="1:4" x14ac:dyDescent="0.25">
      <c r="A44" s="43">
        <v>72</v>
      </c>
      <c r="B44" s="44">
        <v>11.99</v>
      </c>
      <c r="C44" s="44">
        <v>3.83</v>
      </c>
      <c r="D44" s="44"/>
    </row>
    <row r="45" spans="1:4" x14ac:dyDescent="0.25">
      <c r="A45" s="43">
        <v>73</v>
      </c>
      <c r="B45" s="44">
        <v>11.4</v>
      </c>
      <c r="C45" s="44">
        <v>3.8</v>
      </c>
      <c r="D45" s="44">
        <v>1.55</v>
      </c>
    </row>
    <row r="46" spans="1:4" x14ac:dyDescent="0.25">
      <c r="A46" s="43">
        <v>74</v>
      </c>
      <c r="B46" s="44">
        <v>10.82</v>
      </c>
      <c r="C46" s="44">
        <v>3.64</v>
      </c>
      <c r="D46" s="44">
        <v>1.41</v>
      </c>
    </row>
    <row r="47" spans="1:4" x14ac:dyDescent="0.25">
      <c r="A47" s="43">
        <v>75</v>
      </c>
      <c r="B47" s="44">
        <v>10.26</v>
      </c>
      <c r="C47" s="44">
        <v>3.47</v>
      </c>
      <c r="D47" s="44">
        <v>1.28</v>
      </c>
    </row>
    <row r="48" spans="1:4" x14ac:dyDescent="0.25">
      <c r="A48" s="43">
        <v>76</v>
      </c>
      <c r="B48" s="44">
        <v>9.6999999999999993</v>
      </c>
      <c r="C48" s="44">
        <v>3.41</v>
      </c>
      <c r="D48" s="44">
        <v>1.1499999999999999</v>
      </c>
    </row>
    <row r="49" spans="1:4" x14ac:dyDescent="0.25">
      <c r="A49" s="43">
        <v>77</v>
      </c>
      <c r="B49" s="44">
        <v>9.16</v>
      </c>
      <c r="C49" s="44">
        <v>3.34</v>
      </c>
      <c r="D49" s="44">
        <v>1.04</v>
      </c>
    </row>
    <row r="50" spans="1:4" x14ac:dyDescent="0.25">
      <c r="A50" s="43">
        <v>78</v>
      </c>
      <c r="B50" s="44">
        <v>8.64</v>
      </c>
      <c r="C50" s="44">
        <v>3.27</v>
      </c>
      <c r="D50" s="44">
        <v>0.93</v>
      </c>
    </row>
    <row r="51" spans="1:4" x14ac:dyDescent="0.25">
      <c r="A51" s="43">
        <v>79</v>
      </c>
      <c r="B51" s="44">
        <v>8.1199999999999992</v>
      </c>
      <c r="C51" s="44">
        <v>2.99</v>
      </c>
      <c r="D51" s="44">
        <v>0.83</v>
      </c>
    </row>
    <row r="52" spans="1:4" x14ac:dyDescent="0.25">
      <c r="A52" s="43">
        <v>80</v>
      </c>
      <c r="B52" s="44">
        <v>7.61</v>
      </c>
      <c r="C52" s="44">
        <v>2.72</v>
      </c>
      <c r="D52" s="44">
        <v>0.74</v>
      </c>
    </row>
    <row r="53" spans="1:4" x14ac:dyDescent="0.25">
      <c r="A53" s="43">
        <v>81</v>
      </c>
      <c r="B53" s="44">
        <v>7.09</v>
      </c>
      <c r="C53" s="44">
        <v>2.65</v>
      </c>
      <c r="D53" s="44">
        <v>0.65</v>
      </c>
    </row>
    <row r="54" spans="1:4" x14ac:dyDescent="0.25">
      <c r="A54" s="43">
        <v>82</v>
      </c>
      <c r="B54" s="44">
        <v>6.58</v>
      </c>
      <c r="C54" s="44">
        <v>2.57</v>
      </c>
      <c r="D54" s="44">
        <v>0.56999999999999995</v>
      </c>
    </row>
    <row r="55" spans="1:4" x14ac:dyDescent="0.25">
      <c r="A55" s="43">
        <v>83</v>
      </c>
      <c r="B55" s="44">
        <v>6.08</v>
      </c>
      <c r="C55" s="44">
        <v>2.4900000000000002</v>
      </c>
      <c r="D55" s="44">
        <v>0.49</v>
      </c>
    </row>
    <row r="56" spans="1:4" x14ac:dyDescent="0.25">
      <c r="A56" s="43">
        <v>84</v>
      </c>
      <c r="B56" s="44">
        <v>5.59</v>
      </c>
      <c r="C56" s="44">
        <v>2.1800000000000002</v>
      </c>
      <c r="D56" s="44">
        <v>0.42</v>
      </c>
    </row>
    <row r="57" spans="1:4" x14ac:dyDescent="0.25">
      <c r="A57" s="43">
        <v>85</v>
      </c>
      <c r="B57" s="44">
        <v>5.14</v>
      </c>
      <c r="C57" s="44">
        <v>1.87</v>
      </c>
      <c r="D57" s="44">
        <v>0.36</v>
      </c>
    </row>
  </sheetData>
  <sheetProtection algorithmName="SHA-512" hashValue="ndK2vBWT0dNR2ZJ25aYRiMjBRhwFplNCR+G/EGIoZAlvf5lSD/FihDWu32f1h52A6+ww8i0nVGAxVUcj0qNNdg==" saltValue="4m9KdKmxndHyIOsfJtbSaA==" spinCount="100000" sheet="1" objects="1" scenarios="1"/>
  <conditionalFormatting sqref="A6:A21">
    <cfRule type="expression" dxfId="617" priority="9" stopIfTrue="1">
      <formula>MOD(ROW(),2)=0</formula>
    </cfRule>
    <cfRule type="expression" dxfId="616" priority="10" stopIfTrue="1">
      <formula>MOD(ROW(),2)&lt;&gt;0</formula>
    </cfRule>
  </conditionalFormatting>
  <conditionalFormatting sqref="B6:D21">
    <cfRule type="expression" dxfId="615" priority="11" stopIfTrue="1">
      <formula>MOD(ROW(),2)=0</formula>
    </cfRule>
    <cfRule type="expression" dxfId="614" priority="12" stopIfTrue="1">
      <formula>MOD(ROW(),2)&lt;&gt;0</formula>
    </cfRule>
  </conditionalFormatting>
  <conditionalFormatting sqref="A26:A57">
    <cfRule type="expression" dxfId="613" priority="13" stopIfTrue="1">
      <formula>MOD(ROW(),2)=0</formula>
    </cfRule>
    <cfRule type="expression" dxfId="612" priority="14" stopIfTrue="1">
      <formula>MOD(ROW(),2)&lt;&gt;0</formula>
    </cfRule>
  </conditionalFormatting>
  <conditionalFormatting sqref="B26:D57">
    <cfRule type="expression" dxfId="611" priority="15" stopIfTrue="1">
      <formula>MOD(ROW(),2)=0</formula>
    </cfRule>
    <cfRule type="expression" dxfId="610" priority="16"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2D7E-EDDE-495F-B299-E4B52875909E}">
  <sheetPr codeName="Sheet31"/>
  <dimension ref="A1:D92"/>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PenCE - x-307</v>
      </c>
    </row>
    <row r="6" spans="1:4" x14ac:dyDescent="0.25">
      <c r="A6" s="40" t="s">
        <v>390</v>
      </c>
      <c r="B6" s="47" t="s">
        <v>391</v>
      </c>
      <c r="C6" s="47"/>
      <c r="D6" s="47"/>
    </row>
    <row r="7" spans="1:4" x14ac:dyDescent="0.25">
      <c r="A7" s="40" t="s">
        <v>392</v>
      </c>
      <c r="B7" s="47" t="s">
        <v>31</v>
      </c>
      <c r="C7" s="47"/>
      <c r="D7" s="47"/>
    </row>
    <row r="8" spans="1:4" x14ac:dyDescent="0.25">
      <c r="A8" s="40" t="s">
        <v>138</v>
      </c>
      <c r="B8" s="47">
        <v>2006</v>
      </c>
      <c r="C8" s="47"/>
      <c r="D8" s="47"/>
    </row>
    <row r="9" spans="1:4" x14ac:dyDescent="0.25">
      <c r="A9" s="40" t="s">
        <v>139</v>
      </c>
      <c r="B9" s="47" t="s">
        <v>198</v>
      </c>
      <c r="C9" s="47"/>
      <c r="D9" s="47"/>
    </row>
    <row r="10" spans="1:4" ht="25" x14ac:dyDescent="0.25">
      <c r="A10" s="40" t="s">
        <v>6</v>
      </c>
      <c r="B10" s="47" t="s">
        <v>205</v>
      </c>
      <c r="C10" s="47"/>
      <c r="D10" s="47"/>
    </row>
    <row r="11" spans="1:4" x14ac:dyDescent="0.25">
      <c r="A11" s="40" t="s">
        <v>140</v>
      </c>
      <c r="B11" s="47" t="s">
        <v>153</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307</v>
      </c>
      <c r="C14" s="47"/>
      <c r="D14" s="47"/>
    </row>
    <row r="15" spans="1:4" x14ac:dyDescent="0.25">
      <c r="A15" s="40" t="s">
        <v>394</v>
      </c>
      <c r="B15" s="47" t="s">
        <v>212</v>
      </c>
      <c r="C15" s="47"/>
      <c r="D15" s="47"/>
    </row>
    <row r="16" spans="1:4" x14ac:dyDescent="0.25">
      <c r="A16" s="40" t="s">
        <v>145</v>
      </c>
      <c r="B16" s="47" t="s">
        <v>207</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26" x14ac:dyDescent="0.25">
      <c r="A26" s="56" t="s">
        <v>397</v>
      </c>
      <c r="B26" s="56" t="s">
        <v>403</v>
      </c>
      <c r="C26" s="56" t="s">
        <v>399</v>
      </c>
      <c r="D26" s="56" t="s">
        <v>405</v>
      </c>
    </row>
    <row r="27" spans="1:4" x14ac:dyDescent="0.25">
      <c r="A27" s="43">
        <v>20</v>
      </c>
      <c r="B27" s="44">
        <v>36.15</v>
      </c>
      <c r="C27" s="44">
        <v>2.2799999999999998</v>
      </c>
      <c r="D27" s="44"/>
    </row>
    <row r="28" spans="1:4" x14ac:dyDescent="0.25">
      <c r="A28" s="43">
        <v>21</v>
      </c>
      <c r="B28" s="44">
        <v>35.85</v>
      </c>
      <c r="C28" s="44">
        <v>2.3199999999999998</v>
      </c>
      <c r="D28" s="44"/>
    </row>
    <row r="29" spans="1:4" x14ac:dyDescent="0.25">
      <c r="A29" s="43">
        <v>22</v>
      </c>
      <c r="B29" s="44">
        <v>35.549999999999997</v>
      </c>
      <c r="C29" s="44">
        <v>2.36</v>
      </c>
      <c r="D29" s="44"/>
    </row>
    <row r="30" spans="1:4" x14ac:dyDescent="0.25">
      <c r="A30" s="43">
        <v>23</v>
      </c>
      <c r="B30" s="44">
        <v>35.24</v>
      </c>
      <c r="C30" s="44">
        <v>2.4</v>
      </c>
      <c r="D30" s="44"/>
    </row>
    <row r="31" spans="1:4" x14ac:dyDescent="0.25">
      <c r="A31" s="43">
        <v>24</v>
      </c>
      <c r="B31" s="44">
        <v>34.93</v>
      </c>
      <c r="C31" s="44">
        <v>2.44</v>
      </c>
      <c r="D31" s="44"/>
    </row>
    <row r="32" spans="1:4" x14ac:dyDescent="0.25">
      <c r="A32" s="43">
        <v>25</v>
      </c>
      <c r="B32" s="44">
        <v>34.61</v>
      </c>
      <c r="C32" s="44">
        <v>2.48</v>
      </c>
      <c r="D32" s="44"/>
    </row>
    <row r="33" spans="1:4" x14ac:dyDescent="0.25">
      <c r="A33" s="43">
        <v>26</v>
      </c>
      <c r="B33" s="44">
        <v>34.28</v>
      </c>
      <c r="C33" s="44">
        <v>2.52</v>
      </c>
      <c r="D33" s="44"/>
    </row>
    <row r="34" spans="1:4" x14ac:dyDescent="0.25">
      <c r="A34" s="43">
        <v>27</v>
      </c>
      <c r="B34" s="44">
        <v>33.950000000000003</v>
      </c>
      <c r="C34" s="44">
        <v>2.56</v>
      </c>
      <c r="D34" s="44"/>
    </row>
    <row r="35" spans="1:4" x14ac:dyDescent="0.25">
      <c r="A35" s="43">
        <v>28</v>
      </c>
      <c r="B35" s="44">
        <v>33.61</v>
      </c>
      <c r="C35" s="44">
        <v>2.61</v>
      </c>
      <c r="D35" s="44"/>
    </row>
    <row r="36" spans="1:4" x14ac:dyDescent="0.25">
      <c r="A36" s="43">
        <v>29</v>
      </c>
      <c r="B36" s="44">
        <v>33.26</v>
      </c>
      <c r="C36" s="44">
        <v>2.65</v>
      </c>
      <c r="D36" s="44"/>
    </row>
    <row r="37" spans="1:4" x14ac:dyDescent="0.25">
      <c r="A37" s="43">
        <v>30</v>
      </c>
      <c r="B37" s="44">
        <v>32.909999999999997</v>
      </c>
      <c r="C37" s="44">
        <v>2.69</v>
      </c>
      <c r="D37" s="44"/>
    </row>
    <row r="38" spans="1:4" x14ac:dyDescent="0.25">
      <c r="A38" s="43">
        <v>31</v>
      </c>
      <c r="B38" s="44">
        <v>32.549999999999997</v>
      </c>
      <c r="C38" s="44">
        <v>2.74</v>
      </c>
      <c r="D38" s="44"/>
    </row>
    <row r="39" spans="1:4" x14ac:dyDescent="0.25">
      <c r="A39" s="43">
        <v>32</v>
      </c>
      <c r="B39" s="44">
        <v>32.18</v>
      </c>
      <c r="C39" s="44">
        <v>2.78</v>
      </c>
      <c r="D39" s="44"/>
    </row>
    <row r="40" spans="1:4" x14ac:dyDescent="0.25">
      <c r="A40" s="43">
        <v>33</v>
      </c>
      <c r="B40" s="44">
        <v>31.8</v>
      </c>
      <c r="C40" s="44">
        <v>2.83</v>
      </c>
      <c r="D40" s="44"/>
    </row>
    <row r="41" spans="1:4" x14ac:dyDescent="0.25">
      <c r="A41" s="43">
        <v>34</v>
      </c>
      <c r="B41" s="44">
        <v>31.41</v>
      </c>
      <c r="C41" s="44">
        <v>2.88</v>
      </c>
      <c r="D41" s="44"/>
    </row>
    <row r="42" spans="1:4" x14ac:dyDescent="0.25">
      <c r="A42" s="43">
        <v>35</v>
      </c>
      <c r="B42" s="44">
        <v>31.02</v>
      </c>
      <c r="C42" s="44">
        <v>2.92</v>
      </c>
      <c r="D42" s="44"/>
    </row>
    <row r="43" spans="1:4" x14ac:dyDescent="0.25">
      <c r="A43" s="43">
        <v>36</v>
      </c>
      <c r="B43" s="44">
        <v>30.62</v>
      </c>
      <c r="C43" s="44">
        <v>2.97</v>
      </c>
      <c r="D43" s="44"/>
    </row>
    <row r="44" spans="1:4" x14ac:dyDescent="0.25">
      <c r="A44" s="43">
        <v>37</v>
      </c>
      <c r="B44" s="44">
        <v>30.21</v>
      </c>
      <c r="C44" s="44">
        <v>3.02</v>
      </c>
      <c r="D44" s="44"/>
    </row>
    <row r="45" spans="1:4" x14ac:dyDescent="0.25">
      <c r="A45" s="43">
        <v>38</v>
      </c>
      <c r="B45" s="44">
        <v>29.8</v>
      </c>
      <c r="C45" s="44">
        <v>3.07</v>
      </c>
      <c r="D45" s="44"/>
    </row>
    <row r="46" spans="1:4" x14ac:dyDescent="0.25">
      <c r="A46" s="43">
        <v>39</v>
      </c>
      <c r="B46" s="44">
        <v>29.37</v>
      </c>
      <c r="C46" s="44">
        <v>3.12</v>
      </c>
      <c r="D46" s="44"/>
    </row>
    <row r="47" spans="1:4" x14ac:dyDescent="0.25">
      <c r="A47" s="43">
        <v>40</v>
      </c>
      <c r="B47" s="44">
        <v>28.94</v>
      </c>
      <c r="C47" s="44">
        <v>3.17</v>
      </c>
      <c r="D47" s="44"/>
    </row>
    <row r="48" spans="1:4" x14ac:dyDescent="0.25">
      <c r="A48" s="43">
        <v>41</v>
      </c>
      <c r="B48" s="44">
        <v>28.51</v>
      </c>
      <c r="C48" s="44">
        <v>3.21</v>
      </c>
      <c r="D48" s="44"/>
    </row>
    <row r="49" spans="1:4" x14ac:dyDescent="0.25">
      <c r="A49" s="43">
        <v>42</v>
      </c>
      <c r="B49" s="44">
        <v>28.06</v>
      </c>
      <c r="C49" s="44">
        <v>3.26</v>
      </c>
      <c r="D49" s="44"/>
    </row>
    <row r="50" spans="1:4" x14ac:dyDescent="0.25">
      <c r="A50" s="43">
        <v>43</v>
      </c>
      <c r="B50" s="44">
        <v>27.61</v>
      </c>
      <c r="C50" s="44">
        <v>3.31</v>
      </c>
      <c r="D50" s="44"/>
    </row>
    <row r="51" spans="1:4" x14ac:dyDescent="0.25">
      <c r="A51" s="43">
        <v>44</v>
      </c>
      <c r="B51" s="44">
        <v>27.15</v>
      </c>
      <c r="C51" s="44">
        <v>3.36</v>
      </c>
      <c r="D51" s="44"/>
    </row>
    <row r="52" spans="1:4" x14ac:dyDescent="0.25">
      <c r="A52" s="43">
        <v>45</v>
      </c>
      <c r="B52" s="44">
        <v>26.68</v>
      </c>
      <c r="C52" s="44">
        <v>3.41</v>
      </c>
      <c r="D52" s="44"/>
    </row>
    <row r="53" spans="1:4" x14ac:dyDescent="0.25">
      <c r="A53" s="43">
        <v>46</v>
      </c>
      <c r="B53" s="44">
        <v>26.21</v>
      </c>
      <c r="C53" s="44">
        <v>3.45</v>
      </c>
      <c r="D53" s="44"/>
    </row>
    <row r="54" spans="1:4" x14ac:dyDescent="0.25">
      <c r="A54" s="43">
        <v>47</v>
      </c>
      <c r="B54" s="44">
        <v>25.73</v>
      </c>
      <c r="C54" s="44">
        <v>3.5</v>
      </c>
      <c r="D54" s="44"/>
    </row>
    <row r="55" spans="1:4" x14ac:dyDescent="0.25">
      <c r="A55" s="43">
        <v>48</v>
      </c>
      <c r="B55" s="44">
        <v>25.24</v>
      </c>
      <c r="C55" s="44">
        <v>3.54</v>
      </c>
      <c r="D55" s="44"/>
    </row>
    <row r="56" spans="1:4" x14ac:dyDescent="0.25">
      <c r="A56" s="43">
        <v>49</v>
      </c>
      <c r="B56" s="44">
        <v>24.75</v>
      </c>
      <c r="C56" s="44">
        <v>3.59</v>
      </c>
      <c r="D56" s="44"/>
    </row>
    <row r="57" spans="1:4" x14ac:dyDescent="0.25">
      <c r="A57" s="43">
        <v>50</v>
      </c>
      <c r="B57" s="44">
        <v>24.24</v>
      </c>
      <c r="C57" s="44">
        <v>3.63</v>
      </c>
      <c r="D57" s="44"/>
    </row>
    <row r="58" spans="1:4" x14ac:dyDescent="0.25">
      <c r="A58" s="43">
        <v>51</v>
      </c>
      <c r="B58" s="44">
        <v>23.73</v>
      </c>
      <c r="C58" s="44">
        <v>3.68</v>
      </c>
      <c r="D58" s="44"/>
    </row>
    <row r="59" spans="1:4" x14ac:dyDescent="0.25">
      <c r="A59" s="43">
        <v>52</v>
      </c>
      <c r="B59" s="44">
        <v>23.22</v>
      </c>
      <c r="C59" s="44">
        <v>3.72</v>
      </c>
      <c r="D59" s="44"/>
    </row>
    <row r="60" spans="1:4" x14ac:dyDescent="0.25">
      <c r="A60" s="43">
        <v>53</v>
      </c>
      <c r="B60" s="44">
        <v>22.7</v>
      </c>
      <c r="C60" s="44">
        <v>3.76</v>
      </c>
      <c r="D60" s="44"/>
    </row>
    <row r="61" spans="1:4" x14ac:dyDescent="0.25">
      <c r="A61" s="43">
        <v>54</v>
      </c>
      <c r="B61" s="44">
        <v>22.17</v>
      </c>
      <c r="C61" s="44">
        <v>3.8</v>
      </c>
      <c r="D61" s="44"/>
    </row>
    <row r="62" spans="1:4" x14ac:dyDescent="0.25">
      <c r="A62" s="43">
        <v>55</v>
      </c>
      <c r="B62" s="44">
        <v>21.64</v>
      </c>
      <c r="C62" s="44">
        <v>3.83</v>
      </c>
      <c r="D62" s="44"/>
    </row>
    <row r="63" spans="1:4" x14ac:dyDescent="0.25">
      <c r="A63" s="43">
        <v>56</v>
      </c>
      <c r="B63" s="44">
        <v>21.11</v>
      </c>
      <c r="C63" s="44">
        <v>3.86</v>
      </c>
      <c r="D63" s="44"/>
    </row>
    <row r="64" spans="1:4" x14ac:dyDescent="0.25">
      <c r="A64" s="43">
        <v>57</v>
      </c>
      <c r="B64" s="44">
        <v>20.58</v>
      </c>
      <c r="C64" s="44">
        <v>3.89</v>
      </c>
      <c r="D64" s="44"/>
    </row>
    <row r="65" spans="1:4" x14ac:dyDescent="0.25">
      <c r="A65" s="43">
        <v>58</v>
      </c>
      <c r="B65" s="44">
        <v>20.03</v>
      </c>
      <c r="C65" s="44">
        <v>3.92</v>
      </c>
      <c r="D65" s="44"/>
    </row>
    <row r="66" spans="1:4" x14ac:dyDescent="0.25">
      <c r="A66" s="43">
        <v>59</v>
      </c>
      <c r="B66" s="44">
        <v>19.489999999999998</v>
      </c>
      <c r="C66" s="44">
        <v>3.94</v>
      </c>
      <c r="D66" s="44"/>
    </row>
    <row r="67" spans="1:4" x14ac:dyDescent="0.25">
      <c r="A67" s="43">
        <v>60</v>
      </c>
      <c r="B67" s="44">
        <v>18.93</v>
      </c>
      <c r="C67" s="44">
        <v>3.96</v>
      </c>
      <c r="D67" s="44"/>
    </row>
    <row r="68" spans="1:4" x14ac:dyDescent="0.25">
      <c r="A68" s="43">
        <v>61</v>
      </c>
      <c r="B68" s="44">
        <v>18.38</v>
      </c>
      <c r="C68" s="44">
        <v>3.98</v>
      </c>
      <c r="D68" s="44"/>
    </row>
    <row r="69" spans="1:4" x14ac:dyDescent="0.25">
      <c r="A69" s="43">
        <v>62</v>
      </c>
      <c r="B69" s="44">
        <v>17.809999999999999</v>
      </c>
      <c r="C69" s="44">
        <v>3.99</v>
      </c>
      <c r="D69" s="44"/>
    </row>
    <row r="70" spans="1:4" x14ac:dyDescent="0.25">
      <c r="A70" s="43">
        <v>63</v>
      </c>
      <c r="B70" s="44">
        <v>17.25</v>
      </c>
      <c r="C70" s="44">
        <v>4</v>
      </c>
      <c r="D70" s="44"/>
    </row>
    <row r="71" spans="1:4" x14ac:dyDescent="0.25">
      <c r="A71" s="43">
        <v>64</v>
      </c>
      <c r="B71" s="44">
        <v>16.68</v>
      </c>
      <c r="C71" s="44">
        <v>4.01</v>
      </c>
      <c r="D71" s="44"/>
    </row>
    <row r="72" spans="1:4" x14ac:dyDescent="0.25">
      <c r="A72" s="43">
        <v>65</v>
      </c>
      <c r="B72" s="44">
        <v>16.100000000000001</v>
      </c>
      <c r="C72" s="44">
        <v>4.0199999999999996</v>
      </c>
      <c r="D72" s="44"/>
    </row>
    <row r="73" spans="1:4" x14ac:dyDescent="0.25">
      <c r="A73" s="43">
        <v>66</v>
      </c>
      <c r="B73" s="44">
        <v>15.53</v>
      </c>
      <c r="C73" s="44">
        <v>4.0199999999999996</v>
      </c>
      <c r="D73" s="44"/>
    </row>
    <row r="74" spans="1:4" x14ac:dyDescent="0.25">
      <c r="A74" s="43">
        <v>67</v>
      </c>
      <c r="B74" s="44">
        <v>14.95</v>
      </c>
      <c r="C74" s="44">
        <v>4.01</v>
      </c>
      <c r="D74" s="44"/>
    </row>
    <row r="75" spans="1:4" x14ac:dyDescent="0.25">
      <c r="A75" s="43">
        <v>68</v>
      </c>
      <c r="B75" s="44">
        <v>14.36</v>
      </c>
      <c r="C75" s="44">
        <v>4</v>
      </c>
      <c r="D75" s="44"/>
    </row>
    <row r="76" spans="1:4" x14ac:dyDescent="0.25">
      <c r="A76" s="43">
        <v>69</v>
      </c>
      <c r="B76" s="44">
        <v>13.77</v>
      </c>
      <c r="C76" s="44">
        <v>3.94</v>
      </c>
      <c r="D76" s="44"/>
    </row>
    <row r="77" spans="1:4" x14ac:dyDescent="0.25">
      <c r="A77" s="43">
        <v>70</v>
      </c>
      <c r="B77" s="44">
        <v>13.18</v>
      </c>
      <c r="C77" s="44">
        <v>3.88</v>
      </c>
      <c r="D77" s="44"/>
    </row>
    <row r="78" spans="1:4" x14ac:dyDescent="0.25">
      <c r="A78" s="43">
        <v>71</v>
      </c>
      <c r="B78" s="44">
        <v>12.59</v>
      </c>
      <c r="C78" s="44">
        <v>3.86</v>
      </c>
      <c r="D78" s="44"/>
    </row>
    <row r="79" spans="1:4" x14ac:dyDescent="0.25">
      <c r="A79" s="43">
        <v>72</v>
      </c>
      <c r="B79" s="44">
        <v>11.99</v>
      </c>
      <c r="C79" s="44">
        <v>3.83</v>
      </c>
      <c r="D79" s="44"/>
    </row>
    <row r="80" spans="1:4" x14ac:dyDescent="0.25">
      <c r="A80" s="43">
        <v>73</v>
      </c>
      <c r="B80" s="44">
        <v>11.4</v>
      </c>
      <c r="C80" s="44">
        <v>3.8</v>
      </c>
      <c r="D80" s="44">
        <v>2.0099999999999998</v>
      </c>
    </row>
    <row r="81" spans="1:4" x14ac:dyDescent="0.25">
      <c r="A81" s="43">
        <v>74</v>
      </c>
      <c r="B81" s="44">
        <v>10.82</v>
      </c>
      <c r="C81" s="44">
        <v>3.64</v>
      </c>
      <c r="D81" s="44">
        <v>1.84</v>
      </c>
    </row>
    <row r="82" spans="1:4" x14ac:dyDescent="0.25">
      <c r="A82" s="43">
        <v>75</v>
      </c>
      <c r="B82" s="44">
        <v>10.26</v>
      </c>
      <c r="C82" s="44">
        <v>3.47</v>
      </c>
      <c r="D82" s="44">
        <v>1.67</v>
      </c>
    </row>
    <row r="83" spans="1:4" x14ac:dyDescent="0.25">
      <c r="A83" s="43">
        <v>76</v>
      </c>
      <c r="B83" s="44">
        <v>9.6999999999999993</v>
      </c>
      <c r="C83" s="44">
        <v>3.41</v>
      </c>
      <c r="D83" s="44">
        <v>1.53</v>
      </c>
    </row>
    <row r="84" spans="1:4" x14ac:dyDescent="0.25">
      <c r="A84" s="43">
        <v>77</v>
      </c>
      <c r="B84" s="44">
        <v>9.16</v>
      </c>
      <c r="C84" s="44">
        <v>3.34</v>
      </c>
      <c r="D84" s="44">
        <v>1.39</v>
      </c>
    </row>
    <row r="85" spans="1:4" x14ac:dyDescent="0.25">
      <c r="A85" s="43">
        <v>78</v>
      </c>
      <c r="B85" s="44">
        <v>8.64</v>
      </c>
      <c r="C85" s="44">
        <v>3.27</v>
      </c>
      <c r="D85" s="44">
        <v>1.26</v>
      </c>
    </row>
    <row r="86" spans="1:4" x14ac:dyDescent="0.25">
      <c r="A86" s="43">
        <v>79</v>
      </c>
      <c r="B86" s="44">
        <v>8.1199999999999992</v>
      </c>
      <c r="C86" s="44">
        <v>2.99</v>
      </c>
      <c r="D86" s="44">
        <v>1.1200000000000001</v>
      </c>
    </row>
    <row r="87" spans="1:4" x14ac:dyDescent="0.25">
      <c r="A87" s="43">
        <v>80</v>
      </c>
      <c r="B87" s="44">
        <v>7.61</v>
      </c>
      <c r="C87" s="44">
        <v>2.72</v>
      </c>
      <c r="D87" s="44">
        <v>0.99</v>
      </c>
    </row>
    <row r="88" spans="1:4" x14ac:dyDescent="0.25">
      <c r="A88" s="43">
        <v>81</v>
      </c>
      <c r="B88" s="44">
        <v>7.09</v>
      </c>
      <c r="C88" s="44">
        <v>2.65</v>
      </c>
      <c r="D88" s="44">
        <v>0.88</v>
      </c>
    </row>
    <row r="89" spans="1:4" x14ac:dyDescent="0.25">
      <c r="A89" s="43">
        <v>82</v>
      </c>
      <c r="B89" s="44">
        <v>6.58</v>
      </c>
      <c r="C89" s="44">
        <v>2.57</v>
      </c>
      <c r="D89" s="44">
        <v>0.78</v>
      </c>
    </row>
    <row r="90" spans="1:4" x14ac:dyDescent="0.25">
      <c r="A90" s="43">
        <v>83</v>
      </c>
      <c r="B90" s="44">
        <v>6.08</v>
      </c>
      <c r="C90" s="44">
        <v>2.4900000000000002</v>
      </c>
      <c r="D90" s="44">
        <v>0.69</v>
      </c>
    </row>
    <row r="91" spans="1:4" x14ac:dyDescent="0.25">
      <c r="A91" s="43">
        <v>84</v>
      </c>
      <c r="B91" s="44">
        <v>5.59</v>
      </c>
      <c r="C91" s="44">
        <v>2.1800000000000002</v>
      </c>
      <c r="D91" s="44">
        <v>0.57999999999999996</v>
      </c>
    </row>
    <row r="92" spans="1:4" x14ac:dyDescent="0.25">
      <c r="A92" s="43">
        <v>85</v>
      </c>
      <c r="B92" s="44">
        <v>5.14</v>
      </c>
      <c r="C92" s="44">
        <v>1.87</v>
      </c>
      <c r="D92" s="44">
        <v>0.49</v>
      </c>
    </row>
  </sheetData>
  <sheetProtection algorithmName="SHA-512" hashValue="Z7ky34A/0GDRNeDeX1kgnI15D5iRc+qMEqYrpnGItuZhgOTvtpN5xC41Z+IU8jD6JgUGIvAPqpfOh5ZkJya6vA==" saltValue="Apw2BDSsepqoZjeDof21EA==" spinCount="100000" sheet="1" objects="1" scenarios="1"/>
  <conditionalFormatting sqref="A6:A21">
    <cfRule type="expression" dxfId="607" priority="9" stopIfTrue="1">
      <formula>MOD(ROW(),2)=0</formula>
    </cfRule>
    <cfRule type="expression" dxfId="606" priority="10" stopIfTrue="1">
      <formula>MOD(ROW(),2)&lt;&gt;0</formula>
    </cfRule>
  </conditionalFormatting>
  <conditionalFormatting sqref="B6:D21">
    <cfRule type="expression" dxfId="605" priority="11" stopIfTrue="1">
      <formula>MOD(ROW(),2)=0</formula>
    </cfRule>
    <cfRule type="expression" dxfId="604" priority="12" stopIfTrue="1">
      <formula>MOD(ROW(),2)&lt;&gt;0</formula>
    </cfRule>
  </conditionalFormatting>
  <conditionalFormatting sqref="A26:A92">
    <cfRule type="expression" dxfId="603" priority="13" stopIfTrue="1">
      <formula>MOD(ROW(),2)=0</formula>
    </cfRule>
    <cfRule type="expression" dxfId="602" priority="14" stopIfTrue="1">
      <formula>MOD(ROW(),2)&lt;&gt;0</formula>
    </cfRule>
  </conditionalFormatting>
  <conditionalFormatting sqref="B26:D92">
    <cfRule type="expression" dxfId="601" priority="15" stopIfTrue="1">
      <formula>MOD(ROW(),2)=0</formula>
    </cfRule>
    <cfRule type="expression" dxfId="600" priority="16"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67"/>
  <sheetViews>
    <sheetView showGridLines="0" workbookViewId="0">
      <selection activeCell="A6" sqref="A6"/>
    </sheetView>
  </sheetViews>
  <sheetFormatPr defaultColWidth="9.36328125" defaultRowHeight="12.5" x14ac:dyDescent="0.25"/>
  <cols>
    <col min="1" max="1" width="60.54296875" style="38" customWidth="1"/>
    <col min="2" max="2" width="2.54296875" style="38" customWidth="1"/>
    <col min="3" max="3" width="60.54296875" style="38" customWidth="1"/>
    <col min="4" max="16384" width="9.36328125" style="38"/>
  </cols>
  <sheetData>
    <row r="1" spans="1:3" s="21" customFormat="1" ht="20" x14ac:dyDescent="0.4">
      <c r="A1" s="20" t="s">
        <v>0</v>
      </c>
    </row>
    <row r="2" spans="1:3" s="21" customFormat="1" ht="15.5" x14ac:dyDescent="0.35">
      <c r="A2" s="25" t="s">
        <v>1</v>
      </c>
      <c r="B2" s="22" t="str">
        <f>wb_title</f>
        <v>Fire_S - Consolidated Factor Spreadsheet</v>
      </c>
    </row>
    <row r="3" spans="1:3" s="21" customFormat="1" ht="15.5" x14ac:dyDescent="0.35">
      <c r="A3" s="25" t="s">
        <v>2</v>
      </c>
      <c r="B3" s="22" t="s">
        <v>34</v>
      </c>
    </row>
    <row r="6" spans="1:3" ht="13" x14ac:dyDescent="0.3">
      <c r="A6" s="39" t="s">
        <v>34</v>
      </c>
    </row>
    <row r="8" spans="1:3" x14ac:dyDescent="0.25">
      <c r="A8" s="38" t="str">
        <f>"This sheet is intended to assist " &amp; client_abbr &amp; " in understanding which factors have changed and when."</f>
        <v>This sheet is intended to assist Scottish Public Pensions Agency in understanding which factors have changed and when.</v>
      </c>
    </row>
    <row r="9" spans="1:3" x14ac:dyDescent="0.25">
      <c r="A9" s="38" t="s">
        <v>35</v>
      </c>
    </row>
    <row r="11" spans="1:3" x14ac:dyDescent="0.25">
      <c r="A11" s="49" t="s">
        <v>36</v>
      </c>
      <c r="B11" s="49"/>
      <c r="C11" s="49"/>
    </row>
    <row r="12" spans="1:3" x14ac:dyDescent="0.25">
      <c r="A12" s="49" t="s">
        <v>37</v>
      </c>
      <c r="B12" s="49"/>
      <c r="C12" s="49" t="s">
        <v>38</v>
      </c>
    </row>
    <row r="13" spans="1:3" x14ac:dyDescent="0.25">
      <c r="A13" s="49" t="s">
        <v>39</v>
      </c>
      <c r="B13" s="49"/>
      <c r="C13" s="49" t="s">
        <v>40</v>
      </c>
    </row>
    <row r="14" spans="1:3" x14ac:dyDescent="0.25">
      <c r="A14" s="49" t="s">
        <v>41</v>
      </c>
      <c r="B14" s="49"/>
      <c r="C14" s="49" t="s">
        <v>42</v>
      </c>
    </row>
    <row r="15" spans="1:3" x14ac:dyDescent="0.25">
      <c r="A15" s="49" t="s">
        <v>43</v>
      </c>
      <c r="B15" s="49"/>
      <c r="C15" s="49" t="s">
        <v>44</v>
      </c>
    </row>
    <row r="16" spans="1:3" x14ac:dyDescent="0.25">
      <c r="A16" s="49" t="s">
        <v>45</v>
      </c>
      <c r="B16" s="49"/>
      <c r="C16" s="49" t="s">
        <v>46</v>
      </c>
    </row>
    <row r="17" spans="1:3" x14ac:dyDescent="0.25">
      <c r="A17" s="49" t="s">
        <v>47</v>
      </c>
      <c r="B17" s="49"/>
      <c r="C17" s="49" t="s">
        <v>48</v>
      </c>
    </row>
    <row r="18" spans="1:3" x14ac:dyDescent="0.25">
      <c r="A18" s="49" t="s">
        <v>49</v>
      </c>
      <c r="B18" s="49"/>
      <c r="C18" s="49" t="s">
        <v>50</v>
      </c>
    </row>
    <row r="19" spans="1:3" x14ac:dyDescent="0.25">
      <c r="A19" s="49" t="s">
        <v>51</v>
      </c>
      <c r="B19" s="49"/>
      <c r="C19" s="49" t="s">
        <v>52</v>
      </c>
    </row>
    <row r="20" spans="1:3" x14ac:dyDescent="0.25">
      <c r="A20" s="49" t="s">
        <v>53</v>
      </c>
      <c r="B20" s="49"/>
      <c r="C20" s="49" t="s">
        <v>38</v>
      </c>
    </row>
    <row r="21" spans="1:3" x14ac:dyDescent="0.25">
      <c r="A21" s="49" t="s">
        <v>54</v>
      </c>
      <c r="B21" s="49"/>
      <c r="C21" s="49" t="s">
        <v>38</v>
      </c>
    </row>
    <row r="22" spans="1:3" x14ac:dyDescent="0.25">
      <c r="A22" s="49" t="s">
        <v>55</v>
      </c>
      <c r="B22" s="49"/>
      <c r="C22" s="49" t="s">
        <v>38</v>
      </c>
    </row>
    <row r="23" spans="1:3" x14ac:dyDescent="0.25">
      <c r="A23" s="49" t="s">
        <v>56</v>
      </c>
      <c r="B23" s="49"/>
      <c r="C23" s="50">
        <v>43680.654166666667</v>
      </c>
    </row>
    <row r="24" spans="1:3" x14ac:dyDescent="0.25">
      <c r="A24" s="49" t="s">
        <v>57</v>
      </c>
      <c r="B24" s="49"/>
      <c r="C24" s="49"/>
    </row>
    <row r="26" spans="1:3" x14ac:dyDescent="0.25">
      <c r="A26" s="49" t="s">
        <v>58</v>
      </c>
      <c r="B26" s="49"/>
      <c r="C26" s="49"/>
    </row>
    <row r="27" spans="1:3" x14ac:dyDescent="0.25">
      <c r="A27" s="49" t="s">
        <v>37</v>
      </c>
      <c r="B27" s="49"/>
      <c r="C27" s="49"/>
    </row>
    <row r="28" spans="1:3" x14ac:dyDescent="0.25">
      <c r="A28" s="49" t="s">
        <v>59</v>
      </c>
      <c r="B28" s="49"/>
      <c r="C28" s="49" t="s">
        <v>60</v>
      </c>
    </row>
    <row r="29" spans="1:3" x14ac:dyDescent="0.25">
      <c r="A29" s="49" t="s">
        <v>55</v>
      </c>
      <c r="B29" s="49"/>
      <c r="C29" s="49"/>
    </row>
    <row r="30" spans="1:3" x14ac:dyDescent="0.25">
      <c r="A30" s="49" t="s">
        <v>61</v>
      </c>
      <c r="B30" s="49"/>
      <c r="C30" s="51">
        <v>45070</v>
      </c>
    </row>
    <row r="32" spans="1:3" x14ac:dyDescent="0.25">
      <c r="A32" s="49" t="s">
        <v>62</v>
      </c>
      <c r="B32" s="49"/>
      <c r="C32" s="49"/>
    </row>
    <row r="33" spans="1:3" x14ac:dyDescent="0.25">
      <c r="A33" s="49" t="s">
        <v>37</v>
      </c>
      <c r="B33" s="49"/>
      <c r="C33" s="49"/>
    </row>
    <row r="34" spans="1:3" x14ac:dyDescent="0.25">
      <c r="A34" s="49" t="s">
        <v>59</v>
      </c>
      <c r="B34" s="49"/>
      <c r="C34" s="49" t="s">
        <v>63</v>
      </c>
    </row>
    <row r="35" spans="1:3" x14ac:dyDescent="0.25">
      <c r="A35" s="49" t="s">
        <v>64</v>
      </c>
      <c r="B35" s="49"/>
      <c r="C35" s="49" t="s">
        <v>65</v>
      </c>
    </row>
    <row r="36" spans="1:3" x14ac:dyDescent="0.25">
      <c r="A36" s="49" t="s">
        <v>55</v>
      </c>
      <c r="B36" s="49"/>
      <c r="C36" s="49"/>
    </row>
    <row r="37" spans="1:3" x14ac:dyDescent="0.25">
      <c r="A37" s="49" t="s">
        <v>61</v>
      </c>
      <c r="B37" s="49"/>
      <c r="C37" s="51">
        <v>45106</v>
      </c>
    </row>
    <row r="39" spans="1:3" x14ac:dyDescent="0.25">
      <c r="A39" s="49" t="s">
        <v>66</v>
      </c>
      <c r="B39" s="49"/>
      <c r="C39" s="49"/>
    </row>
    <row r="40" spans="1:3" x14ac:dyDescent="0.25">
      <c r="A40" s="49" t="s">
        <v>37</v>
      </c>
      <c r="B40" s="49"/>
      <c r="C40" s="49"/>
    </row>
    <row r="41" spans="1:3" x14ac:dyDescent="0.25">
      <c r="A41" s="49" t="s">
        <v>59</v>
      </c>
      <c r="B41" s="49"/>
      <c r="C41" s="49" t="s">
        <v>67</v>
      </c>
    </row>
    <row r="42" spans="1:3" x14ac:dyDescent="0.25">
      <c r="A42" s="49" t="s">
        <v>64</v>
      </c>
      <c r="B42" s="49"/>
      <c r="C42" s="49"/>
    </row>
    <row r="43" spans="1:3" x14ac:dyDescent="0.25">
      <c r="A43" s="49" t="s">
        <v>55</v>
      </c>
      <c r="B43" s="49"/>
      <c r="C43" s="49"/>
    </row>
    <row r="44" spans="1:3" x14ac:dyDescent="0.25">
      <c r="A44" s="49" t="s">
        <v>61</v>
      </c>
      <c r="B44" s="49"/>
      <c r="C44" s="51">
        <v>45135</v>
      </c>
    </row>
    <row r="46" spans="1:3" x14ac:dyDescent="0.25">
      <c r="A46" s="49" t="s">
        <v>68</v>
      </c>
      <c r="B46" s="49"/>
      <c r="C46" s="49"/>
    </row>
    <row r="47" spans="1:3" x14ac:dyDescent="0.25">
      <c r="A47" s="49" t="s">
        <v>37</v>
      </c>
      <c r="B47" s="49"/>
      <c r="C47" s="49"/>
    </row>
    <row r="48" spans="1:3" x14ac:dyDescent="0.25">
      <c r="A48" s="49" t="s">
        <v>59</v>
      </c>
      <c r="B48" s="49"/>
      <c r="C48" s="49" t="s">
        <v>69</v>
      </c>
    </row>
    <row r="49" spans="1:3" x14ac:dyDescent="0.25">
      <c r="A49" s="49" t="s">
        <v>64</v>
      </c>
      <c r="B49" s="49"/>
      <c r="C49" s="49" t="s">
        <v>70</v>
      </c>
    </row>
    <row r="50" spans="1:3" x14ac:dyDescent="0.25">
      <c r="A50" s="49" t="s">
        <v>55</v>
      </c>
      <c r="B50" s="49"/>
      <c r="C50" s="49"/>
    </row>
    <row r="51" spans="1:3" x14ac:dyDescent="0.25">
      <c r="A51" s="49" t="s">
        <v>61</v>
      </c>
      <c r="B51" s="49"/>
      <c r="C51" s="51">
        <v>45196</v>
      </c>
    </row>
    <row r="52" spans="1:3" x14ac:dyDescent="0.25">
      <c r="A52" s="49"/>
      <c r="B52" s="49"/>
      <c r="C52" s="49"/>
    </row>
    <row r="54" spans="1:3" x14ac:dyDescent="0.25">
      <c r="A54" s="49" t="s">
        <v>71</v>
      </c>
      <c r="B54" s="49"/>
      <c r="C54" s="49"/>
    </row>
    <row r="55" spans="1:3" x14ac:dyDescent="0.25">
      <c r="A55" s="49" t="s">
        <v>37</v>
      </c>
      <c r="B55" s="49"/>
      <c r="C55" s="49"/>
    </row>
    <row r="56" spans="1:3" x14ac:dyDescent="0.25">
      <c r="A56" s="49" t="s">
        <v>59</v>
      </c>
      <c r="B56" s="49"/>
      <c r="C56" s="49"/>
    </row>
    <row r="57" spans="1:3" x14ac:dyDescent="0.25">
      <c r="A57" s="49" t="s">
        <v>64</v>
      </c>
      <c r="B57" s="49"/>
      <c r="C57" s="49" t="s">
        <v>72</v>
      </c>
    </row>
    <row r="58" spans="1:3" x14ac:dyDescent="0.25">
      <c r="A58" s="49" t="s">
        <v>55</v>
      </c>
      <c r="B58" s="49"/>
      <c r="C58" s="49"/>
    </row>
    <row r="59" spans="1:3" x14ac:dyDescent="0.25">
      <c r="A59" s="49" t="s">
        <v>73</v>
      </c>
      <c r="B59" s="49"/>
      <c r="C59" s="49" t="s">
        <v>74</v>
      </c>
    </row>
    <row r="60" spans="1:3" x14ac:dyDescent="0.25">
      <c r="A60" s="49" t="s">
        <v>61</v>
      </c>
      <c r="B60" s="49"/>
      <c r="C60" s="51">
        <v>45688</v>
      </c>
    </row>
    <row r="62" spans="1:3" ht="13" x14ac:dyDescent="0.3">
      <c r="A62" s="53" t="s">
        <v>445</v>
      </c>
      <c r="B62" s="54"/>
      <c r="C62" s="54"/>
    </row>
    <row r="63" spans="1:3" x14ac:dyDescent="0.25">
      <c r="A63" s="54" t="s">
        <v>37</v>
      </c>
      <c r="B63" s="54"/>
      <c r="C63" s="55"/>
    </row>
    <row r="64" spans="1:3" x14ac:dyDescent="0.25">
      <c r="A64" s="54" t="s">
        <v>59</v>
      </c>
      <c r="B64" s="54"/>
      <c r="C64" s="55" t="s">
        <v>75</v>
      </c>
    </row>
    <row r="65" spans="1:3" x14ac:dyDescent="0.25">
      <c r="A65" s="54" t="s">
        <v>54</v>
      </c>
      <c r="B65" s="54"/>
      <c r="C65" s="54"/>
    </row>
    <row r="66" spans="1:3" x14ac:dyDescent="0.25">
      <c r="A66" s="54" t="s">
        <v>55</v>
      </c>
      <c r="B66" s="54"/>
      <c r="C66" s="54"/>
    </row>
    <row r="67" spans="1:3" x14ac:dyDescent="0.25">
      <c r="A67" s="54" t="s">
        <v>61</v>
      </c>
      <c r="B67" s="54"/>
      <c r="C67" s="69">
        <v>46163</v>
      </c>
    </row>
  </sheetData>
  <sheetProtection algorithmName="SHA-512" hashValue="QSn/35J2QHvCgTIUspBY4kFyPEE2s3UIhw0WOxUKvOwr5IJS4w8WEY5kt8i8geFbzn/d9mCbz2c6G18JtSGHNw==" saltValue="C/MVM27CV28wQ1Jha28ryw==" spinCount="100000" sheet="1" objects="1" scenarios="1"/>
  <conditionalFormatting sqref="A11:A24">
    <cfRule type="expression" dxfId="888" priority="29" stopIfTrue="1">
      <formula>MOD(ROW(),2)=0</formula>
    </cfRule>
    <cfRule type="expression" dxfId="887" priority="30" stopIfTrue="1">
      <formula>MOD(ROW(),2)&lt;&gt;0</formula>
    </cfRule>
  </conditionalFormatting>
  <conditionalFormatting sqref="B11:C24">
    <cfRule type="expression" dxfId="886" priority="31" stopIfTrue="1">
      <formula>MOD(ROW(),2)=0</formula>
    </cfRule>
    <cfRule type="expression" dxfId="885" priority="32" stopIfTrue="1">
      <formula>MOD(ROW(),2)&lt;&gt;0</formula>
    </cfRule>
  </conditionalFormatting>
  <conditionalFormatting sqref="A26:A30">
    <cfRule type="expression" dxfId="884" priority="33" stopIfTrue="1">
      <formula>MOD(ROW(),2)=0</formula>
    </cfRule>
    <cfRule type="expression" dxfId="883" priority="34" stopIfTrue="1">
      <formula>MOD(ROW(),2)&lt;&gt;0</formula>
    </cfRule>
  </conditionalFormatting>
  <conditionalFormatting sqref="B26:C30">
    <cfRule type="expression" dxfId="882" priority="35" stopIfTrue="1">
      <formula>MOD(ROW(),2)=0</formula>
    </cfRule>
    <cfRule type="expression" dxfId="881" priority="36" stopIfTrue="1">
      <formula>MOD(ROW(),2)&lt;&gt;0</formula>
    </cfRule>
  </conditionalFormatting>
  <conditionalFormatting sqref="A32:A37">
    <cfRule type="expression" dxfId="880" priority="37" stopIfTrue="1">
      <formula>MOD(ROW(),2)=0</formula>
    </cfRule>
    <cfRule type="expression" dxfId="879" priority="38" stopIfTrue="1">
      <formula>MOD(ROW(),2)&lt;&gt;0</formula>
    </cfRule>
  </conditionalFormatting>
  <conditionalFormatting sqref="B32:C37">
    <cfRule type="expression" dxfId="878" priority="39" stopIfTrue="1">
      <formula>MOD(ROW(),2)=0</formula>
    </cfRule>
    <cfRule type="expression" dxfId="877" priority="40" stopIfTrue="1">
      <formula>MOD(ROW(),2)&lt;&gt;0</formula>
    </cfRule>
  </conditionalFormatting>
  <conditionalFormatting sqref="A39:A44">
    <cfRule type="expression" dxfId="876" priority="41" stopIfTrue="1">
      <formula>MOD(ROW(),2)=0</formula>
    </cfRule>
    <cfRule type="expression" dxfId="875" priority="42" stopIfTrue="1">
      <formula>MOD(ROW(),2)&lt;&gt;0</formula>
    </cfRule>
  </conditionalFormatting>
  <conditionalFormatting sqref="B39:C44">
    <cfRule type="expression" dxfId="874" priority="43" stopIfTrue="1">
      <formula>MOD(ROW(),2)=0</formula>
    </cfRule>
    <cfRule type="expression" dxfId="873" priority="44" stopIfTrue="1">
      <formula>MOD(ROW(),2)&lt;&gt;0</formula>
    </cfRule>
  </conditionalFormatting>
  <conditionalFormatting sqref="A46:A52">
    <cfRule type="expression" dxfId="872" priority="49" stopIfTrue="1">
      <formula>MOD(ROW(),2)=0</formula>
    </cfRule>
    <cfRule type="expression" dxfId="871" priority="50" stopIfTrue="1">
      <formula>MOD(ROW(),2)&lt;&gt;0</formula>
    </cfRule>
  </conditionalFormatting>
  <conditionalFormatting sqref="B46:C52">
    <cfRule type="expression" dxfId="870" priority="51" stopIfTrue="1">
      <formula>MOD(ROW(),2)=0</formula>
    </cfRule>
    <cfRule type="expression" dxfId="869" priority="52" stopIfTrue="1">
      <formula>MOD(ROW(),2)&lt;&gt;0</formula>
    </cfRule>
  </conditionalFormatting>
  <conditionalFormatting sqref="A54:A60">
    <cfRule type="expression" dxfId="868" priority="53" stopIfTrue="1">
      <formula>MOD(ROW(),2)=0</formula>
    </cfRule>
    <cfRule type="expression" dxfId="867" priority="54" stopIfTrue="1">
      <formula>MOD(ROW(),2)&lt;&gt;0</formula>
    </cfRule>
  </conditionalFormatting>
  <conditionalFormatting sqref="B54:C60">
    <cfRule type="expression" dxfId="866" priority="55" stopIfTrue="1">
      <formula>MOD(ROW(),2)=0</formula>
    </cfRule>
    <cfRule type="expression" dxfId="865" priority="56" stopIfTrue="1">
      <formula>MOD(ROW(),2)&lt;&gt;0</formula>
    </cfRule>
  </conditionalFormatting>
  <conditionalFormatting sqref="A62:A67">
    <cfRule type="expression" dxfId="864" priority="57" stopIfTrue="1">
      <formula>MOD(ROW(),2)=0</formula>
    </cfRule>
    <cfRule type="expression" dxfId="863" priority="58" stopIfTrue="1">
      <formula>MOD(ROW(),2)&lt;&gt;0</formula>
    </cfRule>
  </conditionalFormatting>
  <conditionalFormatting sqref="B62:C67">
    <cfRule type="expression" dxfId="862" priority="59" stopIfTrue="1">
      <formula>MOD(ROW(),2)=0</formula>
    </cfRule>
    <cfRule type="expression" dxfId="861" priority="60"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81CD6-608E-4BB0-8854-DAB11D51A32E}">
  <sheetPr codeName="Sheet32"/>
  <dimension ref="A1:D92"/>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PenCE - x-308</v>
      </c>
    </row>
    <row r="6" spans="1:4" x14ac:dyDescent="0.25">
      <c r="A6" s="40" t="s">
        <v>390</v>
      </c>
      <c r="B6" s="47" t="s">
        <v>391</v>
      </c>
      <c r="C6" s="47"/>
      <c r="D6" s="47"/>
    </row>
    <row r="7" spans="1:4" x14ac:dyDescent="0.25">
      <c r="A7" s="40" t="s">
        <v>392</v>
      </c>
      <c r="B7" s="47" t="s">
        <v>31</v>
      </c>
      <c r="C7" s="47"/>
      <c r="D7" s="47"/>
    </row>
    <row r="8" spans="1:4" x14ac:dyDescent="0.25">
      <c r="A8" s="40" t="s">
        <v>138</v>
      </c>
      <c r="B8" s="47">
        <v>2006</v>
      </c>
      <c r="C8" s="47"/>
      <c r="D8" s="47"/>
    </row>
    <row r="9" spans="1:4" x14ac:dyDescent="0.25">
      <c r="A9" s="40" t="s">
        <v>139</v>
      </c>
      <c r="B9" s="47" t="s">
        <v>198</v>
      </c>
      <c r="C9" s="47"/>
      <c r="D9" s="47"/>
    </row>
    <row r="10" spans="1:4" ht="25" x14ac:dyDescent="0.25">
      <c r="A10" s="40" t="s">
        <v>6</v>
      </c>
      <c r="B10" s="47" t="s">
        <v>205</v>
      </c>
      <c r="C10" s="47"/>
      <c r="D10" s="47"/>
    </row>
    <row r="11" spans="1:4" x14ac:dyDescent="0.25">
      <c r="A11" s="40" t="s">
        <v>140</v>
      </c>
      <c r="B11" s="47" t="s">
        <v>159</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308</v>
      </c>
      <c r="C14" s="47"/>
      <c r="D14" s="47"/>
    </row>
    <row r="15" spans="1:4" x14ac:dyDescent="0.25">
      <c r="A15" s="40" t="s">
        <v>394</v>
      </c>
      <c r="B15" s="47" t="s">
        <v>213</v>
      </c>
      <c r="C15" s="47"/>
      <c r="D15" s="47"/>
    </row>
    <row r="16" spans="1:4" x14ac:dyDescent="0.25">
      <c r="A16" s="40" t="s">
        <v>145</v>
      </c>
      <c r="B16" s="47" t="s">
        <v>209</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26" x14ac:dyDescent="0.25">
      <c r="A26" s="56" t="s">
        <v>397</v>
      </c>
      <c r="B26" s="56" t="s">
        <v>403</v>
      </c>
      <c r="C26" s="56" t="s">
        <v>399</v>
      </c>
      <c r="D26" s="56" t="s">
        <v>405</v>
      </c>
    </row>
    <row r="27" spans="1:4" x14ac:dyDescent="0.25">
      <c r="A27" s="43">
        <v>20</v>
      </c>
      <c r="B27" s="44">
        <v>36.15</v>
      </c>
      <c r="C27" s="44">
        <v>2.2799999999999998</v>
      </c>
      <c r="D27" s="44"/>
    </row>
    <row r="28" spans="1:4" x14ac:dyDescent="0.25">
      <c r="A28" s="43">
        <v>21</v>
      </c>
      <c r="B28" s="44">
        <v>35.85</v>
      </c>
      <c r="C28" s="44">
        <v>2.3199999999999998</v>
      </c>
      <c r="D28" s="44"/>
    </row>
    <row r="29" spans="1:4" x14ac:dyDescent="0.25">
      <c r="A29" s="43">
        <v>22</v>
      </c>
      <c r="B29" s="44">
        <v>35.549999999999997</v>
      </c>
      <c r="C29" s="44">
        <v>2.36</v>
      </c>
      <c r="D29" s="44"/>
    </row>
    <row r="30" spans="1:4" x14ac:dyDescent="0.25">
      <c r="A30" s="43">
        <v>23</v>
      </c>
      <c r="B30" s="44">
        <v>35.24</v>
      </c>
      <c r="C30" s="44">
        <v>2.4</v>
      </c>
      <c r="D30" s="44"/>
    </row>
    <row r="31" spans="1:4" x14ac:dyDescent="0.25">
      <c r="A31" s="43">
        <v>24</v>
      </c>
      <c r="B31" s="44">
        <v>34.93</v>
      </c>
      <c r="C31" s="44">
        <v>2.44</v>
      </c>
      <c r="D31" s="44"/>
    </row>
    <row r="32" spans="1:4" x14ac:dyDescent="0.25">
      <c r="A32" s="43">
        <v>25</v>
      </c>
      <c r="B32" s="44">
        <v>34.61</v>
      </c>
      <c r="C32" s="44">
        <v>2.48</v>
      </c>
      <c r="D32" s="44"/>
    </row>
    <row r="33" spans="1:4" x14ac:dyDescent="0.25">
      <c r="A33" s="43">
        <v>26</v>
      </c>
      <c r="B33" s="44">
        <v>34.28</v>
      </c>
      <c r="C33" s="44">
        <v>2.52</v>
      </c>
      <c r="D33" s="44"/>
    </row>
    <row r="34" spans="1:4" x14ac:dyDescent="0.25">
      <c r="A34" s="43">
        <v>27</v>
      </c>
      <c r="B34" s="44">
        <v>33.950000000000003</v>
      </c>
      <c r="C34" s="44">
        <v>2.56</v>
      </c>
      <c r="D34" s="44"/>
    </row>
    <row r="35" spans="1:4" x14ac:dyDescent="0.25">
      <c r="A35" s="43">
        <v>28</v>
      </c>
      <c r="B35" s="44">
        <v>33.61</v>
      </c>
      <c r="C35" s="44">
        <v>2.61</v>
      </c>
      <c r="D35" s="44"/>
    </row>
    <row r="36" spans="1:4" x14ac:dyDescent="0.25">
      <c r="A36" s="43">
        <v>29</v>
      </c>
      <c r="B36" s="44">
        <v>33.26</v>
      </c>
      <c r="C36" s="44">
        <v>2.65</v>
      </c>
      <c r="D36" s="44"/>
    </row>
    <row r="37" spans="1:4" x14ac:dyDescent="0.25">
      <c r="A37" s="43">
        <v>30</v>
      </c>
      <c r="B37" s="44">
        <v>32.909999999999997</v>
      </c>
      <c r="C37" s="44">
        <v>2.69</v>
      </c>
      <c r="D37" s="44"/>
    </row>
    <row r="38" spans="1:4" x14ac:dyDescent="0.25">
      <c r="A38" s="43">
        <v>31</v>
      </c>
      <c r="B38" s="44">
        <v>32.549999999999997</v>
      </c>
      <c r="C38" s="44">
        <v>2.74</v>
      </c>
      <c r="D38" s="44"/>
    </row>
    <row r="39" spans="1:4" x14ac:dyDescent="0.25">
      <c r="A39" s="43">
        <v>32</v>
      </c>
      <c r="B39" s="44">
        <v>32.18</v>
      </c>
      <c r="C39" s="44">
        <v>2.78</v>
      </c>
      <c r="D39" s="44"/>
    </row>
    <row r="40" spans="1:4" x14ac:dyDescent="0.25">
      <c r="A40" s="43">
        <v>33</v>
      </c>
      <c r="B40" s="44">
        <v>31.8</v>
      </c>
      <c r="C40" s="44">
        <v>2.83</v>
      </c>
      <c r="D40" s="44"/>
    </row>
    <row r="41" spans="1:4" x14ac:dyDescent="0.25">
      <c r="A41" s="43">
        <v>34</v>
      </c>
      <c r="B41" s="44">
        <v>31.41</v>
      </c>
      <c r="C41" s="44">
        <v>2.88</v>
      </c>
      <c r="D41" s="44"/>
    </row>
    <row r="42" spans="1:4" x14ac:dyDescent="0.25">
      <c r="A42" s="43">
        <v>35</v>
      </c>
      <c r="B42" s="44">
        <v>31.02</v>
      </c>
      <c r="C42" s="44">
        <v>2.92</v>
      </c>
      <c r="D42" s="44"/>
    </row>
    <row r="43" spans="1:4" x14ac:dyDescent="0.25">
      <c r="A43" s="43">
        <v>36</v>
      </c>
      <c r="B43" s="44">
        <v>30.62</v>
      </c>
      <c r="C43" s="44">
        <v>2.97</v>
      </c>
      <c r="D43" s="44"/>
    </row>
    <row r="44" spans="1:4" x14ac:dyDescent="0.25">
      <c r="A44" s="43">
        <v>37</v>
      </c>
      <c r="B44" s="44">
        <v>30.21</v>
      </c>
      <c r="C44" s="44">
        <v>3.02</v>
      </c>
      <c r="D44" s="44"/>
    </row>
    <row r="45" spans="1:4" x14ac:dyDescent="0.25">
      <c r="A45" s="43">
        <v>38</v>
      </c>
      <c r="B45" s="44">
        <v>29.8</v>
      </c>
      <c r="C45" s="44">
        <v>3.07</v>
      </c>
      <c r="D45" s="44"/>
    </row>
    <row r="46" spans="1:4" x14ac:dyDescent="0.25">
      <c r="A46" s="43">
        <v>39</v>
      </c>
      <c r="B46" s="44">
        <v>29.37</v>
      </c>
      <c r="C46" s="44">
        <v>3.12</v>
      </c>
      <c r="D46" s="44"/>
    </row>
    <row r="47" spans="1:4" x14ac:dyDescent="0.25">
      <c r="A47" s="43">
        <v>40</v>
      </c>
      <c r="B47" s="44">
        <v>28.94</v>
      </c>
      <c r="C47" s="44">
        <v>3.17</v>
      </c>
      <c r="D47" s="44"/>
    </row>
    <row r="48" spans="1:4" x14ac:dyDescent="0.25">
      <c r="A48" s="43">
        <v>41</v>
      </c>
      <c r="B48" s="44">
        <v>28.51</v>
      </c>
      <c r="C48" s="44">
        <v>3.21</v>
      </c>
      <c r="D48" s="44"/>
    </row>
    <row r="49" spans="1:4" x14ac:dyDescent="0.25">
      <c r="A49" s="43">
        <v>42</v>
      </c>
      <c r="B49" s="44">
        <v>28.06</v>
      </c>
      <c r="C49" s="44">
        <v>3.26</v>
      </c>
      <c r="D49" s="44"/>
    </row>
    <row r="50" spans="1:4" x14ac:dyDescent="0.25">
      <c r="A50" s="43">
        <v>43</v>
      </c>
      <c r="B50" s="44">
        <v>27.61</v>
      </c>
      <c r="C50" s="44">
        <v>3.31</v>
      </c>
      <c r="D50" s="44"/>
    </row>
    <row r="51" spans="1:4" x14ac:dyDescent="0.25">
      <c r="A51" s="43">
        <v>44</v>
      </c>
      <c r="B51" s="44">
        <v>27.15</v>
      </c>
      <c r="C51" s="44">
        <v>3.36</v>
      </c>
      <c r="D51" s="44"/>
    </row>
    <row r="52" spans="1:4" x14ac:dyDescent="0.25">
      <c r="A52" s="43">
        <v>45</v>
      </c>
      <c r="B52" s="44">
        <v>26.68</v>
      </c>
      <c r="C52" s="44">
        <v>3.41</v>
      </c>
      <c r="D52" s="44"/>
    </row>
    <row r="53" spans="1:4" x14ac:dyDescent="0.25">
      <c r="A53" s="43">
        <v>46</v>
      </c>
      <c r="B53" s="44">
        <v>26.21</v>
      </c>
      <c r="C53" s="44">
        <v>3.45</v>
      </c>
      <c r="D53" s="44"/>
    </row>
    <row r="54" spans="1:4" x14ac:dyDescent="0.25">
      <c r="A54" s="43">
        <v>47</v>
      </c>
      <c r="B54" s="44">
        <v>25.73</v>
      </c>
      <c r="C54" s="44">
        <v>3.5</v>
      </c>
      <c r="D54" s="44"/>
    </row>
    <row r="55" spans="1:4" x14ac:dyDescent="0.25">
      <c r="A55" s="43">
        <v>48</v>
      </c>
      <c r="B55" s="44">
        <v>25.24</v>
      </c>
      <c r="C55" s="44">
        <v>3.54</v>
      </c>
      <c r="D55" s="44"/>
    </row>
    <row r="56" spans="1:4" x14ac:dyDescent="0.25">
      <c r="A56" s="43">
        <v>49</v>
      </c>
      <c r="B56" s="44">
        <v>24.75</v>
      </c>
      <c r="C56" s="44">
        <v>3.59</v>
      </c>
      <c r="D56" s="44"/>
    </row>
    <row r="57" spans="1:4" x14ac:dyDescent="0.25">
      <c r="A57" s="43">
        <v>50</v>
      </c>
      <c r="B57" s="44">
        <v>24.24</v>
      </c>
      <c r="C57" s="44">
        <v>3.63</v>
      </c>
      <c r="D57" s="44"/>
    </row>
    <row r="58" spans="1:4" x14ac:dyDescent="0.25">
      <c r="A58" s="43">
        <v>51</v>
      </c>
      <c r="B58" s="44">
        <v>23.73</v>
      </c>
      <c r="C58" s="44">
        <v>3.68</v>
      </c>
      <c r="D58" s="44"/>
    </row>
    <row r="59" spans="1:4" x14ac:dyDescent="0.25">
      <c r="A59" s="43">
        <v>52</v>
      </c>
      <c r="B59" s="44">
        <v>23.22</v>
      </c>
      <c r="C59" s="44">
        <v>3.72</v>
      </c>
      <c r="D59" s="44"/>
    </row>
    <row r="60" spans="1:4" x14ac:dyDescent="0.25">
      <c r="A60" s="43">
        <v>53</v>
      </c>
      <c r="B60" s="44">
        <v>22.7</v>
      </c>
      <c r="C60" s="44">
        <v>3.76</v>
      </c>
      <c r="D60" s="44"/>
    </row>
    <row r="61" spans="1:4" x14ac:dyDescent="0.25">
      <c r="A61" s="43">
        <v>54</v>
      </c>
      <c r="B61" s="44">
        <v>22.17</v>
      </c>
      <c r="C61" s="44">
        <v>3.8</v>
      </c>
      <c r="D61" s="44"/>
    </row>
    <row r="62" spans="1:4" x14ac:dyDescent="0.25">
      <c r="A62" s="43">
        <v>55</v>
      </c>
      <c r="B62" s="44">
        <v>21.64</v>
      </c>
      <c r="C62" s="44">
        <v>3.83</v>
      </c>
      <c r="D62" s="44"/>
    </row>
    <row r="63" spans="1:4" x14ac:dyDescent="0.25">
      <c r="A63" s="43">
        <v>56</v>
      </c>
      <c r="B63" s="44">
        <v>21.11</v>
      </c>
      <c r="C63" s="44">
        <v>3.86</v>
      </c>
      <c r="D63" s="44"/>
    </row>
    <row r="64" spans="1:4" x14ac:dyDescent="0.25">
      <c r="A64" s="43">
        <v>57</v>
      </c>
      <c r="B64" s="44">
        <v>20.58</v>
      </c>
      <c r="C64" s="44">
        <v>3.89</v>
      </c>
      <c r="D64" s="44"/>
    </row>
    <row r="65" spans="1:4" x14ac:dyDescent="0.25">
      <c r="A65" s="43">
        <v>58</v>
      </c>
      <c r="B65" s="44">
        <v>20.03</v>
      </c>
      <c r="C65" s="44">
        <v>3.92</v>
      </c>
      <c r="D65" s="44"/>
    </row>
    <row r="66" spans="1:4" x14ac:dyDescent="0.25">
      <c r="A66" s="43">
        <v>59</v>
      </c>
      <c r="B66" s="44">
        <v>19.489999999999998</v>
      </c>
      <c r="C66" s="44">
        <v>3.94</v>
      </c>
      <c r="D66" s="44"/>
    </row>
    <row r="67" spans="1:4" x14ac:dyDescent="0.25">
      <c r="A67" s="43">
        <v>60</v>
      </c>
      <c r="B67" s="44">
        <v>18.93</v>
      </c>
      <c r="C67" s="44">
        <v>3.96</v>
      </c>
      <c r="D67" s="44"/>
    </row>
    <row r="68" spans="1:4" x14ac:dyDescent="0.25">
      <c r="A68" s="43">
        <v>61</v>
      </c>
      <c r="B68" s="44">
        <v>18.38</v>
      </c>
      <c r="C68" s="44">
        <v>3.98</v>
      </c>
      <c r="D68" s="44"/>
    </row>
    <row r="69" spans="1:4" x14ac:dyDescent="0.25">
      <c r="A69" s="43">
        <v>62</v>
      </c>
      <c r="B69" s="44">
        <v>17.809999999999999</v>
      </c>
      <c r="C69" s="44">
        <v>3.99</v>
      </c>
      <c r="D69" s="44"/>
    </row>
    <row r="70" spans="1:4" x14ac:dyDescent="0.25">
      <c r="A70" s="43">
        <v>63</v>
      </c>
      <c r="B70" s="44">
        <v>17.25</v>
      </c>
      <c r="C70" s="44">
        <v>4</v>
      </c>
      <c r="D70" s="44"/>
    </row>
    <row r="71" spans="1:4" x14ac:dyDescent="0.25">
      <c r="A71" s="43">
        <v>64</v>
      </c>
      <c r="B71" s="44">
        <v>16.68</v>
      </c>
      <c r="C71" s="44">
        <v>4.01</v>
      </c>
      <c r="D71" s="44"/>
    </row>
    <row r="72" spans="1:4" x14ac:dyDescent="0.25">
      <c r="A72" s="43">
        <v>65</v>
      </c>
      <c r="B72" s="44">
        <v>16.100000000000001</v>
      </c>
      <c r="C72" s="44">
        <v>4.0199999999999996</v>
      </c>
      <c r="D72" s="44"/>
    </row>
    <row r="73" spans="1:4" x14ac:dyDescent="0.25">
      <c r="A73" s="43">
        <v>66</v>
      </c>
      <c r="B73" s="44">
        <v>15.53</v>
      </c>
      <c r="C73" s="44">
        <v>4.0199999999999996</v>
      </c>
      <c r="D73" s="44"/>
    </row>
    <row r="74" spans="1:4" x14ac:dyDescent="0.25">
      <c r="A74" s="43">
        <v>67</v>
      </c>
      <c r="B74" s="44">
        <v>14.95</v>
      </c>
      <c r="C74" s="44">
        <v>4.01</v>
      </c>
      <c r="D74" s="44"/>
    </row>
    <row r="75" spans="1:4" x14ac:dyDescent="0.25">
      <c r="A75" s="43">
        <v>68</v>
      </c>
      <c r="B75" s="44">
        <v>14.36</v>
      </c>
      <c r="C75" s="44">
        <v>4</v>
      </c>
      <c r="D75" s="44"/>
    </row>
    <row r="76" spans="1:4" x14ac:dyDescent="0.25">
      <c r="A76" s="43">
        <v>69</v>
      </c>
      <c r="B76" s="44">
        <v>13.77</v>
      </c>
      <c r="C76" s="44">
        <v>3.94</v>
      </c>
      <c r="D76" s="44"/>
    </row>
    <row r="77" spans="1:4" x14ac:dyDescent="0.25">
      <c r="A77" s="43">
        <v>70</v>
      </c>
      <c r="B77" s="44">
        <v>13.18</v>
      </c>
      <c r="C77" s="44">
        <v>3.88</v>
      </c>
      <c r="D77" s="44"/>
    </row>
    <row r="78" spans="1:4" x14ac:dyDescent="0.25">
      <c r="A78" s="43">
        <v>71</v>
      </c>
      <c r="B78" s="44">
        <v>12.59</v>
      </c>
      <c r="C78" s="44">
        <v>3.86</v>
      </c>
      <c r="D78" s="44"/>
    </row>
    <row r="79" spans="1:4" x14ac:dyDescent="0.25">
      <c r="A79" s="43">
        <v>72</v>
      </c>
      <c r="B79" s="44">
        <v>11.99</v>
      </c>
      <c r="C79" s="44">
        <v>3.83</v>
      </c>
      <c r="D79" s="44"/>
    </row>
    <row r="80" spans="1:4" x14ac:dyDescent="0.25">
      <c r="A80" s="43">
        <v>73</v>
      </c>
      <c r="B80" s="44">
        <v>11.4</v>
      </c>
      <c r="C80" s="44">
        <v>3.8</v>
      </c>
      <c r="D80" s="44">
        <v>1.55</v>
      </c>
    </row>
    <row r="81" spans="1:4" x14ac:dyDescent="0.25">
      <c r="A81" s="43">
        <v>74</v>
      </c>
      <c r="B81" s="44">
        <v>10.82</v>
      </c>
      <c r="C81" s="44">
        <v>3.64</v>
      </c>
      <c r="D81" s="44">
        <v>1.41</v>
      </c>
    </row>
    <row r="82" spans="1:4" x14ac:dyDescent="0.25">
      <c r="A82" s="43">
        <v>75</v>
      </c>
      <c r="B82" s="44">
        <v>10.26</v>
      </c>
      <c r="C82" s="44">
        <v>3.47</v>
      </c>
      <c r="D82" s="44">
        <v>1.28</v>
      </c>
    </row>
    <row r="83" spans="1:4" x14ac:dyDescent="0.25">
      <c r="A83" s="43">
        <v>76</v>
      </c>
      <c r="B83" s="44">
        <v>9.6999999999999993</v>
      </c>
      <c r="C83" s="44">
        <v>3.41</v>
      </c>
      <c r="D83" s="44">
        <v>1.1499999999999999</v>
      </c>
    </row>
    <row r="84" spans="1:4" x14ac:dyDescent="0.25">
      <c r="A84" s="43">
        <v>77</v>
      </c>
      <c r="B84" s="44">
        <v>9.16</v>
      </c>
      <c r="C84" s="44">
        <v>3.34</v>
      </c>
      <c r="D84" s="44">
        <v>1.04</v>
      </c>
    </row>
    <row r="85" spans="1:4" x14ac:dyDescent="0.25">
      <c r="A85" s="43">
        <v>78</v>
      </c>
      <c r="B85" s="44">
        <v>8.64</v>
      </c>
      <c r="C85" s="44">
        <v>3.27</v>
      </c>
      <c r="D85" s="44">
        <v>0.93</v>
      </c>
    </row>
    <row r="86" spans="1:4" x14ac:dyDescent="0.25">
      <c r="A86" s="43">
        <v>79</v>
      </c>
      <c r="B86" s="44">
        <v>8.1199999999999992</v>
      </c>
      <c r="C86" s="44">
        <v>2.99</v>
      </c>
      <c r="D86" s="44">
        <v>0.83</v>
      </c>
    </row>
    <row r="87" spans="1:4" x14ac:dyDescent="0.25">
      <c r="A87" s="43">
        <v>80</v>
      </c>
      <c r="B87" s="44">
        <v>7.61</v>
      </c>
      <c r="C87" s="44">
        <v>2.72</v>
      </c>
      <c r="D87" s="44">
        <v>0.74</v>
      </c>
    </row>
    <row r="88" spans="1:4" x14ac:dyDescent="0.25">
      <c r="A88" s="43">
        <v>81</v>
      </c>
      <c r="B88" s="44">
        <v>7.09</v>
      </c>
      <c r="C88" s="44">
        <v>2.65</v>
      </c>
      <c r="D88" s="44">
        <v>0.65</v>
      </c>
    </row>
    <row r="89" spans="1:4" x14ac:dyDescent="0.25">
      <c r="A89" s="43">
        <v>82</v>
      </c>
      <c r="B89" s="44">
        <v>6.58</v>
      </c>
      <c r="C89" s="44">
        <v>2.57</v>
      </c>
      <c r="D89" s="44">
        <v>0.56999999999999995</v>
      </c>
    </row>
    <row r="90" spans="1:4" x14ac:dyDescent="0.25">
      <c r="A90" s="43">
        <v>83</v>
      </c>
      <c r="B90" s="44">
        <v>6.08</v>
      </c>
      <c r="C90" s="44">
        <v>2.4900000000000002</v>
      </c>
      <c r="D90" s="44">
        <v>0.49</v>
      </c>
    </row>
    <row r="91" spans="1:4" x14ac:dyDescent="0.25">
      <c r="A91" s="43">
        <v>84</v>
      </c>
      <c r="B91" s="44">
        <v>5.59</v>
      </c>
      <c r="C91" s="44">
        <v>2.1800000000000002</v>
      </c>
      <c r="D91" s="44">
        <v>0.42</v>
      </c>
    </row>
    <row r="92" spans="1:4" x14ac:dyDescent="0.25">
      <c r="A92" s="43">
        <v>85</v>
      </c>
      <c r="B92" s="44">
        <v>5.14</v>
      </c>
      <c r="C92" s="44">
        <v>1.87</v>
      </c>
      <c r="D92" s="44">
        <v>0.36</v>
      </c>
    </row>
  </sheetData>
  <sheetProtection algorithmName="SHA-512" hashValue="jhVRKQvyG6Qt+2BTyEdfRR1nF0IBSVV3Ij1Csck1eVTWRq7d7RzhDtze8mNmUJCbfjfCGUWLD6Nyapej/D5Y0g==" saltValue="F1XIRGkA/OBlon1wasbU3w==" spinCount="100000" sheet="1" objects="1" scenarios="1"/>
  <conditionalFormatting sqref="A6:A21">
    <cfRule type="expression" dxfId="597" priority="9" stopIfTrue="1">
      <formula>MOD(ROW(),2)=0</formula>
    </cfRule>
    <cfRule type="expression" dxfId="596" priority="10" stopIfTrue="1">
      <formula>MOD(ROW(),2)&lt;&gt;0</formula>
    </cfRule>
  </conditionalFormatting>
  <conditionalFormatting sqref="B6:D21">
    <cfRule type="expression" dxfId="595" priority="11" stopIfTrue="1">
      <formula>MOD(ROW(),2)=0</formula>
    </cfRule>
    <cfRule type="expression" dxfId="594" priority="12" stopIfTrue="1">
      <formula>MOD(ROW(),2)&lt;&gt;0</formula>
    </cfRule>
  </conditionalFormatting>
  <conditionalFormatting sqref="A26:A92">
    <cfRule type="expression" dxfId="593" priority="13" stopIfTrue="1">
      <formula>MOD(ROW(),2)=0</formula>
    </cfRule>
    <cfRule type="expression" dxfId="592" priority="14" stopIfTrue="1">
      <formula>MOD(ROW(),2)&lt;&gt;0</formula>
    </cfRule>
  </conditionalFormatting>
  <conditionalFormatting sqref="B26:D92">
    <cfRule type="expression" dxfId="591" priority="15" stopIfTrue="1">
      <formula>MOD(ROW(),2)=0</formula>
    </cfRule>
    <cfRule type="expression" dxfId="590" priority="16"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3ABA-EB0A-4716-9B42-8B710946A8E7}">
  <sheetPr codeName="Sheet33"/>
  <dimension ref="A1:D57"/>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PenCE - x-309</v>
      </c>
    </row>
    <row r="6" spans="1:4" x14ac:dyDescent="0.25">
      <c r="A6" s="40" t="s">
        <v>390</v>
      </c>
      <c r="B6" s="47" t="s">
        <v>391</v>
      </c>
      <c r="C6" s="47"/>
      <c r="D6" s="47"/>
    </row>
    <row r="7" spans="1:4" x14ac:dyDescent="0.25">
      <c r="A7" s="40" t="s">
        <v>392</v>
      </c>
      <c r="B7" s="47" t="s">
        <v>31</v>
      </c>
      <c r="C7" s="47"/>
      <c r="D7" s="47"/>
    </row>
    <row r="8" spans="1:4" x14ac:dyDescent="0.25">
      <c r="A8" s="40" t="s">
        <v>138</v>
      </c>
      <c r="B8" s="47">
        <v>2015</v>
      </c>
      <c r="C8" s="47"/>
      <c r="D8" s="47"/>
    </row>
    <row r="9" spans="1:4" x14ac:dyDescent="0.25">
      <c r="A9" s="40" t="s">
        <v>139</v>
      </c>
      <c r="B9" s="47" t="s">
        <v>198</v>
      </c>
      <c r="C9" s="47"/>
      <c r="D9" s="47"/>
    </row>
    <row r="10" spans="1:4" ht="25" x14ac:dyDescent="0.25">
      <c r="A10" s="40" t="s">
        <v>6</v>
      </c>
      <c r="B10" s="47" t="s">
        <v>199</v>
      </c>
      <c r="C10" s="47"/>
      <c r="D10" s="47"/>
    </row>
    <row r="11" spans="1:4" x14ac:dyDescent="0.25">
      <c r="A11" s="40" t="s">
        <v>140</v>
      </c>
      <c r="B11" s="47" t="s">
        <v>153</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309</v>
      </c>
      <c r="C14" s="47"/>
      <c r="D14" s="47"/>
    </row>
    <row r="15" spans="1:4" x14ac:dyDescent="0.25">
      <c r="A15" s="40" t="s">
        <v>394</v>
      </c>
      <c r="B15" s="47" t="s">
        <v>214</v>
      </c>
      <c r="C15" s="47"/>
      <c r="D15" s="47"/>
    </row>
    <row r="16" spans="1:4" x14ac:dyDescent="0.25">
      <c r="A16" s="40" t="s">
        <v>145</v>
      </c>
      <c r="B16" s="47" t="s">
        <v>157</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26" x14ac:dyDescent="0.25">
      <c r="A26" s="56" t="s">
        <v>397</v>
      </c>
      <c r="B26" s="56" t="s">
        <v>403</v>
      </c>
      <c r="C26" s="56" t="s">
        <v>399</v>
      </c>
      <c r="D26" s="56" t="s">
        <v>405</v>
      </c>
    </row>
    <row r="27" spans="1:4" x14ac:dyDescent="0.25">
      <c r="A27" s="43">
        <v>55</v>
      </c>
      <c r="B27" s="44">
        <v>21.7</v>
      </c>
      <c r="C27" s="44">
        <v>3.83</v>
      </c>
      <c r="D27" s="44"/>
    </row>
    <row r="28" spans="1:4" x14ac:dyDescent="0.25">
      <c r="A28" s="43">
        <v>56</v>
      </c>
      <c r="B28" s="44">
        <v>21.17</v>
      </c>
      <c r="C28" s="44">
        <v>3.86</v>
      </c>
      <c r="D28" s="44"/>
    </row>
    <row r="29" spans="1:4" x14ac:dyDescent="0.25">
      <c r="A29" s="43">
        <v>57</v>
      </c>
      <c r="B29" s="44">
        <v>20.64</v>
      </c>
      <c r="C29" s="44">
        <v>3.89</v>
      </c>
      <c r="D29" s="44"/>
    </row>
    <row r="30" spans="1:4" x14ac:dyDescent="0.25">
      <c r="A30" s="43">
        <v>58</v>
      </c>
      <c r="B30" s="44">
        <v>20.100000000000001</v>
      </c>
      <c r="C30" s="44">
        <v>3.92</v>
      </c>
      <c r="D30" s="44"/>
    </row>
    <row r="31" spans="1:4" x14ac:dyDescent="0.25">
      <c r="A31" s="43">
        <v>59</v>
      </c>
      <c r="B31" s="44">
        <v>19.559999999999999</v>
      </c>
      <c r="C31" s="44">
        <v>3.94</v>
      </c>
      <c r="D31" s="44"/>
    </row>
    <row r="32" spans="1:4" x14ac:dyDescent="0.25">
      <c r="A32" s="43">
        <v>60</v>
      </c>
      <c r="B32" s="44">
        <v>19</v>
      </c>
      <c r="C32" s="44">
        <v>3.96</v>
      </c>
      <c r="D32" s="44"/>
    </row>
    <row r="33" spans="1:4" x14ac:dyDescent="0.25">
      <c r="A33" s="43">
        <v>61</v>
      </c>
      <c r="B33" s="44">
        <v>18.420000000000002</v>
      </c>
      <c r="C33" s="44">
        <v>3.98</v>
      </c>
      <c r="D33" s="44"/>
    </row>
    <row r="34" spans="1:4" x14ac:dyDescent="0.25">
      <c r="A34" s="43">
        <v>62</v>
      </c>
      <c r="B34" s="44">
        <v>17.84</v>
      </c>
      <c r="C34" s="44">
        <v>3.99</v>
      </c>
      <c r="D34" s="44"/>
    </row>
    <row r="35" spans="1:4" x14ac:dyDescent="0.25">
      <c r="A35" s="43">
        <v>63</v>
      </c>
      <c r="B35" s="44">
        <v>17.260000000000002</v>
      </c>
      <c r="C35" s="44">
        <v>4</v>
      </c>
      <c r="D35" s="44"/>
    </row>
    <row r="36" spans="1:4" x14ac:dyDescent="0.25">
      <c r="A36" s="43">
        <v>64</v>
      </c>
      <c r="B36" s="44">
        <v>16.68</v>
      </c>
      <c r="C36" s="44">
        <v>4.01</v>
      </c>
      <c r="D36" s="44"/>
    </row>
    <row r="37" spans="1:4" x14ac:dyDescent="0.25">
      <c r="A37" s="43">
        <v>65</v>
      </c>
      <c r="B37" s="44">
        <v>16.100000000000001</v>
      </c>
      <c r="C37" s="44">
        <v>4.0199999999999996</v>
      </c>
      <c r="D37" s="44"/>
    </row>
    <row r="38" spans="1:4" x14ac:dyDescent="0.25">
      <c r="A38" s="43">
        <v>66</v>
      </c>
      <c r="B38" s="44">
        <v>15.53</v>
      </c>
      <c r="C38" s="44">
        <v>4.0199999999999996</v>
      </c>
      <c r="D38" s="44"/>
    </row>
    <row r="39" spans="1:4" x14ac:dyDescent="0.25">
      <c r="A39" s="43">
        <v>67</v>
      </c>
      <c r="B39" s="44">
        <v>14.95</v>
      </c>
      <c r="C39" s="44">
        <v>4.01</v>
      </c>
      <c r="D39" s="44"/>
    </row>
    <row r="40" spans="1:4" x14ac:dyDescent="0.25">
      <c r="A40" s="43">
        <v>68</v>
      </c>
      <c r="B40" s="44">
        <v>14.36</v>
      </c>
      <c r="C40" s="44">
        <v>4</v>
      </c>
      <c r="D40" s="44"/>
    </row>
    <row r="41" spans="1:4" x14ac:dyDescent="0.25">
      <c r="A41" s="43">
        <v>69</v>
      </c>
      <c r="B41" s="44">
        <v>13.77</v>
      </c>
      <c r="C41" s="44">
        <v>3.94</v>
      </c>
      <c r="D41" s="44"/>
    </row>
    <row r="42" spans="1:4" x14ac:dyDescent="0.25">
      <c r="A42" s="43">
        <v>70</v>
      </c>
      <c r="B42" s="44">
        <v>13.18</v>
      </c>
      <c r="C42" s="44">
        <v>3.88</v>
      </c>
      <c r="D42" s="44"/>
    </row>
    <row r="43" spans="1:4" x14ac:dyDescent="0.25">
      <c r="A43" s="43">
        <v>71</v>
      </c>
      <c r="B43" s="44">
        <v>12.59</v>
      </c>
      <c r="C43" s="44">
        <v>3.86</v>
      </c>
      <c r="D43" s="44"/>
    </row>
    <row r="44" spans="1:4" x14ac:dyDescent="0.25">
      <c r="A44" s="43">
        <v>72</v>
      </c>
      <c r="B44" s="44">
        <v>11.99</v>
      </c>
      <c r="C44" s="44">
        <v>3.83</v>
      </c>
      <c r="D44" s="44"/>
    </row>
    <row r="45" spans="1:4" x14ac:dyDescent="0.25">
      <c r="A45" s="43">
        <v>73</v>
      </c>
      <c r="B45" s="44">
        <v>11.4</v>
      </c>
      <c r="C45" s="44">
        <v>3.8</v>
      </c>
      <c r="D45" s="44">
        <v>2.0099999999999998</v>
      </c>
    </row>
    <row r="46" spans="1:4" x14ac:dyDescent="0.25">
      <c r="A46" s="43">
        <v>74</v>
      </c>
      <c r="B46" s="44">
        <v>10.82</v>
      </c>
      <c r="C46" s="44">
        <v>3.64</v>
      </c>
      <c r="D46" s="44">
        <v>1.84</v>
      </c>
    </row>
    <row r="47" spans="1:4" x14ac:dyDescent="0.25">
      <c r="A47" s="43">
        <v>75</v>
      </c>
      <c r="B47" s="44">
        <v>10.26</v>
      </c>
      <c r="C47" s="44">
        <v>3.47</v>
      </c>
      <c r="D47" s="44">
        <v>1.67</v>
      </c>
    </row>
    <row r="48" spans="1:4" x14ac:dyDescent="0.25">
      <c r="A48" s="43">
        <v>76</v>
      </c>
      <c r="B48" s="44">
        <v>9.6999999999999993</v>
      </c>
      <c r="C48" s="44">
        <v>3.41</v>
      </c>
      <c r="D48" s="44">
        <v>1.53</v>
      </c>
    </row>
    <row r="49" spans="1:4" x14ac:dyDescent="0.25">
      <c r="A49" s="43">
        <v>77</v>
      </c>
      <c r="B49" s="44">
        <v>9.16</v>
      </c>
      <c r="C49" s="44">
        <v>3.34</v>
      </c>
      <c r="D49" s="44">
        <v>1.39</v>
      </c>
    </row>
    <row r="50" spans="1:4" x14ac:dyDescent="0.25">
      <c r="A50" s="43">
        <v>78</v>
      </c>
      <c r="B50" s="44">
        <v>8.64</v>
      </c>
      <c r="C50" s="44">
        <v>3.27</v>
      </c>
      <c r="D50" s="44">
        <v>1.26</v>
      </c>
    </row>
    <row r="51" spans="1:4" x14ac:dyDescent="0.25">
      <c r="A51" s="43">
        <v>79</v>
      </c>
      <c r="B51" s="44">
        <v>8.1199999999999992</v>
      </c>
      <c r="C51" s="44">
        <v>2.99</v>
      </c>
      <c r="D51" s="44">
        <v>1.1200000000000001</v>
      </c>
    </row>
    <row r="52" spans="1:4" x14ac:dyDescent="0.25">
      <c r="A52" s="43">
        <v>80</v>
      </c>
      <c r="B52" s="44">
        <v>7.61</v>
      </c>
      <c r="C52" s="44">
        <v>2.72</v>
      </c>
      <c r="D52" s="44">
        <v>0.99</v>
      </c>
    </row>
    <row r="53" spans="1:4" x14ac:dyDescent="0.25">
      <c r="A53" s="43">
        <v>81</v>
      </c>
      <c r="B53" s="44">
        <v>7.09</v>
      </c>
      <c r="C53" s="44">
        <v>2.65</v>
      </c>
      <c r="D53" s="44">
        <v>0.88</v>
      </c>
    </row>
    <row r="54" spans="1:4" x14ac:dyDescent="0.25">
      <c r="A54" s="43">
        <v>82</v>
      </c>
      <c r="B54" s="44">
        <v>6.58</v>
      </c>
      <c r="C54" s="44">
        <v>2.57</v>
      </c>
      <c r="D54" s="44">
        <v>0.78</v>
      </c>
    </row>
    <row r="55" spans="1:4" x14ac:dyDescent="0.25">
      <c r="A55" s="43">
        <v>83</v>
      </c>
      <c r="B55" s="44">
        <v>6.08</v>
      </c>
      <c r="C55" s="44">
        <v>2.4900000000000002</v>
      </c>
      <c r="D55" s="44">
        <v>0.69</v>
      </c>
    </row>
    <row r="56" spans="1:4" x14ac:dyDescent="0.25">
      <c r="A56" s="43">
        <v>84</v>
      </c>
      <c r="B56" s="44">
        <v>5.59</v>
      </c>
      <c r="C56" s="44">
        <v>2.1800000000000002</v>
      </c>
      <c r="D56" s="44">
        <v>0.57999999999999996</v>
      </c>
    </row>
    <row r="57" spans="1:4" x14ac:dyDescent="0.25">
      <c r="A57" s="43">
        <v>85</v>
      </c>
      <c r="B57" s="44">
        <v>5.14</v>
      </c>
      <c r="C57" s="44">
        <v>1.87</v>
      </c>
      <c r="D57" s="44">
        <v>0.49</v>
      </c>
    </row>
  </sheetData>
  <sheetProtection algorithmName="SHA-512" hashValue="N8e4G2UoOc+NgzcfzsCgCqGoytPg9nBz5O7OKLeal+/+BNhil70gHfT1qAek+z2F3k0Zf1YefqMUfVZ5cydtrA==" saltValue="sqQAkZzZhnSx9ghNg0ZT+Q==" spinCount="100000" sheet="1" objects="1" scenarios="1"/>
  <conditionalFormatting sqref="A6:A21">
    <cfRule type="expression" dxfId="587" priority="9" stopIfTrue="1">
      <formula>MOD(ROW(),2)=0</formula>
    </cfRule>
    <cfRule type="expression" dxfId="586" priority="10" stopIfTrue="1">
      <formula>MOD(ROW(),2)&lt;&gt;0</formula>
    </cfRule>
  </conditionalFormatting>
  <conditionalFormatting sqref="B6:D21">
    <cfRule type="expression" dxfId="585" priority="11" stopIfTrue="1">
      <formula>MOD(ROW(),2)=0</formula>
    </cfRule>
    <cfRule type="expression" dxfId="584" priority="12" stopIfTrue="1">
      <formula>MOD(ROW(),2)&lt;&gt;0</formula>
    </cfRule>
  </conditionalFormatting>
  <conditionalFormatting sqref="A26:A57">
    <cfRule type="expression" dxfId="583" priority="13" stopIfTrue="1">
      <formula>MOD(ROW(),2)=0</formula>
    </cfRule>
    <cfRule type="expression" dxfId="582" priority="14" stopIfTrue="1">
      <formula>MOD(ROW(),2)&lt;&gt;0</formula>
    </cfRule>
  </conditionalFormatting>
  <conditionalFormatting sqref="B26:D57">
    <cfRule type="expression" dxfId="581" priority="15" stopIfTrue="1">
      <formula>MOD(ROW(),2)=0</formula>
    </cfRule>
    <cfRule type="expression" dxfId="580" priority="16"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DB35-8A31-45B6-A0EE-FE57C6CFD8DD}">
  <sheetPr codeName="Sheet34"/>
  <dimension ref="A1:D57"/>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PenCE - x-310</v>
      </c>
    </row>
    <row r="6" spans="1:4" x14ac:dyDescent="0.25">
      <c r="A6" s="40" t="s">
        <v>390</v>
      </c>
      <c r="B6" s="47" t="s">
        <v>391</v>
      </c>
      <c r="C6" s="47"/>
      <c r="D6" s="47"/>
    </row>
    <row r="7" spans="1:4" x14ac:dyDescent="0.25">
      <c r="A7" s="40" t="s">
        <v>392</v>
      </c>
      <c r="B7" s="47" t="s">
        <v>31</v>
      </c>
      <c r="C7" s="47"/>
      <c r="D7" s="47"/>
    </row>
    <row r="8" spans="1:4" x14ac:dyDescent="0.25">
      <c r="A8" s="40" t="s">
        <v>138</v>
      </c>
      <c r="B8" s="47">
        <v>2015</v>
      </c>
      <c r="C8" s="47"/>
      <c r="D8" s="47"/>
    </row>
    <row r="9" spans="1:4" x14ac:dyDescent="0.25">
      <c r="A9" s="40" t="s">
        <v>139</v>
      </c>
      <c r="B9" s="47" t="s">
        <v>198</v>
      </c>
      <c r="C9" s="47"/>
      <c r="D9" s="47"/>
    </row>
    <row r="10" spans="1:4" ht="25" x14ac:dyDescent="0.25">
      <c r="A10" s="40" t="s">
        <v>6</v>
      </c>
      <c r="B10" s="47" t="s">
        <v>199</v>
      </c>
      <c r="C10" s="47"/>
      <c r="D10" s="47"/>
    </row>
    <row r="11" spans="1:4" x14ac:dyDescent="0.25">
      <c r="A11" s="40" t="s">
        <v>140</v>
      </c>
      <c r="B11" s="47" t="s">
        <v>159</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310</v>
      </c>
      <c r="C14" s="47"/>
      <c r="D14" s="47"/>
    </row>
    <row r="15" spans="1:4" x14ac:dyDescent="0.25">
      <c r="A15" s="40" t="s">
        <v>394</v>
      </c>
      <c r="B15" s="47" t="s">
        <v>215</v>
      </c>
      <c r="C15" s="47"/>
      <c r="D15" s="47"/>
    </row>
    <row r="16" spans="1:4" x14ac:dyDescent="0.25">
      <c r="A16" s="40" t="s">
        <v>145</v>
      </c>
      <c r="B16" s="47" t="s">
        <v>161</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26" x14ac:dyDescent="0.25">
      <c r="A26" s="56" t="s">
        <v>397</v>
      </c>
      <c r="B26" s="56" t="s">
        <v>403</v>
      </c>
      <c r="C26" s="56" t="s">
        <v>399</v>
      </c>
      <c r="D26" s="56" t="s">
        <v>405</v>
      </c>
    </row>
    <row r="27" spans="1:4" x14ac:dyDescent="0.25">
      <c r="A27" s="43">
        <v>55</v>
      </c>
      <c r="B27" s="44">
        <v>21.7</v>
      </c>
      <c r="C27" s="44">
        <v>3.83</v>
      </c>
      <c r="D27" s="44"/>
    </row>
    <row r="28" spans="1:4" x14ac:dyDescent="0.25">
      <c r="A28" s="43">
        <v>56</v>
      </c>
      <c r="B28" s="44">
        <v>21.17</v>
      </c>
      <c r="C28" s="44">
        <v>3.86</v>
      </c>
      <c r="D28" s="44"/>
    </row>
    <row r="29" spans="1:4" x14ac:dyDescent="0.25">
      <c r="A29" s="43">
        <v>57</v>
      </c>
      <c r="B29" s="44">
        <v>20.64</v>
      </c>
      <c r="C29" s="44">
        <v>3.89</v>
      </c>
      <c r="D29" s="44"/>
    </row>
    <row r="30" spans="1:4" x14ac:dyDescent="0.25">
      <c r="A30" s="43">
        <v>58</v>
      </c>
      <c r="B30" s="44">
        <v>20.100000000000001</v>
      </c>
      <c r="C30" s="44">
        <v>3.92</v>
      </c>
      <c r="D30" s="44"/>
    </row>
    <row r="31" spans="1:4" x14ac:dyDescent="0.25">
      <c r="A31" s="43">
        <v>59</v>
      </c>
      <c r="B31" s="44">
        <v>19.559999999999999</v>
      </c>
      <c r="C31" s="44">
        <v>3.94</v>
      </c>
      <c r="D31" s="44"/>
    </row>
    <row r="32" spans="1:4" x14ac:dyDescent="0.25">
      <c r="A32" s="43">
        <v>60</v>
      </c>
      <c r="B32" s="44">
        <v>19</v>
      </c>
      <c r="C32" s="44">
        <v>3.96</v>
      </c>
      <c r="D32" s="44"/>
    </row>
    <row r="33" spans="1:4" x14ac:dyDescent="0.25">
      <c r="A33" s="43">
        <v>61</v>
      </c>
      <c r="B33" s="44">
        <v>18.420000000000002</v>
      </c>
      <c r="C33" s="44">
        <v>3.98</v>
      </c>
      <c r="D33" s="44"/>
    </row>
    <row r="34" spans="1:4" x14ac:dyDescent="0.25">
      <c r="A34" s="43">
        <v>62</v>
      </c>
      <c r="B34" s="44">
        <v>17.84</v>
      </c>
      <c r="C34" s="44">
        <v>3.99</v>
      </c>
      <c r="D34" s="44"/>
    </row>
    <row r="35" spans="1:4" x14ac:dyDescent="0.25">
      <c r="A35" s="43">
        <v>63</v>
      </c>
      <c r="B35" s="44">
        <v>17.260000000000002</v>
      </c>
      <c r="C35" s="44">
        <v>4</v>
      </c>
      <c r="D35" s="44"/>
    </row>
    <row r="36" spans="1:4" x14ac:dyDescent="0.25">
      <c r="A36" s="43">
        <v>64</v>
      </c>
      <c r="B36" s="44">
        <v>16.68</v>
      </c>
      <c r="C36" s="44">
        <v>4.01</v>
      </c>
      <c r="D36" s="44"/>
    </row>
    <row r="37" spans="1:4" x14ac:dyDescent="0.25">
      <c r="A37" s="43">
        <v>65</v>
      </c>
      <c r="B37" s="44">
        <v>16.100000000000001</v>
      </c>
      <c r="C37" s="44">
        <v>4.0199999999999996</v>
      </c>
      <c r="D37" s="44"/>
    </row>
    <row r="38" spans="1:4" x14ac:dyDescent="0.25">
      <c r="A38" s="43">
        <v>66</v>
      </c>
      <c r="B38" s="44">
        <v>15.53</v>
      </c>
      <c r="C38" s="44">
        <v>4.0199999999999996</v>
      </c>
      <c r="D38" s="44"/>
    </row>
    <row r="39" spans="1:4" x14ac:dyDescent="0.25">
      <c r="A39" s="43">
        <v>67</v>
      </c>
      <c r="B39" s="44">
        <v>14.95</v>
      </c>
      <c r="C39" s="44">
        <v>4.01</v>
      </c>
      <c r="D39" s="44"/>
    </row>
    <row r="40" spans="1:4" x14ac:dyDescent="0.25">
      <c r="A40" s="43">
        <v>68</v>
      </c>
      <c r="B40" s="44">
        <v>14.36</v>
      </c>
      <c r="C40" s="44">
        <v>4</v>
      </c>
      <c r="D40" s="44"/>
    </row>
    <row r="41" spans="1:4" x14ac:dyDescent="0.25">
      <c r="A41" s="43">
        <v>69</v>
      </c>
      <c r="B41" s="44">
        <v>13.77</v>
      </c>
      <c r="C41" s="44">
        <v>3.94</v>
      </c>
      <c r="D41" s="44"/>
    </row>
    <row r="42" spans="1:4" x14ac:dyDescent="0.25">
      <c r="A42" s="43">
        <v>70</v>
      </c>
      <c r="B42" s="44">
        <v>13.18</v>
      </c>
      <c r="C42" s="44">
        <v>3.88</v>
      </c>
      <c r="D42" s="44"/>
    </row>
    <row r="43" spans="1:4" x14ac:dyDescent="0.25">
      <c r="A43" s="43">
        <v>71</v>
      </c>
      <c r="B43" s="44">
        <v>12.59</v>
      </c>
      <c r="C43" s="44">
        <v>3.86</v>
      </c>
      <c r="D43" s="44"/>
    </row>
    <row r="44" spans="1:4" x14ac:dyDescent="0.25">
      <c r="A44" s="43">
        <v>72</v>
      </c>
      <c r="B44" s="44">
        <v>11.99</v>
      </c>
      <c r="C44" s="44">
        <v>3.83</v>
      </c>
      <c r="D44" s="44"/>
    </row>
    <row r="45" spans="1:4" x14ac:dyDescent="0.25">
      <c r="A45" s="43">
        <v>73</v>
      </c>
      <c r="B45" s="44">
        <v>11.4</v>
      </c>
      <c r="C45" s="44">
        <v>3.8</v>
      </c>
      <c r="D45" s="44">
        <v>1.55</v>
      </c>
    </row>
    <row r="46" spans="1:4" x14ac:dyDescent="0.25">
      <c r="A46" s="43">
        <v>74</v>
      </c>
      <c r="B46" s="44">
        <v>10.82</v>
      </c>
      <c r="C46" s="44">
        <v>3.64</v>
      </c>
      <c r="D46" s="44">
        <v>1.41</v>
      </c>
    </row>
    <row r="47" spans="1:4" x14ac:dyDescent="0.25">
      <c r="A47" s="43">
        <v>75</v>
      </c>
      <c r="B47" s="44">
        <v>10.26</v>
      </c>
      <c r="C47" s="44">
        <v>3.47</v>
      </c>
      <c r="D47" s="44">
        <v>1.28</v>
      </c>
    </row>
    <row r="48" spans="1:4" x14ac:dyDescent="0.25">
      <c r="A48" s="43">
        <v>76</v>
      </c>
      <c r="B48" s="44">
        <v>9.6999999999999993</v>
      </c>
      <c r="C48" s="44">
        <v>3.41</v>
      </c>
      <c r="D48" s="44">
        <v>1.1499999999999999</v>
      </c>
    </row>
    <row r="49" spans="1:4" x14ac:dyDescent="0.25">
      <c r="A49" s="43">
        <v>77</v>
      </c>
      <c r="B49" s="44">
        <v>9.16</v>
      </c>
      <c r="C49" s="44">
        <v>3.34</v>
      </c>
      <c r="D49" s="44">
        <v>1.04</v>
      </c>
    </row>
    <row r="50" spans="1:4" x14ac:dyDescent="0.25">
      <c r="A50" s="43">
        <v>78</v>
      </c>
      <c r="B50" s="44">
        <v>8.64</v>
      </c>
      <c r="C50" s="44">
        <v>3.27</v>
      </c>
      <c r="D50" s="44">
        <v>0.93</v>
      </c>
    </row>
    <row r="51" spans="1:4" x14ac:dyDescent="0.25">
      <c r="A51" s="43">
        <v>79</v>
      </c>
      <c r="B51" s="44">
        <v>8.1199999999999992</v>
      </c>
      <c r="C51" s="44">
        <v>2.99</v>
      </c>
      <c r="D51" s="44">
        <v>0.83</v>
      </c>
    </row>
    <row r="52" spans="1:4" x14ac:dyDescent="0.25">
      <c r="A52" s="43">
        <v>80</v>
      </c>
      <c r="B52" s="44">
        <v>7.61</v>
      </c>
      <c r="C52" s="44">
        <v>2.72</v>
      </c>
      <c r="D52" s="44">
        <v>0.74</v>
      </c>
    </row>
    <row r="53" spans="1:4" x14ac:dyDescent="0.25">
      <c r="A53" s="43">
        <v>81</v>
      </c>
      <c r="B53" s="44">
        <v>7.09</v>
      </c>
      <c r="C53" s="44">
        <v>2.65</v>
      </c>
      <c r="D53" s="44">
        <v>0.65</v>
      </c>
    </row>
    <row r="54" spans="1:4" x14ac:dyDescent="0.25">
      <c r="A54" s="43">
        <v>82</v>
      </c>
      <c r="B54" s="44">
        <v>6.58</v>
      </c>
      <c r="C54" s="44">
        <v>2.57</v>
      </c>
      <c r="D54" s="44">
        <v>0.56999999999999995</v>
      </c>
    </row>
    <row r="55" spans="1:4" x14ac:dyDescent="0.25">
      <c r="A55" s="43">
        <v>83</v>
      </c>
      <c r="B55" s="44">
        <v>6.08</v>
      </c>
      <c r="C55" s="44">
        <v>2.4900000000000002</v>
      </c>
      <c r="D55" s="44">
        <v>0.49</v>
      </c>
    </row>
    <row r="56" spans="1:4" x14ac:dyDescent="0.25">
      <c r="A56" s="43">
        <v>84</v>
      </c>
      <c r="B56" s="44">
        <v>5.59</v>
      </c>
      <c r="C56" s="44">
        <v>2.1800000000000002</v>
      </c>
      <c r="D56" s="44">
        <v>0.42</v>
      </c>
    </row>
    <row r="57" spans="1:4" x14ac:dyDescent="0.25">
      <c r="A57" s="43">
        <v>85</v>
      </c>
      <c r="B57" s="44">
        <v>5.14</v>
      </c>
      <c r="C57" s="44">
        <v>1.87</v>
      </c>
      <c r="D57" s="44">
        <v>0.36</v>
      </c>
    </row>
  </sheetData>
  <sheetProtection algorithmName="SHA-512" hashValue="0y4QAY7NlGnvao6beBLXbSNRIsAa2VK6TiiqVxU6QZonLDN001se5sLgfVW4QHOGX3tVk/xHMws1eSn0iC3Fjg==" saltValue="S8yxnxLBQNNfZEsnKZnG2g==" spinCount="100000" sheet="1" objects="1" scenarios="1"/>
  <conditionalFormatting sqref="A6:A21">
    <cfRule type="expression" dxfId="577" priority="9" stopIfTrue="1">
      <formula>MOD(ROW(),2)=0</formula>
    </cfRule>
    <cfRule type="expression" dxfId="576" priority="10" stopIfTrue="1">
      <formula>MOD(ROW(),2)&lt;&gt;0</formula>
    </cfRule>
  </conditionalFormatting>
  <conditionalFormatting sqref="B6:D21">
    <cfRule type="expression" dxfId="575" priority="11" stopIfTrue="1">
      <formula>MOD(ROW(),2)=0</formula>
    </cfRule>
    <cfRule type="expression" dxfId="574" priority="12" stopIfTrue="1">
      <formula>MOD(ROW(),2)&lt;&gt;0</formula>
    </cfRule>
  </conditionalFormatting>
  <conditionalFormatting sqref="A26:A57">
    <cfRule type="expression" dxfId="573" priority="13" stopIfTrue="1">
      <formula>MOD(ROW(),2)=0</formula>
    </cfRule>
    <cfRule type="expression" dxfId="572" priority="14" stopIfTrue="1">
      <formula>MOD(ROW(),2)&lt;&gt;0</formula>
    </cfRule>
  </conditionalFormatting>
  <conditionalFormatting sqref="B26:D57">
    <cfRule type="expression" dxfId="571" priority="15" stopIfTrue="1">
      <formula>MOD(ROW(),2)=0</formula>
    </cfRule>
    <cfRule type="expression" dxfId="570" priority="16"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9B3A2-15D2-4B0B-990E-708000C2E544}">
  <sheetPr codeName="Sheet35"/>
  <dimension ref="A1:D92"/>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PenCE - x-311</v>
      </c>
    </row>
    <row r="6" spans="1:4" x14ac:dyDescent="0.25">
      <c r="A6" s="40" t="s">
        <v>390</v>
      </c>
      <c r="B6" s="47" t="s">
        <v>391</v>
      </c>
      <c r="C6" s="47"/>
      <c r="D6" s="47"/>
    </row>
    <row r="7" spans="1:4" x14ac:dyDescent="0.25">
      <c r="A7" s="40" t="s">
        <v>392</v>
      </c>
      <c r="B7" s="47" t="s">
        <v>31</v>
      </c>
      <c r="C7" s="47"/>
      <c r="D7" s="47"/>
    </row>
    <row r="8" spans="1:4" x14ac:dyDescent="0.25">
      <c r="A8" s="40" t="s">
        <v>138</v>
      </c>
      <c r="B8" s="47">
        <v>2015</v>
      </c>
      <c r="C8" s="47"/>
      <c r="D8" s="47"/>
    </row>
    <row r="9" spans="1:4" x14ac:dyDescent="0.25">
      <c r="A9" s="40" t="s">
        <v>139</v>
      </c>
      <c r="B9" s="47" t="s">
        <v>198</v>
      </c>
      <c r="C9" s="47"/>
      <c r="D9" s="47"/>
    </row>
    <row r="10" spans="1:4" ht="25" x14ac:dyDescent="0.25">
      <c r="A10" s="40" t="s">
        <v>6</v>
      </c>
      <c r="B10" s="47" t="s">
        <v>216</v>
      </c>
      <c r="C10" s="47"/>
      <c r="D10" s="47"/>
    </row>
    <row r="11" spans="1:4" x14ac:dyDescent="0.25">
      <c r="A11" s="40" t="s">
        <v>140</v>
      </c>
      <c r="B11" s="47" t="s">
        <v>153</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311</v>
      </c>
      <c r="C14" s="47"/>
      <c r="D14" s="47"/>
    </row>
    <row r="15" spans="1:4" x14ac:dyDescent="0.25">
      <c r="A15" s="40" t="s">
        <v>394</v>
      </c>
      <c r="B15" s="47" t="s">
        <v>217</v>
      </c>
      <c r="C15" s="47"/>
      <c r="D15" s="47"/>
    </row>
    <row r="16" spans="1:4" x14ac:dyDescent="0.25">
      <c r="A16" s="40" t="s">
        <v>145</v>
      </c>
      <c r="B16" s="47" t="s">
        <v>169</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26" x14ac:dyDescent="0.25">
      <c r="A26" s="56" t="s">
        <v>397</v>
      </c>
      <c r="B26" s="56" t="s">
        <v>403</v>
      </c>
      <c r="C26" s="56" t="s">
        <v>399</v>
      </c>
      <c r="D26" s="56" t="s">
        <v>405</v>
      </c>
    </row>
    <row r="27" spans="1:4" x14ac:dyDescent="0.25">
      <c r="A27" s="43">
        <v>20</v>
      </c>
      <c r="B27" s="44">
        <v>36.15</v>
      </c>
      <c r="C27" s="44">
        <v>2.2799999999999998</v>
      </c>
      <c r="D27" s="44"/>
    </row>
    <row r="28" spans="1:4" x14ac:dyDescent="0.25">
      <c r="A28" s="43">
        <v>21</v>
      </c>
      <c r="B28" s="44">
        <v>35.85</v>
      </c>
      <c r="C28" s="44">
        <v>2.3199999999999998</v>
      </c>
      <c r="D28" s="44"/>
    </row>
    <row r="29" spans="1:4" x14ac:dyDescent="0.25">
      <c r="A29" s="43">
        <v>22</v>
      </c>
      <c r="B29" s="44">
        <v>35.549999999999997</v>
      </c>
      <c r="C29" s="44">
        <v>2.36</v>
      </c>
      <c r="D29" s="44"/>
    </row>
    <row r="30" spans="1:4" x14ac:dyDescent="0.25">
      <c r="A30" s="43">
        <v>23</v>
      </c>
      <c r="B30" s="44">
        <v>35.24</v>
      </c>
      <c r="C30" s="44">
        <v>2.4</v>
      </c>
      <c r="D30" s="44"/>
    </row>
    <row r="31" spans="1:4" x14ac:dyDescent="0.25">
      <c r="A31" s="43">
        <v>24</v>
      </c>
      <c r="B31" s="44">
        <v>34.93</v>
      </c>
      <c r="C31" s="44">
        <v>2.44</v>
      </c>
      <c r="D31" s="44"/>
    </row>
    <row r="32" spans="1:4" x14ac:dyDescent="0.25">
      <c r="A32" s="43">
        <v>25</v>
      </c>
      <c r="B32" s="44">
        <v>34.61</v>
      </c>
      <c r="C32" s="44">
        <v>2.48</v>
      </c>
      <c r="D32" s="44"/>
    </row>
    <row r="33" spans="1:4" x14ac:dyDescent="0.25">
      <c r="A33" s="43">
        <v>26</v>
      </c>
      <c r="B33" s="44">
        <v>34.28</v>
      </c>
      <c r="C33" s="44">
        <v>2.52</v>
      </c>
      <c r="D33" s="44"/>
    </row>
    <row r="34" spans="1:4" x14ac:dyDescent="0.25">
      <c r="A34" s="43">
        <v>27</v>
      </c>
      <c r="B34" s="44">
        <v>33.950000000000003</v>
      </c>
      <c r="C34" s="44">
        <v>2.56</v>
      </c>
      <c r="D34" s="44"/>
    </row>
    <row r="35" spans="1:4" x14ac:dyDescent="0.25">
      <c r="A35" s="43">
        <v>28</v>
      </c>
      <c r="B35" s="44">
        <v>33.61</v>
      </c>
      <c r="C35" s="44">
        <v>2.61</v>
      </c>
      <c r="D35" s="44"/>
    </row>
    <row r="36" spans="1:4" x14ac:dyDescent="0.25">
      <c r="A36" s="43">
        <v>29</v>
      </c>
      <c r="B36" s="44">
        <v>33.26</v>
      </c>
      <c r="C36" s="44">
        <v>2.65</v>
      </c>
      <c r="D36" s="44"/>
    </row>
    <row r="37" spans="1:4" x14ac:dyDescent="0.25">
      <c r="A37" s="43">
        <v>30</v>
      </c>
      <c r="B37" s="44">
        <v>32.909999999999997</v>
      </c>
      <c r="C37" s="44">
        <v>2.69</v>
      </c>
      <c r="D37" s="44"/>
    </row>
    <row r="38" spans="1:4" x14ac:dyDescent="0.25">
      <c r="A38" s="43">
        <v>31</v>
      </c>
      <c r="B38" s="44">
        <v>32.549999999999997</v>
      </c>
      <c r="C38" s="44">
        <v>2.74</v>
      </c>
      <c r="D38" s="44"/>
    </row>
    <row r="39" spans="1:4" x14ac:dyDescent="0.25">
      <c r="A39" s="43">
        <v>32</v>
      </c>
      <c r="B39" s="44">
        <v>32.18</v>
      </c>
      <c r="C39" s="44">
        <v>2.78</v>
      </c>
      <c r="D39" s="44"/>
    </row>
    <row r="40" spans="1:4" x14ac:dyDescent="0.25">
      <c r="A40" s="43">
        <v>33</v>
      </c>
      <c r="B40" s="44">
        <v>31.8</v>
      </c>
      <c r="C40" s="44">
        <v>2.83</v>
      </c>
      <c r="D40" s="44"/>
    </row>
    <row r="41" spans="1:4" x14ac:dyDescent="0.25">
      <c r="A41" s="43">
        <v>34</v>
      </c>
      <c r="B41" s="44">
        <v>31.41</v>
      </c>
      <c r="C41" s="44">
        <v>2.88</v>
      </c>
      <c r="D41" s="44"/>
    </row>
    <row r="42" spans="1:4" x14ac:dyDescent="0.25">
      <c r="A42" s="43">
        <v>35</v>
      </c>
      <c r="B42" s="44">
        <v>31.02</v>
      </c>
      <c r="C42" s="44">
        <v>2.92</v>
      </c>
      <c r="D42" s="44"/>
    </row>
    <row r="43" spans="1:4" x14ac:dyDescent="0.25">
      <c r="A43" s="43">
        <v>36</v>
      </c>
      <c r="B43" s="44">
        <v>30.62</v>
      </c>
      <c r="C43" s="44">
        <v>2.97</v>
      </c>
      <c r="D43" s="44"/>
    </row>
    <row r="44" spans="1:4" x14ac:dyDescent="0.25">
      <c r="A44" s="43">
        <v>37</v>
      </c>
      <c r="B44" s="44">
        <v>30.21</v>
      </c>
      <c r="C44" s="44">
        <v>3.02</v>
      </c>
      <c r="D44" s="44"/>
    </row>
    <row r="45" spans="1:4" x14ac:dyDescent="0.25">
      <c r="A45" s="43">
        <v>38</v>
      </c>
      <c r="B45" s="44">
        <v>29.8</v>
      </c>
      <c r="C45" s="44">
        <v>3.07</v>
      </c>
      <c r="D45" s="44"/>
    </row>
    <row r="46" spans="1:4" x14ac:dyDescent="0.25">
      <c r="A46" s="43">
        <v>39</v>
      </c>
      <c r="B46" s="44">
        <v>29.37</v>
      </c>
      <c r="C46" s="44">
        <v>3.12</v>
      </c>
      <c r="D46" s="44"/>
    </row>
    <row r="47" spans="1:4" x14ac:dyDescent="0.25">
      <c r="A47" s="43">
        <v>40</v>
      </c>
      <c r="B47" s="44">
        <v>28.94</v>
      </c>
      <c r="C47" s="44">
        <v>3.17</v>
      </c>
      <c r="D47" s="44"/>
    </row>
    <row r="48" spans="1:4" x14ac:dyDescent="0.25">
      <c r="A48" s="43">
        <v>41</v>
      </c>
      <c r="B48" s="44">
        <v>28.51</v>
      </c>
      <c r="C48" s="44">
        <v>3.21</v>
      </c>
      <c r="D48" s="44"/>
    </row>
    <row r="49" spans="1:4" x14ac:dyDescent="0.25">
      <c r="A49" s="43">
        <v>42</v>
      </c>
      <c r="B49" s="44">
        <v>28.06</v>
      </c>
      <c r="C49" s="44">
        <v>3.26</v>
      </c>
      <c r="D49" s="44"/>
    </row>
    <row r="50" spans="1:4" x14ac:dyDescent="0.25">
      <c r="A50" s="43">
        <v>43</v>
      </c>
      <c r="B50" s="44">
        <v>27.61</v>
      </c>
      <c r="C50" s="44">
        <v>3.31</v>
      </c>
      <c r="D50" s="44"/>
    </row>
    <row r="51" spans="1:4" x14ac:dyDescent="0.25">
      <c r="A51" s="43">
        <v>44</v>
      </c>
      <c r="B51" s="44">
        <v>27.15</v>
      </c>
      <c r="C51" s="44">
        <v>3.36</v>
      </c>
      <c r="D51" s="44"/>
    </row>
    <row r="52" spans="1:4" x14ac:dyDescent="0.25">
      <c r="A52" s="43">
        <v>45</v>
      </c>
      <c r="B52" s="44">
        <v>26.68</v>
      </c>
      <c r="C52" s="44">
        <v>3.41</v>
      </c>
      <c r="D52" s="44"/>
    </row>
    <row r="53" spans="1:4" x14ac:dyDescent="0.25">
      <c r="A53" s="43">
        <v>46</v>
      </c>
      <c r="B53" s="44">
        <v>26.21</v>
      </c>
      <c r="C53" s="44">
        <v>3.45</v>
      </c>
      <c r="D53" s="44"/>
    </row>
    <row r="54" spans="1:4" x14ac:dyDescent="0.25">
      <c r="A54" s="43">
        <v>47</v>
      </c>
      <c r="B54" s="44">
        <v>25.73</v>
      </c>
      <c r="C54" s="44">
        <v>3.5</v>
      </c>
      <c r="D54" s="44"/>
    </row>
    <row r="55" spans="1:4" x14ac:dyDescent="0.25">
      <c r="A55" s="43">
        <v>48</v>
      </c>
      <c r="B55" s="44">
        <v>25.24</v>
      </c>
      <c r="C55" s="44">
        <v>3.54</v>
      </c>
      <c r="D55" s="44"/>
    </row>
    <row r="56" spans="1:4" x14ac:dyDescent="0.25">
      <c r="A56" s="43">
        <v>49</v>
      </c>
      <c r="B56" s="44">
        <v>24.75</v>
      </c>
      <c r="C56" s="44">
        <v>3.59</v>
      </c>
      <c r="D56" s="44"/>
    </row>
    <row r="57" spans="1:4" x14ac:dyDescent="0.25">
      <c r="A57" s="43">
        <v>50</v>
      </c>
      <c r="B57" s="44">
        <v>24.24</v>
      </c>
      <c r="C57" s="44">
        <v>3.63</v>
      </c>
      <c r="D57" s="44"/>
    </row>
    <row r="58" spans="1:4" x14ac:dyDescent="0.25">
      <c r="A58" s="43">
        <v>51</v>
      </c>
      <c r="B58" s="44">
        <v>23.73</v>
      </c>
      <c r="C58" s="44">
        <v>3.68</v>
      </c>
      <c r="D58" s="44"/>
    </row>
    <row r="59" spans="1:4" x14ac:dyDescent="0.25">
      <c r="A59" s="43">
        <v>52</v>
      </c>
      <c r="B59" s="44">
        <v>23.22</v>
      </c>
      <c r="C59" s="44">
        <v>3.72</v>
      </c>
      <c r="D59" s="44"/>
    </row>
    <row r="60" spans="1:4" x14ac:dyDescent="0.25">
      <c r="A60" s="43">
        <v>53</v>
      </c>
      <c r="B60" s="44">
        <v>22.7</v>
      </c>
      <c r="C60" s="44">
        <v>3.76</v>
      </c>
      <c r="D60" s="44"/>
    </row>
    <row r="61" spans="1:4" x14ac:dyDescent="0.25">
      <c r="A61" s="43">
        <v>54</v>
      </c>
      <c r="B61" s="44">
        <v>22.17</v>
      </c>
      <c r="C61" s="44">
        <v>3.8</v>
      </c>
      <c r="D61" s="44"/>
    </row>
    <row r="62" spans="1:4" x14ac:dyDescent="0.25">
      <c r="A62" s="43">
        <v>55</v>
      </c>
      <c r="B62" s="44">
        <v>21.64</v>
      </c>
      <c r="C62" s="44">
        <v>3.83</v>
      </c>
      <c r="D62" s="44"/>
    </row>
    <row r="63" spans="1:4" x14ac:dyDescent="0.25">
      <c r="A63" s="43">
        <v>56</v>
      </c>
      <c r="B63" s="44">
        <v>21.11</v>
      </c>
      <c r="C63" s="44">
        <v>3.86</v>
      </c>
      <c r="D63" s="44"/>
    </row>
    <row r="64" spans="1:4" x14ac:dyDescent="0.25">
      <c r="A64" s="43">
        <v>57</v>
      </c>
      <c r="B64" s="44">
        <v>20.58</v>
      </c>
      <c r="C64" s="44">
        <v>3.89</v>
      </c>
      <c r="D64" s="44"/>
    </row>
    <row r="65" spans="1:4" x14ac:dyDescent="0.25">
      <c r="A65" s="43">
        <v>58</v>
      </c>
      <c r="B65" s="44">
        <v>20.03</v>
      </c>
      <c r="C65" s="44">
        <v>3.92</v>
      </c>
      <c r="D65" s="44"/>
    </row>
    <row r="66" spans="1:4" x14ac:dyDescent="0.25">
      <c r="A66" s="43">
        <v>59</v>
      </c>
      <c r="B66" s="44">
        <v>19.489999999999998</v>
      </c>
      <c r="C66" s="44">
        <v>3.94</v>
      </c>
      <c r="D66" s="44"/>
    </row>
    <row r="67" spans="1:4" x14ac:dyDescent="0.25">
      <c r="A67" s="43">
        <v>60</v>
      </c>
      <c r="B67" s="44">
        <v>18.93</v>
      </c>
      <c r="C67" s="44">
        <v>3.96</v>
      </c>
      <c r="D67" s="44"/>
    </row>
    <row r="68" spans="1:4" x14ac:dyDescent="0.25">
      <c r="A68" s="43">
        <v>61</v>
      </c>
      <c r="B68" s="44">
        <v>18.38</v>
      </c>
      <c r="C68" s="44">
        <v>3.98</v>
      </c>
      <c r="D68" s="44"/>
    </row>
    <row r="69" spans="1:4" x14ac:dyDescent="0.25">
      <c r="A69" s="43">
        <v>62</v>
      </c>
      <c r="B69" s="44">
        <v>17.809999999999999</v>
      </c>
      <c r="C69" s="44">
        <v>3.99</v>
      </c>
      <c r="D69" s="44"/>
    </row>
    <row r="70" spans="1:4" x14ac:dyDescent="0.25">
      <c r="A70" s="43">
        <v>63</v>
      </c>
      <c r="B70" s="44">
        <v>17.25</v>
      </c>
      <c r="C70" s="44">
        <v>4</v>
      </c>
      <c r="D70" s="44"/>
    </row>
    <row r="71" spans="1:4" x14ac:dyDescent="0.25">
      <c r="A71" s="43">
        <v>64</v>
      </c>
      <c r="B71" s="44">
        <v>16.68</v>
      </c>
      <c r="C71" s="44">
        <v>4.01</v>
      </c>
      <c r="D71" s="44"/>
    </row>
    <row r="72" spans="1:4" x14ac:dyDescent="0.25">
      <c r="A72" s="43">
        <v>65</v>
      </c>
      <c r="B72" s="44">
        <v>16.100000000000001</v>
      </c>
      <c r="C72" s="44">
        <v>4.0199999999999996</v>
      </c>
      <c r="D72" s="44"/>
    </row>
    <row r="73" spans="1:4" x14ac:dyDescent="0.25">
      <c r="A73" s="43">
        <v>66</v>
      </c>
      <c r="B73" s="44">
        <v>15.53</v>
      </c>
      <c r="C73" s="44">
        <v>4.0199999999999996</v>
      </c>
      <c r="D73" s="44"/>
    </row>
    <row r="74" spans="1:4" x14ac:dyDescent="0.25">
      <c r="A74" s="43">
        <v>67</v>
      </c>
      <c r="B74" s="44">
        <v>14.95</v>
      </c>
      <c r="C74" s="44">
        <v>4.01</v>
      </c>
      <c r="D74" s="44"/>
    </row>
    <row r="75" spans="1:4" x14ac:dyDescent="0.25">
      <c r="A75" s="43">
        <v>68</v>
      </c>
      <c r="B75" s="44">
        <v>14.36</v>
      </c>
      <c r="C75" s="44">
        <v>4</v>
      </c>
      <c r="D75" s="44"/>
    </row>
    <row r="76" spans="1:4" x14ac:dyDescent="0.25">
      <c r="A76" s="43">
        <v>69</v>
      </c>
      <c r="B76" s="44">
        <v>13.77</v>
      </c>
      <c r="C76" s="44">
        <v>3.94</v>
      </c>
      <c r="D76" s="44"/>
    </row>
    <row r="77" spans="1:4" x14ac:dyDescent="0.25">
      <c r="A77" s="43">
        <v>70</v>
      </c>
      <c r="B77" s="44">
        <v>13.18</v>
      </c>
      <c r="C77" s="44">
        <v>3.88</v>
      </c>
      <c r="D77" s="44"/>
    </row>
    <row r="78" spans="1:4" x14ac:dyDescent="0.25">
      <c r="A78" s="43">
        <v>71</v>
      </c>
      <c r="B78" s="44">
        <v>12.59</v>
      </c>
      <c r="C78" s="44">
        <v>3.86</v>
      </c>
      <c r="D78" s="44"/>
    </row>
    <row r="79" spans="1:4" x14ac:dyDescent="0.25">
      <c r="A79" s="43">
        <v>72</v>
      </c>
      <c r="B79" s="44">
        <v>11.99</v>
      </c>
      <c r="C79" s="44">
        <v>3.83</v>
      </c>
      <c r="D79" s="44"/>
    </row>
    <row r="80" spans="1:4" x14ac:dyDescent="0.25">
      <c r="A80" s="43">
        <v>73</v>
      </c>
      <c r="B80" s="44">
        <v>11.4</v>
      </c>
      <c r="C80" s="44">
        <v>3.8</v>
      </c>
      <c r="D80" s="44">
        <v>2.0099999999999998</v>
      </c>
    </row>
    <row r="81" spans="1:4" x14ac:dyDescent="0.25">
      <c r="A81" s="43">
        <v>74</v>
      </c>
      <c r="B81" s="44">
        <v>10.82</v>
      </c>
      <c r="C81" s="44">
        <v>3.64</v>
      </c>
      <c r="D81" s="44">
        <v>1.84</v>
      </c>
    </row>
    <row r="82" spans="1:4" x14ac:dyDescent="0.25">
      <c r="A82" s="43">
        <v>75</v>
      </c>
      <c r="B82" s="44">
        <v>10.26</v>
      </c>
      <c r="C82" s="44">
        <v>3.47</v>
      </c>
      <c r="D82" s="44">
        <v>1.67</v>
      </c>
    </row>
    <row r="83" spans="1:4" x14ac:dyDescent="0.25">
      <c r="A83" s="43">
        <v>76</v>
      </c>
      <c r="B83" s="44">
        <v>9.6999999999999993</v>
      </c>
      <c r="C83" s="44">
        <v>3.41</v>
      </c>
      <c r="D83" s="44">
        <v>1.53</v>
      </c>
    </row>
    <row r="84" spans="1:4" x14ac:dyDescent="0.25">
      <c r="A84" s="43">
        <v>77</v>
      </c>
      <c r="B84" s="44">
        <v>9.16</v>
      </c>
      <c r="C84" s="44">
        <v>3.34</v>
      </c>
      <c r="D84" s="44">
        <v>1.39</v>
      </c>
    </row>
    <row r="85" spans="1:4" x14ac:dyDescent="0.25">
      <c r="A85" s="43">
        <v>78</v>
      </c>
      <c r="B85" s="44">
        <v>8.64</v>
      </c>
      <c r="C85" s="44">
        <v>3.27</v>
      </c>
      <c r="D85" s="44">
        <v>1.26</v>
      </c>
    </row>
    <row r="86" spans="1:4" x14ac:dyDescent="0.25">
      <c r="A86" s="43">
        <v>79</v>
      </c>
      <c r="B86" s="44">
        <v>8.1199999999999992</v>
      </c>
      <c r="C86" s="44">
        <v>2.99</v>
      </c>
      <c r="D86" s="44">
        <v>1.1200000000000001</v>
      </c>
    </row>
    <row r="87" spans="1:4" x14ac:dyDescent="0.25">
      <c r="A87" s="43">
        <v>80</v>
      </c>
      <c r="B87" s="44">
        <v>7.61</v>
      </c>
      <c r="C87" s="44">
        <v>2.72</v>
      </c>
      <c r="D87" s="44">
        <v>0.99</v>
      </c>
    </row>
    <row r="88" spans="1:4" x14ac:dyDescent="0.25">
      <c r="A88" s="43">
        <v>81</v>
      </c>
      <c r="B88" s="44">
        <v>7.09</v>
      </c>
      <c r="C88" s="44">
        <v>2.65</v>
      </c>
      <c r="D88" s="44">
        <v>0.88</v>
      </c>
    </row>
    <row r="89" spans="1:4" x14ac:dyDescent="0.25">
      <c r="A89" s="43">
        <v>82</v>
      </c>
      <c r="B89" s="44">
        <v>6.58</v>
      </c>
      <c r="C89" s="44">
        <v>2.57</v>
      </c>
      <c r="D89" s="44">
        <v>0.78</v>
      </c>
    </row>
    <row r="90" spans="1:4" x14ac:dyDescent="0.25">
      <c r="A90" s="43">
        <v>83</v>
      </c>
      <c r="B90" s="44">
        <v>6.08</v>
      </c>
      <c r="C90" s="44">
        <v>2.4900000000000002</v>
      </c>
      <c r="D90" s="44">
        <v>0.69</v>
      </c>
    </row>
    <row r="91" spans="1:4" x14ac:dyDescent="0.25">
      <c r="A91" s="43">
        <v>84</v>
      </c>
      <c r="B91" s="44">
        <v>5.59</v>
      </c>
      <c r="C91" s="44">
        <v>2.1800000000000002</v>
      </c>
      <c r="D91" s="44">
        <v>0.57999999999999996</v>
      </c>
    </row>
    <row r="92" spans="1:4" x14ac:dyDescent="0.25">
      <c r="A92" s="43">
        <v>85</v>
      </c>
      <c r="B92" s="44">
        <v>5.14</v>
      </c>
      <c r="C92" s="44">
        <v>1.87</v>
      </c>
      <c r="D92" s="44">
        <v>0.49</v>
      </c>
    </row>
  </sheetData>
  <sheetProtection algorithmName="SHA-512" hashValue="wENpuUYWRXyj+AVfJlzcFY42rmcGOMiUEsXPt7pbvF+OKyn3U1/eHhUqTQ7nAXXbbtXsVzKbghmw4rv3fC7nUQ==" saltValue="Eru5+Iz5QyfTOgQMN62Y9w==" spinCount="100000" sheet="1" objects="1" scenarios="1"/>
  <conditionalFormatting sqref="A6:A21">
    <cfRule type="expression" dxfId="567" priority="9" stopIfTrue="1">
      <formula>MOD(ROW(),2)=0</formula>
    </cfRule>
    <cfRule type="expression" dxfId="566" priority="10" stopIfTrue="1">
      <formula>MOD(ROW(),2)&lt;&gt;0</formula>
    </cfRule>
  </conditionalFormatting>
  <conditionalFormatting sqref="B6:D21">
    <cfRule type="expression" dxfId="565" priority="11" stopIfTrue="1">
      <formula>MOD(ROW(),2)=0</formula>
    </cfRule>
    <cfRule type="expression" dxfId="564" priority="12" stopIfTrue="1">
      <formula>MOD(ROW(),2)&lt;&gt;0</formula>
    </cfRule>
  </conditionalFormatting>
  <conditionalFormatting sqref="A26:A92">
    <cfRule type="expression" dxfId="563" priority="13" stopIfTrue="1">
      <formula>MOD(ROW(),2)=0</formula>
    </cfRule>
    <cfRule type="expression" dxfId="562" priority="14" stopIfTrue="1">
      <formula>MOD(ROW(),2)&lt;&gt;0</formula>
    </cfRule>
  </conditionalFormatting>
  <conditionalFormatting sqref="B26:D92">
    <cfRule type="expression" dxfId="561" priority="15" stopIfTrue="1">
      <formula>MOD(ROW(),2)=0</formula>
    </cfRule>
    <cfRule type="expression" dxfId="560" priority="16"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B3B3E-9039-47B4-ACD3-74D42915AA84}">
  <sheetPr codeName="Sheet36"/>
  <dimension ref="A1:D92"/>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PenCE - x-312</v>
      </c>
    </row>
    <row r="6" spans="1:4" x14ac:dyDescent="0.25">
      <c r="A6" s="40" t="s">
        <v>390</v>
      </c>
      <c r="B6" s="47" t="s">
        <v>391</v>
      </c>
      <c r="C6" s="47"/>
      <c r="D6" s="47"/>
    </row>
    <row r="7" spans="1:4" x14ac:dyDescent="0.25">
      <c r="A7" s="40" t="s">
        <v>392</v>
      </c>
      <c r="B7" s="47" t="s">
        <v>31</v>
      </c>
      <c r="C7" s="47"/>
      <c r="D7" s="47"/>
    </row>
    <row r="8" spans="1:4" x14ac:dyDescent="0.25">
      <c r="A8" s="40" t="s">
        <v>138</v>
      </c>
      <c r="B8" s="47">
        <v>2015</v>
      </c>
      <c r="C8" s="47"/>
      <c r="D8" s="47"/>
    </row>
    <row r="9" spans="1:4" x14ac:dyDescent="0.25">
      <c r="A9" s="40" t="s">
        <v>139</v>
      </c>
      <c r="B9" s="47" t="s">
        <v>198</v>
      </c>
      <c r="C9" s="47"/>
      <c r="D9" s="47"/>
    </row>
    <row r="10" spans="1:4" ht="25" x14ac:dyDescent="0.25">
      <c r="A10" s="40" t="s">
        <v>6</v>
      </c>
      <c r="B10" s="47" t="s">
        <v>216</v>
      </c>
      <c r="C10" s="47"/>
      <c r="D10" s="47"/>
    </row>
    <row r="11" spans="1:4" x14ac:dyDescent="0.25">
      <c r="A11" s="40" t="s">
        <v>140</v>
      </c>
      <c r="B11" s="47" t="s">
        <v>159</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312</v>
      </c>
      <c r="C14" s="47"/>
      <c r="D14" s="47"/>
    </row>
    <row r="15" spans="1:4" x14ac:dyDescent="0.25">
      <c r="A15" s="40" t="s">
        <v>394</v>
      </c>
      <c r="B15" s="47" t="s">
        <v>218</v>
      </c>
      <c r="C15" s="47"/>
      <c r="D15" s="47"/>
    </row>
    <row r="16" spans="1:4" x14ac:dyDescent="0.25">
      <c r="A16" s="40" t="s">
        <v>145</v>
      </c>
      <c r="B16" s="47" t="s">
        <v>171</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26" x14ac:dyDescent="0.25">
      <c r="A26" s="56" t="s">
        <v>397</v>
      </c>
      <c r="B26" s="56" t="s">
        <v>403</v>
      </c>
      <c r="C26" s="56" t="s">
        <v>399</v>
      </c>
      <c r="D26" s="56" t="s">
        <v>405</v>
      </c>
    </row>
    <row r="27" spans="1:4" x14ac:dyDescent="0.25">
      <c r="A27" s="43">
        <v>20</v>
      </c>
      <c r="B27" s="44">
        <v>36.15</v>
      </c>
      <c r="C27" s="44">
        <v>2.2799999999999998</v>
      </c>
      <c r="D27" s="44"/>
    </row>
    <row r="28" spans="1:4" x14ac:dyDescent="0.25">
      <c r="A28" s="43">
        <v>21</v>
      </c>
      <c r="B28" s="44">
        <v>35.85</v>
      </c>
      <c r="C28" s="44">
        <v>2.3199999999999998</v>
      </c>
      <c r="D28" s="44"/>
    </row>
    <row r="29" spans="1:4" x14ac:dyDescent="0.25">
      <c r="A29" s="43">
        <v>22</v>
      </c>
      <c r="B29" s="44">
        <v>35.549999999999997</v>
      </c>
      <c r="C29" s="44">
        <v>2.36</v>
      </c>
      <c r="D29" s="44"/>
    </row>
    <row r="30" spans="1:4" x14ac:dyDescent="0.25">
      <c r="A30" s="43">
        <v>23</v>
      </c>
      <c r="B30" s="44">
        <v>35.24</v>
      </c>
      <c r="C30" s="44">
        <v>2.4</v>
      </c>
      <c r="D30" s="44"/>
    </row>
    <row r="31" spans="1:4" x14ac:dyDescent="0.25">
      <c r="A31" s="43">
        <v>24</v>
      </c>
      <c r="B31" s="44">
        <v>34.93</v>
      </c>
      <c r="C31" s="44">
        <v>2.44</v>
      </c>
      <c r="D31" s="44"/>
    </row>
    <row r="32" spans="1:4" x14ac:dyDescent="0.25">
      <c r="A32" s="43">
        <v>25</v>
      </c>
      <c r="B32" s="44">
        <v>34.61</v>
      </c>
      <c r="C32" s="44">
        <v>2.48</v>
      </c>
      <c r="D32" s="44"/>
    </row>
    <row r="33" spans="1:4" x14ac:dyDescent="0.25">
      <c r="A33" s="43">
        <v>26</v>
      </c>
      <c r="B33" s="44">
        <v>34.28</v>
      </c>
      <c r="C33" s="44">
        <v>2.52</v>
      </c>
      <c r="D33" s="44"/>
    </row>
    <row r="34" spans="1:4" x14ac:dyDescent="0.25">
      <c r="A34" s="43">
        <v>27</v>
      </c>
      <c r="B34" s="44">
        <v>33.950000000000003</v>
      </c>
      <c r="C34" s="44">
        <v>2.56</v>
      </c>
      <c r="D34" s="44"/>
    </row>
    <row r="35" spans="1:4" x14ac:dyDescent="0.25">
      <c r="A35" s="43">
        <v>28</v>
      </c>
      <c r="B35" s="44">
        <v>33.61</v>
      </c>
      <c r="C35" s="44">
        <v>2.61</v>
      </c>
      <c r="D35" s="44"/>
    </row>
    <row r="36" spans="1:4" x14ac:dyDescent="0.25">
      <c r="A36" s="43">
        <v>29</v>
      </c>
      <c r="B36" s="44">
        <v>33.26</v>
      </c>
      <c r="C36" s="44">
        <v>2.65</v>
      </c>
      <c r="D36" s="44"/>
    </row>
    <row r="37" spans="1:4" x14ac:dyDescent="0.25">
      <c r="A37" s="43">
        <v>30</v>
      </c>
      <c r="B37" s="44">
        <v>32.909999999999997</v>
      </c>
      <c r="C37" s="44">
        <v>2.69</v>
      </c>
      <c r="D37" s="44"/>
    </row>
    <row r="38" spans="1:4" x14ac:dyDescent="0.25">
      <c r="A38" s="43">
        <v>31</v>
      </c>
      <c r="B38" s="44">
        <v>32.549999999999997</v>
      </c>
      <c r="C38" s="44">
        <v>2.74</v>
      </c>
      <c r="D38" s="44"/>
    </row>
    <row r="39" spans="1:4" x14ac:dyDescent="0.25">
      <c r="A39" s="43">
        <v>32</v>
      </c>
      <c r="B39" s="44">
        <v>32.18</v>
      </c>
      <c r="C39" s="44">
        <v>2.78</v>
      </c>
      <c r="D39" s="44"/>
    </row>
    <row r="40" spans="1:4" x14ac:dyDescent="0.25">
      <c r="A40" s="43">
        <v>33</v>
      </c>
      <c r="B40" s="44">
        <v>31.8</v>
      </c>
      <c r="C40" s="44">
        <v>2.83</v>
      </c>
      <c r="D40" s="44"/>
    </row>
    <row r="41" spans="1:4" x14ac:dyDescent="0.25">
      <c r="A41" s="43">
        <v>34</v>
      </c>
      <c r="B41" s="44">
        <v>31.41</v>
      </c>
      <c r="C41" s="44">
        <v>2.88</v>
      </c>
      <c r="D41" s="44"/>
    </row>
    <row r="42" spans="1:4" x14ac:dyDescent="0.25">
      <c r="A42" s="43">
        <v>35</v>
      </c>
      <c r="B42" s="44">
        <v>31.02</v>
      </c>
      <c r="C42" s="44">
        <v>2.92</v>
      </c>
      <c r="D42" s="44"/>
    </row>
    <row r="43" spans="1:4" x14ac:dyDescent="0.25">
      <c r="A43" s="43">
        <v>36</v>
      </c>
      <c r="B43" s="44">
        <v>30.62</v>
      </c>
      <c r="C43" s="44">
        <v>2.97</v>
      </c>
      <c r="D43" s="44"/>
    </row>
    <row r="44" spans="1:4" x14ac:dyDescent="0.25">
      <c r="A44" s="43">
        <v>37</v>
      </c>
      <c r="B44" s="44">
        <v>30.21</v>
      </c>
      <c r="C44" s="44">
        <v>3.02</v>
      </c>
      <c r="D44" s="44"/>
    </row>
    <row r="45" spans="1:4" x14ac:dyDescent="0.25">
      <c r="A45" s="43">
        <v>38</v>
      </c>
      <c r="B45" s="44">
        <v>29.8</v>
      </c>
      <c r="C45" s="44">
        <v>3.07</v>
      </c>
      <c r="D45" s="44"/>
    </row>
    <row r="46" spans="1:4" x14ac:dyDescent="0.25">
      <c r="A46" s="43">
        <v>39</v>
      </c>
      <c r="B46" s="44">
        <v>29.37</v>
      </c>
      <c r="C46" s="44">
        <v>3.12</v>
      </c>
      <c r="D46" s="44"/>
    </row>
    <row r="47" spans="1:4" x14ac:dyDescent="0.25">
      <c r="A47" s="43">
        <v>40</v>
      </c>
      <c r="B47" s="44">
        <v>28.94</v>
      </c>
      <c r="C47" s="44">
        <v>3.17</v>
      </c>
      <c r="D47" s="44"/>
    </row>
    <row r="48" spans="1:4" x14ac:dyDescent="0.25">
      <c r="A48" s="43">
        <v>41</v>
      </c>
      <c r="B48" s="44">
        <v>28.51</v>
      </c>
      <c r="C48" s="44">
        <v>3.21</v>
      </c>
      <c r="D48" s="44"/>
    </row>
    <row r="49" spans="1:4" x14ac:dyDescent="0.25">
      <c r="A49" s="43">
        <v>42</v>
      </c>
      <c r="B49" s="44">
        <v>28.06</v>
      </c>
      <c r="C49" s="44">
        <v>3.26</v>
      </c>
      <c r="D49" s="44"/>
    </row>
    <row r="50" spans="1:4" x14ac:dyDescent="0.25">
      <c r="A50" s="43">
        <v>43</v>
      </c>
      <c r="B50" s="44">
        <v>27.61</v>
      </c>
      <c r="C50" s="44">
        <v>3.31</v>
      </c>
      <c r="D50" s="44"/>
    </row>
    <row r="51" spans="1:4" x14ac:dyDescent="0.25">
      <c r="A51" s="43">
        <v>44</v>
      </c>
      <c r="B51" s="44">
        <v>27.15</v>
      </c>
      <c r="C51" s="44">
        <v>3.36</v>
      </c>
      <c r="D51" s="44"/>
    </row>
    <row r="52" spans="1:4" x14ac:dyDescent="0.25">
      <c r="A52" s="43">
        <v>45</v>
      </c>
      <c r="B52" s="44">
        <v>26.68</v>
      </c>
      <c r="C52" s="44">
        <v>3.41</v>
      </c>
      <c r="D52" s="44"/>
    </row>
    <row r="53" spans="1:4" x14ac:dyDescent="0.25">
      <c r="A53" s="43">
        <v>46</v>
      </c>
      <c r="B53" s="44">
        <v>26.21</v>
      </c>
      <c r="C53" s="44">
        <v>3.45</v>
      </c>
      <c r="D53" s="44"/>
    </row>
    <row r="54" spans="1:4" x14ac:dyDescent="0.25">
      <c r="A54" s="43">
        <v>47</v>
      </c>
      <c r="B54" s="44">
        <v>25.73</v>
      </c>
      <c r="C54" s="44">
        <v>3.5</v>
      </c>
      <c r="D54" s="44"/>
    </row>
    <row r="55" spans="1:4" x14ac:dyDescent="0.25">
      <c r="A55" s="43">
        <v>48</v>
      </c>
      <c r="B55" s="44">
        <v>25.24</v>
      </c>
      <c r="C55" s="44">
        <v>3.54</v>
      </c>
      <c r="D55" s="44"/>
    </row>
    <row r="56" spans="1:4" x14ac:dyDescent="0.25">
      <c r="A56" s="43">
        <v>49</v>
      </c>
      <c r="B56" s="44">
        <v>24.75</v>
      </c>
      <c r="C56" s="44">
        <v>3.59</v>
      </c>
      <c r="D56" s="44"/>
    </row>
    <row r="57" spans="1:4" x14ac:dyDescent="0.25">
      <c r="A57" s="43">
        <v>50</v>
      </c>
      <c r="B57" s="44">
        <v>24.24</v>
      </c>
      <c r="C57" s="44">
        <v>3.63</v>
      </c>
      <c r="D57" s="44"/>
    </row>
    <row r="58" spans="1:4" x14ac:dyDescent="0.25">
      <c r="A58" s="43">
        <v>51</v>
      </c>
      <c r="B58" s="44">
        <v>23.73</v>
      </c>
      <c r="C58" s="44">
        <v>3.68</v>
      </c>
      <c r="D58" s="44"/>
    </row>
    <row r="59" spans="1:4" x14ac:dyDescent="0.25">
      <c r="A59" s="43">
        <v>52</v>
      </c>
      <c r="B59" s="44">
        <v>23.22</v>
      </c>
      <c r="C59" s="44">
        <v>3.72</v>
      </c>
      <c r="D59" s="44"/>
    </row>
    <row r="60" spans="1:4" x14ac:dyDescent="0.25">
      <c r="A60" s="43">
        <v>53</v>
      </c>
      <c r="B60" s="44">
        <v>22.7</v>
      </c>
      <c r="C60" s="44">
        <v>3.76</v>
      </c>
      <c r="D60" s="44"/>
    </row>
    <row r="61" spans="1:4" x14ac:dyDescent="0.25">
      <c r="A61" s="43">
        <v>54</v>
      </c>
      <c r="B61" s="44">
        <v>22.17</v>
      </c>
      <c r="C61" s="44">
        <v>3.8</v>
      </c>
      <c r="D61" s="44"/>
    </row>
    <row r="62" spans="1:4" x14ac:dyDescent="0.25">
      <c r="A62" s="43">
        <v>55</v>
      </c>
      <c r="B62" s="44">
        <v>21.64</v>
      </c>
      <c r="C62" s="44">
        <v>3.83</v>
      </c>
      <c r="D62" s="44"/>
    </row>
    <row r="63" spans="1:4" x14ac:dyDescent="0.25">
      <c r="A63" s="43">
        <v>56</v>
      </c>
      <c r="B63" s="44">
        <v>21.11</v>
      </c>
      <c r="C63" s="44">
        <v>3.86</v>
      </c>
      <c r="D63" s="44"/>
    </row>
    <row r="64" spans="1:4" x14ac:dyDescent="0.25">
      <c r="A64" s="43">
        <v>57</v>
      </c>
      <c r="B64" s="44">
        <v>20.58</v>
      </c>
      <c r="C64" s="44">
        <v>3.89</v>
      </c>
      <c r="D64" s="44"/>
    </row>
    <row r="65" spans="1:4" x14ac:dyDescent="0.25">
      <c r="A65" s="43">
        <v>58</v>
      </c>
      <c r="B65" s="44">
        <v>20.03</v>
      </c>
      <c r="C65" s="44">
        <v>3.92</v>
      </c>
      <c r="D65" s="44"/>
    </row>
    <row r="66" spans="1:4" x14ac:dyDescent="0.25">
      <c r="A66" s="43">
        <v>59</v>
      </c>
      <c r="B66" s="44">
        <v>19.489999999999998</v>
      </c>
      <c r="C66" s="44">
        <v>3.94</v>
      </c>
      <c r="D66" s="44"/>
    </row>
    <row r="67" spans="1:4" x14ac:dyDescent="0.25">
      <c r="A67" s="43">
        <v>60</v>
      </c>
      <c r="B67" s="44">
        <v>18.93</v>
      </c>
      <c r="C67" s="44">
        <v>3.96</v>
      </c>
      <c r="D67" s="44"/>
    </row>
    <row r="68" spans="1:4" x14ac:dyDescent="0.25">
      <c r="A68" s="43">
        <v>61</v>
      </c>
      <c r="B68" s="44">
        <v>18.38</v>
      </c>
      <c r="C68" s="44">
        <v>3.98</v>
      </c>
      <c r="D68" s="44"/>
    </row>
    <row r="69" spans="1:4" x14ac:dyDescent="0.25">
      <c r="A69" s="43">
        <v>62</v>
      </c>
      <c r="B69" s="44">
        <v>17.809999999999999</v>
      </c>
      <c r="C69" s="44">
        <v>3.99</v>
      </c>
      <c r="D69" s="44"/>
    </row>
    <row r="70" spans="1:4" x14ac:dyDescent="0.25">
      <c r="A70" s="43">
        <v>63</v>
      </c>
      <c r="B70" s="44">
        <v>17.25</v>
      </c>
      <c r="C70" s="44">
        <v>4</v>
      </c>
      <c r="D70" s="44"/>
    </row>
    <row r="71" spans="1:4" x14ac:dyDescent="0.25">
      <c r="A71" s="43">
        <v>64</v>
      </c>
      <c r="B71" s="44">
        <v>16.68</v>
      </c>
      <c r="C71" s="44">
        <v>4.01</v>
      </c>
      <c r="D71" s="44"/>
    </row>
    <row r="72" spans="1:4" x14ac:dyDescent="0.25">
      <c r="A72" s="43">
        <v>65</v>
      </c>
      <c r="B72" s="44">
        <v>16.100000000000001</v>
      </c>
      <c r="C72" s="44">
        <v>4.0199999999999996</v>
      </c>
      <c r="D72" s="44"/>
    </row>
    <row r="73" spans="1:4" x14ac:dyDescent="0.25">
      <c r="A73" s="43">
        <v>66</v>
      </c>
      <c r="B73" s="44">
        <v>15.53</v>
      </c>
      <c r="C73" s="44">
        <v>4.0199999999999996</v>
      </c>
      <c r="D73" s="44"/>
    </row>
    <row r="74" spans="1:4" x14ac:dyDescent="0.25">
      <c r="A74" s="43">
        <v>67</v>
      </c>
      <c r="B74" s="44">
        <v>14.95</v>
      </c>
      <c r="C74" s="44">
        <v>4.01</v>
      </c>
      <c r="D74" s="44"/>
    </row>
    <row r="75" spans="1:4" x14ac:dyDescent="0.25">
      <c r="A75" s="43">
        <v>68</v>
      </c>
      <c r="B75" s="44">
        <v>14.36</v>
      </c>
      <c r="C75" s="44">
        <v>4</v>
      </c>
      <c r="D75" s="44"/>
    </row>
    <row r="76" spans="1:4" x14ac:dyDescent="0.25">
      <c r="A76" s="43">
        <v>69</v>
      </c>
      <c r="B76" s="44">
        <v>13.77</v>
      </c>
      <c r="C76" s="44">
        <v>3.94</v>
      </c>
      <c r="D76" s="44"/>
    </row>
    <row r="77" spans="1:4" x14ac:dyDescent="0.25">
      <c r="A77" s="43">
        <v>70</v>
      </c>
      <c r="B77" s="44">
        <v>13.18</v>
      </c>
      <c r="C77" s="44">
        <v>3.88</v>
      </c>
      <c r="D77" s="44"/>
    </row>
    <row r="78" spans="1:4" x14ac:dyDescent="0.25">
      <c r="A78" s="43">
        <v>71</v>
      </c>
      <c r="B78" s="44">
        <v>12.59</v>
      </c>
      <c r="C78" s="44">
        <v>3.86</v>
      </c>
      <c r="D78" s="44"/>
    </row>
    <row r="79" spans="1:4" x14ac:dyDescent="0.25">
      <c r="A79" s="43">
        <v>72</v>
      </c>
      <c r="B79" s="44">
        <v>11.99</v>
      </c>
      <c r="C79" s="44">
        <v>3.83</v>
      </c>
      <c r="D79" s="44"/>
    </row>
    <row r="80" spans="1:4" x14ac:dyDescent="0.25">
      <c r="A80" s="43">
        <v>73</v>
      </c>
      <c r="B80" s="44">
        <v>11.4</v>
      </c>
      <c r="C80" s="44">
        <v>3.8</v>
      </c>
      <c r="D80" s="44">
        <v>1.55</v>
      </c>
    </row>
    <row r="81" spans="1:4" x14ac:dyDescent="0.25">
      <c r="A81" s="43">
        <v>74</v>
      </c>
      <c r="B81" s="44">
        <v>10.82</v>
      </c>
      <c r="C81" s="44">
        <v>3.64</v>
      </c>
      <c r="D81" s="44">
        <v>1.41</v>
      </c>
    </row>
    <row r="82" spans="1:4" x14ac:dyDescent="0.25">
      <c r="A82" s="43">
        <v>75</v>
      </c>
      <c r="B82" s="44">
        <v>10.26</v>
      </c>
      <c r="C82" s="44">
        <v>3.47</v>
      </c>
      <c r="D82" s="44">
        <v>1.28</v>
      </c>
    </row>
    <row r="83" spans="1:4" x14ac:dyDescent="0.25">
      <c r="A83" s="43">
        <v>76</v>
      </c>
      <c r="B83" s="44">
        <v>9.6999999999999993</v>
      </c>
      <c r="C83" s="44">
        <v>3.41</v>
      </c>
      <c r="D83" s="44">
        <v>1.1499999999999999</v>
      </c>
    </row>
    <row r="84" spans="1:4" x14ac:dyDescent="0.25">
      <c r="A84" s="43">
        <v>77</v>
      </c>
      <c r="B84" s="44">
        <v>9.16</v>
      </c>
      <c r="C84" s="44">
        <v>3.34</v>
      </c>
      <c r="D84" s="44">
        <v>1.04</v>
      </c>
    </row>
    <row r="85" spans="1:4" x14ac:dyDescent="0.25">
      <c r="A85" s="43">
        <v>78</v>
      </c>
      <c r="B85" s="44">
        <v>8.64</v>
      </c>
      <c r="C85" s="44">
        <v>3.27</v>
      </c>
      <c r="D85" s="44">
        <v>0.93</v>
      </c>
    </row>
    <row r="86" spans="1:4" x14ac:dyDescent="0.25">
      <c r="A86" s="43">
        <v>79</v>
      </c>
      <c r="B86" s="44">
        <v>8.1199999999999992</v>
      </c>
      <c r="C86" s="44">
        <v>2.99</v>
      </c>
      <c r="D86" s="44">
        <v>0.83</v>
      </c>
    </row>
    <row r="87" spans="1:4" x14ac:dyDescent="0.25">
      <c r="A87" s="43">
        <v>80</v>
      </c>
      <c r="B87" s="44">
        <v>7.61</v>
      </c>
      <c r="C87" s="44">
        <v>2.72</v>
      </c>
      <c r="D87" s="44">
        <v>0.74</v>
      </c>
    </row>
    <row r="88" spans="1:4" x14ac:dyDescent="0.25">
      <c r="A88" s="43">
        <v>81</v>
      </c>
      <c r="B88" s="44">
        <v>7.09</v>
      </c>
      <c r="C88" s="44">
        <v>2.65</v>
      </c>
      <c r="D88" s="44">
        <v>0.65</v>
      </c>
    </row>
    <row r="89" spans="1:4" x14ac:dyDescent="0.25">
      <c r="A89" s="43">
        <v>82</v>
      </c>
      <c r="B89" s="44">
        <v>6.58</v>
      </c>
      <c r="C89" s="44">
        <v>2.57</v>
      </c>
      <c r="D89" s="44">
        <v>0.56999999999999995</v>
      </c>
    </row>
    <row r="90" spans="1:4" x14ac:dyDescent="0.25">
      <c r="A90" s="43">
        <v>83</v>
      </c>
      <c r="B90" s="44">
        <v>6.08</v>
      </c>
      <c r="C90" s="44">
        <v>2.4900000000000002</v>
      </c>
      <c r="D90" s="44">
        <v>0.49</v>
      </c>
    </row>
    <row r="91" spans="1:4" x14ac:dyDescent="0.25">
      <c r="A91" s="43">
        <v>84</v>
      </c>
      <c r="B91" s="44">
        <v>5.59</v>
      </c>
      <c r="C91" s="44">
        <v>2.1800000000000002</v>
      </c>
      <c r="D91" s="44">
        <v>0.42</v>
      </c>
    </row>
    <row r="92" spans="1:4" x14ac:dyDescent="0.25">
      <c r="A92" s="43">
        <v>85</v>
      </c>
      <c r="B92" s="44">
        <v>5.14</v>
      </c>
      <c r="C92" s="44">
        <v>1.87</v>
      </c>
      <c r="D92" s="44">
        <v>0.36</v>
      </c>
    </row>
  </sheetData>
  <sheetProtection algorithmName="SHA-512" hashValue="+mAr7MQeKp2NvGNkkFjpagWG906jWMmByE7SVqC9Me7cgF7QDUkfJ4Yq4Dv53lM5iyueM/g9q30Fvink+1WPQw==" saltValue="zeqyKB05paeOOSjWkYmpXQ==" spinCount="100000" sheet="1" objects="1" scenarios="1"/>
  <conditionalFormatting sqref="A6:A21">
    <cfRule type="expression" dxfId="557" priority="9" stopIfTrue="1">
      <formula>MOD(ROW(),2)=0</formula>
    </cfRule>
    <cfRule type="expression" dxfId="556" priority="10" stopIfTrue="1">
      <formula>MOD(ROW(),2)&lt;&gt;0</formula>
    </cfRule>
  </conditionalFormatting>
  <conditionalFormatting sqref="B6:D21">
    <cfRule type="expression" dxfId="555" priority="11" stopIfTrue="1">
      <formula>MOD(ROW(),2)=0</formula>
    </cfRule>
    <cfRule type="expression" dxfId="554" priority="12" stopIfTrue="1">
      <formula>MOD(ROW(),2)&lt;&gt;0</formula>
    </cfRule>
  </conditionalFormatting>
  <conditionalFormatting sqref="A26:A92">
    <cfRule type="expression" dxfId="553" priority="13" stopIfTrue="1">
      <formula>MOD(ROW(),2)=0</formula>
    </cfRule>
    <cfRule type="expression" dxfId="552" priority="14" stopIfTrue="1">
      <formula>MOD(ROW(),2)&lt;&gt;0</formula>
    </cfRule>
  </conditionalFormatting>
  <conditionalFormatting sqref="B26:D92">
    <cfRule type="expression" dxfId="551" priority="15" stopIfTrue="1">
      <formula>MOD(ROW(),2)=0</formula>
    </cfRule>
    <cfRule type="expression" dxfId="550" priority="16"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52800-935D-4AE7-AB42-CE9C3AB67EB0}">
  <sheetPr codeName="Sheet37"/>
  <dimension ref="A1:C96"/>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Pension Credit - x-313</v>
      </c>
    </row>
    <row r="6" spans="1:3" x14ac:dyDescent="0.25">
      <c r="A6" s="40" t="s">
        <v>390</v>
      </c>
      <c r="B6" s="47" t="s">
        <v>391</v>
      </c>
      <c r="C6" s="47"/>
    </row>
    <row r="7" spans="1:3" x14ac:dyDescent="0.25">
      <c r="A7" s="40" t="s">
        <v>392</v>
      </c>
      <c r="B7" s="47" t="s">
        <v>31</v>
      </c>
      <c r="C7" s="47"/>
    </row>
    <row r="8" spans="1:3" x14ac:dyDescent="0.25">
      <c r="A8" s="40" t="s">
        <v>138</v>
      </c>
      <c r="B8" s="47">
        <v>1992</v>
      </c>
      <c r="C8" s="47"/>
    </row>
    <row r="9" spans="1:3" x14ac:dyDescent="0.25">
      <c r="A9" s="40" t="s">
        <v>139</v>
      </c>
      <c r="B9" s="47" t="s">
        <v>219</v>
      </c>
      <c r="C9" s="47"/>
    </row>
    <row r="10" spans="1:3" ht="25" x14ac:dyDescent="0.25">
      <c r="A10" s="40" t="s">
        <v>6</v>
      </c>
      <c r="B10" s="47" t="s">
        <v>220</v>
      </c>
      <c r="C10" s="47"/>
    </row>
    <row r="11" spans="1:3" x14ac:dyDescent="0.25">
      <c r="A11" s="40" t="s">
        <v>140</v>
      </c>
      <c r="B11" s="47" t="s">
        <v>221</v>
      </c>
      <c r="C11" s="47"/>
    </row>
    <row r="12" spans="1:3" x14ac:dyDescent="0.25">
      <c r="A12" s="40" t="s">
        <v>141</v>
      </c>
      <c r="B12" s="47" t="s">
        <v>154</v>
      </c>
      <c r="C12" s="47"/>
    </row>
    <row r="13" spans="1:3" x14ac:dyDescent="0.25">
      <c r="A13" s="40" t="s">
        <v>393</v>
      </c>
      <c r="B13" s="47" t="s">
        <v>155</v>
      </c>
      <c r="C13" s="47"/>
    </row>
    <row r="14" spans="1:3" x14ac:dyDescent="0.25">
      <c r="A14" s="40" t="s">
        <v>143</v>
      </c>
      <c r="B14" s="47">
        <v>313</v>
      </c>
      <c r="C14" s="47"/>
    </row>
    <row r="15" spans="1:3" x14ac:dyDescent="0.25">
      <c r="A15" s="40" t="s">
        <v>394</v>
      </c>
      <c r="B15" s="47" t="s">
        <v>222</v>
      </c>
      <c r="C15" s="47"/>
    </row>
    <row r="16" spans="1:3" x14ac:dyDescent="0.25">
      <c r="A16" s="40" t="s">
        <v>145</v>
      </c>
      <c r="B16" s="47" t="s">
        <v>223</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406</v>
      </c>
      <c r="C26" s="56" t="s">
        <v>407</v>
      </c>
    </row>
    <row r="27" spans="1:3" x14ac:dyDescent="0.25">
      <c r="A27" s="43">
        <v>16</v>
      </c>
      <c r="B27" s="44">
        <v>9.3000000000000007</v>
      </c>
      <c r="C27" s="44">
        <v>9.3000000000000007</v>
      </c>
    </row>
    <row r="28" spans="1:3" x14ac:dyDescent="0.25">
      <c r="A28" s="43">
        <v>17</v>
      </c>
      <c r="B28" s="44">
        <v>9.4700000000000006</v>
      </c>
      <c r="C28" s="44">
        <v>9.4700000000000006</v>
      </c>
    </row>
    <row r="29" spans="1:3" x14ac:dyDescent="0.25">
      <c r="A29" s="43">
        <v>18</v>
      </c>
      <c r="B29" s="44">
        <v>9.64</v>
      </c>
      <c r="C29" s="44">
        <v>9.64</v>
      </c>
    </row>
    <row r="30" spans="1:3" x14ac:dyDescent="0.25">
      <c r="A30" s="43">
        <v>19</v>
      </c>
      <c r="B30" s="44">
        <v>9.82</v>
      </c>
      <c r="C30" s="44">
        <v>9.82</v>
      </c>
    </row>
    <row r="31" spans="1:3" x14ac:dyDescent="0.25">
      <c r="A31" s="43">
        <v>20</v>
      </c>
      <c r="B31" s="44">
        <v>9.99</v>
      </c>
      <c r="C31" s="44">
        <v>9.99</v>
      </c>
    </row>
    <row r="32" spans="1:3" x14ac:dyDescent="0.25">
      <c r="A32" s="43">
        <v>21</v>
      </c>
      <c r="B32" s="44">
        <v>10.18</v>
      </c>
      <c r="C32" s="44">
        <v>10.18</v>
      </c>
    </row>
    <row r="33" spans="1:3" x14ac:dyDescent="0.25">
      <c r="A33" s="43">
        <v>22</v>
      </c>
      <c r="B33" s="44">
        <v>10.36</v>
      </c>
      <c r="C33" s="44">
        <v>10.36</v>
      </c>
    </row>
    <row r="34" spans="1:3" x14ac:dyDescent="0.25">
      <c r="A34" s="43">
        <v>23</v>
      </c>
      <c r="B34" s="44">
        <v>10.55</v>
      </c>
      <c r="C34" s="44">
        <v>10.55</v>
      </c>
    </row>
    <row r="35" spans="1:3" x14ac:dyDescent="0.25">
      <c r="A35" s="43">
        <v>24</v>
      </c>
      <c r="B35" s="44">
        <v>10.74</v>
      </c>
      <c r="C35" s="44">
        <v>10.74</v>
      </c>
    </row>
    <row r="36" spans="1:3" x14ac:dyDescent="0.25">
      <c r="A36" s="43">
        <v>25</v>
      </c>
      <c r="B36" s="44">
        <v>10.93</v>
      </c>
      <c r="C36" s="44">
        <v>10.93</v>
      </c>
    </row>
    <row r="37" spans="1:3" x14ac:dyDescent="0.25">
      <c r="A37" s="43">
        <v>26</v>
      </c>
      <c r="B37" s="44">
        <v>11.13</v>
      </c>
      <c r="C37" s="44">
        <v>11.13</v>
      </c>
    </row>
    <row r="38" spans="1:3" x14ac:dyDescent="0.25">
      <c r="A38" s="43">
        <v>27</v>
      </c>
      <c r="B38" s="44">
        <v>11.33</v>
      </c>
      <c r="C38" s="44">
        <v>11.33</v>
      </c>
    </row>
    <row r="39" spans="1:3" x14ac:dyDescent="0.25">
      <c r="A39" s="43">
        <v>28</v>
      </c>
      <c r="B39" s="44">
        <v>11.54</v>
      </c>
      <c r="C39" s="44">
        <v>11.54</v>
      </c>
    </row>
    <row r="40" spans="1:3" x14ac:dyDescent="0.25">
      <c r="A40" s="43">
        <v>29</v>
      </c>
      <c r="B40" s="44">
        <v>11.75</v>
      </c>
      <c r="C40" s="44">
        <v>11.75</v>
      </c>
    </row>
    <row r="41" spans="1:3" x14ac:dyDescent="0.25">
      <c r="A41" s="43">
        <v>30</v>
      </c>
      <c r="B41" s="44">
        <v>11.96</v>
      </c>
      <c r="C41" s="44">
        <v>11.96</v>
      </c>
    </row>
    <row r="42" spans="1:3" x14ac:dyDescent="0.25">
      <c r="A42" s="43">
        <v>31</v>
      </c>
      <c r="B42" s="44">
        <v>12.18</v>
      </c>
      <c r="C42" s="44">
        <v>12.18</v>
      </c>
    </row>
    <row r="43" spans="1:3" x14ac:dyDescent="0.25">
      <c r="A43" s="43">
        <v>32</v>
      </c>
      <c r="B43" s="44">
        <v>12.4</v>
      </c>
      <c r="C43" s="44">
        <v>12.4</v>
      </c>
    </row>
    <row r="44" spans="1:3" x14ac:dyDescent="0.25">
      <c r="A44" s="43">
        <v>33</v>
      </c>
      <c r="B44" s="44">
        <v>12.63</v>
      </c>
      <c r="C44" s="44">
        <v>12.63</v>
      </c>
    </row>
    <row r="45" spans="1:3" x14ac:dyDescent="0.25">
      <c r="A45" s="43">
        <v>34</v>
      </c>
      <c r="B45" s="44">
        <v>12.86</v>
      </c>
      <c r="C45" s="44">
        <v>12.86</v>
      </c>
    </row>
    <row r="46" spans="1:3" x14ac:dyDescent="0.25">
      <c r="A46" s="43">
        <v>35</v>
      </c>
      <c r="B46" s="44">
        <v>13.09</v>
      </c>
      <c r="C46" s="44">
        <v>13.09</v>
      </c>
    </row>
    <row r="47" spans="1:3" x14ac:dyDescent="0.25">
      <c r="A47" s="43">
        <v>36</v>
      </c>
      <c r="B47" s="44">
        <v>13.33</v>
      </c>
      <c r="C47" s="44">
        <v>13.33</v>
      </c>
    </row>
    <row r="48" spans="1:3" x14ac:dyDescent="0.25">
      <c r="A48" s="43">
        <v>37</v>
      </c>
      <c r="B48" s="44">
        <v>13.57</v>
      </c>
      <c r="C48" s="44">
        <v>13.57</v>
      </c>
    </row>
    <row r="49" spans="1:3" x14ac:dyDescent="0.25">
      <c r="A49" s="43">
        <v>38</v>
      </c>
      <c r="B49" s="44">
        <v>13.82</v>
      </c>
      <c r="C49" s="44">
        <v>13.82</v>
      </c>
    </row>
    <row r="50" spans="1:3" x14ac:dyDescent="0.25">
      <c r="A50" s="43">
        <v>39</v>
      </c>
      <c r="B50" s="44">
        <v>14.07</v>
      </c>
      <c r="C50" s="44">
        <v>14.07</v>
      </c>
    </row>
    <row r="51" spans="1:3" x14ac:dyDescent="0.25">
      <c r="A51" s="43">
        <v>40</v>
      </c>
      <c r="B51" s="44">
        <v>14.32</v>
      </c>
      <c r="C51" s="44">
        <v>14.32</v>
      </c>
    </row>
    <row r="52" spans="1:3" x14ac:dyDescent="0.25">
      <c r="A52" s="43">
        <v>41</v>
      </c>
      <c r="B52" s="44">
        <v>14.59</v>
      </c>
      <c r="C52" s="44">
        <v>14.59</v>
      </c>
    </row>
    <row r="53" spans="1:3" x14ac:dyDescent="0.25">
      <c r="A53" s="43">
        <v>42</v>
      </c>
      <c r="B53" s="44">
        <v>14.85</v>
      </c>
      <c r="C53" s="44">
        <v>14.85</v>
      </c>
    </row>
    <row r="54" spans="1:3" x14ac:dyDescent="0.25">
      <c r="A54" s="43">
        <v>43</v>
      </c>
      <c r="B54" s="44">
        <v>15.13</v>
      </c>
      <c r="C54" s="44">
        <v>15.13</v>
      </c>
    </row>
    <row r="55" spans="1:3" x14ac:dyDescent="0.25">
      <c r="A55" s="43">
        <v>44</v>
      </c>
      <c r="B55" s="44">
        <v>15.41</v>
      </c>
      <c r="C55" s="44">
        <v>15.41</v>
      </c>
    </row>
    <row r="56" spans="1:3" x14ac:dyDescent="0.25">
      <c r="A56" s="43">
        <v>45</v>
      </c>
      <c r="B56" s="44">
        <v>15.69</v>
      </c>
      <c r="C56" s="44">
        <v>15.69</v>
      </c>
    </row>
    <row r="57" spans="1:3" x14ac:dyDescent="0.25">
      <c r="A57" s="43">
        <v>46</v>
      </c>
      <c r="B57" s="44">
        <v>15.98</v>
      </c>
      <c r="C57" s="44">
        <v>15.98</v>
      </c>
    </row>
    <row r="58" spans="1:3" x14ac:dyDescent="0.25">
      <c r="A58" s="43">
        <v>47</v>
      </c>
      <c r="B58" s="44">
        <v>16.28</v>
      </c>
      <c r="C58" s="44">
        <v>16.28</v>
      </c>
    </row>
    <row r="59" spans="1:3" x14ac:dyDescent="0.25">
      <c r="A59" s="43">
        <v>48</v>
      </c>
      <c r="B59" s="44">
        <v>16.59</v>
      </c>
      <c r="C59" s="44">
        <v>16.59</v>
      </c>
    </row>
    <row r="60" spans="1:3" x14ac:dyDescent="0.25">
      <c r="A60" s="43">
        <v>49</v>
      </c>
      <c r="B60" s="44">
        <v>16.899999999999999</v>
      </c>
      <c r="C60" s="44">
        <v>16.899999999999999</v>
      </c>
    </row>
    <row r="61" spans="1:3" x14ac:dyDescent="0.25">
      <c r="A61" s="43">
        <v>50</v>
      </c>
      <c r="B61" s="44">
        <v>17.22</v>
      </c>
      <c r="C61" s="44">
        <v>17.22</v>
      </c>
    </row>
    <row r="62" spans="1:3" x14ac:dyDescent="0.25">
      <c r="A62" s="43">
        <v>51</v>
      </c>
      <c r="B62" s="44">
        <v>17.55</v>
      </c>
      <c r="C62" s="44">
        <v>17.55</v>
      </c>
    </row>
    <row r="63" spans="1:3" x14ac:dyDescent="0.25">
      <c r="A63" s="43">
        <v>52</v>
      </c>
      <c r="B63" s="44">
        <v>17.89</v>
      </c>
      <c r="C63" s="44">
        <v>17.89</v>
      </c>
    </row>
    <row r="64" spans="1:3" x14ac:dyDescent="0.25">
      <c r="A64" s="43">
        <v>53</v>
      </c>
      <c r="B64" s="44">
        <v>18.239999999999998</v>
      </c>
      <c r="C64" s="44">
        <v>18.239999999999998</v>
      </c>
    </row>
    <row r="65" spans="1:3" x14ac:dyDescent="0.25">
      <c r="A65" s="43">
        <v>54</v>
      </c>
      <c r="B65" s="44">
        <v>18.600000000000001</v>
      </c>
      <c r="C65" s="44">
        <v>18.600000000000001</v>
      </c>
    </row>
    <row r="66" spans="1:3" x14ac:dyDescent="0.25">
      <c r="A66" s="43">
        <v>55</v>
      </c>
      <c r="B66" s="44">
        <v>18.96</v>
      </c>
      <c r="C66" s="44">
        <v>18.96</v>
      </c>
    </row>
    <row r="67" spans="1:3" x14ac:dyDescent="0.25">
      <c r="A67" s="43">
        <v>56</v>
      </c>
      <c r="B67" s="44">
        <v>19.350000000000001</v>
      </c>
      <c r="C67" s="44">
        <v>19.350000000000001</v>
      </c>
    </row>
    <row r="68" spans="1:3" x14ac:dyDescent="0.25">
      <c r="A68" s="43">
        <v>57</v>
      </c>
      <c r="B68" s="44">
        <v>19.739999999999998</v>
      </c>
      <c r="C68" s="44">
        <v>19.739999999999998</v>
      </c>
    </row>
    <row r="69" spans="1:3" x14ac:dyDescent="0.25">
      <c r="A69" s="43">
        <v>58</v>
      </c>
      <c r="B69" s="44">
        <v>20.149999999999999</v>
      </c>
      <c r="C69" s="44">
        <v>20.149999999999999</v>
      </c>
    </row>
    <row r="70" spans="1:3" x14ac:dyDescent="0.25">
      <c r="A70" s="43">
        <v>59</v>
      </c>
      <c r="B70" s="44">
        <v>20.57</v>
      </c>
      <c r="C70" s="44">
        <v>20.57</v>
      </c>
    </row>
    <row r="71" spans="1:3" x14ac:dyDescent="0.25">
      <c r="A71" s="43">
        <v>60</v>
      </c>
      <c r="B71" s="44">
        <v>20.5</v>
      </c>
      <c r="C71" s="44">
        <v>20.5</v>
      </c>
    </row>
    <row r="72" spans="1:3" x14ac:dyDescent="0.25">
      <c r="A72" s="43">
        <v>61</v>
      </c>
      <c r="B72" s="44">
        <v>19.93</v>
      </c>
      <c r="C72" s="44">
        <v>19.93</v>
      </c>
    </row>
    <row r="73" spans="1:3" x14ac:dyDescent="0.25">
      <c r="A73" s="43">
        <v>62</v>
      </c>
      <c r="B73" s="44">
        <v>19.37</v>
      </c>
      <c r="C73" s="44">
        <v>19.37</v>
      </c>
    </row>
    <row r="74" spans="1:3" x14ac:dyDescent="0.25">
      <c r="A74" s="43">
        <v>63</v>
      </c>
      <c r="B74" s="44">
        <v>18.79</v>
      </c>
      <c r="C74" s="44">
        <v>18.79</v>
      </c>
    </row>
    <row r="75" spans="1:3" x14ac:dyDescent="0.25">
      <c r="A75" s="43">
        <v>64</v>
      </c>
      <c r="B75" s="44">
        <v>18.21</v>
      </c>
      <c r="C75" s="44">
        <v>18.21</v>
      </c>
    </row>
    <row r="76" spans="1:3" x14ac:dyDescent="0.25">
      <c r="A76" s="43">
        <v>65</v>
      </c>
      <c r="B76" s="44">
        <v>17.63</v>
      </c>
      <c r="C76" s="44">
        <v>17.63</v>
      </c>
    </row>
    <row r="77" spans="1:3" x14ac:dyDescent="0.25">
      <c r="A77" s="43">
        <v>66</v>
      </c>
      <c r="B77" s="44">
        <v>17.04</v>
      </c>
      <c r="C77" s="44">
        <v>17.04</v>
      </c>
    </row>
    <row r="78" spans="1:3" x14ac:dyDescent="0.25">
      <c r="A78" s="43">
        <v>67</v>
      </c>
      <c r="B78" s="44">
        <v>16.45</v>
      </c>
      <c r="C78" s="44">
        <v>16.45</v>
      </c>
    </row>
    <row r="79" spans="1:3" x14ac:dyDescent="0.25">
      <c r="A79" s="43">
        <v>68</v>
      </c>
      <c r="B79" s="44">
        <v>15.85</v>
      </c>
      <c r="C79" s="44">
        <v>15.85</v>
      </c>
    </row>
    <row r="80" spans="1:3" x14ac:dyDescent="0.25">
      <c r="A80" s="43">
        <v>69</v>
      </c>
      <c r="B80" s="44">
        <v>15.25</v>
      </c>
      <c r="C80" s="44">
        <v>15.25</v>
      </c>
    </row>
    <row r="81" spans="1:3" x14ac:dyDescent="0.25">
      <c r="A81" s="43">
        <v>70</v>
      </c>
      <c r="B81" s="44">
        <v>14.64</v>
      </c>
      <c r="C81" s="44">
        <v>14.64</v>
      </c>
    </row>
    <row r="82" spans="1:3" x14ac:dyDescent="0.25">
      <c r="A82" s="43">
        <v>71</v>
      </c>
      <c r="B82" s="44">
        <v>14.03</v>
      </c>
      <c r="C82" s="44">
        <v>14.03</v>
      </c>
    </row>
    <row r="83" spans="1:3" x14ac:dyDescent="0.25">
      <c r="A83" s="43">
        <v>72</v>
      </c>
      <c r="B83" s="44">
        <v>13.43</v>
      </c>
      <c r="C83" s="44">
        <v>13.43</v>
      </c>
    </row>
    <row r="84" spans="1:3" x14ac:dyDescent="0.25">
      <c r="A84" s="43">
        <v>73</v>
      </c>
      <c r="B84" s="44">
        <v>12.82</v>
      </c>
      <c r="C84" s="44">
        <v>12.82</v>
      </c>
    </row>
    <row r="85" spans="1:3" x14ac:dyDescent="0.25">
      <c r="A85" s="43">
        <v>74</v>
      </c>
      <c r="B85" s="44">
        <v>12.21</v>
      </c>
      <c r="C85" s="44">
        <v>12.21</v>
      </c>
    </row>
    <row r="86" spans="1:3" x14ac:dyDescent="0.25">
      <c r="A86" s="43">
        <v>75</v>
      </c>
      <c r="B86" s="44">
        <v>11.6</v>
      </c>
      <c r="C86" s="44">
        <v>11.6</v>
      </c>
    </row>
    <row r="87" spans="1:3" x14ac:dyDescent="0.25">
      <c r="A87" s="43">
        <v>76</v>
      </c>
      <c r="B87" s="44">
        <v>11.01</v>
      </c>
      <c r="C87" s="44">
        <v>11.01</v>
      </c>
    </row>
    <row r="88" spans="1:3" x14ac:dyDescent="0.25">
      <c r="A88" s="43">
        <v>77</v>
      </c>
      <c r="B88" s="44">
        <v>10.42</v>
      </c>
      <c r="C88" s="44">
        <v>10.42</v>
      </c>
    </row>
    <row r="89" spans="1:3" x14ac:dyDescent="0.25">
      <c r="A89" s="43">
        <v>78</v>
      </c>
      <c r="B89" s="44">
        <v>9.83</v>
      </c>
      <c r="C89" s="44">
        <v>9.83</v>
      </c>
    </row>
    <row r="90" spans="1:3" x14ac:dyDescent="0.25">
      <c r="A90" s="43">
        <v>79</v>
      </c>
      <c r="B90" s="44">
        <v>9.24</v>
      </c>
      <c r="C90" s="44">
        <v>9.24</v>
      </c>
    </row>
    <row r="91" spans="1:3" x14ac:dyDescent="0.25">
      <c r="A91" s="43">
        <v>80</v>
      </c>
      <c r="B91" s="44">
        <v>8.66</v>
      </c>
      <c r="C91" s="44">
        <v>8.66</v>
      </c>
    </row>
    <row r="92" spans="1:3" x14ac:dyDescent="0.25">
      <c r="A92" s="43">
        <v>81</v>
      </c>
      <c r="B92" s="44">
        <v>8.08</v>
      </c>
      <c r="C92" s="44">
        <v>8.08</v>
      </c>
    </row>
    <row r="93" spans="1:3" x14ac:dyDescent="0.25">
      <c r="A93" s="43">
        <v>82</v>
      </c>
      <c r="B93" s="44">
        <v>7.52</v>
      </c>
      <c r="C93" s="44">
        <v>7.52</v>
      </c>
    </row>
    <row r="94" spans="1:3" x14ac:dyDescent="0.25">
      <c r="A94" s="43">
        <v>83</v>
      </c>
      <c r="B94" s="44">
        <v>6.96</v>
      </c>
      <c r="C94" s="44">
        <v>6.96</v>
      </c>
    </row>
    <row r="95" spans="1:3" x14ac:dyDescent="0.25">
      <c r="A95" s="43">
        <v>84</v>
      </c>
      <c r="B95" s="44">
        <v>6.42</v>
      </c>
      <c r="C95" s="44">
        <v>6.42</v>
      </c>
    </row>
    <row r="96" spans="1:3" x14ac:dyDescent="0.25">
      <c r="A96" s="43">
        <v>85</v>
      </c>
      <c r="B96" s="44">
        <v>5.9</v>
      </c>
      <c r="C96" s="44">
        <v>5.9</v>
      </c>
    </row>
  </sheetData>
  <sheetProtection algorithmName="SHA-512" hashValue="Swfjq8cUs5g6F4fhJjQ6lsDWTqXS/EySq1tZUkGxpBtcv8SJlPxG3wkD8YRCsJAZLoCrQ5llCm4RSEsplPweEQ==" saltValue="D+H/hojjj6WLy2q/FPB04A==" spinCount="100000" sheet="1" objects="1" scenarios="1"/>
  <conditionalFormatting sqref="A6:A21">
    <cfRule type="expression" dxfId="547" priority="9" stopIfTrue="1">
      <formula>MOD(ROW(),2)=0</formula>
    </cfRule>
    <cfRule type="expression" dxfId="546" priority="10" stopIfTrue="1">
      <formula>MOD(ROW(),2)&lt;&gt;0</formula>
    </cfRule>
  </conditionalFormatting>
  <conditionalFormatting sqref="B6:C21">
    <cfRule type="expression" dxfId="545" priority="11" stopIfTrue="1">
      <formula>MOD(ROW(),2)=0</formula>
    </cfRule>
    <cfRule type="expression" dxfId="544" priority="12" stopIfTrue="1">
      <formula>MOD(ROW(),2)&lt;&gt;0</formula>
    </cfRule>
  </conditionalFormatting>
  <conditionalFormatting sqref="A26:A96">
    <cfRule type="expression" dxfId="543" priority="13" stopIfTrue="1">
      <formula>MOD(ROW(),2)=0</formula>
    </cfRule>
    <cfRule type="expression" dxfId="542" priority="14" stopIfTrue="1">
      <formula>MOD(ROW(),2)&lt;&gt;0</formula>
    </cfRule>
  </conditionalFormatting>
  <conditionalFormatting sqref="B26:C96">
    <cfRule type="expression" dxfId="541" priority="15" stopIfTrue="1">
      <formula>MOD(ROW(),2)=0</formula>
    </cfRule>
    <cfRule type="expression" dxfId="540" priority="16"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730F-7F73-4123-BCFD-D8DB5C6D9C36}">
  <sheetPr codeName="Sheet38"/>
  <dimension ref="A1:C96"/>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Pension Credit - x-314</v>
      </c>
    </row>
    <row r="6" spans="1:3" x14ac:dyDescent="0.25">
      <c r="A6" s="40" t="s">
        <v>390</v>
      </c>
      <c r="B6" s="47" t="s">
        <v>391</v>
      </c>
      <c r="C6" s="47"/>
    </row>
    <row r="7" spans="1:3" x14ac:dyDescent="0.25">
      <c r="A7" s="40" t="s">
        <v>392</v>
      </c>
      <c r="B7" s="47" t="s">
        <v>31</v>
      </c>
      <c r="C7" s="47"/>
    </row>
    <row r="8" spans="1:3" x14ac:dyDescent="0.25">
      <c r="A8" s="40" t="s">
        <v>138</v>
      </c>
      <c r="B8" s="47">
        <v>2006</v>
      </c>
      <c r="C8" s="47"/>
    </row>
    <row r="9" spans="1:3" x14ac:dyDescent="0.25">
      <c r="A9" s="40" t="s">
        <v>139</v>
      </c>
      <c r="B9" s="47" t="s">
        <v>219</v>
      </c>
      <c r="C9" s="47"/>
    </row>
    <row r="10" spans="1:3" ht="25" x14ac:dyDescent="0.25">
      <c r="A10" s="40" t="s">
        <v>6</v>
      </c>
      <c r="B10" s="47" t="s">
        <v>220</v>
      </c>
      <c r="C10" s="47"/>
    </row>
    <row r="11" spans="1:3" x14ac:dyDescent="0.25">
      <c r="A11" s="40" t="s">
        <v>140</v>
      </c>
      <c r="B11" s="47" t="s">
        <v>221</v>
      </c>
      <c r="C11" s="47"/>
    </row>
    <row r="12" spans="1:3" x14ac:dyDescent="0.25">
      <c r="A12" s="40" t="s">
        <v>141</v>
      </c>
      <c r="B12" s="47" t="s">
        <v>154</v>
      </c>
      <c r="C12" s="47"/>
    </row>
    <row r="13" spans="1:3" x14ac:dyDescent="0.25">
      <c r="A13" s="40" t="s">
        <v>393</v>
      </c>
      <c r="B13" s="47" t="s">
        <v>155</v>
      </c>
      <c r="C13" s="47"/>
    </row>
    <row r="14" spans="1:3" x14ac:dyDescent="0.25">
      <c r="A14" s="40" t="s">
        <v>143</v>
      </c>
      <c r="B14" s="47">
        <v>314</v>
      </c>
      <c r="C14" s="47"/>
    </row>
    <row r="15" spans="1:3" x14ac:dyDescent="0.25">
      <c r="A15" s="40" t="s">
        <v>394</v>
      </c>
      <c r="B15" s="47" t="s">
        <v>224</v>
      </c>
      <c r="C15" s="47"/>
    </row>
    <row r="16" spans="1:3" x14ac:dyDescent="0.25">
      <c r="A16" s="40" t="s">
        <v>145</v>
      </c>
      <c r="B16" s="47" t="s">
        <v>223</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406</v>
      </c>
      <c r="C26" s="56" t="s">
        <v>407</v>
      </c>
    </row>
    <row r="27" spans="1:3" x14ac:dyDescent="0.25">
      <c r="A27" s="43">
        <v>16</v>
      </c>
      <c r="B27" s="44">
        <v>7.37</v>
      </c>
      <c r="C27" s="44">
        <v>7.37</v>
      </c>
    </row>
    <row r="28" spans="1:3" x14ac:dyDescent="0.25">
      <c r="A28" s="43">
        <v>17</v>
      </c>
      <c r="B28" s="44">
        <v>7.5</v>
      </c>
      <c r="C28" s="44">
        <v>7.5</v>
      </c>
    </row>
    <row r="29" spans="1:3" x14ac:dyDescent="0.25">
      <c r="A29" s="43">
        <v>18</v>
      </c>
      <c r="B29" s="44">
        <v>7.64</v>
      </c>
      <c r="C29" s="44">
        <v>7.64</v>
      </c>
    </row>
    <row r="30" spans="1:3" x14ac:dyDescent="0.25">
      <c r="A30" s="43">
        <v>19</v>
      </c>
      <c r="B30" s="44">
        <v>7.77</v>
      </c>
      <c r="C30" s="44">
        <v>7.77</v>
      </c>
    </row>
    <row r="31" spans="1:3" x14ac:dyDescent="0.25">
      <c r="A31" s="43">
        <v>20</v>
      </c>
      <c r="B31" s="44">
        <v>7.91</v>
      </c>
      <c r="C31" s="44">
        <v>7.91</v>
      </c>
    </row>
    <row r="32" spans="1:3" x14ac:dyDescent="0.25">
      <c r="A32" s="43">
        <v>21</v>
      </c>
      <c r="B32" s="44">
        <v>8.0500000000000007</v>
      </c>
      <c r="C32" s="44">
        <v>8.0500000000000007</v>
      </c>
    </row>
    <row r="33" spans="1:3" x14ac:dyDescent="0.25">
      <c r="A33" s="43">
        <v>22</v>
      </c>
      <c r="B33" s="44">
        <v>8.19</v>
      </c>
      <c r="C33" s="44">
        <v>8.19</v>
      </c>
    </row>
    <row r="34" spans="1:3" x14ac:dyDescent="0.25">
      <c r="A34" s="43">
        <v>23</v>
      </c>
      <c r="B34" s="44">
        <v>8.34</v>
      </c>
      <c r="C34" s="44">
        <v>8.34</v>
      </c>
    </row>
    <row r="35" spans="1:3" x14ac:dyDescent="0.25">
      <c r="A35" s="43">
        <v>24</v>
      </c>
      <c r="B35" s="44">
        <v>8.48</v>
      </c>
      <c r="C35" s="44">
        <v>8.48</v>
      </c>
    </row>
    <row r="36" spans="1:3" x14ac:dyDescent="0.25">
      <c r="A36" s="43">
        <v>25</v>
      </c>
      <c r="B36" s="44">
        <v>8.6300000000000008</v>
      </c>
      <c r="C36" s="44">
        <v>8.6300000000000008</v>
      </c>
    </row>
    <row r="37" spans="1:3" x14ac:dyDescent="0.25">
      <c r="A37" s="43">
        <v>26</v>
      </c>
      <c r="B37" s="44">
        <v>8.7899999999999991</v>
      </c>
      <c r="C37" s="44">
        <v>8.7899999999999991</v>
      </c>
    </row>
    <row r="38" spans="1:3" x14ac:dyDescent="0.25">
      <c r="A38" s="43">
        <v>27</v>
      </c>
      <c r="B38" s="44">
        <v>8.94</v>
      </c>
      <c r="C38" s="44">
        <v>8.94</v>
      </c>
    </row>
    <row r="39" spans="1:3" x14ac:dyDescent="0.25">
      <c r="A39" s="43">
        <v>28</v>
      </c>
      <c r="B39" s="44">
        <v>9.1</v>
      </c>
      <c r="C39" s="44">
        <v>9.1</v>
      </c>
    </row>
    <row r="40" spans="1:3" x14ac:dyDescent="0.25">
      <c r="A40" s="43">
        <v>29</v>
      </c>
      <c r="B40" s="44">
        <v>9.26</v>
      </c>
      <c r="C40" s="44">
        <v>9.26</v>
      </c>
    </row>
    <row r="41" spans="1:3" x14ac:dyDescent="0.25">
      <c r="A41" s="43">
        <v>30</v>
      </c>
      <c r="B41" s="44">
        <v>9.43</v>
      </c>
      <c r="C41" s="44">
        <v>9.43</v>
      </c>
    </row>
    <row r="42" spans="1:3" x14ac:dyDescent="0.25">
      <c r="A42" s="43">
        <v>31</v>
      </c>
      <c r="B42" s="44">
        <v>9.59</v>
      </c>
      <c r="C42" s="44">
        <v>9.59</v>
      </c>
    </row>
    <row r="43" spans="1:3" x14ac:dyDescent="0.25">
      <c r="A43" s="43">
        <v>32</v>
      </c>
      <c r="B43" s="44">
        <v>9.76</v>
      </c>
      <c r="C43" s="44">
        <v>9.76</v>
      </c>
    </row>
    <row r="44" spans="1:3" x14ac:dyDescent="0.25">
      <c r="A44" s="43">
        <v>33</v>
      </c>
      <c r="B44" s="44">
        <v>9.94</v>
      </c>
      <c r="C44" s="44">
        <v>9.94</v>
      </c>
    </row>
    <row r="45" spans="1:3" x14ac:dyDescent="0.25">
      <c r="A45" s="43">
        <v>34</v>
      </c>
      <c r="B45" s="44">
        <v>10.11</v>
      </c>
      <c r="C45" s="44">
        <v>10.11</v>
      </c>
    </row>
    <row r="46" spans="1:3" x14ac:dyDescent="0.25">
      <c r="A46" s="43">
        <v>35</v>
      </c>
      <c r="B46" s="44">
        <v>10.29</v>
      </c>
      <c r="C46" s="44">
        <v>10.29</v>
      </c>
    </row>
    <row r="47" spans="1:3" x14ac:dyDescent="0.25">
      <c r="A47" s="43">
        <v>36</v>
      </c>
      <c r="B47" s="44">
        <v>10.47</v>
      </c>
      <c r="C47" s="44">
        <v>10.47</v>
      </c>
    </row>
    <row r="48" spans="1:3" x14ac:dyDescent="0.25">
      <c r="A48" s="43">
        <v>37</v>
      </c>
      <c r="B48" s="44">
        <v>10.66</v>
      </c>
      <c r="C48" s="44">
        <v>10.66</v>
      </c>
    </row>
    <row r="49" spans="1:3" x14ac:dyDescent="0.25">
      <c r="A49" s="43">
        <v>38</v>
      </c>
      <c r="B49" s="44">
        <v>10.85</v>
      </c>
      <c r="C49" s="44">
        <v>10.85</v>
      </c>
    </row>
    <row r="50" spans="1:3" x14ac:dyDescent="0.25">
      <c r="A50" s="43">
        <v>39</v>
      </c>
      <c r="B50" s="44">
        <v>11.04</v>
      </c>
      <c r="C50" s="44">
        <v>11.04</v>
      </c>
    </row>
    <row r="51" spans="1:3" x14ac:dyDescent="0.25">
      <c r="A51" s="43">
        <v>40</v>
      </c>
      <c r="B51" s="44">
        <v>11.23</v>
      </c>
      <c r="C51" s="44">
        <v>11.23</v>
      </c>
    </row>
    <row r="52" spans="1:3" x14ac:dyDescent="0.25">
      <c r="A52" s="43">
        <v>41</v>
      </c>
      <c r="B52" s="44">
        <v>11.43</v>
      </c>
      <c r="C52" s="44">
        <v>11.43</v>
      </c>
    </row>
    <row r="53" spans="1:3" x14ac:dyDescent="0.25">
      <c r="A53" s="43">
        <v>42</v>
      </c>
      <c r="B53" s="44">
        <v>11.64</v>
      </c>
      <c r="C53" s="44">
        <v>11.64</v>
      </c>
    </row>
    <row r="54" spans="1:3" x14ac:dyDescent="0.25">
      <c r="A54" s="43">
        <v>43</v>
      </c>
      <c r="B54" s="44">
        <v>11.85</v>
      </c>
      <c r="C54" s="44">
        <v>11.85</v>
      </c>
    </row>
    <row r="55" spans="1:3" x14ac:dyDescent="0.25">
      <c r="A55" s="43">
        <v>44</v>
      </c>
      <c r="B55" s="44">
        <v>12.06</v>
      </c>
      <c r="C55" s="44">
        <v>12.06</v>
      </c>
    </row>
    <row r="56" spans="1:3" x14ac:dyDescent="0.25">
      <c r="A56" s="43">
        <v>45</v>
      </c>
      <c r="B56" s="44">
        <v>12.28</v>
      </c>
      <c r="C56" s="44">
        <v>12.28</v>
      </c>
    </row>
    <row r="57" spans="1:3" x14ac:dyDescent="0.25">
      <c r="A57" s="43">
        <v>46</v>
      </c>
      <c r="B57" s="44">
        <v>12.5</v>
      </c>
      <c r="C57" s="44">
        <v>12.5</v>
      </c>
    </row>
    <row r="58" spans="1:3" x14ac:dyDescent="0.25">
      <c r="A58" s="43">
        <v>47</v>
      </c>
      <c r="B58" s="44">
        <v>12.73</v>
      </c>
      <c r="C58" s="44">
        <v>12.73</v>
      </c>
    </row>
    <row r="59" spans="1:3" x14ac:dyDescent="0.25">
      <c r="A59" s="43">
        <v>48</v>
      </c>
      <c r="B59" s="44">
        <v>12.96</v>
      </c>
      <c r="C59" s="44">
        <v>12.96</v>
      </c>
    </row>
    <row r="60" spans="1:3" x14ac:dyDescent="0.25">
      <c r="A60" s="43">
        <v>49</v>
      </c>
      <c r="B60" s="44">
        <v>13.2</v>
      </c>
      <c r="C60" s="44">
        <v>13.2</v>
      </c>
    </row>
    <row r="61" spans="1:3" x14ac:dyDescent="0.25">
      <c r="A61" s="43">
        <v>50</v>
      </c>
      <c r="B61" s="44">
        <v>13.44</v>
      </c>
      <c r="C61" s="44">
        <v>13.44</v>
      </c>
    </row>
    <row r="62" spans="1:3" x14ac:dyDescent="0.25">
      <c r="A62" s="43">
        <v>51</v>
      </c>
      <c r="B62" s="44">
        <v>13.69</v>
      </c>
      <c r="C62" s="44">
        <v>13.69</v>
      </c>
    </row>
    <row r="63" spans="1:3" x14ac:dyDescent="0.25">
      <c r="A63" s="43">
        <v>52</v>
      </c>
      <c r="B63" s="44">
        <v>13.95</v>
      </c>
      <c r="C63" s="44">
        <v>13.95</v>
      </c>
    </row>
    <row r="64" spans="1:3" x14ac:dyDescent="0.25">
      <c r="A64" s="43">
        <v>53</v>
      </c>
      <c r="B64" s="44">
        <v>14.21</v>
      </c>
      <c r="C64" s="44">
        <v>14.21</v>
      </c>
    </row>
    <row r="65" spans="1:3" x14ac:dyDescent="0.25">
      <c r="A65" s="43">
        <v>54</v>
      </c>
      <c r="B65" s="44">
        <v>14.48</v>
      </c>
      <c r="C65" s="44">
        <v>14.48</v>
      </c>
    </row>
    <row r="66" spans="1:3" x14ac:dyDescent="0.25">
      <c r="A66" s="43">
        <v>55</v>
      </c>
      <c r="B66" s="44">
        <v>14.76</v>
      </c>
      <c r="C66" s="44">
        <v>14.76</v>
      </c>
    </row>
    <row r="67" spans="1:3" x14ac:dyDescent="0.25">
      <c r="A67" s="43">
        <v>56</v>
      </c>
      <c r="B67" s="44">
        <v>15.05</v>
      </c>
      <c r="C67" s="44">
        <v>15.05</v>
      </c>
    </row>
    <row r="68" spans="1:3" x14ac:dyDescent="0.25">
      <c r="A68" s="43">
        <v>57</v>
      </c>
      <c r="B68" s="44">
        <v>15.35</v>
      </c>
      <c r="C68" s="44">
        <v>15.35</v>
      </c>
    </row>
    <row r="69" spans="1:3" x14ac:dyDescent="0.25">
      <c r="A69" s="43">
        <v>58</v>
      </c>
      <c r="B69" s="44">
        <v>15.66</v>
      </c>
      <c r="C69" s="44">
        <v>15.66</v>
      </c>
    </row>
    <row r="70" spans="1:3" x14ac:dyDescent="0.25">
      <c r="A70" s="43">
        <v>59</v>
      </c>
      <c r="B70" s="44">
        <v>15.98</v>
      </c>
      <c r="C70" s="44">
        <v>15.98</v>
      </c>
    </row>
    <row r="71" spans="1:3" x14ac:dyDescent="0.25">
      <c r="A71" s="43">
        <v>60</v>
      </c>
      <c r="B71" s="44">
        <v>16.309999999999999</v>
      </c>
      <c r="C71" s="44">
        <v>16.309999999999999</v>
      </c>
    </row>
    <row r="72" spans="1:3" x14ac:dyDescent="0.25">
      <c r="A72" s="43">
        <v>61</v>
      </c>
      <c r="B72" s="44">
        <v>16.66</v>
      </c>
      <c r="C72" s="44">
        <v>16.66</v>
      </c>
    </row>
    <row r="73" spans="1:3" x14ac:dyDescent="0.25">
      <c r="A73" s="43">
        <v>62</v>
      </c>
      <c r="B73" s="44">
        <v>17.02</v>
      </c>
      <c r="C73" s="44">
        <v>17.02</v>
      </c>
    </row>
    <row r="74" spans="1:3" x14ac:dyDescent="0.25">
      <c r="A74" s="43">
        <v>63</v>
      </c>
      <c r="B74" s="44">
        <v>17.399999999999999</v>
      </c>
      <c r="C74" s="44">
        <v>17.399999999999999</v>
      </c>
    </row>
    <row r="75" spans="1:3" x14ac:dyDescent="0.25">
      <c r="A75" s="43">
        <v>64</v>
      </c>
      <c r="B75" s="44">
        <v>17.8</v>
      </c>
      <c r="C75" s="44">
        <v>17.8</v>
      </c>
    </row>
    <row r="76" spans="1:3" x14ac:dyDescent="0.25">
      <c r="A76" s="43">
        <v>65</v>
      </c>
      <c r="B76" s="44">
        <v>17.7</v>
      </c>
      <c r="C76" s="44">
        <v>17.7</v>
      </c>
    </row>
    <row r="77" spans="1:3" x14ac:dyDescent="0.25">
      <c r="A77" s="43">
        <v>66</v>
      </c>
      <c r="B77" s="44">
        <v>17.09</v>
      </c>
      <c r="C77" s="44">
        <v>17.09</v>
      </c>
    </row>
    <row r="78" spans="1:3" x14ac:dyDescent="0.25">
      <c r="A78" s="43">
        <v>67</v>
      </c>
      <c r="B78" s="44">
        <v>16.48</v>
      </c>
      <c r="C78" s="44">
        <v>16.48</v>
      </c>
    </row>
    <row r="79" spans="1:3" x14ac:dyDescent="0.25">
      <c r="A79" s="43">
        <v>68</v>
      </c>
      <c r="B79" s="44">
        <v>15.86</v>
      </c>
      <c r="C79" s="44">
        <v>15.86</v>
      </c>
    </row>
    <row r="80" spans="1:3" x14ac:dyDescent="0.25">
      <c r="A80" s="43">
        <v>69</v>
      </c>
      <c r="B80" s="44">
        <v>15.25</v>
      </c>
      <c r="C80" s="44">
        <v>15.25</v>
      </c>
    </row>
    <row r="81" spans="1:3" x14ac:dyDescent="0.25">
      <c r="A81" s="43">
        <v>70</v>
      </c>
      <c r="B81" s="44">
        <v>14.64</v>
      </c>
      <c r="C81" s="44">
        <v>14.64</v>
      </c>
    </row>
    <row r="82" spans="1:3" x14ac:dyDescent="0.25">
      <c r="A82" s="43">
        <v>71</v>
      </c>
      <c r="B82" s="44">
        <v>14.03</v>
      </c>
      <c r="C82" s="44">
        <v>14.03</v>
      </c>
    </row>
    <row r="83" spans="1:3" x14ac:dyDescent="0.25">
      <c r="A83" s="43">
        <v>72</v>
      </c>
      <c r="B83" s="44">
        <v>13.43</v>
      </c>
      <c r="C83" s="44">
        <v>13.43</v>
      </c>
    </row>
    <row r="84" spans="1:3" x14ac:dyDescent="0.25">
      <c r="A84" s="43">
        <v>73</v>
      </c>
      <c r="B84" s="44">
        <v>12.82</v>
      </c>
      <c r="C84" s="44">
        <v>12.82</v>
      </c>
    </row>
    <row r="85" spans="1:3" x14ac:dyDescent="0.25">
      <c r="A85" s="43">
        <v>74</v>
      </c>
      <c r="B85" s="44">
        <v>12.21</v>
      </c>
      <c r="C85" s="44">
        <v>12.21</v>
      </c>
    </row>
    <row r="86" spans="1:3" x14ac:dyDescent="0.25">
      <c r="A86" s="43">
        <v>75</v>
      </c>
      <c r="B86" s="44">
        <v>11.6</v>
      </c>
      <c r="C86" s="44">
        <v>11.6</v>
      </c>
    </row>
    <row r="87" spans="1:3" x14ac:dyDescent="0.25">
      <c r="A87" s="43">
        <v>76</v>
      </c>
      <c r="B87" s="44">
        <v>11.01</v>
      </c>
      <c r="C87" s="44">
        <v>11.01</v>
      </c>
    </row>
    <row r="88" spans="1:3" x14ac:dyDescent="0.25">
      <c r="A88" s="43">
        <v>77</v>
      </c>
      <c r="B88" s="44">
        <v>10.42</v>
      </c>
      <c r="C88" s="44">
        <v>10.42</v>
      </c>
    </row>
    <row r="89" spans="1:3" x14ac:dyDescent="0.25">
      <c r="A89" s="43">
        <v>78</v>
      </c>
      <c r="B89" s="44">
        <v>9.83</v>
      </c>
      <c r="C89" s="44">
        <v>9.83</v>
      </c>
    </row>
    <row r="90" spans="1:3" x14ac:dyDescent="0.25">
      <c r="A90" s="43">
        <v>79</v>
      </c>
      <c r="B90" s="44">
        <v>9.24</v>
      </c>
      <c r="C90" s="44">
        <v>9.24</v>
      </c>
    </row>
    <row r="91" spans="1:3" x14ac:dyDescent="0.25">
      <c r="A91" s="43">
        <v>80</v>
      </c>
      <c r="B91" s="44">
        <v>8.66</v>
      </c>
      <c r="C91" s="44">
        <v>8.66</v>
      </c>
    </row>
    <row r="92" spans="1:3" x14ac:dyDescent="0.25">
      <c r="A92" s="43">
        <v>81</v>
      </c>
      <c r="B92" s="44">
        <v>8.08</v>
      </c>
      <c r="C92" s="44">
        <v>8.08</v>
      </c>
    </row>
    <row r="93" spans="1:3" x14ac:dyDescent="0.25">
      <c r="A93" s="43">
        <v>82</v>
      </c>
      <c r="B93" s="44">
        <v>7.52</v>
      </c>
      <c r="C93" s="44">
        <v>7.52</v>
      </c>
    </row>
    <row r="94" spans="1:3" x14ac:dyDescent="0.25">
      <c r="A94" s="43">
        <v>83</v>
      </c>
      <c r="B94" s="44">
        <v>6.96</v>
      </c>
      <c r="C94" s="44">
        <v>6.96</v>
      </c>
    </row>
    <row r="95" spans="1:3" x14ac:dyDescent="0.25">
      <c r="A95" s="43">
        <v>84</v>
      </c>
      <c r="B95" s="44">
        <v>6.42</v>
      </c>
      <c r="C95" s="44">
        <v>6.42</v>
      </c>
    </row>
    <row r="96" spans="1:3" x14ac:dyDescent="0.25">
      <c r="A96" s="43">
        <v>85</v>
      </c>
      <c r="B96" s="44">
        <v>5.9</v>
      </c>
      <c r="C96" s="44">
        <v>5.9</v>
      </c>
    </row>
  </sheetData>
  <sheetProtection algorithmName="SHA-512" hashValue="xzR/C9HV/6KAL+eFysVKHXhaKqAMFD1QY5M031FVD4nozKq9Vfr+ezmTMnvK5VC9AGGx8dfjZ0hCfkoX910Usw==" saltValue="FluBSWlXZnRFNTvr7WGQiQ==" spinCount="100000" sheet="1" objects="1" scenarios="1"/>
  <conditionalFormatting sqref="A6:A21">
    <cfRule type="expression" dxfId="537" priority="9" stopIfTrue="1">
      <formula>MOD(ROW(),2)=0</formula>
    </cfRule>
    <cfRule type="expression" dxfId="536" priority="10" stopIfTrue="1">
      <formula>MOD(ROW(),2)&lt;&gt;0</formula>
    </cfRule>
  </conditionalFormatting>
  <conditionalFormatting sqref="B6:C21">
    <cfRule type="expression" dxfId="535" priority="11" stopIfTrue="1">
      <formula>MOD(ROW(),2)=0</formula>
    </cfRule>
    <cfRule type="expression" dxfId="534" priority="12" stopIfTrue="1">
      <formula>MOD(ROW(),2)&lt;&gt;0</formula>
    </cfRule>
  </conditionalFormatting>
  <conditionalFormatting sqref="A26:A96">
    <cfRule type="expression" dxfId="533" priority="13" stopIfTrue="1">
      <formula>MOD(ROW(),2)=0</formula>
    </cfRule>
    <cfRule type="expression" dxfId="532" priority="14" stopIfTrue="1">
      <formula>MOD(ROW(),2)&lt;&gt;0</formula>
    </cfRule>
  </conditionalFormatting>
  <conditionalFormatting sqref="B26:C96">
    <cfRule type="expression" dxfId="531" priority="15" stopIfTrue="1">
      <formula>MOD(ROW(),2)=0</formula>
    </cfRule>
    <cfRule type="expression" dxfId="530" priority="16"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4AA2-2B8A-4634-B7E6-11A4A1D054F4}">
  <sheetPr codeName="Sheet39"/>
  <dimension ref="A1:C96"/>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Pension Credit - x-315</v>
      </c>
    </row>
    <row r="6" spans="1:3" x14ac:dyDescent="0.25">
      <c r="A6" s="40" t="s">
        <v>390</v>
      </c>
      <c r="B6" s="47" t="s">
        <v>391</v>
      </c>
      <c r="C6" s="47"/>
    </row>
    <row r="7" spans="1:3" x14ac:dyDescent="0.25">
      <c r="A7" s="40" t="s">
        <v>392</v>
      </c>
      <c r="B7" s="47" t="s">
        <v>31</v>
      </c>
      <c r="C7" s="47"/>
    </row>
    <row r="8" spans="1:3" x14ac:dyDescent="0.25">
      <c r="A8" s="40" t="s">
        <v>138</v>
      </c>
      <c r="B8" s="47">
        <v>2006</v>
      </c>
      <c r="C8" s="47"/>
    </row>
    <row r="9" spans="1:3" x14ac:dyDescent="0.25">
      <c r="A9" s="40" t="s">
        <v>139</v>
      </c>
      <c r="B9" s="47" t="s">
        <v>219</v>
      </c>
      <c r="C9" s="47"/>
    </row>
    <row r="10" spans="1:3" ht="25" x14ac:dyDescent="0.25">
      <c r="A10" s="40" t="s">
        <v>6</v>
      </c>
      <c r="B10" s="47" t="s">
        <v>225</v>
      </c>
      <c r="C10" s="47"/>
    </row>
    <row r="11" spans="1:3" x14ac:dyDescent="0.25">
      <c r="A11" s="40" t="s">
        <v>140</v>
      </c>
      <c r="B11" s="47" t="s">
        <v>221</v>
      </c>
      <c r="C11" s="47"/>
    </row>
    <row r="12" spans="1:3" x14ac:dyDescent="0.25">
      <c r="A12" s="40" t="s">
        <v>141</v>
      </c>
      <c r="B12" s="47" t="s">
        <v>154</v>
      </c>
      <c r="C12" s="47"/>
    </row>
    <row r="13" spans="1:3" x14ac:dyDescent="0.25">
      <c r="A13" s="40" t="s">
        <v>393</v>
      </c>
      <c r="B13" s="47" t="s">
        <v>155</v>
      </c>
      <c r="C13" s="47"/>
    </row>
    <row r="14" spans="1:3" x14ac:dyDescent="0.25">
      <c r="A14" s="40" t="s">
        <v>143</v>
      </c>
      <c r="B14" s="47">
        <v>315</v>
      </c>
      <c r="C14" s="47"/>
    </row>
    <row r="15" spans="1:3" x14ac:dyDescent="0.25">
      <c r="A15" s="40" t="s">
        <v>394</v>
      </c>
      <c r="B15" s="47" t="s">
        <v>226</v>
      </c>
      <c r="C15" s="47"/>
    </row>
    <row r="16" spans="1:3" x14ac:dyDescent="0.25">
      <c r="A16" s="40" t="s">
        <v>145</v>
      </c>
      <c r="B16" s="47" t="s">
        <v>227</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406</v>
      </c>
      <c r="C26" s="56" t="s">
        <v>407</v>
      </c>
    </row>
    <row r="27" spans="1:3" x14ac:dyDescent="0.25">
      <c r="A27" s="43">
        <v>16</v>
      </c>
      <c r="B27" s="44">
        <v>9.31</v>
      </c>
      <c r="C27" s="44">
        <v>9.31</v>
      </c>
    </row>
    <row r="28" spans="1:3" x14ac:dyDescent="0.25">
      <c r="A28" s="43">
        <v>17</v>
      </c>
      <c r="B28" s="44">
        <v>9.48</v>
      </c>
      <c r="C28" s="44">
        <v>9.48</v>
      </c>
    </row>
    <row r="29" spans="1:3" x14ac:dyDescent="0.25">
      <c r="A29" s="43">
        <v>18</v>
      </c>
      <c r="B29" s="44">
        <v>9.65</v>
      </c>
      <c r="C29" s="44">
        <v>9.65</v>
      </c>
    </row>
    <row r="30" spans="1:3" x14ac:dyDescent="0.25">
      <c r="A30" s="43">
        <v>19</v>
      </c>
      <c r="B30" s="44">
        <v>9.83</v>
      </c>
      <c r="C30" s="44">
        <v>9.83</v>
      </c>
    </row>
    <row r="31" spans="1:3" x14ac:dyDescent="0.25">
      <c r="A31" s="43">
        <v>20</v>
      </c>
      <c r="B31" s="44">
        <v>10.01</v>
      </c>
      <c r="C31" s="44">
        <v>10.01</v>
      </c>
    </row>
    <row r="32" spans="1:3" x14ac:dyDescent="0.25">
      <c r="A32" s="43">
        <v>21</v>
      </c>
      <c r="B32" s="44">
        <v>10.19</v>
      </c>
      <c r="C32" s="44">
        <v>10.19</v>
      </c>
    </row>
    <row r="33" spans="1:3" x14ac:dyDescent="0.25">
      <c r="A33" s="43">
        <v>22</v>
      </c>
      <c r="B33" s="44">
        <v>10.37</v>
      </c>
      <c r="C33" s="44">
        <v>10.37</v>
      </c>
    </row>
    <row r="34" spans="1:3" x14ac:dyDescent="0.25">
      <c r="A34" s="43">
        <v>23</v>
      </c>
      <c r="B34" s="44">
        <v>10.56</v>
      </c>
      <c r="C34" s="44">
        <v>10.56</v>
      </c>
    </row>
    <row r="35" spans="1:3" x14ac:dyDescent="0.25">
      <c r="A35" s="43">
        <v>24</v>
      </c>
      <c r="B35" s="44">
        <v>10.76</v>
      </c>
      <c r="C35" s="44">
        <v>10.76</v>
      </c>
    </row>
    <row r="36" spans="1:3" x14ac:dyDescent="0.25">
      <c r="A36" s="43">
        <v>25</v>
      </c>
      <c r="B36" s="44">
        <v>10.95</v>
      </c>
      <c r="C36" s="44">
        <v>10.95</v>
      </c>
    </row>
    <row r="37" spans="1:3" x14ac:dyDescent="0.25">
      <c r="A37" s="43">
        <v>26</v>
      </c>
      <c r="B37" s="44">
        <v>11.15</v>
      </c>
      <c r="C37" s="44">
        <v>11.15</v>
      </c>
    </row>
    <row r="38" spans="1:3" x14ac:dyDescent="0.25">
      <c r="A38" s="43">
        <v>27</v>
      </c>
      <c r="B38" s="44">
        <v>11.35</v>
      </c>
      <c r="C38" s="44">
        <v>11.35</v>
      </c>
    </row>
    <row r="39" spans="1:3" x14ac:dyDescent="0.25">
      <c r="A39" s="43">
        <v>28</v>
      </c>
      <c r="B39" s="44">
        <v>11.56</v>
      </c>
      <c r="C39" s="44">
        <v>11.56</v>
      </c>
    </row>
    <row r="40" spans="1:3" x14ac:dyDescent="0.25">
      <c r="A40" s="43">
        <v>29</v>
      </c>
      <c r="B40" s="44">
        <v>11.77</v>
      </c>
      <c r="C40" s="44">
        <v>11.77</v>
      </c>
    </row>
    <row r="41" spans="1:3" x14ac:dyDescent="0.25">
      <c r="A41" s="43">
        <v>30</v>
      </c>
      <c r="B41" s="44">
        <v>11.98</v>
      </c>
      <c r="C41" s="44">
        <v>11.98</v>
      </c>
    </row>
    <row r="42" spans="1:3" x14ac:dyDescent="0.25">
      <c r="A42" s="43">
        <v>31</v>
      </c>
      <c r="B42" s="44">
        <v>12.2</v>
      </c>
      <c r="C42" s="44">
        <v>12.2</v>
      </c>
    </row>
    <row r="43" spans="1:3" x14ac:dyDescent="0.25">
      <c r="A43" s="43">
        <v>32</v>
      </c>
      <c r="B43" s="44">
        <v>12.42</v>
      </c>
      <c r="C43" s="44">
        <v>12.42</v>
      </c>
    </row>
    <row r="44" spans="1:3" x14ac:dyDescent="0.25">
      <c r="A44" s="43">
        <v>33</v>
      </c>
      <c r="B44" s="44">
        <v>12.65</v>
      </c>
      <c r="C44" s="44">
        <v>12.65</v>
      </c>
    </row>
    <row r="45" spans="1:3" x14ac:dyDescent="0.25">
      <c r="A45" s="43">
        <v>34</v>
      </c>
      <c r="B45" s="44">
        <v>12.88</v>
      </c>
      <c r="C45" s="44">
        <v>12.88</v>
      </c>
    </row>
    <row r="46" spans="1:3" x14ac:dyDescent="0.25">
      <c r="A46" s="43">
        <v>35</v>
      </c>
      <c r="B46" s="44">
        <v>13.11</v>
      </c>
      <c r="C46" s="44">
        <v>13.11</v>
      </c>
    </row>
    <row r="47" spans="1:3" x14ac:dyDescent="0.25">
      <c r="A47" s="43">
        <v>36</v>
      </c>
      <c r="B47" s="44">
        <v>13.35</v>
      </c>
      <c r="C47" s="44">
        <v>13.35</v>
      </c>
    </row>
    <row r="48" spans="1:3" x14ac:dyDescent="0.25">
      <c r="A48" s="43">
        <v>37</v>
      </c>
      <c r="B48" s="44">
        <v>13.59</v>
      </c>
      <c r="C48" s="44">
        <v>13.59</v>
      </c>
    </row>
    <row r="49" spans="1:3" x14ac:dyDescent="0.25">
      <c r="A49" s="43">
        <v>38</v>
      </c>
      <c r="B49" s="44">
        <v>13.84</v>
      </c>
      <c r="C49" s="44">
        <v>13.84</v>
      </c>
    </row>
    <row r="50" spans="1:3" x14ac:dyDescent="0.25">
      <c r="A50" s="43">
        <v>39</v>
      </c>
      <c r="B50" s="44">
        <v>14.09</v>
      </c>
      <c r="C50" s="44">
        <v>14.09</v>
      </c>
    </row>
    <row r="51" spans="1:3" x14ac:dyDescent="0.25">
      <c r="A51" s="43">
        <v>40</v>
      </c>
      <c r="B51" s="44">
        <v>14.35</v>
      </c>
      <c r="C51" s="44">
        <v>14.35</v>
      </c>
    </row>
    <row r="52" spans="1:3" x14ac:dyDescent="0.25">
      <c r="A52" s="43">
        <v>41</v>
      </c>
      <c r="B52" s="44">
        <v>14.61</v>
      </c>
      <c r="C52" s="44">
        <v>14.61</v>
      </c>
    </row>
    <row r="53" spans="1:3" x14ac:dyDescent="0.25">
      <c r="A53" s="43">
        <v>42</v>
      </c>
      <c r="B53" s="44">
        <v>14.88</v>
      </c>
      <c r="C53" s="44">
        <v>14.88</v>
      </c>
    </row>
    <row r="54" spans="1:3" x14ac:dyDescent="0.25">
      <c r="A54" s="43">
        <v>43</v>
      </c>
      <c r="B54" s="44">
        <v>15.15</v>
      </c>
      <c r="C54" s="44">
        <v>15.15</v>
      </c>
    </row>
    <row r="55" spans="1:3" x14ac:dyDescent="0.25">
      <c r="A55" s="43">
        <v>44</v>
      </c>
      <c r="B55" s="44">
        <v>15.43</v>
      </c>
      <c r="C55" s="44">
        <v>15.43</v>
      </c>
    </row>
    <row r="56" spans="1:3" x14ac:dyDescent="0.25">
      <c r="A56" s="43">
        <v>45</v>
      </c>
      <c r="B56" s="44">
        <v>15.72</v>
      </c>
      <c r="C56" s="44">
        <v>15.72</v>
      </c>
    </row>
    <row r="57" spans="1:3" x14ac:dyDescent="0.25">
      <c r="A57" s="43">
        <v>46</v>
      </c>
      <c r="B57" s="44">
        <v>16.010000000000002</v>
      </c>
      <c r="C57" s="44">
        <v>16.010000000000002</v>
      </c>
    </row>
    <row r="58" spans="1:3" x14ac:dyDescent="0.25">
      <c r="A58" s="43">
        <v>47</v>
      </c>
      <c r="B58" s="44">
        <v>16.309999999999999</v>
      </c>
      <c r="C58" s="44">
        <v>16.309999999999999</v>
      </c>
    </row>
    <row r="59" spans="1:3" x14ac:dyDescent="0.25">
      <c r="A59" s="43">
        <v>48</v>
      </c>
      <c r="B59" s="44">
        <v>16.62</v>
      </c>
      <c r="C59" s="44">
        <v>16.62</v>
      </c>
    </row>
    <row r="60" spans="1:3" x14ac:dyDescent="0.25">
      <c r="A60" s="43">
        <v>49</v>
      </c>
      <c r="B60" s="44">
        <v>16.940000000000001</v>
      </c>
      <c r="C60" s="44">
        <v>16.940000000000001</v>
      </c>
    </row>
    <row r="61" spans="1:3" x14ac:dyDescent="0.25">
      <c r="A61" s="43">
        <v>50</v>
      </c>
      <c r="B61" s="44">
        <v>17.260000000000002</v>
      </c>
      <c r="C61" s="44">
        <v>17.260000000000002</v>
      </c>
    </row>
    <row r="62" spans="1:3" x14ac:dyDescent="0.25">
      <c r="A62" s="43">
        <v>51</v>
      </c>
      <c r="B62" s="44">
        <v>17.59</v>
      </c>
      <c r="C62" s="44">
        <v>17.59</v>
      </c>
    </row>
    <row r="63" spans="1:3" x14ac:dyDescent="0.25">
      <c r="A63" s="43">
        <v>52</v>
      </c>
      <c r="B63" s="44">
        <v>17.93</v>
      </c>
      <c r="C63" s="44">
        <v>17.93</v>
      </c>
    </row>
    <row r="64" spans="1:3" x14ac:dyDescent="0.25">
      <c r="A64" s="43">
        <v>53</v>
      </c>
      <c r="B64" s="44">
        <v>18.28</v>
      </c>
      <c r="C64" s="44">
        <v>18.28</v>
      </c>
    </row>
    <row r="65" spans="1:3" x14ac:dyDescent="0.25">
      <c r="A65" s="43">
        <v>54</v>
      </c>
      <c r="B65" s="44">
        <v>18.64</v>
      </c>
      <c r="C65" s="44">
        <v>18.64</v>
      </c>
    </row>
    <row r="66" spans="1:3" x14ac:dyDescent="0.25">
      <c r="A66" s="43">
        <v>55</v>
      </c>
      <c r="B66" s="44">
        <v>19.010000000000002</v>
      </c>
      <c r="C66" s="44">
        <v>19.010000000000002</v>
      </c>
    </row>
    <row r="67" spans="1:3" x14ac:dyDescent="0.25">
      <c r="A67" s="43">
        <v>56</v>
      </c>
      <c r="B67" s="44">
        <v>19.39</v>
      </c>
      <c r="C67" s="44">
        <v>19.39</v>
      </c>
    </row>
    <row r="68" spans="1:3" x14ac:dyDescent="0.25">
      <c r="A68" s="43">
        <v>57</v>
      </c>
      <c r="B68" s="44">
        <v>19.78</v>
      </c>
      <c r="C68" s="44">
        <v>19.78</v>
      </c>
    </row>
    <row r="69" spans="1:3" x14ac:dyDescent="0.25">
      <c r="A69" s="43">
        <v>58</v>
      </c>
      <c r="B69" s="44">
        <v>20.190000000000001</v>
      </c>
      <c r="C69" s="44">
        <v>20.190000000000001</v>
      </c>
    </row>
    <row r="70" spans="1:3" x14ac:dyDescent="0.25">
      <c r="A70" s="43">
        <v>59</v>
      </c>
      <c r="B70" s="44">
        <v>20.61</v>
      </c>
      <c r="C70" s="44">
        <v>20.61</v>
      </c>
    </row>
    <row r="71" spans="1:3" x14ac:dyDescent="0.25">
      <c r="A71" s="43">
        <v>60</v>
      </c>
      <c r="B71" s="44">
        <v>20.54</v>
      </c>
      <c r="C71" s="44">
        <v>20.54</v>
      </c>
    </row>
    <row r="72" spans="1:3" x14ac:dyDescent="0.25">
      <c r="A72" s="43">
        <v>61</v>
      </c>
      <c r="B72" s="44">
        <v>19.96</v>
      </c>
      <c r="C72" s="44">
        <v>19.96</v>
      </c>
    </row>
    <row r="73" spans="1:3" x14ac:dyDescent="0.25">
      <c r="A73" s="43">
        <v>62</v>
      </c>
      <c r="B73" s="44">
        <v>19.38</v>
      </c>
      <c r="C73" s="44">
        <v>19.38</v>
      </c>
    </row>
    <row r="74" spans="1:3" x14ac:dyDescent="0.25">
      <c r="A74" s="43">
        <v>63</v>
      </c>
      <c r="B74" s="44">
        <v>18.8</v>
      </c>
      <c r="C74" s="44">
        <v>18.8</v>
      </c>
    </row>
    <row r="75" spans="1:3" x14ac:dyDescent="0.25">
      <c r="A75" s="43">
        <v>64</v>
      </c>
      <c r="B75" s="44">
        <v>18.22</v>
      </c>
      <c r="C75" s="44">
        <v>18.22</v>
      </c>
    </row>
    <row r="76" spans="1:3" x14ac:dyDescent="0.25">
      <c r="A76" s="43">
        <v>65</v>
      </c>
      <c r="B76" s="44">
        <v>17.63</v>
      </c>
      <c r="C76" s="44">
        <v>17.63</v>
      </c>
    </row>
    <row r="77" spans="1:3" x14ac:dyDescent="0.25">
      <c r="A77" s="43">
        <v>66</v>
      </c>
      <c r="B77" s="44">
        <v>17.04</v>
      </c>
      <c r="C77" s="44">
        <v>17.04</v>
      </c>
    </row>
    <row r="78" spans="1:3" x14ac:dyDescent="0.25">
      <c r="A78" s="43">
        <v>67</v>
      </c>
      <c r="B78" s="44">
        <v>16.45</v>
      </c>
      <c r="C78" s="44">
        <v>16.45</v>
      </c>
    </row>
    <row r="79" spans="1:3" x14ac:dyDescent="0.25">
      <c r="A79" s="43">
        <v>68</v>
      </c>
      <c r="B79" s="44">
        <v>15.85</v>
      </c>
      <c r="C79" s="44">
        <v>15.85</v>
      </c>
    </row>
    <row r="80" spans="1:3" x14ac:dyDescent="0.25">
      <c r="A80" s="43">
        <v>69</v>
      </c>
      <c r="B80" s="44">
        <v>15.25</v>
      </c>
      <c r="C80" s="44">
        <v>15.25</v>
      </c>
    </row>
    <row r="81" spans="1:3" x14ac:dyDescent="0.25">
      <c r="A81" s="43">
        <v>70</v>
      </c>
      <c r="B81" s="44">
        <v>14.64</v>
      </c>
      <c r="C81" s="44">
        <v>14.64</v>
      </c>
    </row>
    <row r="82" spans="1:3" x14ac:dyDescent="0.25">
      <c r="A82" s="43">
        <v>71</v>
      </c>
      <c r="B82" s="44">
        <v>14.03</v>
      </c>
      <c r="C82" s="44">
        <v>14.03</v>
      </c>
    </row>
    <row r="83" spans="1:3" x14ac:dyDescent="0.25">
      <c r="A83" s="43">
        <v>72</v>
      </c>
      <c r="B83" s="44">
        <v>13.43</v>
      </c>
      <c r="C83" s="44">
        <v>13.43</v>
      </c>
    </row>
    <row r="84" spans="1:3" x14ac:dyDescent="0.25">
      <c r="A84" s="43">
        <v>73</v>
      </c>
      <c r="B84" s="44">
        <v>12.82</v>
      </c>
      <c r="C84" s="44">
        <v>12.82</v>
      </c>
    </row>
    <row r="85" spans="1:3" x14ac:dyDescent="0.25">
      <c r="A85" s="43">
        <v>74</v>
      </c>
      <c r="B85" s="44">
        <v>12.21</v>
      </c>
      <c r="C85" s="44">
        <v>12.21</v>
      </c>
    </row>
    <row r="86" spans="1:3" x14ac:dyDescent="0.25">
      <c r="A86" s="43">
        <v>75</v>
      </c>
      <c r="B86" s="44">
        <v>11.6</v>
      </c>
      <c r="C86" s="44">
        <v>11.6</v>
      </c>
    </row>
    <row r="87" spans="1:3" x14ac:dyDescent="0.25">
      <c r="A87" s="43">
        <v>76</v>
      </c>
      <c r="B87" s="44">
        <v>11.01</v>
      </c>
      <c r="C87" s="44">
        <v>11.01</v>
      </c>
    </row>
    <row r="88" spans="1:3" x14ac:dyDescent="0.25">
      <c r="A88" s="43">
        <v>77</v>
      </c>
      <c r="B88" s="44">
        <v>10.42</v>
      </c>
      <c r="C88" s="44">
        <v>10.42</v>
      </c>
    </row>
    <row r="89" spans="1:3" x14ac:dyDescent="0.25">
      <c r="A89" s="43">
        <v>78</v>
      </c>
      <c r="B89" s="44">
        <v>9.83</v>
      </c>
      <c r="C89" s="44">
        <v>9.83</v>
      </c>
    </row>
    <row r="90" spans="1:3" x14ac:dyDescent="0.25">
      <c r="A90" s="43">
        <v>79</v>
      </c>
      <c r="B90" s="44">
        <v>9.24</v>
      </c>
      <c r="C90" s="44">
        <v>9.24</v>
      </c>
    </row>
    <row r="91" spans="1:3" x14ac:dyDescent="0.25">
      <c r="A91" s="43">
        <v>80</v>
      </c>
      <c r="B91" s="44">
        <v>8.66</v>
      </c>
      <c r="C91" s="44">
        <v>8.66</v>
      </c>
    </row>
    <row r="92" spans="1:3" x14ac:dyDescent="0.25">
      <c r="A92" s="43">
        <v>81</v>
      </c>
      <c r="B92" s="44">
        <v>8.08</v>
      </c>
      <c r="C92" s="44">
        <v>8.08</v>
      </c>
    </row>
    <row r="93" spans="1:3" x14ac:dyDescent="0.25">
      <c r="A93" s="43">
        <v>82</v>
      </c>
      <c r="B93" s="44">
        <v>7.52</v>
      </c>
      <c r="C93" s="44">
        <v>7.52</v>
      </c>
    </row>
    <row r="94" spans="1:3" x14ac:dyDescent="0.25">
      <c r="A94" s="43">
        <v>83</v>
      </c>
      <c r="B94" s="44">
        <v>6.96</v>
      </c>
      <c r="C94" s="44">
        <v>6.96</v>
      </c>
    </row>
    <row r="95" spans="1:3" x14ac:dyDescent="0.25">
      <c r="A95" s="43">
        <v>84</v>
      </c>
      <c r="B95" s="44">
        <v>6.42</v>
      </c>
      <c r="C95" s="44">
        <v>6.42</v>
      </c>
    </row>
    <row r="96" spans="1:3" x14ac:dyDescent="0.25">
      <c r="A96" s="43">
        <v>85</v>
      </c>
      <c r="B96" s="44">
        <v>5.9</v>
      </c>
      <c r="C96" s="44">
        <v>5.9</v>
      </c>
    </row>
  </sheetData>
  <sheetProtection algorithmName="SHA-512" hashValue="xZcCGWQ/IsvbUnPny9YJxahgjg6/VdxQxKDJw8nGqEAPL8yrVz0TLS5m0U17QFPLgls4Nsrey+tT+mApbbX6dQ==" saltValue="Yk5/9pE1d9vbShjL5p2gUg==" spinCount="100000" sheet="1" objects="1" scenarios="1"/>
  <conditionalFormatting sqref="A6:A21">
    <cfRule type="expression" dxfId="527" priority="9" stopIfTrue="1">
      <formula>MOD(ROW(),2)=0</formula>
    </cfRule>
    <cfRule type="expression" dxfId="526" priority="10" stopIfTrue="1">
      <formula>MOD(ROW(),2)&lt;&gt;0</formula>
    </cfRule>
  </conditionalFormatting>
  <conditionalFormatting sqref="B6:C21">
    <cfRule type="expression" dxfId="525" priority="11" stopIfTrue="1">
      <formula>MOD(ROW(),2)=0</formula>
    </cfRule>
    <cfRule type="expression" dxfId="524" priority="12" stopIfTrue="1">
      <formula>MOD(ROW(),2)&lt;&gt;0</formula>
    </cfRule>
  </conditionalFormatting>
  <conditionalFormatting sqref="A26:A96">
    <cfRule type="expression" dxfId="523" priority="13" stopIfTrue="1">
      <formula>MOD(ROW(),2)=0</formula>
    </cfRule>
    <cfRule type="expression" dxfId="522" priority="14" stopIfTrue="1">
      <formula>MOD(ROW(),2)&lt;&gt;0</formula>
    </cfRule>
  </conditionalFormatting>
  <conditionalFormatting sqref="B26:C96">
    <cfRule type="expression" dxfId="521" priority="15" stopIfTrue="1">
      <formula>MOD(ROW(),2)=0</formula>
    </cfRule>
    <cfRule type="expression" dxfId="520" priority="16"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9AA00-0505-4F41-A76E-B70762553E83}">
  <sheetPr codeName="Sheet40"/>
  <dimension ref="A1:E94"/>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Fire_S - Consolidated Factor Spreadsheet</v>
      </c>
    </row>
    <row r="3" spans="1:5" s="1" customFormat="1" ht="15.5" x14ac:dyDescent="0.35">
      <c r="A3" s="30" t="s">
        <v>2</v>
      </c>
      <c r="B3" s="3" t="str">
        <f>TABLE_FACTOR_TYPE_1 &amp; " - x-" &amp; TABLE_SERIES_NUMBER_1</f>
        <v>Pension Credit - x-316</v>
      </c>
    </row>
    <row r="6" spans="1:5" x14ac:dyDescent="0.25">
      <c r="A6" s="40" t="s">
        <v>390</v>
      </c>
      <c r="B6" s="47" t="s">
        <v>391</v>
      </c>
      <c r="C6" s="47"/>
      <c r="D6" s="47"/>
      <c r="E6" s="47"/>
    </row>
    <row r="7" spans="1:5" x14ac:dyDescent="0.25">
      <c r="A7" s="40" t="s">
        <v>392</v>
      </c>
      <c r="B7" s="47" t="s">
        <v>31</v>
      </c>
      <c r="C7" s="47"/>
      <c r="D7" s="47"/>
      <c r="E7" s="47"/>
    </row>
    <row r="8" spans="1:5" x14ac:dyDescent="0.25">
      <c r="A8" s="40" t="s">
        <v>138</v>
      </c>
      <c r="B8" s="47">
        <v>2015</v>
      </c>
      <c r="C8" s="47"/>
      <c r="D8" s="47"/>
      <c r="E8" s="47"/>
    </row>
    <row r="9" spans="1:5" x14ac:dyDescent="0.25">
      <c r="A9" s="40" t="s">
        <v>139</v>
      </c>
      <c r="B9" s="47" t="s">
        <v>219</v>
      </c>
      <c r="C9" s="47"/>
      <c r="D9" s="47"/>
      <c r="E9" s="47"/>
    </row>
    <row r="10" spans="1:5" x14ac:dyDescent="0.25">
      <c r="A10" s="40" t="s">
        <v>6</v>
      </c>
      <c r="B10" s="47" t="s">
        <v>228</v>
      </c>
      <c r="C10" s="47"/>
      <c r="D10" s="47"/>
      <c r="E10" s="47"/>
    </row>
    <row r="11" spans="1:5" x14ac:dyDescent="0.25">
      <c r="A11" s="40" t="s">
        <v>140</v>
      </c>
      <c r="B11" s="47" t="s">
        <v>159</v>
      </c>
      <c r="C11" s="47"/>
      <c r="D11" s="47"/>
      <c r="E11" s="47"/>
    </row>
    <row r="12" spans="1:5" x14ac:dyDescent="0.25">
      <c r="A12" s="40" t="s">
        <v>141</v>
      </c>
      <c r="B12" s="47" t="s">
        <v>154</v>
      </c>
      <c r="C12" s="47"/>
      <c r="D12" s="47"/>
      <c r="E12" s="47"/>
    </row>
    <row r="13" spans="1:5" x14ac:dyDescent="0.25">
      <c r="A13" s="40" t="s">
        <v>393</v>
      </c>
      <c r="B13" s="47" t="s">
        <v>155</v>
      </c>
      <c r="C13" s="47"/>
      <c r="D13" s="47"/>
      <c r="E13" s="47"/>
    </row>
    <row r="14" spans="1:5" x14ac:dyDescent="0.25">
      <c r="A14" s="40" t="s">
        <v>143</v>
      </c>
      <c r="B14" s="47">
        <v>316</v>
      </c>
      <c r="C14" s="47"/>
      <c r="D14" s="47"/>
      <c r="E14" s="47"/>
    </row>
    <row r="15" spans="1:5" x14ac:dyDescent="0.25">
      <c r="A15" s="40" t="s">
        <v>394</v>
      </c>
      <c r="B15" s="47" t="s">
        <v>229</v>
      </c>
      <c r="C15" s="47"/>
      <c r="D15" s="47"/>
      <c r="E15" s="47"/>
    </row>
    <row r="16" spans="1:5" x14ac:dyDescent="0.25">
      <c r="A16" s="40" t="s">
        <v>145</v>
      </c>
      <c r="B16" s="47" t="s">
        <v>230</v>
      </c>
      <c r="C16" s="47"/>
      <c r="D16" s="47"/>
      <c r="E16" s="47"/>
    </row>
    <row r="17" spans="1:5" x14ac:dyDescent="0.25">
      <c r="A17" s="41" t="s">
        <v>395</v>
      </c>
      <c r="B17" s="47"/>
      <c r="C17" s="47"/>
      <c r="D17" s="47"/>
      <c r="E17" s="47"/>
    </row>
    <row r="18" spans="1:5" x14ac:dyDescent="0.25">
      <c r="A18" s="40" t="s">
        <v>147</v>
      </c>
      <c r="B18" s="48">
        <v>46163</v>
      </c>
      <c r="C18" s="48"/>
      <c r="D18" s="48"/>
      <c r="E18" s="48"/>
    </row>
    <row r="19" spans="1:5" x14ac:dyDescent="0.25">
      <c r="A19" s="40" t="s">
        <v>148</v>
      </c>
      <c r="B19" s="48"/>
      <c r="C19" s="48"/>
      <c r="D19" s="48"/>
      <c r="E19" s="48"/>
    </row>
    <row r="20" spans="1:5" x14ac:dyDescent="0.25">
      <c r="A20" s="40" t="s">
        <v>149</v>
      </c>
      <c r="B20" s="47" t="s">
        <v>158</v>
      </c>
      <c r="C20" s="47"/>
      <c r="D20" s="47"/>
      <c r="E20" s="47"/>
    </row>
    <row r="21" spans="1:5" x14ac:dyDescent="0.25">
      <c r="A21" s="40" t="s">
        <v>396</v>
      </c>
      <c r="B21" s="47" t="s">
        <v>77</v>
      </c>
      <c r="C21" s="47"/>
      <c r="D21" s="47"/>
      <c r="E21" s="47"/>
    </row>
    <row r="23" spans="1:5" x14ac:dyDescent="0.25">
      <c r="A23" s="23" t="str">
        <f>HYPERLINK("#'Factor List'!A1", "Back to Factor List")</f>
        <v>Back to Factor List</v>
      </c>
      <c r="B23" s="23" t="str">
        <f>HYPERLINK("#'Assumptions'!A1", "Assumptions")</f>
        <v>Assumptions</v>
      </c>
    </row>
    <row r="26" spans="1:5" s="57" customFormat="1" ht="13" x14ac:dyDescent="0.25">
      <c r="A26" s="56" t="s">
        <v>397</v>
      </c>
      <c r="B26" s="56" t="s">
        <v>408</v>
      </c>
      <c r="C26" s="56" t="s">
        <v>409</v>
      </c>
      <c r="D26" s="56" t="s">
        <v>410</v>
      </c>
      <c r="E26" s="56" t="s">
        <v>411</v>
      </c>
    </row>
    <row r="27" spans="1:5" x14ac:dyDescent="0.25">
      <c r="A27" s="43">
        <v>18</v>
      </c>
      <c r="B27" s="44">
        <v>7.64</v>
      </c>
      <c r="C27" s="44">
        <v>7.26</v>
      </c>
      <c r="D27" s="44">
        <v>6.89</v>
      </c>
      <c r="E27" s="44">
        <v>6.53</v>
      </c>
    </row>
    <row r="28" spans="1:5" x14ac:dyDescent="0.25">
      <c r="A28" s="43">
        <v>19</v>
      </c>
      <c r="B28" s="44">
        <v>7.77</v>
      </c>
      <c r="C28" s="44">
        <v>7.39</v>
      </c>
      <c r="D28" s="44">
        <v>7.01</v>
      </c>
      <c r="E28" s="44">
        <v>6.65</v>
      </c>
    </row>
    <row r="29" spans="1:5" x14ac:dyDescent="0.25">
      <c r="A29" s="43">
        <v>20</v>
      </c>
      <c r="B29" s="44">
        <v>7.91</v>
      </c>
      <c r="C29" s="44">
        <v>7.52</v>
      </c>
      <c r="D29" s="44">
        <v>7.14</v>
      </c>
      <c r="E29" s="44">
        <v>6.76</v>
      </c>
    </row>
    <row r="30" spans="1:5" x14ac:dyDescent="0.25">
      <c r="A30" s="43">
        <v>21</v>
      </c>
      <c r="B30" s="44">
        <v>8.0500000000000007</v>
      </c>
      <c r="C30" s="44">
        <v>7.65</v>
      </c>
      <c r="D30" s="44">
        <v>7.26</v>
      </c>
      <c r="E30" s="44">
        <v>6.88</v>
      </c>
    </row>
    <row r="31" spans="1:5" x14ac:dyDescent="0.25">
      <c r="A31" s="43">
        <v>22</v>
      </c>
      <c r="B31" s="44">
        <v>8.19</v>
      </c>
      <c r="C31" s="44">
        <v>7.78</v>
      </c>
      <c r="D31" s="44">
        <v>7.39</v>
      </c>
      <c r="E31" s="44">
        <v>7</v>
      </c>
    </row>
    <row r="32" spans="1:5" x14ac:dyDescent="0.25">
      <c r="A32" s="43">
        <v>23</v>
      </c>
      <c r="B32" s="44">
        <v>8.34</v>
      </c>
      <c r="C32" s="44">
        <v>7.92</v>
      </c>
      <c r="D32" s="44">
        <v>7.52</v>
      </c>
      <c r="E32" s="44">
        <v>7.12</v>
      </c>
    </row>
    <row r="33" spans="1:5" x14ac:dyDescent="0.25">
      <c r="A33" s="43">
        <v>24</v>
      </c>
      <c r="B33" s="44">
        <v>8.48</v>
      </c>
      <c r="C33" s="44">
        <v>8.06</v>
      </c>
      <c r="D33" s="44">
        <v>7.65</v>
      </c>
      <c r="E33" s="44">
        <v>7.25</v>
      </c>
    </row>
    <row r="34" spans="1:5" x14ac:dyDescent="0.25">
      <c r="A34" s="43">
        <v>25</v>
      </c>
      <c r="B34" s="44">
        <v>8.6300000000000008</v>
      </c>
      <c r="C34" s="44">
        <v>8.1999999999999993</v>
      </c>
      <c r="D34" s="44">
        <v>7.78</v>
      </c>
      <c r="E34" s="44">
        <v>7.37</v>
      </c>
    </row>
    <row r="35" spans="1:5" x14ac:dyDescent="0.25">
      <c r="A35" s="43">
        <v>26</v>
      </c>
      <c r="B35" s="44">
        <v>8.7899999999999991</v>
      </c>
      <c r="C35" s="44">
        <v>8.35</v>
      </c>
      <c r="D35" s="44">
        <v>7.92</v>
      </c>
      <c r="E35" s="44">
        <v>7.5</v>
      </c>
    </row>
    <row r="36" spans="1:5" x14ac:dyDescent="0.25">
      <c r="A36" s="43">
        <v>27</v>
      </c>
      <c r="B36" s="44">
        <v>8.94</v>
      </c>
      <c r="C36" s="44">
        <v>8.49</v>
      </c>
      <c r="D36" s="44">
        <v>8.06</v>
      </c>
      <c r="E36" s="44">
        <v>7.63</v>
      </c>
    </row>
    <row r="37" spans="1:5" x14ac:dyDescent="0.25">
      <c r="A37" s="43">
        <v>28</v>
      </c>
      <c r="B37" s="44">
        <v>9.1</v>
      </c>
      <c r="C37" s="44">
        <v>8.64</v>
      </c>
      <c r="D37" s="44">
        <v>8.1999999999999993</v>
      </c>
      <c r="E37" s="44">
        <v>7.76</v>
      </c>
    </row>
    <row r="38" spans="1:5" x14ac:dyDescent="0.25">
      <c r="A38" s="43">
        <v>29</v>
      </c>
      <c r="B38" s="44">
        <v>9.26</v>
      </c>
      <c r="C38" s="44">
        <v>8.8000000000000007</v>
      </c>
      <c r="D38" s="44">
        <v>8.34</v>
      </c>
      <c r="E38" s="44">
        <v>7.9</v>
      </c>
    </row>
    <row r="39" spans="1:5" x14ac:dyDescent="0.25">
      <c r="A39" s="43">
        <v>30</v>
      </c>
      <c r="B39" s="44">
        <v>9.43</v>
      </c>
      <c r="C39" s="44">
        <v>8.9499999999999993</v>
      </c>
      <c r="D39" s="44">
        <v>8.49</v>
      </c>
      <c r="E39" s="44">
        <v>8.0299999999999994</v>
      </c>
    </row>
    <row r="40" spans="1:5" x14ac:dyDescent="0.25">
      <c r="A40" s="43">
        <v>31</v>
      </c>
      <c r="B40" s="44">
        <v>9.59</v>
      </c>
      <c r="C40" s="44">
        <v>9.11</v>
      </c>
      <c r="D40" s="44">
        <v>8.6300000000000008</v>
      </c>
      <c r="E40" s="44">
        <v>8.17</v>
      </c>
    </row>
    <row r="41" spans="1:5" x14ac:dyDescent="0.25">
      <c r="A41" s="43">
        <v>32</v>
      </c>
      <c r="B41" s="44">
        <v>9.76</v>
      </c>
      <c r="C41" s="44">
        <v>9.27</v>
      </c>
      <c r="D41" s="44">
        <v>8.7799999999999994</v>
      </c>
      <c r="E41" s="44">
        <v>8.31</v>
      </c>
    </row>
    <row r="42" spans="1:5" x14ac:dyDescent="0.25">
      <c r="A42" s="43">
        <v>33</v>
      </c>
      <c r="B42" s="44">
        <v>9.94</v>
      </c>
      <c r="C42" s="44">
        <v>9.43</v>
      </c>
      <c r="D42" s="44">
        <v>8.94</v>
      </c>
      <c r="E42" s="44">
        <v>8.4600000000000009</v>
      </c>
    </row>
    <row r="43" spans="1:5" x14ac:dyDescent="0.25">
      <c r="A43" s="43">
        <v>34</v>
      </c>
      <c r="B43" s="44">
        <v>10.11</v>
      </c>
      <c r="C43" s="44">
        <v>9.6</v>
      </c>
      <c r="D43" s="44">
        <v>9.09</v>
      </c>
      <c r="E43" s="44">
        <v>8.6</v>
      </c>
    </row>
    <row r="44" spans="1:5" x14ac:dyDescent="0.25">
      <c r="A44" s="43">
        <v>35</v>
      </c>
      <c r="B44" s="44">
        <v>10.29</v>
      </c>
      <c r="C44" s="44">
        <v>9.76</v>
      </c>
      <c r="D44" s="44">
        <v>9.25</v>
      </c>
      <c r="E44" s="44">
        <v>8.75</v>
      </c>
    </row>
    <row r="45" spans="1:5" x14ac:dyDescent="0.25">
      <c r="A45" s="43">
        <v>36</v>
      </c>
      <c r="B45" s="44">
        <v>10.47</v>
      </c>
      <c r="C45" s="44">
        <v>9.94</v>
      </c>
      <c r="D45" s="44">
        <v>9.41</v>
      </c>
      <c r="E45" s="44">
        <v>8.9</v>
      </c>
    </row>
    <row r="46" spans="1:5" x14ac:dyDescent="0.25">
      <c r="A46" s="43">
        <v>37</v>
      </c>
      <c r="B46" s="44">
        <v>10.66</v>
      </c>
      <c r="C46" s="44">
        <v>10.11</v>
      </c>
      <c r="D46" s="44">
        <v>9.58</v>
      </c>
      <c r="E46" s="44">
        <v>9.06</v>
      </c>
    </row>
    <row r="47" spans="1:5" x14ac:dyDescent="0.25">
      <c r="A47" s="43">
        <v>38</v>
      </c>
      <c r="B47" s="44">
        <v>10.85</v>
      </c>
      <c r="C47" s="44">
        <v>10.29</v>
      </c>
      <c r="D47" s="44">
        <v>9.75</v>
      </c>
      <c r="E47" s="44">
        <v>9.2200000000000006</v>
      </c>
    </row>
    <row r="48" spans="1:5" x14ac:dyDescent="0.25">
      <c r="A48" s="43">
        <v>39</v>
      </c>
      <c r="B48" s="44">
        <v>11.04</v>
      </c>
      <c r="C48" s="44">
        <v>10.47</v>
      </c>
      <c r="D48" s="44">
        <v>9.92</v>
      </c>
      <c r="E48" s="44">
        <v>9.3800000000000008</v>
      </c>
    </row>
    <row r="49" spans="1:5" x14ac:dyDescent="0.25">
      <c r="A49" s="43">
        <v>40</v>
      </c>
      <c r="B49" s="44">
        <v>11.23</v>
      </c>
      <c r="C49" s="44">
        <v>10.66</v>
      </c>
      <c r="D49" s="44">
        <v>10.09</v>
      </c>
      <c r="E49" s="44">
        <v>9.5399999999999991</v>
      </c>
    </row>
    <row r="50" spans="1:5" x14ac:dyDescent="0.25">
      <c r="A50" s="43">
        <v>41</v>
      </c>
      <c r="B50" s="44">
        <v>11.43</v>
      </c>
      <c r="C50" s="44">
        <v>10.84</v>
      </c>
      <c r="D50" s="44">
        <v>10.27</v>
      </c>
      <c r="E50" s="44">
        <v>9.7100000000000009</v>
      </c>
    </row>
    <row r="51" spans="1:5" x14ac:dyDescent="0.25">
      <c r="A51" s="43">
        <v>42</v>
      </c>
      <c r="B51" s="44">
        <v>11.64</v>
      </c>
      <c r="C51" s="44">
        <v>11.04</v>
      </c>
      <c r="D51" s="44">
        <v>10.45</v>
      </c>
      <c r="E51" s="44">
        <v>9.8699999999999992</v>
      </c>
    </row>
    <row r="52" spans="1:5" x14ac:dyDescent="0.25">
      <c r="A52" s="43">
        <v>43</v>
      </c>
      <c r="B52" s="44">
        <v>11.85</v>
      </c>
      <c r="C52" s="44">
        <v>11.23</v>
      </c>
      <c r="D52" s="44">
        <v>10.63</v>
      </c>
      <c r="E52" s="44">
        <v>10.050000000000001</v>
      </c>
    </row>
    <row r="53" spans="1:5" x14ac:dyDescent="0.25">
      <c r="A53" s="43">
        <v>44</v>
      </c>
      <c r="B53" s="44">
        <v>12.06</v>
      </c>
      <c r="C53" s="44">
        <v>11.43</v>
      </c>
      <c r="D53" s="44">
        <v>10.82</v>
      </c>
      <c r="E53" s="44">
        <v>10.220000000000001</v>
      </c>
    </row>
    <row r="54" spans="1:5" x14ac:dyDescent="0.25">
      <c r="A54" s="43">
        <v>45</v>
      </c>
      <c r="B54" s="44">
        <v>12.28</v>
      </c>
      <c r="C54" s="44">
        <v>11.64</v>
      </c>
      <c r="D54" s="44">
        <v>11.01</v>
      </c>
      <c r="E54" s="44">
        <v>10.4</v>
      </c>
    </row>
    <row r="55" spans="1:5" x14ac:dyDescent="0.25">
      <c r="A55" s="43">
        <v>46</v>
      </c>
      <c r="B55" s="44">
        <v>12.5</v>
      </c>
      <c r="C55" s="44">
        <v>11.85</v>
      </c>
      <c r="D55" s="44">
        <v>11.21</v>
      </c>
      <c r="E55" s="44">
        <v>10.59</v>
      </c>
    </row>
    <row r="56" spans="1:5" x14ac:dyDescent="0.25">
      <c r="A56" s="43">
        <v>47</v>
      </c>
      <c r="B56" s="44">
        <v>12.73</v>
      </c>
      <c r="C56" s="44">
        <v>12.06</v>
      </c>
      <c r="D56" s="44">
        <v>11.41</v>
      </c>
      <c r="E56" s="44">
        <v>10.78</v>
      </c>
    </row>
    <row r="57" spans="1:5" x14ac:dyDescent="0.25">
      <c r="A57" s="43">
        <v>48</v>
      </c>
      <c r="B57" s="44">
        <v>12.96</v>
      </c>
      <c r="C57" s="44">
        <v>12.28</v>
      </c>
      <c r="D57" s="44">
        <v>11.62</v>
      </c>
      <c r="E57" s="44">
        <v>10.97</v>
      </c>
    </row>
    <row r="58" spans="1:5" x14ac:dyDescent="0.25">
      <c r="A58" s="43">
        <v>49</v>
      </c>
      <c r="B58" s="44">
        <v>13.2</v>
      </c>
      <c r="C58" s="44">
        <v>12.5</v>
      </c>
      <c r="D58" s="44">
        <v>11.83</v>
      </c>
      <c r="E58" s="44">
        <v>11.17</v>
      </c>
    </row>
    <row r="59" spans="1:5" x14ac:dyDescent="0.25">
      <c r="A59" s="43">
        <v>50</v>
      </c>
      <c r="B59" s="44">
        <v>13.44</v>
      </c>
      <c r="C59" s="44">
        <v>12.73</v>
      </c>
      <c r="D59" s="44">
        <v>12.04</v>
      </c>
      <c r="E59" s="44">
        <v>11.37</v>
      </c>
    </row>
    <row r="60" spans="1:5" x14ac:dyDescent="0.25">
      <c r="A60" s="43">
        <v>51</v>
      </c>
      <c r="B60" s="44">
        <v>13.69</v>
      </c>
      <c r="C60" s="44">
        <v>12.97</v>
      </c>
      <c r="D60" s="44">
        <v>12.26</v>
      </c>
      <c r="E60" s="44">
        <v>11.58</v>
      </c>
    </row>
    <row r="61" spans="1:5" x14ac:dyDescent="0.25">
      <c r="A61" s="43">
        <v>52</v>
      </c>
      <c r="B61" s="44">
        <v>13.95</v>
      </c>
      <c r="C61" s="44">
        <v>13.21</v>
      </c>
      <c r="D61" s="44">
        <v>12.49</v>
      </c>
      <c r="E61" s="44">
        <v>11.79</v>
      </c>
    </row>
    <row r="62" spans="1:5" x14ac:dyDescent="0.25">
      <c r="A62" s="43">
        <v>53</v>
      </c>
      <c r="B62" s="44">
        <v>14.21</v>
      </c>
      <c r="C62" s="44">
        <v>13.46</v>
      </c>
      <c r="D62" s="44">
        <v>12.72</v>
      </c>
      <c r="E62" s="44">
        <v>12.01</v>
      </c>
    </row>
    <row r="63" spans="1:5" x14ac:dyDescent="0.25">
      <c r="A63" s="43">
        <v>54</v>
      </c>
      <c r="B63" s="44">
        <v>14.48</v>
      </c>
      <c r="C63" s="44">
        <v>13.71</v>
      </c>
      <c r="D63" s="44">
        <v>12.96</v>
      </c>
      <c r="E63" s="44">
        <v>12.23</v>
      </c>
    </row>
    <row r="64" spans="1:5" x14ac:dyDescent="0.25">
      <c r="A64" s="43">
        <v>55</v>
      </c>
      <c r="B64" s="44">
        <v>14.76</v>
      </c>
      <c r="C64" s="44">
        <v>13.97</v>
      </c>
      <c r="D64" s="44">
        <v>13.21</v>
      </c>
      <c r="E64" s="44">
        <v>12.46</v>
      </c>
    </row>
    <row r="65" spans="1:5" x14ac:dyDescent="0.25">
      <c r="A65" s="43">
        <v>56</v>
      </c>
      <c r="B65" s="44">
        <v>15.05</v>
      </c>
      <c r="C65" s="44">
        <v>14.25</v>
      </c>
      <c r="D65" s="44">
        <v>13.46</v>
      </c>
      <c r="E65" s="44">
        <v>12.7</v>
      </c>
    </row>
    <row r="66" spans="1:5" x14ac:dyDescent="0.25">
      <c r="A66" s="43">
        <v>57</v>
      </c>
      <c r="B66" s="44">
        <v>15.35</v>
      </c>
      <c r="C66" s="44">
        <v>14.53</v>
      </c>
      <c r="D66" s="44">
        <v>13.72</v>
      </c>
      <c r="E66" s="44">
        <v>12.94</v>
      </c>
    </row>
    <row r="67" spans="1:5" x14ac:dyDescent="0.25">
      <c r="A67" s="43">
        <v>58</v>
      </c>
      <c r="B67" s="44">
        <v>15.66</v>
      </c>
      <c r="C67" s="44">
        <v>14.82</v>
      </c>
      <c r="D67" s="44">
        <v>14</v>
      </c>
      <c r="E67" s="44">
        <v>13.2</v>
      </c>
    </row>
    <row r="68" spans="1:5" x14ac:dyDescent="0.25">
      <c r="A68" s="43">
        <v>59</v>
      </c>
      <c r="B68" s="44">
        <v>15.98</v>
      </c>
      <c r="C68" s="44">
        <v>15.12</v>
      </c>
      <c r="D68" s="44">
        <v>14.28</v>
      </c>
      <c r="E68" s="44">
        <v>13.46</v>
      </c>
    </row>
    <row r="69" spans="1:5" x14ac:dyDescent="0.25">
      <c r="A69" s="43">
        <v>60</v>
      </c>
      <c r="B69" s="44">
        <v>16.309999999999999</v>
      </c>
      <c r="C69" s="44">
        <v>15.43</v>
      </c>
      <c r="D69" s="44">
        <v>14.57</v>
      </c>
      <c r="E69" s="44">
        <v>13.74</v>
      </c>
    </row>
    <row r="70" spans="1:5" x14ac:dyDescent="0.25">
      <c r="A70" s="43">
        <v>61</v>
      </c>
      <c r="B70" s="44">
        <v>16.66</v>
      </c>
      <c r="C70" s="44">
        <v>15.75</v>
      </c>
      <c r="D70" s="44">
        <v>14.88</v>
      </c>
      <c r="E70" s="44">
        <v>14.02</v>
      </c>
    </row>
    <row r="71" spans="1:5" x14ac:dyDescent="0.25">
      <c r="A71" s="43">
        <v>62</v>
      </c>
      <c r="B71" s="44">
        <v>17.02</v>
      </c>
      <c r="C71" s="44">
        <v>16.100000000000001</v>
      </c>
      <c r="D71" s="44">
        <v>15.2</v>
      </c>
      <c r="E71" s="44">
        <v>14.32</v>
      </c>
    </row>
    <row r="72" spans="1:5" x14ac:dyDescent="0.25">
      <c r="A72" s="43">
        <v>63</v>
      </c>
      <c r="B72" s="44">
        <v>17.399999999999999</v>
      </c>
      <c r="C72" s="44">
        <v>16.46</v>
      </c>
      <c r="D72" s="44">
        <v>15.53</v>
      </c>
      <c r="E72" s="44">
        <v>14.64</v>
      </c>
    </row>
    <row r="73" spans="1:5" x14ac:dyDescent="0.25">
      <c r="A73" s="43">
        <v>64</v>
      </c>
      <c r="B73" s="44">
        <v>17.8</v>
      </c>
      <c r="C73" s="44">
        <v>16.829999999999998</v>
      </c>
      <c r="D73" s="44">
        <v>15.89</v>
      </c>
      <c r="E73" s="44">
        <v>14.97</v>
      </c>
    </row>
    <row r="74" spans="1:5" x14ac:dyDescent="0.25">
      <c r="A74" s="43">
        <v>65</v>
      </c>
      <c r="B74" s="44">
        <v>17.7</v>
      </c>
      <c r="C74" s="44">
        <v>17.23</v>
      </c>
      <c r="D74" s="44">
        <v>16.260000000000002</v>
      </c>
      <c r="E74" s="44">
        <v>15.32</v>
      </c>
    </row>
    <row r="75" spans="1:5" x14ac:dyDescent="0.25">
      <c r="A75" s="43">
        <v>66</v>
      </c>
      <c r="B75" s="44">
        <v>17.09</v>
      </c>
      <c r="C75" s="44">
        <v>17.12</v>
      </c>
      <c r="D75" s="44">
        <v>16.649999999999999</v>
      </c>
      <c r="E75" s="44">
        <v>15.68</v>
      </c>
    </row>
    <row r="76" spans="1:5" x14ac:dyDescent="0.25">
      <c r="A76" s="43">
        <v>67</v>
      </c>
      <c r="B76" s="44">
        <v>16.48</v>
      </c>
      <c r="C76" s="44">
        <v>16.5</v>
      </c>
      <c r="D76" s="44">
        <v>16.54</v>
      </c>
      <c r="E76" s="44">
        <v>16.07</v>
      </c>
    </row>
    <row r="77" spans="1:5" x14ac:dyDescent="0.25">
      <c r="A77" s="43">
        <v>68</v>
      </c>
      <c r="B77" s="44">
        <v>15.86</v>
      </c>
      <c r="C77" s="44">
        <v>15.88</v>
      </c>
      <c r="D77" s="44">
        <v>15.91</v>
      </c>
      <c r="E77" s="44">
        <v>15.95</v>
      </c>
    </row>
    <row r="78" spans="1:5" x14ac:dyDescent="0.25">
      <c r="A78" s="43">
        <v>69</v>
      </c>
      <c r="B78" s="44">
        <v>15.25</v>
      </c>
      <c r="C78" s="44">
        <v>15.26</v>
      </c>
      <c r="D78" s="44">
        <v>15.28</v>
      </c>
      <c r="E78" s="44">
        <v>15.31</v>
      </c>
    </row>
    <row r="79" spans="1:5" x14ac:dyDescent="0.25">
      <c r="A79" s="43">
        <v>70</v>
      </c>
      <c r="B79" s="44">
        <v>14.64</v>
      </c>
      <c r="C79" s="44">
        <v>14.65</v>
      </c>
      <c r="D79" s="44">
        <v>14.66</v>
      </c>
      <c r="E79" s="44">
        <v>14.68</v>
      </c>
    </row>
    <row r="80" spans="1:5" x14ac:dyDescent="0.25">
      <c r="A80" s="43">
        <v>71</v>
      </c>
      <c r="B80" s="44">
        <v>14.03</v>
      </c>
      <c r="C80" s="44">
        <v>14.03</v>
      </c>
      <c r="D80" s="44">
        <v>14.04</v>
      </c>
      <c r="E80" s="44">
        <v>14.05</v>
      </c>
    </row>
    <row r="81" spans="1:5" x14ac:dyDescent="0.25">
      <c r="A81" s="43">
        <v>72</v>
      </c>
      <c r="B81" s="44">
        <v>13.43</v>
      </c>
      <c r="C81" s="44">
        <v>13.43</v>
      </c>
      <c r="D81" s="44">
        <v>13.43</v>
      </c>
      <c r="E81" s="44">
        <v>13.43</v>
      </c>
    </row>
    <row r="82" spans="1:5" x14ac:dyDescent="0.25">
      <c r="A82" s="43">
        <v>73</v>
      </c>
      <c r="B82" s="44">
        <v>12.82</v>
      </c>
      <c r="C82" s="44">
        <v>12.82</v>
      </c>
      <c r="D82" s="44">
        <v>12.82</v>
      </c>
      <c r="E82" s="44">
        <v>12.82</v>
      </c>
    </row>
    <row r="83" spans="1:5" x14ac:dyDescent="0.25">
      <c r="A83" s="43">
        <v>74</v>
      </c>
      <c r="B83" s="44">
        <v>12.21</v>
      </c>
      <c r="C83" s="44">
        <v>12.21</v>
      </c>
      <c r="D83" s="44">
        <v>12.21</v>
      </c>
      <c r="E83" s="44">
        <v>12.21</v>
      </c>
    </row>
    <row r="84" spans="1:5" x14ac:dyDescent="0.25">
      <c r="A84" s="43">
        <v>75</v>
      </c>
      <c r="B84" s="44">
        <v>11.6</v>
      </c>
      <c r="C84" s="44">
        <v>11.6</v>
      </c>
      <c r="D84" s="44">
        <v>11.6</v>
      </c>
      <c r="E84" s="44">
        <v>11.6</v>
      </c>
    </row>
    <row r="85" spans="1:5" x14ac:dyDescent="0.25">
      <c r="A85" s="43">
        <v>76</v>
      </c>
      <c r="B85" s="44">
        <v>11.01</v>
      </c>
      <c r="C85" s="44">
        <v>11.01</v>
      </c>
      <c r="D85" s="44">
        <v>11.01</v>
      </c>
      <c r="E85" s="44">
        <v>11.01</v>
      </c>
    </row>
    <row r="86" spans="1:5" x14ac:dyDescent="0.25">
      <c r="A86" s="43">
        <v>77</v>
      </c>
      <c r="B86" s="44">
        <v>10.42</v>
      </c>
      <c r="C86" s="44">
        <v>10.42</v>
      </c>
      <c r="D86" s="44">
        <v>10.42</v>
      </c>
      <c r="E86" s="44">
        <v>10.42</v>
      </c>
    </row>
    <row r="87" spans="1:5" x14ac:dyDescent="0.25">
      <c r="A87" s="43">
        <v>78</v>
      </c>
      <c r="B87" s="44">
        <v>9.83</v>
      </c>
      <c r="C87" s="44">
        <v>9.83</v>
      </c>
      <c r="D87" s="44">
        <v>9.83</v>
      </c>
      <c r="E87" s="44">
        <v>9.83</v>
      </c>
    </row>
    <row r="88" spans="1:5" x14ac:dyDescent="0.25">
      <c r="A88" s="43">
        <v>79</v>
      </c>
      <c r="B88" s="44">
        <v>9.24</v>
      </c>
      <c r="C88" s="44">
        <v>9.24</v>
      </c>
      <c r="D88" s="44">
        <v>9.24</v>
      </c>
      <c r="E88" s="44">
        <v>9.24</v>
      </c>
    </row>
    <row r="89" spans="1:5" x14ac:dyDescent="0.25">
      <c r="A89" s="43">
        <v>80</v>
      </c>
      <c r="B89" s="44">
        <v>8.66</v>
      </c>
      <c r="C89" s="44">
        <v>8.66</v>
      </c>
      <c r="D89" s="44">
        <v>8.66</v>
      </c>
      <c r="E89" s="44">
        <v>8.66</v>
      </c>
    </row>
    <row r="90" spans="1:5" x14ac:dyDescent="0.25">
      <c r="A90" s="43">
        <v>81</v>
      </c>
      <c r="B90" s="44">
        <v>8.08</v>
      </c>
      <c r="C90" s="44">
        <v>8.08</v>
      </c>
      <c r="D90" s="44">
        <v>8.08</v>
      </c>
      <c r="E90" s="44">
        <v>8.08</v>
      </c>
    </row>
    <row r="91" spans="1:5" x14ac:dyDescent="0.25">
      <c r="A91" s="43">
        <v>82</v>
      </c>
      <c r="B91" s="44">
        <v>7.52</v>
      </c>
      <c r="C91" s="44">
        <v>7.52</v>
      </c>
      <c r="D91" s="44">
        <v>7.52</v>
      </c>
      <c r="E91" s="44">
        <v>7.52</v>
      </c>
    </row>
    <row r="92" spans="1:5" x14ac:dyDescent="0.25">
      <c r="A92" s="43">
        <v>83</v>
      </c>
      <c r="B92" s="44">
        <v>6.96</v>
      </c>
      <c r="C92" s="44">
        <v>6.96</v>
      </c>
      <c r="D92" s="44">
        <v>6.96</v>
      </c>
      <c r="E92" s="44">
        <v>6.96</v>
      </c>
    </row>
    <row r="93" spans="1:5" x14ac:dyDescent="0.25">
      <c r="A93" s="43">
        <v>84</v>
      </c>
      <c r="B93" s="44">
        <v>6.42</v>
      </c>
      <c r="C93" s="44">
        <v>6.42</v>
      </c>
      <c r="D93" s="44">
        <v>6.42</v>
      </c>
      <c r="E93" s="44">
        <v>6.42</v>
      </c>
    </row>
    <row r="94" spans="1:5" x14ac:dyDescent="0.25">
      <c r="A94" s="43">
        <v>85</v>
      </c>
      <c r="B94" s="44">
        <v>5.9</v>
      </c>
      <c r="C94" s="44">
        <v>5.9</v>
      </c>
      <c r="D94" s="44">
        <v>5.9</v>
      </c>
      <c r="E94" s="44">
        <v>5.9</v>
      </c>
    </row>
  </sheetData>
  <sheetProtection algorithmName="SHA-512" hashValue="IaQTTBhnv5yIoKoUNRFqpLHSlJY8AnWIf1sODKlZ8WWddMlH25IRg72ZpDUnSSauc45hDLJM+vUexXBe5/khGQ==" saltValue="6NSAhtfjhifH9/+B8M4hSA==" spinCount="100000" sheet="1" objects="1" scenarios="1"/>
  <conditionalFormatting sqref="A6:A21">
    <cfRule type="expression" dxfId="517" priority="9" stopIfTrue="1">
      <formula>MOD(ROW(),2)=0</formula>
    </cfRule>
    <cfRule type="expression" dxfId="516" priority="10" stopIfTrue="1">
      <formula>MOD(ROW(),2)&lt;&gt;0</formula>
    </cfRule>
  </conditionalFormatting>
  <conditionalFormatting sqref="B6:E21">
    <cfRule type="expression" dxfId="515" priority="11" stopIfTrue="1">
      <formula>MOD(ROW(),2)=0</formula>
    </cfRule>
    <cfRule type="expression" dxfId="514" priority="12" stopIfTrue="1">
      <formula>MOD(ROW(),2)&lt;&gt;0</formula>
    </cfRule>
  </conditionalFormatting>
  <conditionalFormatting sqref="A26:A94">
    <cfRule type="expression" dxfId="513" priority="13" stopIfTrue="1">
      <formula>MOD(ROW(),2)=0</formula>
    </cfRule>
    <cfRule type="expression" dxfId="512" priority="14" stopIfTrue="1">
      <formula>MOD(ROW(),2)&lt;&gt;0</formula>
    </cfRule>
  </conditionalFormatting>
  <conditionalFormatting sqref="B26:E94">
    <cfRule type="expression" dxfId="511" priority="15" stopIfTrue="1">
      <formula>MOD(ROW(),2)=0</formula>
    </cfRule>
    <cfRule type="expression" dxfId="510" priority="16"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2A10B-E935-43C3-AFBE-78794584A383}">
  <sheetPr codeName="Sheet42"/>
  <dimension ref="A1:E94"/>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Fire_S - Consolidated Factor Spreadsheet</v>
      </c>
    </row>
    <row r="3" spans="1:5" s="1" customFormat="1" ht="15.5" x14ac:dyDescent="0.35">
      <c r="A3" s="30" t="s">
        <v>2</v>
      </c>
      <c r="B3" s="3" t="str">
        <f>TABLE_FACTOR_TYPE_1 &amp; " - x-" &amp; TABLE_SERIES_NUMBER_1</f>
        <v>Pension Credit - x-317</v>
      </c>
    </row>
    <row r="6" spans="1:5" x14ac:dyDescent="0.25">
      <c r="A6" s="40" t="s">
        <v>390</v>
      </c>
      <c r="B6" s="47" t="s">
        <v>391</v>
      </c>
      <c r="C6" s="47"/>
      <c r="D6" s="47"/>
      <c r="E6" s="47"/>
    </row>
    <row r="7" spans="1:5" x14ac:dyDescent="0.25">
      <c r="A7" s="40" t="s">
        <v>392</v>
      </c>
      <c r="B7" s="47" t="s">
        <v>31</v>
      </c>
      <c r="C7" s="47"/>
      <c r="D7" s="47"/>
      <c r="E7" s="47"/>
    </row>
    <row r="8" spans="1:5" x14ac:dyDescent="0.25">
      <c r="A8" s="40" t="s">
        <v>138</v>
      </c>
      <c r="B8" s="47">
        <v>2015</v>
      </c>
      <c r="C8" s="47"/>
      <c r="D8" s="47"/>
      <c r="E8" s="47"/>
    </row>
    <row r="9" spans="1:5" x14ac:dyDescent="0.25">
      <c r="A9" s="40" t="s">
        <v>139</v>
      </c>
      <c r="B9" s="47" t="s">
        <v>219</v>
      </c>
      <c r="C9" s="47"/>
      <c r="D9" s="47"/>
      <c r="E9" s="47"/>
    </row>
    <row r="10" spans="1:5" x14ac:dyDescent="0.25">
      <c r="A10" s="40" t="s">
        <v>6</v>
      </c>
      <c r="B10" s="47" t="s">
        <v>237</v>
      </c>
      <c r="C10" s="47"/>
      <c r="D10" s="47"/>
      <c r="E10" s="47"/>
    </row>
    <row r="11" spans="1:5" x14ac:dyDescent="0.25">
      <c r="A11" s="40" t="s">
        <v>140</v>
      </c>
      <c r="B11" s="47" t="s">
        <v>153</v>
      </c>
      <c r="C11" s="47"/>
      <c r="D11" s="47"/>
      <c r="E11" s="47"/>
    </row>
    <row r="12" spans="1:5" x14ac:dyDescent="0.25">
      <c r="A12" s="40" t="s">
        <v>141</v>
      </c>
      <c r="B12" s="47" t="s">
        <v>154</v>
      </c>
      <c r="C12" s="47"/>
      <c r="D12" s="47"/>
      <c r="E12" s="47"/>
    </row>
    <row r="13" spans="1:5" x14ac:dyDescent="0.25">
      <c r="A13" s="40" t="s">
        <v>393</v>
      </c>
      <c r="B13" s="47" t="s">
        <v>155</v>
      </c>
      <c r="C13" s="47"/>
      <c r="D13" s="47"/>
      <c r="E13" s="47"/>
    </row>
    <row r="14" spans="1:5" x14ac:dyDescent="0.25">
      <c r="A14" s="40" t="s">
        <v>143</v>
      </c>
      <c r="B14" s="47">
        <v>317</v>
      </c>
      <c r="C14" s="47"/>
      <c r="D14" s="47"/>
      <c r="E14" s="47"/>
    </row>
    <row r="15" spans="1:5" x14ac:dyDescent="0.25">
      <c r="A15" s="40" t="s">
        <v>394</v>
      </c>
      <c r="B15" s="47" t="s">
        <v>238</v>
      </c>
      <c r="C15" s="47"/>
      <c r="D15" s="47"/>
      <c r="E15" s="47"/>
    </row>
    <row r="16" spans="1:5" x14ac:dyDescent="0.25">
      <c r="A16" s="40" t="s">
        <v>145</v>
      </c>
      <c r="B16" s="47" t="s">
        <v>239</v>
      </c>
      <c r="C16" s="47"/>
      <c r="D16" s="47"/>
      <c r="E16" s="47"/>
    </row>
    <row r="17" spans="1:5" x14ac:dyDescent="0.25">
      <c r="A17" s="41" t="s">
        <v>395</v>
      </c>
      <c r="B17" s="47"/>
      <c r="C17" s="47"/>
      <c r="D17" s="47"/>
      <c r="E17" s="47"/>
    </row>
    <row r="18" spans="1:5" x14ac:dyDescent="0.25">
      <c r="A18" s="40" t="s">
        <v>147</v>
      </c>
      <c r="B18" s="48">
        <v>46163</v>
      </c>
      <c r="C18" s="48"/>
      <c r="D18" s="48"/>
      <c r="E18" s="48"/>
    </row>
    <row r="19" spans="1:5" x14ac:dyDescent="0.25">
      <c r="A19" s="40" t="s">
        <v>148</v>
      </c>
      <c r="B19" s="48"/>
      <c r="C19" s="48"/>
      <c r="D19" s="48"/>
      <c r="E19" s="48"/>
    </row>
    <row r="20" spans="1:5" x14ac:dyDescent="0.25">
      <c r="A20" s="40" t="s">
        <v>149</v>
      </c>
      <c r="B20" s="47" t="s">
        <v>158</v>
      </c>
      <c r="C20" s="47"/>
      <c r="D20" s="47"/>
      <c r="E20" s="47"/>
    </row>
    <row r="21" spans="1:5" x14ac:dyDescent="0.25">
      <c r="A21" s="40" t="s">
        <v>396</v>
      </c>
      <c r="B21" s="47" t="s">
        <v>77</v>
      </c>
      <c r="C21" s="47"/>
      <c r="D21" s="47"/>
      <c r="E21" s="47"/>
    </row>
    <row r="23" spans="1:5" x14ac:dyDescent="0.25">
      <c r="A23" s="23" t="str">
        <f>HYPERLINK("#'Factor List'!A1", "Back to Factor List")</f>
        <v>Back to Factor List</v>
      </c>
      <c r="B23" s="23" t="str">
        <f>HYPERLINK("#'Assumptions'!A1", "Assumptions")</f>
        <v>Assumptions</v>
      </c>
    </row>
    <row r="26" spans="1:5" s="57" customFormat="1" ht="13" x14ac:dyDescent="0.25">
      <c r="A26" s="56" t="s">
        <v>397</v>
      </c>
      <c r="B26" s="56" t="s">
        <v>408</v>
      </c>
      <c r="C26" s="56" t="s">
        <v>409</v>
      </c>
      <c r="D26" s="56" t="s">
        <v>410</v>
      </c>
      <c r="E26" s="56" t="s">
        <v>411</v>
      </c>
    </row>
    <row r="27" spans="1:5" x14ac:dyDescent="0.25">
      <c r="A27" s="43">
        <v>18</v>
      </c>
      <c r="B27" s="44">
        <v>7.64</v>
      </c>
      <c r="C27" s="44">
        <v>7.26</v>
      </c>
      <c r="D27" s="44">
        <v>6.89</v>
      </c>
      <c r="E27" s="44">
        <v>6.53</v>
      </c>
    </row>
    <row r="28" spans="1:5" x14ac:dyDescent="0.25">
      <c r="A28" s="43">
        <v>19</v>
      </c>
      <c r="B28" s="44">
        <v>7.77</v>
      </c>
      <c r="C28" s="44">
        <v>7.39</v>
      </c>
      <c r="D28" s="44">
        <v>7.01</v>
      </c>
      <c r="E28" s="44">
        <v>6.65</v>
      </c>
    </row>
    <row r="29" spans="1:5" x14ac:dyDescent="0.25">
      <c r="A29" s="43">
        <v>20</v>
      </c>
      <c r="B29" s="44">
        <v>7.91</v>
      </c>
      <c r="C29" s="44">
        <v>7.52</v>
      </c>
      <c r="D29" s="44">
        <v>7.14</v>
      </c>
      <c r="E29" s="44">
        <v>6.76</v>
      </c>
    </row>
    <row r="30" spans="1:5" x14ac:dyDescent="0.25">
      <c r="A30" s="43">
        <v>21</v>
      </c>
      <c r="B30" s="44">
        <v>8.0500000000000007</v>
      </c>
      <c r="C30" s="44">
        <v>7.65</v>
      </c>
      <c r="D30" s="44">
        <v>7.26</v>
      </c>
      <c r="E30" s="44">
        <v>6.88</v>
      </c>
    </row>
    <row r="31" spans="1:5" x14ac:dyDescent="0.25">
      <c r="A31" s="43">
        <v>22</v>
      </c>
      <c r="B31" s="44">
        <v>8.19</v>
      </c>
      <c r="C31" s="44">
        <v>7.78</v>
      </c>
      <c r="D31" s="44">
        <v>7.39</v>
      </c>
      <c r="E31" s="44">
        <v>7</v>
      </c>
    </row>
    <row r="32" spans="1:5" x14ac:dyDescent="0.25">
      <c r="A32" s="43">
        <v>23</v>
      </c>
      <c r="B32" s="44">
        <v>8.34</v>
      </c>
      <c r="C32" s="44">
        <v>7.92</v>
      </c>
      <c r="D32" s="44">
        <v>7.52</v>
      </c>
      <c r="E32" s="44">
        <v>7.12</v>
      </c>
    </row>
    <row r="33" spans="1:5" x14ac:dyDescent="0.25">
      <c r="A33" s="43">
        <v>24</v>
      </c>
      <c r="B33" s="44">
        <v>8.48</v>
      </c>
      <c r="C33" s="44">
        <v>8.06</v>
      </c>
      <c r="D33" s="44">
        <v>7.65</v>
      </c>
      <c r="E33" s="44">
        <v>7.25</v>
      </c>
    </row>
    <row r="34" spans="1:5" x14ac:dyDescent="0.25">
      <c r="A34" s="43">
        <v>25</v>
      </c>
      <c r="B34" s="44">
        <v>8.6300000000000008</v>
      </c>
      <c r="C34" s="44">
        <v>8.1999999999999993</v>
      </c>
      <c r="D34" s="44">
        <v>7.78</v>
      </c>
      <c r="E34" s="44">
        <v>7.37</v>
      </c>
    </row>
    <row r="35" spans="1:5" x14ac:dyDescent="0.25">
      <c r="A35" s="43">
        <v>26</v>
      </c>
      <c r="B35" s="44">
        <v>8.7899999999999991</v>
      </c>
      <c r="C35" s="44">
        <v>8.35</v>
      </c>
      <c r="D35" s="44">
        <v>7.92</v>
      </c>
      <c r="E35" s="44">
        <v>7.5</v>
      </c>
    </row>
    <row r="36" spans="1:5" x14ac:dyDescent="0.25">
      <c r="A36" s="43">
        <v>27</v>
      </c>
      <c r="B36" s="44">
        <v>8.94</v>
      </c>
      <c r="C36" s="44">
        <v>8.49</v>
      </c>
      <c r="D36" s="44">
        <v>8.06</v>
      </c>
      <c r="E36" s="44">
        <v>7.63</v>
      </c>
    </row>
    <row r="37" spans="1:5" x14ac:dyDescent="0.25">
      <c r="A37" s="43">
        <v>28</v>
      </c>
      <c r="B37" s="44">
        <v>9.1</v>
      </c>
      <c r="C37" s="44">
        <v>8.64</v>
      </c>
      <c r="D37" s="44">
        <v>8.1999999999999993</v>
      </c>
      <c r="E37" s="44">
        <v>7.76</v>
      </c>
    </row>
    <row r="38" spans="1:5" x14ac:dyDescent="0.25">
      <c r="A38" s="43">
        <v>29</v>
      </c>
      <c r="B38" s="44">
        <v>9.26</v>
      </c>
      <c r="C38" s="44">
        <v>8.8000000000000007</v>
      </c>
      <c r="D38" s="44">
        <v>8.34</v>
      </c>
      <c r="E38" s="44">
        <v>7.9</v>
      </c>
    </row>
    <row r="39" spans="1:5" x14ac:dyDescent="0.25">
      <c r="A39" s="43">
        <v>30</v>
      </c>
      <c r="B39" s="44">
        <v>9.43</v>
      </c>
      <c r="C39" s="44">
        <v>8.9499999999999993</v>
      </c>
      <c r="D39" s="44">
        <v>8.49</v>
      </c>
      <c r="E39" s="44">
        <v>8.0299999999999994</v>
      </c>
    </row>
    <row r="40" spans="1:5" x14ac:dyDescent="0.25">
      <c r="A40" s="43">
        <v>31</v>
      </c>
      <c r="B40" s="44">
        <v>9.59</v>
      </c>
      <c r="C40" s="44">
        <v>9.11</v>
      </c>
      <c r="D40" s="44">
        <v>8.6300000000000008</v>
      </c>
      <c r="E40" s="44">
        <v>8.17</v>
      </c>
    </row>
    <row r="41" spans="1:5" x14ac:dyDescent="0.25">
      <c r="A41" s="43">
        <v>32</v>
      </c>
      <c r="B41" s="44">
        <v>9.76</v>
      </c>
      <c r="C41" s="44">
        <v>9.27</v>
      </c>
      <c r="D41" s="44">
        <v>8.7799999999999994</v>
      </c>
      <c r="E41" s="44">
        <v>8.31</v>
      </c>
    </row>
    <row r="42" spans="1:5" x14ac:dyDescent="0.25">
      <c r="A42" s="43">
        <v>33</v>
      </c>
      <c r="B42" s="44">
        <v>9.94</v>
      </c>
      <c r="C42" s="44">
        <v>9.43</v>
      </c>
      <c r="D42" s="44">
        <v>8.94</v>
      </c>
      <c r="E42" s="44">
        <v>8.4600000000000009</v>
      </c>
    </row>
    <row r="43" spans="1:5" x14ac:dyDescent="0.25">
      <c r="A43" s="43">
        <v>34</v>
      </c>
      <c r="B43" s="44">
        <v>10.11</v>
      </c>
      <c r="C43" s="44">
        <v>9.6</v>
      </c>
      <c r="D43" s="44">
        <v>9.09</v>
      </c>
      <c r="E43" s="44">
        <v>8.6</v>
      </c>
    </row>
    <row r="44" spans="1:5" x14ac:dyDescent="0.25">
      <c r="A44" s="43">
        <v>35</v>
      </c>
      <c r="B44" s="44">
        <v>10.29</v>
      </c>
      <c r="C44" s="44">
        <v>9.76</v>
      </c>
      <c r="D44" s="44">
        <v>9.25</v>
      </c>
      <c r="E44" s="44">
        <v>8.75</v>
      </c>
    </row>
    <row r="45" spans="1:5" x14ac:dyDescent="0.25">
      <c r="A45" s="43">
        <v>36</v>
      </c>
      <c r="B45" s="44">
        <v>10.47</v>
      </c>
      <c r="C45" s="44">
        <v>9.94</v>
      </c>
      <c r="D45" s="44">
        <v>9.41</v>
      </c>
      <c r="E45" s="44">
        <v>8.9</v>
      </c>
    </row>
    <row r="46" spans="1:5" x14ac:dyDescent="0.25">
      <c r="A46" s="43">
        <v>37</v>
      </c>
      <c r="B46" s="44">
        <v>10.66</v>
      </c>
      <c r="C46" s="44">
        <v>10.11</v>
      </c>
      <c r="D46" s="44">
        <v>9.58</v>
      </c>
      <c r="E46" s="44">
        <v>9.06</v>
      </c>
    </row>
    <row r="47" spans="1:5" x14ac:dyDescent="0.25">
      <c r="A47" s="43">
        <v>38</v>
      </c>
      <c r="B47" s="44">
        <v>10.85</v>
      </c>
      <c r="C47" s="44">
        <v>10.29</v>
      </c>
      <c r="D47" s="44">
        <v>9.75</v>
      </c>
      <c r="E47" s="44">
        <v>9.2200000000000006</v>
      </c>
    </row>
    <row r="48" spans="1:5" x14ac:dyDescent="0.25">
      <c r="A48" s="43">
        <v>39</v>
      </c>
      <c r="B48" s="44">
        <v>11.04</v>
      </c>
      <c r="C48" s="44">
        <v>10.47</v>
      </c>
      <c r="D48" s="44">
        <v>9.92</v>
      </c>
      <c r="E48" s="44">
        <v>9.3800000000000008</v>
      </c>
    </row>
    <row r="49" spans="1:5" x14ac:dyDescent="0.25">
      <c r="A49" s="43">
        <v>40</v>
      </c>
      <c r="B49" s="44">
        <v>11.23</v>
      </c>
      <c r="C49" s="44">
        <v>10.66</v>
      </c>
      <c r="D49" s="44">
        <v>10.09</v>
      </c>
      <c r="E49" s="44">
        <v>9.5399999999999991</v>
      </c>
    </row>
    <row r="50" spans="1:5" x14ac:dyDescent="0.25">
      <c r="A50" s="43">
        <v>41</v>
      </c>
      <c r="B50" s="44">
        <v>11.43</v>
      </c>
      <c r="C50" s="44">
        <v>10.84</v>
      </c>
      <c r="D50" s="44">
        <v>10.27</v>
      </c>
      <c r="E50" s="44">
        <v>9.7100000000000009</v>
      </c>
    </row>
    <row r="51" spans="1:5" x14ac:dyDescent="0.25">
      <c r="A51" s="43">
        <v>42</v>
      </c>
      <c r="B51" s="44">
        <v>11.64</v>
      </c>
      <c r="C51" s="44">
        <v>11.04</v>
      </c>
      <c r="D51" s="44">
        <v>10.45</v>
      </c>
      <c r="E51" s="44">
        <v>9.8699999999999992</v>
      </c>
    </row>
    <row r="52" spans="1:5" x14ac:dyDescent="0.25">
      <c r="A52" s="43">
        <v>43</v>
      </c>
      <c r="B52" s="44">
        <v>11.85</v>
      </c>
      <c r="C52" s="44">
        <v>11.23</v>
      </c>
      <c r="D52" s="44">
        <v>10.63</v>
      </c>
      <c r="E52" s="44">
        <v>10.050000000000001</v>
      </c>
    </row>
    <row r="53" spans="1:5" x14ac:dyDescent="0.25">
      <c r="A53" s="43">
        <v>44</v>
      </c>
      <c r="B53" s="44">
        <v>12.06</v>
      </c>
      <c r="C53" s="44">
        <v>11.43</v>
      </c>
      <c r="D53" s="44">
        <v>10.82</v>
      </c>
      <c r="E53" s="44">
        <v>10.220000000000001</v>
      </c>
    </row>
    <row r="54" spans="1:5" x14ac:dyDescent="0.25">
      <c r="A54" s="43">
        <v>45</v>
      </c>
      <c r="B54" s="44">
        <v>12.28</v>
      </c>
      <c r="C54" s="44">
        <v>11.64</v>
      </c>
      <c r="D54" s="44">
        <v>11.01</v>
      </c>
      <c r="E54" s="44">
        <v>10.4</v>
      </c>
    </row>
    <row r="55" spans="1:5" x14ac:dyDescent="0.25">
      <c r="A55" s="43">
        <v>46</v>
      </c>
      <c r="B55" s="44">
        <v>12.5</v>
      </c>
      <c r="C55" s="44">
        <v>11.85</v>
      </c>
      <c r="D55" s="44">
        <v>11.21</v>
      </c>
      <c r="E55" s="44">
        <v>10.59</v>
      </c>
    </row>
    <row r="56" spans="1:5" x14ac:dyDescent="0.25">
      <c r="A56" s="43">
        <v>47</v>
      </c>
      <c r="B56" s="44">
        <v>12.73</v>
      </c>
      <c r="C56" s="44">
        <v>12.06</v>
      </c>
      <c r="D56" s="44">
        <v>11.41</v>
      </c>
      <c r="E56" s="44">
        <v>10.78</v>
      </c>
    </row>
    <row r="57" spans="1:5" x14ac:dyDescent="0.25">
      <c r="A57" s="43">
        <v>48</v>
      </c>
      <c r="B57" s="44">
        <v>12.96</v>
      </c>
      <c r="C57" s="44">
        <v>12.28</v>
      </c>
      <c r="D57" s="44">
        <v>11.62</v>
      </c>
      <c r="E57" s="44">
        <v>10.97</v>
      </c>
    </row>
    <row r="58" spans="1:5" x14ac:dyDescent="0.25">
      <c r="A58" s="43">
        <v>49</v>
      </c>
      <c r="B58" s="44">
        <v>13.2</v>
      </c>
      <c r="C58" s="44">
        <v>12.5</v>
      </c>
      <c r="D58" s="44">
        <v>11.83</v>
      </c>
      <c r="E58" s="44">
        <v>11.17</v>
      </c>
    </row>
    <row r="59" spans="1:5" x14ac:dyDescent="0.25">
      <c r="A59" s="43">
        <v>50</v>
      </c>
      <c r="B59" s="44">
        <v>13.44</v>
      </c>
      <c r="C59" s="44">
        <v>12.73</v>
      </c>
      <c r="D59" s="44">
        <v>12.04</v>
      </c>
      <c r="E59" s="44">
        <v>11.37</v>
      </c>
    </row>
    <row r="60" spans="1:5" x14ac:dyDescent="0.25">
      <c r="A60" s="43">
        <v>51</v>
      </c>
      <c r="B60" s="44">
        <v>13.69</v>
      </c>
      <c r="C60" s="44">
        <v>12.97</v>
      </c>
      <c r="D60" s="44">
        <v>12.26</v>
      </c>
      <c r="E60" s="44">
        <v>11.58</v>
      </c>
    </row>
    <row r="61" spans="1:5" x14ac:dyDescent="0.25">
      <c r="A61" s="43">
        <v>52</v>
      </c>
      <c r="B61" s="44">
        <v>13.95</v>
      </c>
      <c r="C61" s="44">
        <v>13.21</v>
      </c>
      <c r="D61" s="44">
        <v>12.49</v>
      </c>
      <c r="E61" s="44">
        <v>11.79</v>
      </c>
    </row>
    <row r="62" spans="1:5" x14ac:dyDescent="0.25">
      <c r="A62" s="43">
        <v>53</v>
      </c>
      <c r="B62" s="44">
        <v>14.21</v>
      </c>
      <c r="C62" s="44">
        <v>13.46</v>
      </c>
      <c r="D62" s="44">
        <v>12.72</v>
      </c>
      <c r="E62" s="44">
        <v>12.01</v>
      </c>
    </row>
    <row r="63" spans="1:5" x14ac:dyDescent="0.25">
      <c r="A63" s="43">
        <v>54</v>
      </c>
      <c r="B63" s="44">
        <v>14.48</v>
      </c>
      <c r="C63" s="44">
        <v>13.71</v>
      </c>
      <c r="D63" s="44">
        <v>12.96</v>
      </c>
      <c r="E63" s="44">
        <v>12.23</v>
      </c>
    </row>
    <row r="64" spans="1:5" x14ac:dyDescent="0.25">
      <c r="A64" s="43">
        <v>55</v>
      </c>
      <c r="B64" s="44">
        <v>14.76</v>
      </c>
      <c r="C64" s="44">
        <v>13.97</v>
      </c>
      <c r="D64" s="44">
        <v>13.21</v>
      </c>
      <c r="E64" s="44">
        <v>12.46</v>
      </c>
    </row>
    <row r="65" spans="1:5" x14ac:dyDescent="0.25">
      <c r="A65" s="43">
        <v>56</v>
      </c>
      <c r="B65" s="44">
        <v>15.05</v>
      </c>
      <c r="C65" s="44">
        <v>14.25</v>
      </c>
      <c r="D65" s="44">
        <v>13.46</v>
      </c>
      <c r="E65" s="44">
        <v>12.7</v>
      </c>
    </row>
    <row r="66" spans="1:5" x14ac:dyDescent="0.25">
      <c r="A66" s="43">
        <v>57</v>
      </c>
      <c r="B66" s="44">
        <v>15.35</v>
      </c>
      <c r="C66" s="44">
        <v>14.53</v>
      </c>
      <c r="D66" s="44">
        <v>13.72</v>
      </c>
      <c r="E66" s="44">
        <v>12.94</v>
      </c>
    </row>
    <row r="67" spans="1:5" x14ac:dyDescent="0.25">
      <c r="A67" s="43">
        <v>58</v>
      </c>
      <c r="B67" s="44">
        <v>15.66</v>
      </c>
      <c r="C67" s="44">
        <v>14.82</v>
      </c>
      <c r="D67" s="44">
        <v>14</v>
      </c>
      <c r="E67" s="44">
        <v>13.2</v>
      </c>
    </row>
    <row r="68" spans="1:5" x14ac:dyDescent="0.25">
      <c r="A68" s="43">
        <v>59</v>
      </c>
      <c r="B68" s="44">
        <v>15.98</v>
      </c>
      <c r="C68" s="44">
        <v>15.12</v>
      </c>
      <c r="D68" s="44">
        <v>14.28</v>
      </c>
      <c r="E68" s="44">
        <v>13.46</v>
      </c>
    </row>
    <row r="69" spans="1:5" x14ac:dyDescent="0.25">
      <c r="A69" s="43">
        <v>60</v>
      </c>
      <c r="B69" s="44">
        <v>16.309999999999999</v>
      </c>
      <c r="C69" s="44">
        <v>15.43</v>
      </c>
      <c r="D69" s="44">
        <v>14.57</v>
      </c>
      <c r="E69" s="44">
        <v>13.74</v>
      </c>
    </row>
    <row r="70" spans="1:5" x14ac:dyDescent="0.25">
      <c r="A70" s="43">
        <v>61</v>
      </c>
      <c r="B70" s="44">
        <v>16.66</v>
      </c>
      <c r="C70" s="44">
        <v>15.75</v>
      </c>
      <c r="D70" s="44">
        <v>14.88</v>
      </c>
      <c r="E70" s="44">
        <v>14.02</v>
      </c>
    </row>
    <row r="71" spans="1:5" x14ac:dyDescent="0.25">
      <c r="A71" s="43">
        <v>62</v>
      </c>
      <c r="B71" s="44">
        <v>17.02</v>
      </c>
      <c r="C71" s="44">
        <v>16.100000000000001</v>
      </c>
      <c r="D71" s="44">
        <v>15.2</v>
      </c>
      <c r="E71" s="44">
        <v>14.32</v>
      </c>
    </row>
    <row r="72" spans="1:5" x14ac:dyDescent="0.25">
      <c r="A72" s="43">
        <v>63</v>
      </c>
      <c r="B72" s="44">
        <v>17.399999999999999</v>
      </c>
      <c r="C72" s="44">
        <v>16.46</v>
      </c>
      <c r="D72" s="44">
        <v>15.53</v>
      </c>
      <c r="E72" s="44">
        <v>14.64</v>
      </c>
    </row>
    <row r="73" spans="1:5" x14ac:dyDescent="0.25">
      <c r="A73" s="43">
        <v>64</v>
      </c>
      <c r="B73" s="44">
        <v>17.8</v>
      </c>
      <c r="C73" s="44">
        <v>16.829999999999998</v>
      </c>
      <c r="D73" s="44">
        <v>15.89</v>
      </c>
      <c r="E73" s="44">
        <v>14.97</v>
      </c>
    </row>
    <row r="74" spans="1:5" x14ac:dyDescent="0.25">
      <c r="A74" s="43">
        <v>65</v>
      </c>
      <c r="B74" s="44">
        <v>17.7</v>
      </c>
      <c r="C74" s="44">
        <v>17.23</v>
      </c>
      <c r="D74" s="44">
        <v>16.260000000000002</v>
      </c>
      <c r="E74" s="44">
        <v>15.32</v>
      </c>
    </row>
    <row r="75" spans="1:5" x14ac:dyDescent="0.25">
      <c r="A75" s="43">
        <v>66</v>
      </c>
      <c r="B75" s="44">
        <v>17.09</v>
      </c>
      <c r="C75" s="44">
        <v>17.12</v>
      </c>
      <c r="D75" s="44">
        <v>16.649999999999999</v>
      </c>
      <c r="E75" s="44">
        <v>15.68</v>
      </c>
    </row>
    <row r="76" spans="1:5" x14ac:dyDescent="0.25">
      <c r="A76" s="43">
        <v>67</v>
      </c>
      <c r="B76" s="44">
        <v>16.48</v>
      </c>
      <c r="C76" s="44">
        <v>16.5</v>
      </c>
      <c r="D76" s="44">
        <v>16.54</v>
      </c>
      <c r="E76" s="44">
        <v>16.07</v>
      </c>
    </row>
    <row r="77" spans="1:5" x14ac:dyDescent="0.25">
      <c r="A77" s="43">
        <v>68</v>
      </c>
      <c r="B77" s="44">
        <v>15.86</v>
      </c>
      <c r="C77" s="44">
        <v>15.88</v>
      </c>
      <c r="D77" s="44">
        <v>15.91</v>
      </c>
      <c r="E77" s="44">
        <v>15.95</v>
      </c>
    </row>
    <row r="78" spans="1:5" x14ac:dyDescent="0.25">
      <c r="A78" s="43">
        <v>69</v>
      </c>
      <c r="B78" s="44">
        <v>15.25</v>
      </c>
      <c r="C78" s="44">
        <v>15.26</v>
      </c>
      <c r="D78" s="44">
        <v>15.28</v>
      </c>
      <c r="E78" s="44">
        <v>15.31</v>
      </c>
    </row>
    <row r="79" spans="1:5" x14ac:dyDescent="0.25">
      <c r="A79" s="43">
        <v>70</v>
      </c>
      <c r="B79" s="44">
        <v>14.64</v>
      </c>
      <c r="C79" s="44">
        <v>14.65</v>
      </c>
      <c r="D79" s="44">
        <v>14.66</v>
      </c>
      <c r="E79" s="44">
        <v>14.68</v>
      </c>
    </row>
    <row r="80" spans="1:5" x14ac:dyDescent="0.25">
      <c r="A80" s="43">
        <v>71</v>
      </c>
      <c r="B80" s="44">
        <v>14.03</v>
      </c>
      <c r="C80" s="44">
        <v>14.03</v>
      </c>
      <c r="D80" s="44">
        <v>14.04</v>
      </c>
      <c r="E80" s="44">
        <v>14.05</v>
      </c>
    </row>
    <row r="81" spans="1:5" x14ac:dyDescent="0.25">
      <c r="A81" s="43">
        <v>72</v>
      </c>
      <c r="B81" s="44">
        <v>13.43</v>
      </c>
      <c r="C81" s="44">
        <v>13.43</v>
      </c>
      <c r="D81" s="44">
        <v>13.43</v>
      </c>
      <c r="E81" s="44">
        <v>13.43</v>
      </c>
    </row>
    <row r="82" spans="1:5" x14ac:dyDescent="0.25">
      <c r="A82" s="43">
        <v>73</v>
      </c>
      <c r="B82" s="44">
        <v>12.82</v>
      </c>
      <c r="C82" s="44">
        <v>12.82</v>
      </c>
      <c r="D82" s="44">
        <v>12.82</v>
      </c>
      <c r="E82" s="44">
        <v>12.82</v>
      </c>
    </row>
    <row r="83" spans="1:5" x14ac:dyDescent="0.25">
      <c r="A83" s="43">
        <v>74</v>
      </c>
      <c r="B83" s="44">
        <v>12.21</v>
      </c>
      <c r="C83" s="44">
        <v>12.21</v>
      </c>
      <c r="D83" s="44">
        <v>12.21</v>
      </c>
      <c r="E83" s="44">
        <v>12.21</v>
      </c>
    </row>
    <row r="84" spans="1:5" x14ac:dyDescent="0.25">
      <c r="A84" s="43">
        <v>75</v>
      </c>
      <c r="B84" s="44">
        <v>11.6</v>
      </c>
      <c r="C84" s="44">
        <v>11.6</v>
      </c>
      <c r="D84" s="44">
        <v>11.6</v>
      </c>
      <c r="E84" s="44">
        <v>11.6</v>
      </c>
    </row>
    <row r="85" spans="1:5" x14ac:dyDescent="0.25">
      <c r="A85" s="43">
        <v>76</v>
      </c>
      <c r="B85" s="44">
        <v>11.01</v>
      </c>
      <c r="C85" s="44">
        <v>11.01</v>
      </c>
      <c r="D85" s="44">
        <v>11.01</v>
      </c>
      <c r="E85" s="44">
        <v>11.01</v>
      </c>
    </row>
    <row r="86" spans="1:5" x14ac:dyDescent="0.25">
      <c r="A86" s="43">
        <v>77</v>
      </c>
      <c r="B86" s="44">
        <v>10.42</v>
      </c>
      <c r="C86" s="44">
        <v>10.42</v>
      </c>
      <c r="D86" s="44">
        <v>10.42</v>
      </c>
      <c r="E86" s="44">
        <v>10.42</v>
      </c>
    </row>
    <row r="87" spans="1:5" x14ac:dyDescent="0.25">
      <c r="A87" s="43">
        <v>78</v>
      </c>
      <c r="B87" s="44">
        <v>9.83</v>
      </c>
      <c r="C87" s="44">
        <v>9.83</v>
      </c>
      <c r="D87" s="44">
        <v>9.83</v>
      </c>
      <c r="E87" s="44">
        <v>9.83</v>
      </c>
    </row>
    <row r="88" spans="1:5" x14ac:dyDescent="0.25">
      <c r="A88" s="43">
        <v>79</v>
      </c>
      <c r="B88" s="44">
        <v>9.24</v>
      </c>
      <c r="C88" s="44">
        <v>9.24</v>
      </c>
      <c r="D88" s="44">
        <v>9.24</v>
      </c>
      <c r="E88" s="44">
        <v>9.24</v>
      </c>
    </row>
    <row r="89" spans="1:5" x14ac:dyDescent="0.25">
      <c r="A89" s="43">
        <v>80</v>
      </c>
      <c r="B89" s="44">
        <v>8.66</v>
      </c>
      <c r="C89" s="44">
        <v>8.66</v>
      </c>
      <c r="D89" s="44">
        <v>8.66</v>
      </c>
      <c r="E89" s="44">
        <v>8.66</v>
      </c>
    </row>
    <row r="90" spans="1:5" x14ac:dyDescent="0.25">
      <c r="A90" s="43">
        <v>81</v>
      </c>
      <c r="B90" s="44">
        <v>8.08</v>
      </c>
      <c r="C90" s="44">
        <v>8.08</v>
      </c>
      <c r="D90" s="44">
        <v>8.08</v>
      </c>
      <c r="E90" s="44">
        <v>8.08</v>
      </c>
    </row>
    <row r="91" spans="1:5" x14ac:dyDescent="0.25">
      <c r="A91" s="43">
        <v>82</v>
      </c>
      <c r="B91" s="44">
        <v>7.52</v>
      </c>
      <c r="C91" s="44">
        <v>7.52</v>
      </c>
      <c r="D91" s="44">
        <v>7.52</v>
      </c>
      <c r="E91" s="44">
        <v>7.52</v>
      </c>
    </row>
    <row r="92" spans="1:5" x14ac:dyDescent="0.25">
      <c r="A92" s="43">
        <v>83</v>
      </c>
      <c r="B92" s="44">
        <v>6.96</v>
      </c>
      <c r="C92" s="44">
        <v>6.96</v>
      </c>
      <c r="D92" s="44">
        <v>6.96</v>
      </c>
      <c r="E92" s="44">
        <v>6.96</v>
      </c>
    </row>
    <row r="93" spans="1:5" x14ac:dyDescent="0.25">
      <c r="A93" s="43">
        <v>84</v>
      </c>
      <c r="B93" s="44">
        <v>6.42</v>
      </c>
      <c r="C93" s="44">
        <v>6.42</v>
      </c>
      <c r="D93" s="44">
        <v>6.42</v>
      </c>
      <c r="E93" s="44">
        <v>6.42</v>
      </c>
    </row>
    <row r="94" spans="1:5" x14ac:dyDescent="0.25">
      <c r="A94" s="43">
        <v>85</v>
      </c>
      <c r="B94" s="44">
        <v>5.9</v>
      </c>
      <c r="C94" s="44">
        <v>5.9</v>
      </c>
      <c r="D94" s="44">
        <v>5.9</v>
      </c>
      <c r="E94" s="44">
        <v>5.9</v>
      </c>
    </row>
  </sheetData>
  <sheetProtection algorithmName="SHA-512" hashValue="YtWmorBMZV20xrPuMGC3XPPIFZRBYwHqVbY2FG5WwrNvbZaJy2l1c2Cf84uWg6SaUAx/eGI4Z0VN5KvIkDtZvQ==" saltValue="CtEKxf4CbTTGYYIotOHSLA==" spinCount="100000" sheet="1" objects="1" scenarios="1"/>
  <conditionalFormatting sqref="A6:A21">
    <cfRule type="expression" dxfId="507" priority="9" stopIfTrue="1">
      <formula>MOD(ROW(),2)=0</formula>
    </cfRule>
    <cfRule type="expression" dxfId="506" priority="10" stopIfTrue="1">
      <formula>MOD(ROW(),2)&lt;&gt;0</formula>
    </cfRule>
  </conditionalFormatting>
  <conditionalFormatting sqref="B6:E21">
    <cfRule type="expression" dxfId="505" priority="11" stopIfTrue="1">
      <formula>MOD(ROW(),2)=0</formula>
    </cfRule>
    <cfRule type="expression" dxfId="504" priority="12" stopIfTrue="1">
      <formula>MOD(ROW(),2)&lt;&gt;0</formula>
    </cfRule>
  </conditionalFormatting>
  <conditionalFormatting sqref="A26:A94">
    <cfRule type="expression" dxfId="503" priority="13" stopIfTrue="1">
      <formula>MOD(ROW(),2)=0</formula>
    </cfRule>
    <cfRule type="expression" dxfId="502" priority="14" stopIfTrue="1">
      <formula>MOD(ROW(),2)&lt;&gt;0</formula>
    </cfRule>
  </conditionalFormatting>
  <conditionalFormatting sqref="B26:E94">
    <cfRule type="expression" dxfId="501" priority="15" stopIfTrue="1">
      <formula>MOD(ROW(),2)=0</formula>
    </cfRule>
    <cfRule type="expression" dxfId="500" priority="16"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topLeftCell="A6" zoomScaleNormal="100" workbookViewId="0">
      <selection activeCell="E12" sqref="E12"/>
    </sheetView>
  </sheetViews>
  <sheetFormatPr defaultColWidth="9.36328125" defaultRowHeight="15.5" x14ac:dyDescent="0.35"/>
  <cols>
    <col min="1" max="1" width="48.54296875" style="4" customWidth="1"/>
    <col min="2" max="3" width="36.54296875" style="4" customWidth="1"/>
    <col min="4" max="16384" width="9.36328125" style="1"/>
  </cols>
  <sheetData>
    <row r="1" spans="1:3" s="21" customFormat="1" ht="20" x14ac:dyDescent="0.4">
      <c r="A1" s="20" t="s">
        <v>0</v>
      </c>
    </row>
    <row r="2" spans="1:3" s="21" customFormat="1" x14ac:dyDescent="0.35">
      <c r="A2" s="25" t="s">
        <v>1</v>
      </c>
      <c r="B2" s="3" t="str">
        <f>wb_title</f>
        <v>Fire_S - Consolidated Factor Spreadsheet</v>
      </c>
    </row>
    <row r="3" spans="1:3" s="21" customFormat="1" x14ac:dyDescent="0.35">
      <c r="A3" s="25" t="s">
        <v>2</v>
      </c>
      <c r="B3" s="22" t="s">
        <v>11</v>
      </c>
    </row>
    <row r="4" spans="1:3" s="32" customFormat="1" ht="12.5" x14ac:dyDescent="0.25">
      <c r="A4" s="35"/>
      <c r="B4" s="35"/>
      <c r="C4" s="35"/>
    </row>
    <row r="5" spans="1:3" s="32" customFormat="1" ht="12.5" x14ac:dyDescent="0.25">
      <c r="A5" s="35"/>
      <c r="B5" s="35"/>
      <c r="C5" s="35"/>
    </row>
    <row r="6" spans="1:3" s="32" customFormat="1" ht="13" x14ac:dyDescent="0.3">
      <c r="A6" s="37" t="s">
        <v>76</v>
      </c>
      <c r="B6" s="37" t="s">
        <v>77</v>
      </c>
      <c r="C6" s="37" t="s">
        <v>78</v>
      </c>
    </row>
    <row r="7" spans="1:3" s="32" customFormat="1" ht="12.5" x14ac:dyDescent="0.25">
      <c r="A7" s="35" t="s">
        <v>79</v>
      </c>
      <c r="B7" s="35" t="s">
        <v>80</v>
      </c>
      <c r="C7" s="35" t="s">
        <v>81</v>
      </c>
    </row>
    <row r="8" spans="1:3" s="32" customFormat="1" ht="12.5" x14ac:dyDescent="0.25">
      <c r="A8" s="35" t="s">
        <v>82</v>
      </c>
      <c r="B8" s="35" t="s">
        <v>83</v>
      </c>
      <c r="C8" s="35" t="s">
        <v>84</v>
      </c>
    </row>
    <row r="9" spans="1:3" s="32" customFormat="1" ht="12.5" x14ac:dyDescent="0.25">
      <c r="A9" s="35" t="s">
        <v>85</v>
      </c>
      <c r="B9" s="35" t="s">
        <v>86</v>
      </c>
      <c r="C9" s="35" t="s">
        <v>87</v>
      </c>
    </row>
    <row r="10" spans="1:3" s="32" customFormat="1" ht="12.5" x14ac:dyDescent="0.25">
      <c r="A10" s="35" t="s">
        <v>88</v>
      </c>
      <c r="B10" s="35" t="s">
        <v>80</v>
      </c>
      <c r="C10" s="35" t="s">
        <v>80</v>
      </c>
    </row>
    <row r="11" spans="1:3" s="32" customFormat="1" ht="12.5" x14ac:dyDescent="0.25">
      <c r="A11" s="35" t="s">
        <v>89</v>
      </c>
      <c r="B11" s="35" t="s">
        <v>90</v>
      </c>
      <c r="C11" s="35" t="s">
        <v>91</v>
      </c>
    </row>
    <row r="12" spans="1:3" s="32" customFormat="1" ht="25" x14ac:dyDescent="0.25">
      <c r="A12" s="35" t="s">
        <v>92</v>
      </c>
      <c r="B12" s="35" t="s">
        <v>93</v>
      </c>
      <c r="C12" s="35" t="s">
        <v>94</v>
      </c>
    </row>
    <row r="13" spans="1:3" s="32" customFormat="1" ht="12.5" x14ac:dyDescent="0.25">
      <c r="A13" s="35" t="s">
        <v>95</v>
      </c>
      <c r="B13" s="35" t="s">
        <v>96</v>
      </c>
      <c r="C13" s="35" t="s">
        <v>96</v>
      </c>
    </row>
    <row r="14" spans="1:3" s="32" customFormat="1" ht="12.5" x14ac:dyDescent="0.25">
      <c r="A14" s="35" t="s">
        <v>97</v>
      </c>
      <c r="B14" s="35" t="s">
        <v>98</v>
      </c>
      <c r="C14" s="35" t="s">
        <v>98</v>
      </c>
    </row>
    <row r="15" spans="1:3" s="32" customFormat="1" ht="12.5" x14ac:dyDescent="0.25">
      <c r="A15" s="35" t="s">
        <v>99</v>
      </c>
      <c r="B15" s="35" t="s">
        <v>100</v>
      </c>
      <c r="C15" s="35" t="s">
        <v>100</v>
      </c>
    </row>
    <row r="16" spans="1:3" s="32" customFormat="1" ht="12.5" x14ac:dyDescent="0.25">
      <c r="A16" s="35" t="s">
        <v>101</v>
      </c>
      <c r="B16" s="35" t="s">
        <v>98</v>
      </c>
      <c r="C16" s="35" t="s">
        <v>98</v>
      </c>
    </row>
    <row r="17" spans="1:3" s="32" customFormat="1" ht="12.5" x14ac:dyDescent="0.25">
      <c r="A17" s="35" t="s">
        <v>102</v>
      </c>
      <c r="B17" s="35" t="s">
        <v>103</v>
      </c>
      <c r="C17" s="35" t="s">
        <v>103</v>
      </c>
    </row>
    <row r="18" spans="1:3" s="32" customFormat="1" ht="12.5" x14ac:dyDescent="0.25">
      <c r="A18" s="35" t="s">
        <v>104</v>
      </c>
      <c r="B18" s="35" t="s">
        <v>105</v>
      </c>
      <c r="C18" s="35" t="s">
        <v>105</v>
      </c>
    </row>
    <row r="19" spans="1:3" s="32" customFormat="1" ht="12.5" x14ac:dyDescent="0.25">
      <c r="A19" s="35" t="s">
        <v>106</v>
      </c>
      <c r="B19" s="35" t="s">
        <v>107</v>
      </c>
      <c r="C19" s="35" t="s">
        <v>107</v>
      </c>
    </row>
    <row r="20" spans="1:3" s="32" customFormat="1" ht="12.5" x14ac:dyDescent="0.25">
      <c r="A20" s="35" t="s">
        <v>108</v>
      </c>
      <c r="B20" s="35" t="s">
        <v>107</v>
      </c>
      <c r="C20" s="35" t="s">
        <v>107</v>
      </c>
    </row>
    <row r="21" spans="1:3" s="32" customFormat="1" ht="12.5" x14ac:dyDescent="0.25">
      <c r="A21" s="35" t="s">
        <v>109</v>
      </c>
      <c r="B21" s="35" t="s">
        <v>103</v>
      </c>
      <c r="C21" s="35" t="s">
        <v>103</v>
      </c>
    </row>
    <row r="22" spans="1:3" s="32" customFormat="1" ht="12.5" x14ac:dyDescent="0.25">
      <c r="A22" s="35" t="s">
        <v>110</v>
      </c>
      <c r="B22" s="35" t="s">
        <v>111</v>
      </c>
      <c r="C22" s="35" t="s">
        <v>111</v>
      </c>
    </row>
    <row r="23" spans="1:3" s="32" customFormat="1" ht="25" x14ac:dyDescent="0.25">
      <c r="A23" s="35" t="s">
        <v>112</v>
      </c>
      <c r="B23" s="35" t="s">
        <v>113</v>
      </c>
      <c r="C23" s="35" t="s">
        <v>114</v>
      </c>
    </row>
    <row r="24" spans="1:3" s="32" customFormat="1" ht="12.5" x14ac:dyDescent="0.25">
      <c r="A24" s="35" t="s">
        <v>115</v>
      </c>
      <c r="B24" s="35">
        <v>2028</v>
      </c>
      <c r="C24" s="35">
        <v>2024</v>
      </c>
    </row>
    <row r="25" spans="1:3" s="32" customFormat="1" ht="25" x14ac:dyDescent="0.25">
      <c r="A25" s="35" t="s">
        <v>116</v>
      </c>
      <c r="B25" s="35" t="s">
        <v>117</v>
      </c>
      <c r="C25" s="35" t="s">
        <v>117</v>
      </c>
    </row>
    <row r="26" spans="1:3" s="32" customFormat="1" ht="12.5" x14ac:dyDescent="0.25">
      <c r="A26" s="35" t="s">
        <v>118</v>
      </c>
      <c r="B26" s="35" t="s">
        <v>100</v>
      </c>
      <c r="C26" s="35" t="s">
        <v>100</v>
      </c>
    </row>
    <row r="27" spans="1:3" s="32" customFormat="1" ht="12.5" x14ac:dyDescent="0.25">
      <c r="A27" s="35" t="s">
        <v>119</v>
      </c>
      <c r="B27" s="35" t="s">
        <v>100</v>
      </c>
      <c r="C27" s="35" t="s">
        <v>100</v>
      </c>
    </row>
    <row r="28" spans="1:3" s="32" customFormat="1" ht="12.5" x14ac:dyDescent="0.25">
      <c r="A28" s="35" t="s">
        <v>120</v>
      </c>
      <c r="B28" s="35" t="s">
        <v>121</v>
      </c>
      <c r="C28" s="35" t="s">
        <v>121</v>
      </c>
    </row>
    <row r="29" spans="1:3" s="32" customFormat="1" ht="75" x14ac:dyDescent="0.25">
      <c r="A29" s="35" t="s">
        <v>122</v>
      </c>
      <c r="B29" s="35" t="s">
        <v>123</v>
      </c>
      <c r="C29" s="35" t="s">
        <v>123</v>
      </c>
    </row>
    <row r="30" spans="1:3" s="32" customFormat="1" ht="25" x14ac:dyDescent="0.25">
      <c r="A30" s="35" t="s">
        <v>124</v>
      </c>
      <c r="B30" s="35" t="s">
        <v>125</v>
      </c>
      <c r="C30" s="35" t="s">
        <v>125</v>
      </c>
    </row>
    <row r="31" spans="1:3" s="32" customFormat="1" ht="12.5" x14ac:dyDescent="0.25">
      <c r="A31" s="35" t="s">
        <v>126</v>
      </c>
      <c r="B31" s="35" t="s">
        <v>127</v>
      </c>
      <c r="C31" s="35" t="s">
        <v>127</v>
      </c>
    </row>
    <row r="32" spans="1:3" s="32" customFormat="1" ht="12.5" x14ac:dyDescent="0.25">
      <c r="A32" s="35" t="s">
        <v>128</v>
      </c>
      <c r="B32" s="35" t="s">
        <v>127</v>
      </c>
      <c r="C32" s="35" t="s">
        <v>127</v>
      </c>
    </row>
    <row r="33" spans="1:3" s="32" customFormat="1" ht="12.5" x14ac:dyDescent="0.25">
      <c r="A33" s="35" t="s">
        <v>129</v>
      </c>
      <c r="B33" s="35" t="s">
        <v>100</v>
      </c>
      <c r="C33" s="35" t="s">
        <v>100</v>
      </c>
    </row>
    <row r="34" spans="1:3" s="32" customFormat="1" ht="50" x14ac:dyDescent="0.25">
      <c r="A34" s="35" t="s">
        <v>130</v>
      </c>
      <c r="B34" s="35" t="s">
        <v>131</v>
      </c>
      <c r="C34" s="35" t="s">
        <v>131</v>
      </c>
    </row>
    <row r="35" spans="1:3" s="32" customFormat="1" ht="12.5" x14ac:dyDescent="0.25">
      <c r="A35" s="35" t="s">
        <v>132</v>
      </c>
      <c r="B35" s="35" t="s">
        <v>133</v>
      </c>
      <c r="C35" s="35" t="s">
        <v>133</v>
      </c>
    </row>
    <row r="36" spans="1:3" s="32" customFormat="1" ht="12.5" x14ac:dyDescent="0.25">
      <c r="A36" s="35" t="s">
        <v>134</v>
      </c>
      <c r="B36" s="35" t="s">
        <v>100</v>
      </c>
      <c r="C36" s="35" t="s">
        <v>100</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E292-5CE1-4C46-8CFC-FDDC4E55AB9F}">
  <sheetPr codeName="Sheet41"/>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Fire_S - Consolidated Factor Spreadsheet</v>
      </c>
    </row>
    <row r="3" spans="1:11" s="1" customFormat="1" ht="15.5" x14ac:dyDescent="0.35">
      <c r="A3" s="30" t="s">
        <v>2</v>
      </c>
      <c r="B3" s="3" t="str">
        <f>TABLE_FACTOR_TYPE_1 &amp; " - x-" &amp; TABLE_SERIES_NUMBER_1</f>
        <v>Pension Debit - x-321</v>
      </c>
    </row>
    <row r="6" spans="1:11" x14ac:dyDescent="0.25">
      <c r="A6" s="40" t="s">
        <v>390</v>
      </c>
      <c r="B6" s="47" t="s">
        <v>391</v>
      </c>
      <c r="C6" s="47"/>
      <c r="D6" s="47"/>
      <c r="E6" s="47"/>
      <c r="F6" s="47"/>
      <c r="G6" s="47"/>
      <c r="H6" s="47"/>
      <c r="I6" s="47"/>
      <c r="J6" s="47"/>
      <c r="K6" s="47"/>
    </row>
    <row r="7" spans="1:11" x14ac:dyDescent="0.25">
      <c r="A7" s="40" t="s">
        <v>392</v>
      </c>
      <c r="B7" s="47" t="s">
        <v>31</v>
      </c>
      <c r="C7" s="47"/>
      <c r="D7" s="47"/>
      <c r="E7" s="47"/>
      <c r="F7" s="47"/>
      <c r="G7" s="47"/>
      <c r="H7" s="47"/>
      <c r="I7" s="47"/>
      <c r="J7" s="47"/>
      <c r="K7" s="47"/>
    </row>
    <row r="8" spans="1:11" x14ac:dyDescent="0.25">
      <c r="A8" s="40" t="s">
        <v>138</v>
      </c>
      <c r="B8" s="47">
        <v>1992</v>
      </c>
      <c r="C8" s="47"/>
      <c r="D8" s="47"/>
      <c r="E8" s="47"/>
      <c r="F8" s="47"/>
      <c r="G8" s="47"/>
      <c r="H8" s="47"/>
      <c r="I8" s="47"/>
      <c r="J8" s="47"/>
      <c r="K8" s="47"/>
    </row>
    <row r="9" spans="1:11" x14ac:dyDescent="0.25">
      <c r="A9" s="40" t="s">
        <v>139</v>
      </c>
      <c r="B9" s="47" t="s">
        <v>231</v>
      </c>
      <c r="C9" s="47"/>
      <c r="D9" s="47"/>
      <c r="E9" s="47"/>
      <c r="F9" s="47"/>
      <c r="G9" s="47"/>
      <c r="H9" s="47"/>
      <c r="I9" s="47"/>
      <c r="J9" s="47"/>
      <c r="K9" s="47"/>
    </row>
    <row r="10" spans="1:11" x14ac:dyDescent="0.25">
      <c r="A10" s="40" t="s">
        <v>6</v>
      </c>
      <c r="B10" s="47" t="s">
        <v>232</v>
      </c>
      <c r="C10" s="47"/>
      <c r="D10" s="47"/>
      <c r="E10" s="47"/>
      <c r="F10" s="47"/>
      <c r="G10" s="47"/>
      <c r="H10" s="47"/>
      <c r="I10" s="47"/>
      <c r="J10" s="47"/>
      <c r="K10" s="47"/>
    </row>
    <row r="11" spans="1:11" x14ac:dyDescent="0.25">
      <c r="A11" s="40" t="s">
        <v>140</v>
      </c>
      <c r="B11" s="47" t="s">
        <v>233</v>
      </c>
      <c r="C11" s="47"/>
      <c r="D11" s="47"/>
      <c r="E11" s="47"/>
      <c r="F11" s="47"/>
      <c r="G11" s="47"/>
      <c r="H11" s="47"/>
      <c r="I11" s="47"/>
      <c r="J11" s="47"/>
      <c r="K11" s="47"/>
    </row>
    <row r="12" spans="1:11" x14ac:dyDescent="0.25">
      <c r="A12" s="40" t="s">
        <v>141</v>
      </c>
      <c r="B12" s="47" t="s">
        <v>234</v>
      </c>
      <c r="C12" s="47"/>
      <c r="D12" s="47"/>
      <c r="E12" s="47"/>
      <c r="F12" s="47"/>
      <c r="G12" s="47"/>
      <c r="H12" s="47"/>
      <c r="I12" s="47"/>
      <c r="J12" s="47"/>
      <c r="K12" s="47"/>
    </row>
    <row r="13" spans="1:11" x14ac:dyDescent="0.25">
      <c r="A13" s="40" t="s">
        <v>393</v>
      </c>
      <c r="B13" s="47" t="s">
        <v>155</v>
      </c>
      <c r="C13" s="47"/>
      <c r="D13" s="47"/>
      <c r="E13" s="47"/>
      <c r="F13" s="47"/>
      <c r="G13" s="47"/>
      <c r="H13" s="47"/>
      <c r="I13" s="47"/>
      <c r="J13" s="47"/>
      <c r="K13" s="47"/>
    </row>
    <row r="14" spans="1:11" x14ac:dyDescent="0.25">
      <c r="A14" s="40" t="s">
        <v>143</v>
      </c>
      <c r="B14" s="47">
        <v>321</v>
      </c>
      <c r="C14" s="47"/>
      <c r="D14" s="47"/>
      <c r="E14" s="47"/>
      <c r="F14" s="47"/>
      <c r="G14" s="47"/>
      <c r="H14" s="47"/>
      <c r="I14" s="47"/>
      <c r="J14" s="47"/>
      <c r="K14" s="47"/>
    </row>
    <row r="15" spans="1:11" x14ac:dyDescent="0.25">
      <c r="A15" s="40" t="s">
        <v>394</v>
      </c>
      <c r="B15" s="47" t="s">
        <v>235</v>
      </c>
      <c r="C15" s="47"/>
      <c r="D15" s="47"/>
      <c r="E15" s="47"/>
      <c r="F15" s="47"/>
      <c r="G15" s="47"/>
      <c r="H15" s="47"/>
      <c r="I15" s="47"/>
      <c r="J15" s="47"/>
      <c r="K15" s="47"/>
    </row>
    <row r="16" spans="1:11" x14ac:dyDescent="0.25">
      <c r="A16" s="40" t="s">
        <v>145</v>
      </c>
      <c r="B16" s="47" t="s">
        <v>236</v>
      </c>
      <c r="C16" s="47"/>
      <c r="D16" s="47"/>
      <c r="E16" s="47"/>
      <c r="F16" s="47"/>
      <c r="G16" s="47"/>
      <c r="H16" s="47"/>
      <c r="I16" s="47"/>
      <c r="J16" s="47"/>
      <c r="K16" s="47"/>
    </row>
    <row r="17" spans="1:11" x14ac:dyDescent="0.25">
      <c r="A17" s="41" t="s">
        <v>395</v>
      </c>
      <c r="B17" s="47"/>
      <c r="C17" s="47"/>
      <c r="D17" s="47"/>
      <c r="E17" s="47"/>
      <c r="F17" s="47"/>
      <c r="G17" s="47"/>
      <c r="H17" s="47"/>
      <c r="I17" s="47"/>
      <c r="J17" s="47"/>
      <c r="K17" s="47"/>
    </row>
    <row r="18" spans="1:11" x14ac:dyDescent="0.25">
      <c r="A18" s="40" t="s">
        <v>147</v>
      </c>
      <c r="B18" s="48">
        <v>46163</v>
      </c>
      <c r="C18" s="48"/>
      <c r="D18" s="48"/>
      <c r="E18" s="48"/>
      <c r="F18" s="48"/>
      <c r="G18" s="48"/>
      <c r="H18" s="48"/>
      <c r="I18" s="48"/>
      <c r="J18" s="48"/>
      <c r="K18" s="48"/>
    </row>
    <row r="19" spans="1:11" x14ac:dyDescent="0.25">
      <c r="A19" s="40" t="s">
        <v>148</v>
      </c>
      <c r="B19" s="48"/>
      <c r="C19" s="48"/>
      <c r="D19" s="48"/>
      <c r="E19" s="48"/>
      <c r="F19" s="48"/>
      <c r="G19" s="48"/>
      <c r="H19" s="48"/>
      <c r="I19" s="48"/>
      <c r="J19" s="48"/>
      <c r="K19" s="48"/>
    </row>
    <row r="20" spans="1:11" x14ac:dyDescent="0.25">
      <c r="A20" s="40" t="s">
        <v>149</v>
      </c>
      <c r="B20" s="47" t="s">
        <v>158</v>
      </c>
      <c r="C20" s="47"/>
      <c r="D20" s="47"/>
      <c r="E20" s="47"/>
      <c r="F20" s="47"/>
      <c r="G20" s="47"/>
      <c r="H20" s="47"/>
      <c r="I20" s="47"/>
      <c r="J20" s="47"/>
      <c r="K20" s="47"/>
    </row>
    <row r="21" spans="1:11" x14ac:dyDescent="0.25">
      <c r="A21" s="40" t="s">
        <v>396</v>
      </c>
      <c r="B21" s="47" t="s">
        <v>77</v>
      </c>
      <c r="C21" s="47"/>
      <c r="D21" s="47"/>
      <c r="E21" s="47"/>
      <c r="F21" s="47"/>
      <c r="G21" s="47"/>
      <c r="H21" s="47"/>
      <c r="I21" s="47"/>
      <c r="J21" s="47"/>
      <c r="K21" s="47"/>
    </row>
    <row r="23" spans="1:11" x14ac:dyDescent="0.25">
      <c r="A23" s="23" t="str">
        <f>HYPERLINK("#'Factor List'!A1", "Back to Factor List")</f>
        <v>Back to Factor List</v>
      </c>
      <c r="B23" s="23" t="str">
        <f>HYPERLINK("#'Assumptions'!A1", "Assumptions")</f>
        <v>Assumptions</v>
      </c>
    </row>
    <row r="26" spans="1:11" s="57" customFormat="1" ht="13" x14ac:dyDescent="0.25">
      <c r="A26" s="56" t="s">
        <v>412</v>
      </c>
      <c r="B26" s="56">
        <v>50</v>
      </c>
      <c r="C26" s="56">
        <v>51</v>
      </c>
      <c r="D26" s="56">
        <v>52</v>
      </c>
      <c r="E26" s="56">
        <v>53</v>
      </c>
      <c r="F26" s="56">
        <v>54</v>
      </c>
      <c r="G26" s="56">
        <v>55</v>
      </c>
      <c r="H26" s="56">
        <v>56</v>
      </c>
      <c r="I26" s="56">
        <v>57</v>
      </c>
      <c r="J26" s="56">
        <v>58</v>
      </c>
      <c r="K26" s="56">
        <v>59</v>
      </c>
    </row>
    <row r="27" spans="1:11" x14ac:dyDescent="0.25">
      <c r="A27" s="43">
        <v>0</v>
      </c>
      <c r="B27" s="45">
        <v>0.64300000000000002</v>
      </c>
      <c r="C27" s="45">
        <v>0.66700000000000004</v>
      </c>
      <c r="D27" s="45">
        <v>0.69299999999999995</v>
      </c>
      <c r="E27" s="45">
        <v>0.72099999999999997</v>
      </c>
      <c r="F27" s="45">
        <v>0.752</v>
      </c>
      <c r="G27" s="45">
        <v>0.78600000000000003</v>
      </c>
      <c r="H27" s="45">
        <v>0.82299999999999995</v>
      </c>
      <c r="I27" s="45">
        <v>0.86199999999999999</v>
      </c>
      <c r="J27" s="45">
        <v>0.90500000000000003</v>
      </c>
      <c r="K27" s="45">
        <v>0.95</v>
      </c>
    </row>
    <row r="28" spans="1:11" x14ac:dyDescent="0.25">
      <c r="A28" s="43">
        <v>1</v>
      </c>
      <c r="B28" s="45">
        <v>0.64500000000000002</v>
      </c>
      <c r="C28" s="45">
        <v>0.66900000000000004</v>
      </c>
      <c r="D28" s="45">
        <v>0.69499999999999995</v>
      </c>
      <c r="E28" s="45">
        <v>0.72399999999999998</v>
      </c>
      <c r="F28" s="45">
        <v>0.755</v>
      </c>
      <c r="G28" s="45">
        <v>0.78900000000000003</v>
      </c>
      <c r="H28" s="45">
        <v>0.82599999999999996</v>
      </c>
      <c r="I28" s="45">
        <v>0.86599999999999999</v>
      </c>
      <c r="J28" s="45">
        <v>0.90800000000000003</v>
      </c>
      <c r="K28" s="45">
        <v>0.95499999999999996</v>
      </c>
    </row>
    <row r="29" spans="1:11" x14ac:dyDescent="0.25">
      <c r="A29" s="43">
        <v>2</v>
      </c>
      <c r="B29" s="45">
        <v>0.64700000000000002</v>
      </c>
      <c r="C29" s="45">
        <v>0.67100000000000004</v>
      </c>
      <c r="D29" s="45">
        <v>0.69799999999999995</v>
      </c>
      <c r="E29" s="45">
        <v>0.72699999999999998</v>
      </c>
      <c r="F29" s="45">
        <v>0.75800000000000001</v>
      </c>
      <c r="G29" s="45">
        <v>0.79200000000000004</v>
      </c>
      <c r="H29" s="45">
        <v>0.82899999999999996</v>
      </c>
      <c r="I29" s="45">
        <v>0.86899999999999999</v>
      </c>
      <c r="J29" s="45">
        <v>0.91200000000000003</v>
      </c>
      <c r="K29" s="45">
        <v>0.95899999999999996</v>
      </c>
    </row>
    <row r="30" spans="1:11" x14ac:dyDescent="0.25">
      <c r="A30" s="43">
        <v>3</v>
      </c>
      <c r="B30" s="45">
        <v>0.64900000000000002</v>
      </c>
      <c r="C30" s="45">
        <v>0.67300000000000004</v>
      </c>
      <c r="D30" s="45">
        <v>0.7</v>
      </c>
      <c r="E30" s="45">
        <v>0.72899999999999998</v>
      </c>
      <c r="F30" s="45">
        <v>0.76100000000000001</v>
      </c>
      <c r="G30" s="45">
        <v>0.79500000000000004</v>
      </c>
      <c r="H30" s="45">
        <v>0.83299999999999996</v>
      </c>
      <c r="I30" s="45">
        <v>0.873</v>
      </c>
      <c r="J30" s="45">
        <v>0.91600000000000004</v>
      </c>
      <c r="K30" s="45">
        <v>0.96299999999999997</v>
      </c>
    </row>
    <row r="31" spans="1:11" x14ac:dyDescent="0.25">
      <c r="A31" s="43">
        <v>4</v>
      </c>
      <c r="B31" s="45">
        <v>0.65100000000000002</v>
      </c>
      <c r="C31" s="45">
        <v>0.67600000000000005</v>
      </c>
      <c r="D31" s="45">
        <v>0.70299999999999996</v>
      </c>
      <c r="E31" s="45">
        <v>0.73199999999999998</v>
      </c>
      <c r="F31" s="45">
        <v>0.76400000000000001</v>
      </c>
      <c r="G31" s="45">
        <v>0.79800000000000004</v>
      </c>
      <c r="H31" s="45">
        <v>0.83599999999999997</v>
      </c>
      <c r="I31" s="45">
        <v>0.876</v>
      </c>
      <c r="J31" s="45">
        <v>0.92</v>
      </c>
      <c r="K31" s="45">
        <v>0.96699999999999997</v>
      </c>
    </row>
    <row r="32" spans="1:11" x14ac:dyDescent="0.25">
      <c r="A32" s="43">
        <v>5</v>
      </c>
      <c r="B32" s="45">
        <v>0.65300000000000002</v>
      </c>
      <c r="C32" s="45">
        <v>0.67800000000000005</v>
      </c>
      <c r="D32" s="45">
        <v>0.70499999999999996</v>
      </c>
      <c r="E32" s="45">
        <v>0.73399999999999999</v>
      </c>
      <c r="F32" s="45">
        <v>0.76600000000000001</v>
      </c>
      <c r="G32" s="45">
        <v>0.80100000000000005</v>
      </c>
      <c r="H32" s="45">
        <v>0.83899999999999997</v>
      </c>
      <c r="I32" s="45">
        <v>0.88</v>
      </c>
      <c r="J32" s="45">
        <v>0.92400000000000004</v>
      </c>
      <c r="K32" s="45">
        <v>0.97099999999999997</v>
      </c>
    </row>
    <row r="33" spans="1:11" x14ac:dyDescent="0.25">
      <c r="A33" s="43">
        <v>6</v>
      </c>
      <c r="B33" s="45">
        <v>0.65500000000000003</v>
      </c>
      <c r="C33" s="45">
        <v>0.68</v>
      </c>
      <c r="D33" s="45">
        <v>0.70699999999999996</v>
      </c>
      <c r="E33" s="45">
        <v>0.73699999999999999</v>
      </c>
      <c r="F33" s="45">
        <v>0.76900000000000002</v>
      </c>
      <c r="G33" s="45">
        <v>0.80400000000000005</v>
      </c>
      <c r="H33" s="45">
        <v>0.84199999999999997</v>
      </c>
      <c r="I33" s="45">
        <v>0.88300000000000001</v>
      </c>
      <c r="J33" s="45">
        <v>0.92700000000000005</v>
      </c>
      <c r="K33" s="45">
        <v>0.97499999999999998</v>
      </c>
    </row>
    <row r="34" spans="1:11" x14ac:dyDescent="0.25">
      <c r="A34" s="43">
        <v>7</v>
      </c>
      <c r="B34" s="45">
        <v>0.65700000000000003</v>
      </c>
      <c r="C34" s="45">
        <v>0.68200000000000005</v>
      </c>
      <c r="D34" s="45">
        <v>0.71</v>
      </c>
      <c r="E34" s="45">
        <v>0.74</v>
      </c>
      <c r="F34" s="45">
        <v>0.77200000000000002</v>
      </c>
      <c r="G34" s="45">
        <v>0.80800000000000005</v>
      </c>
      <c r="H34" s="45">
        <v>0.84599999999999997</v>
      </c>
      <c r="I34" s="45">
        <v>0.88700000000000001</v>
      </c>
      <c r="J34" s="45">
        <v>0.93100000000000005</v>
      </c>
      <c r="K34" s="45">
        <v>0.97899999999999998</v>
      </c>
    </row>
    <row r="35" spans="1:11" x14ac:dyDescent="0.25">
      <c r="A35" s="43">
        <v>8</v>
      </c>
      <c r="B35" s="45">
        <v>0.65900000000000003</v>
      </c>
      <c r="C35" s="45">
        <v>0.68400000000000005</v>
      </c>
      <c r="D35" s="45">
        <v>0.71199999999999997</v>
      </c>
      <c r="E35" s="45">
        <v>0.74199999999999999</v>
      </c>
      <c r="F35" s="45">
        <v>0.77500000000000002</v>
      </c>
      <c r="G35" s="45">
        <v>0.81100000000000005</v>
      </c>
      <c r="H35" s="45">
        <v>0.84899999999999998</v>
      </c>
      <c r="I35" s="45">
        <v>0.89</v>
      </c>
      <c r="J35" s="45">
        <v>0.93500000000000005</v>
      </c>
      <c r="K35" s="45">
        <v>0.98299999999999998</v>
      </c>
    </row>
    <row r="36" spans="1:11" x14ac:dyDescent="0.25">
      <c r="A36" s="43">
        <v>9</v>
      </c>
      <c r="B36" s="45">
        <v>0.66100000000000003</v>
      </c>
      <c r="C36" s="45">
        <v>0.68700000000000006</v>
      </c>
      <c r="D36" s="45">
        <v>0.71399999999999997</v>
      </c>
      <c r="E36" s="45">
        <v>0.745</v>
      </c>
      <c r="F36" s="45">
        <v>0.77800000000000002</v>
      </c>
      <c r="G36" s="45">
        <v>0.81399999999999995</v>
      </c>
      <c r="H36" s="45">
        <v>0.85199999999999998</v>
      </c>
      <c r="I36" s="45">
        <v>0.89400000000000002</v>
      </c>
      <c r="J36" s="45">
        <v>0.93899999999999995</v>
      </c>
      <c r="K36" s="45">
        <v>0.98799999999999999</v>
      </c>
    </row>
    <row r="37" spans="1:11" x14ac:dyDescent="0.25">
      <c r="A37" s="43">
        <v>10</v>
      </c>
      <c r="B37" s="45">
        <v>0.66300000000000003</v>
      </c>
      <c r="C37" s="45">
        <v>0.68899999999999995</v>
      </c>
      <c r="D37" s="45">
        <v>0.71699999999999997</v>
      </c>
      <c r="E37" s="45">
        <v>0.747</v>
      </c>
      <c r="F37" s="45">
        <v>0.78100000000000003</v>
      </c>
      <c r="G37" s="45">
        <v>0.81699999999999995</v>
      </c>
      <c r="H37" s="45">
        <v>0.85599999999999998</v>
      </c>
      <c r="I37" s="45">
        <v>0.89700000000000002</v>
      </c>
      <c r="J37" s="45">
        <v>0.94299999999999995</v>
      </c>
      <c r="K37" s="45">
        <v>0.99199999999999999</v>
      </c>
    </row>
    <row r="38" spans="1:11" x14ac:dyDescent="0.25">
      <c r="A38" s="43">
        <v>11</v>
      </c>
      <c r="B38" s="45">
        <v>0.66500000000000004</v>
      </c>
      <c r="C38" s="45">
        <v>0.69099999999999995</v>
      </c>
      <c r="D38" s="45">
        <v>0.71899999999999997</v>
      </c>
      <c r="E38" s="45">
        <v>0.75</v>
      </c>
      <c r="F38" s="45">
        <v>0.78300000000000003</v>
      </c>
      <c r="G38" s="45">
        <v>0.82</v>
      </c>
      <c r="H38" s="45">
        <v>0.85899999999999999</v>
      </c>
      <c r="I38" s="45">
        <v>0.90100000000000002</v>
      </c>
      <c r="J38" s="45">
        <v>0.94699999999999995</v>
      </c>
      <c r="K38" s="45">
        <v>0.996</v>
      </c>
    </row>
  </sheetData>
  <sheetProtection algorithmName="SHA-512" hashValue="8wXPmm5RHVPqYU/Uto12Xz1qGL1agU7kf+YecwjT51NOv65rcyS26fZ8+sxfH5OZTYXyJYmhJFhB2g6KJgp+SA==" saltValue="d0F7qfDbjdHq1R1PbjGGwg==" spinCount="100000" sheet="1" objects="1" scenarios="1"/>
  <conditionalFormatting sqref="A6:A21">
    <cfRule type="expression" dxfId="497" priority="9" stopIfTrue="1">
      <formula>MOD(ROW(),2)=0</formula>
    </cfRule>
    <cfRule type="expression" dxfId="496" priority="10" stopIfTrue="1">
      <formula>MOD(ROW(),2)&lt;&gt;0</formula>
    </cfRule>
  </conditionalFormatting>
  <conditionalFormatting sqref="B6:K21">
    <cfRule type="expression" dxfId="495" priority="11" stopIfTrue="1">
      <formula>MOD(ROW(),2)=0</formula>
    </cfRule>
    <cfRule type="expression" dxfId="494" priority="12" stopIfTrue="1">
      <formula>MOD(ROW(),2)&lt;&gt;0</formula>
    </cfRule>
  </conditionalFormatting>
  <conditionalFormatting sqref="A26:A38">
    <cfRule type="expression" dxfId="493" priority="13" stopIfTrue="1">
      <formula>MOD(ROW(),2)=0</formula>
    </cfRule>
    <cfRule type="expression" dxfId="492" priority="14" stopIfTrue="1">
      <formula>MOD(ROW(),2)&lt;&gt;0</formula>
    </cfRule>
  </conditionalFormatting>
  <conditionalFormatting sqref="B26:K38">
    <cfRule type="expression" dxfId="491" priority="15" stopIfTrue="1">
      <formula>MOD(ROW(),2)=0</formula>
    </cfRule>
    <cfRule type="expression" dxfId="490" priority="16"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4245-E297-4F05-9D17-2AEE835B4AF2}">
  <sheetPr codeName="Sheet43"/>
  <dimension ref="A1:G38"/>
  <sheetViews>
    <sheetView showGridLines="0" workbookViewId="0">
      <selection activeCell="A6" sqref="A6"/>
    </sheetView>
  </sheetViews>
  <sheetFormatPr defaultRowHeight="12.5" x14ac:dyDescent="0.25"/>
  <cols>
    <col min="1" max="1" width="31.6328125" customWidth="1"/>
    <col min="2" max="7" width="22.6328125" customWidth="1"/>
  </cols>
  <sheetData>
    <row r="1" spans="1:7" s="1" customFormat="1" ht="20" x14ac:dyDescent="0.4">
      <c r="A1" s="2" t="s">
        <v>0</v>
      </c>
    </row>
    <row r="2" spans="1:7" s="1" customFormat="1" ht="15.5" x14ac:dyDescent="0.35">
      <c r="A2" s="30" t="s">
        <v>1</v>
      </c>
      <c r="B2" s="3" t="str">
        <f>wb_title</f>
        <v>Fire_S - Consolidated Factor Spreadsheet</v>
      </c>
    </row>
    <row r="3" spans="1:7" s="1" customFormat="1" ht="15.5" x14ac:dyDescent="0.35">
      <c r="A3" s="30" t="s">
        <v>2</v>
      </c>
      <c r="B3" s="3" t="str">
        <f>TABLE_FACTOR_TYPE_1 &amp; " - x-" &amp; TABLE_SERIES_NUMBER_1</f>
        <v>Pension Debit - x-322</v>
      </c>
    </row>
    <row r="6" spans="1:7" x14ac:dyDescent="0.25">
      <c r="A6" s="40" t="s">
        <v>390</v>
      </c>
      <c r="B6" s="47" t="s">
        <v>391</v>
      </c>
      <c r="C6" s="47"/>
      <c r="D6" s="47"/>
      <c r="E6" s="47"/>
      <c r="F6" s="47"/>
      <c r="G6" s="47"/>
    </row>
    <row r="7" spans="1:7" x14ac:dyDescent="0.25">
      <c r="A7" s="40" t="s">
        <v>392</v>
      </c>
      <c r="B7" s="47" t="s">
        <v>31</v>
      </c>
      <c r="C7" s="47"/>
      <c r="D7" s="47"/>
      <c r="E7" s="47"/>
      <c r="F7" s="47"/>
      <c r="G7" s="47"/>
    </row>
    <row r="8" spans="1:7" x14ac:dyDescent="0.25">
      <c r="A8" s="40" t="s">
        <v>138</v>
      </c>
      <c r="B8" s="47">
        <v>1992</v>
      </c>
      <c r="C8" s="47"/>
      <c r="D8" s="47"/>
      <c r="E8" s="47"/>
      <c r="F8" s="47"/>
      <c r="G8" s="47"/>
    </row>
    <row r="9" spans="1:7" x14ac:dyDescent="0.25">
      <c r="A9" s="40" t="s">
        <v>139</v>
      </c>
      <c r="B9" s="47" t="s">
        <v>231</v>
      </c>
      <c r="C9" s="47"/>
      <c r="D9" s="47"/>
      <c r="E9" s="47"/>
      <c r="F9" s="47"/>
      <c r="G9" s="47"/>
    </row>
    <row r="10" spans="1:7" x14ac:dyDescent="0.25">
      <c r="A10" s="40" t="s">
        <v>6</v>
      </c>
      <c r="B10" s="47" t="s">
        <v>240</v>
      </c>
      <c r="C10" s="47"/>
      <c r="D10" s="47"/>
      <c r="E10" s="47"/>
      <c r="F10" s="47"/>
      <c r="G10" s="47"/>
    </row>
    <row r="11" spans="1:7" x14ac:dyDescent="0.25">
      <c r="A11" s="40" t="s">
        <v>140</v>
      </c>
      <c r="B11" s="47" t="s">
        <v>233</v>
      </c>
      <c r="C11" s="47"/>
      <c r="D11" s="47"/>
      <c r="E11" s="47"/>
      <c r="F11" s="47"/>
      <c r="G11" s="47"/>
    </row>
    <row r="12" spans="1:7" x14ac:dyDescent="0.25">
      <c r="A12" s="40" t="s">
        <v>141</v>
      </c>
      <c r="B12" s="47" t="s">
        <v>234</v>
      </c>
      <c r="C12" s="47"/>
      <c r="D12" s="47"/>
      <c r="E12" s="47"/>
      <c r="F12" s="47"/>
      <c r="G12" s="47"/>
    </row>
    <row r="13" spans="1:7" x14ac:dyDescent="0.25">
      <c r="A13" s="40" t="s">
        <v>393</v>
      </c>
      <c r="B13" s="47" t="s">
        <v>155</v>
      </c>
      <c r="C13" s="47"/>
      <c r="D13" s="47"/>
      <c r="E13" s="47"/>
      <c r="F13" s="47"/>
      <c r="G13" s="47"/>
    </row>
    <row r="14" spans="1:7" x14ac:dyDescent="0.25">
      <c r="A14" s="40" t="s">
        <v>143</v>
      </c>
      <c r="B14" s="47">
        <v>322</v>
      </c>
      <c r="C14" s="47"/>
      <c r="D14" s="47"/>
      <c r="E14" s="47"/>
      <c r="F14" s="47"/>
      <c r="G14" s="47"/>
    </row>
    <row r="15" spans="1:7" x14ac:dyDescent="0.25">
      <c r="A15" s="40" t="s">
        <v>394</v>
      </c>
      <c r="B15" s="47" t="s">
        <v>241</v>
      </c>
      <c r="C15" s="47"/>
      <c r="D15" s="47"/>
      <c r="E15" s="47"/>
      <c r="F15" s="47"/>
      <c r="G15" s="47"/>
    </row>
    <row r="16" spans="1:7" x14ac:dyDescent="0.25">
      <c r="A16" s="40" t="s">
        <v>145</v>
      </c>
      <c r="B16" s="47" t="s">
        <v>242</v>
      </c>
      <c r="C16" s="47"/>
      <c r="D16" s="47"/>
      <c r="E16" s="47"/>
      <c r="F16" s="47"/>
      <c r="G16" s="47"/>
    </row>
    <row r="17" spans="1:7" x14ac:dyDescent="0.25">
      <c r="A17" s="41" t="s">
        <v>395</v>
      </c>
      <c r="B17" s="47"/>
      <c r="C17" s="47"/>
      <c r="D17" s="47"/>
      <c r="E17" s="47"/>
      <c r="F17" s="47"/>
      <c r="G17" s="47"/>
    </row>
    <row r="18" spans="1:7" x14ac:dyDescent="0.25">
      <c r="A18" s="40" t="s">
        <v>147</v>
      </c>
      <c r="B18" s="48">
        <v>46163</v>
      </c>
      <c r="C18" s="48"/>
      <c r="D18" s="48"/>
      <c r="E18" s="48"/>
      <c r="F18" s="48"/>
      <c r="G18" s="48"/>
    </row>
    <row r="19" spans="1:7" x14ac:dyDescent="0.25">
      <c r="A19" s="40" t="s">
        <v>148</v>
      </c>
      <c r="B19" s="48"/>
      <c r="C19" s="48"/>
      <c r="D19" s="48"/>
      <c r="E19" s="48"/>
      <c r="F19" s="48"/>
      <c r="G19" s="48"/>
    </row>
    <row r="20" spans="1:7" x14ac:dyDescent="0.25">
      <c r="A20" s="40" t="s">
        <v>149</v>
      </c>
      <c r="B20" s="47" t="s">
        <v>158</v>
      </c>
      <c r="C20" s="47"/>
      <c r="D20" s="47"/>
      <c r="E20" s="47"/>
      <c r="F20" s="47"/>
      <c r="G20" s="47"/>
    </row>
    <row r="21" spans="1:7" x14ac:dyDescent="0.25">
      <c r="A21" s="40" t="s">
        <v>396</v>
      </c>
      <c r="B21" s="47" t="s">
        <v>77</v>
      </c>
      <c r="C21" s="47"/>
      <c r="D21" s="47"/>
      <c r="E21" s="47"/>
      <c r="F21" s="47"/>
      <c r="G21" s="47"/>
    </row>
    <row r="23" spans="1:7" x14ac:dyDescent="0.25">
      <c r="A23" s="23" t="str">
        <f>HYPERLINK("#'Factor List'!A1", "Back to Factor List")</f>
        <v>Back to Factor List</v>
      </c>
      <c r="B23" s="23" t="str">
        <f>HYPERLINK("#'Assumptions'!A1", "Assumptions")</f>
        <v>Assumptions</v>
      </c>
    </row>
    <row r="26" spans="1:7" s="57" customFormat="1" ht="13" x14ac:dyDescent="0.25">
      <c r="A26" s="56" t="s">
        <v>412</v>
      </c>
      <c r="B26" s="56">
        <v>60</v>
      </c>
      <c r="C26" s="56">
        <v>61</v>
      </c>
      <c r="D26" s="56">
        <v>62</v>
      </c>
      <c r="E26" s="56">
        <v>63</v>
      </c>
      <c r="F26" s="56">
        <v>64</v>
      </c>
      <c r="G26" s="56">
        <v>65</v>
      </c>
    </row>
    <row r="27" spans="1:7" x14ac:dyDescent="0.25">
      <c r="A27" s="43">
        <v>0</v>
      </c>
      <c r="B27" s="45">
        <v>1</v>
      </c>
      <c r="C27" s="45">
        <v>1.054</v>
      </c>
      <c r="D27" s="45">
        <v>1.113</v>
      </c>
      <c r="E27" s="45">
        <v>1.1759999999999999</v>
      </c>
      <c r="F27" s="45">
        <v>1.2450000000000001</v>
      </c>
      <c r="G27" s="45">
        <v>1.321</v>
      </c>
    </row>
    <row r="28" spans="1:7" x14ac:dyDescent="0.25">
      <c r="A28" s="43">
        <v>1</v>
      </c>
      <c r="B28" s="45">
        <v>1.004</v>
      </c>
      <c r="C28" s="45">
        <v>1.0589999999999999</v>
      </c>
      <c r="D28" s="45">
        <v>1.1180000000000001</v>
      </c>
      <c r="E28" s="45">
        <v>1.1819999999999999</v>
      </c>
      <c r="F28" s="45">
        <v>1.252</v>
      </c>
      <c r="G28" s="45">
        <v>1.327</v>
      </c>
    </row>
    <row r="29" spans="1:7" x14ac:dyDescent="0.25">
      <c r="A29" s="43">
        <v>2</v>
      </c>
      <c r="B29" s="45">
        <v>1.0089999999999999</v>
      </c>
      <c r="C29" s="45">
        <v>1.0640000000000001</v>
      </c>
      <c r="D29" s="45">
        <v>1.123</v>
      </c>
      <c r="E29" s="45">
        <v>1.1879999999999999</v>
      </c>
      <c r="F29" s="45">
        <v>1.258</v>
      </c>
      <c r="G29" s="45">
        <v>1.3340000000000001</v>
      </c>
    </row>
    <row r="30" spans="1:7" x14ac:dyDescent="0.25">
      <c r="A30" s="43">
        <v>3</v>
      </c>
      <c r="B30" s="45">
        <v>1.0129999999999999</v>
      </c>
      <c r="C30" s="45">
        <v>1.069</v>
      </c>
      <c r="D30" s="45">
        <v>1.1279999999999999</v>
      </c>
      <c r="E30" s="45">
        <v>1.1930000000000001</v>
      </c>
      <c r="F30" s="45">
        <v>1.264</v>
      </c>
      <c r="G30" s="45">
        <v>1.341</v>
      </c>
    </row>
    <row r="31" spans="1:7" x14ac:dyDescent="0.25">
      <c r="A31" s="43">
        <v>4</v>
      </c>
      <c r="B31" s="45">
        <v>1.018</v>
      </c>
      <c r="C31" s="45">
        <v>1.0740000000000001</v>
      </c>
      <c r="D31" s="45">
        <v>1.1339999999999999</v>
      </c>
      <c r="E31" s="45">
        <v>1.1990000000000001</v>
      </c>
      <c r="F31" s="45">
        <v>1.27</v>
      </c>
      <c r="G31" s="45">
        <v>1.3480000000000001</v>
      </c>
    </row>
    <row r="32" spans="1:7" x14ac:dyDescent="0.25">
      <c r="A32" s="43">
        <v>5</v>
      </c>
      <c r="B32" s="45">
        <v>1.022</v>
      </c>
      <c r="C32" s="45">
        <v>1.0780000000000001</v>
      </c>
      <c r="D32" s="45">
        <v>1.139</v>
      </c>
      <c r="E32" s="45">
        <v>1.2050000000000001</v>
      </c>
      <c r="F32" s="45">
        <v>1.2769999999999999</v>
      </c>
      <c r="G32" s="45">
        <v>1.355</v>
      </c>
    </row>
    <row r="33" spans="1:7" x14ac:dyDescent="0.25">
      <c r="A33" s="43">
        <v>6</v>
      </c>
      <c r="B33" s="45">
        <v>1.0269999999999999</v>
      </c>
      <c r="C33" s="45">
        <v>1.083</v>
      </c>
      <c r="D33" s="45">
        <v>1.1439999999999999</v>
      </c>
      <c r="E33" s="45">
        <v>1.2110000000000001</v>
      </c>
      <c r="F33" s="45">
        <v>1.2829999999999999</v>
      </c>
      <c r="G33" s="45">
        <v>1.3620000000000001</v>
      </c>
    </row>
    <row r="34" spans="1:7" x14ac:dyDescent="0.25">
      <c r="A34" s="43">
        <v>7</v>
      </c>
      <c r="B34" s="45">
        <v>1.0309999999999999</v>
      </c>
      <c r="C34" s="45">
        <v>1.0880000000000001</v>
      </c>
      <c r="D34" s="45">
        <v>1.1499999999999999</v>
      </c>
      <c r="E34" s="45">
        <v>1.2170000000000001</v>
      </c>
      <c r="F34" s="45">
        <v>1.2889999999999999</v>
      </c>
      <c r="G34" s="45">
        <v>1.369</v>
      </c>
    </row>
    <row r="35" spans="1:7" x14ac:dyDescent="0.25">
      <c r="A35" s="43">
        <v>8</v>
      </c>
      <c r="B35" s="45">
        <v>1.036</v>
      </c>
      <c r="C35" s="45">
        <v>1.093</v>
      </c>
      <c r="D35" s="45">
        <v>1.155</v>
      </c>
      <c r="E35" s="45">
        <v>1.222</v>
      </c>
      <c r="F35" s="45">
        <v>1.296</v>
      </c>
      <c r="G35" s="45">
        <v>1.375</v>
      </c>
    </row>
    <row r="36" spans="1:7" x14ac:dyDescent="0.25">
      <c r="A36" s="43">
        <v>9</v>
      </c>
      <c r="B36" s="45">
        <v>1.04</v>
      </c>
      <c r="C36" s="45">
        <v>1.0980000000000001</v>
      </c>
      <c r="D36" s="45">
        <v>1.1599999999999999</v>
      </c>
      <c r="E36" s="45">
        <v>1.228</v>
      </c>
      <c r="F36" s="45">
        <v>1.302</v>
      </c>
      <c r="G36" s="45">
        <v>1.3819999999999999</v>
      </c>
    </row>
    <row r="37" spans="1:7" x14ac:dyDescent="0.25">
      <c r="A37" s="43">
        <v>10</v>
      </c>
      <c r="B37" s="45">
        <v>1.0449999999999999</v>
      </c>
      <c r="C37" s="45">
        <v>1.103</v>
      </c>
      <c r="D37" s="45">
        <v>1.1659999999999999</v>
      </c>
      <c r="E37" s="45">
        <v>1.234</v>
      </c>
      <c r="F37" s="45">
        <v>1.3080000000000001</v>
      </c>
      <c r="G37" s="45">
        <v>1.389</v>
      </c>
    </row>
    <row r="38" spans="1:7" x14ac:dyDescent="0.25">
      <c r="A38" s="43">
        <v>11</v>
      </c>
      <c r="B38" s="45">
        <v>1.0489999999999999</v>
      </c>
      <c r="C38" s="45">
        <v>1.1080000000000001</v>
      </c>
      <c r="D38" s="45">
        <v>1.171</v>
      </c>
      <c r="E38" s="45">
        <v>1.24</v>
      </c>
      <c r="F38" s="45">
        <v>1.3140000000000001</v>
      </c>
      <c r="G38" s="45">
        <v>1.3959999999999999</v>
      </c>
    </row>
  </sheetData>
  <sheetProtection algorithmName="SHA-512" hashValue="KCIz+mqShJQwyEd9wWac1WNLq9xIUhQ0Pr0g5Au57KLxZF6so41vMQe8Bq+RH1ba6z3wnZkjBSGbO7DBuurwqA==" saltValue="3B7CsJkNhcJEWvaVemx06g==" spinCount="100000" sheet="1" objects="1" scenarios="1"/>
  <conditionalFormatting sqref="A6:A21">
    <cfRule type="expression" dxfId="487" priority="9" stopIfTrue="1">
      <formula>MOD(ROW(),2)=0</formula>
    </cfRule>
    <cfRule type="expression" dxfId="486" priority="10" stopIfTrue="1">
      <formula>MOD(ROW(),2)&lt;&gt;0</formula>
    </cfRule>
  </conditionalFormatting>
  <conditionalFormatting sqref="B6:G21">
    <cfRule type="expression" dxfId="485" priority="11" stopIfTrue="1">
      <formula>MOD(ROW(),2)=0</formula>
    </cfRule>
    <cfRule type="expression" dxfId="484" priority="12" stopIfTrue="1">
      <formula>MOD(ROW(),2)&lt;&gt;0</formula>
    </cfRule>
  </conditionalFormatting>
  <conditionalFormatting sqref="A26:A38">
    <cfRule type="expression" dxfId="483" priority="13" stopIfTrue="1">
      <formula>MOD(ROW(),2)=0</formula>
    </cfRule>
    <cfRule type="expression" dxfId="482" priority="14" stopIfTrue="1">
      <formula>MOD(ROW(),2)&lt;&gt;0</formula>
    </cfRule>
  </conditionalFormatting>
  <conditionalFormatting sqref="B26:G38">
    <cfRule type="expression" dxfId="481" priority="15" stopIfTrue="1">
      <formula>MOD(ROW(),2)=0</formula>
    </cfRule>
    <cfRule type="expression" dxfId="480" priority="16"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87E4-6B17-4D2D-B18B-660C187FAA8D}">
  <sheetPr codeName="Sheet44"/>
  <dimension ref="A1:AQ38"/>
  <sheetViews>
    <sheetView showGridLines="0" workbookViewId="0">
      <selection activeCell="A6" sqref="A6"/>
    </sheetView>
  </sheetViews>
  <sheetFormatPr defaultRowHeight="12.5" x14ac:dyDescent="0.25"/>
  <cols>
    <col min="1" max="1" width="31.6328125" customWidth="1"/>
    <col min="2" max="43" width="22.6328125" customWidth="1"/>
  </cols>
  <sheetData>
    <row r="1" spans="1:43" s="1" customFormat="1" ht="20" x14ac:dyDescent="0.4">
      <c r="A1" s="2" t="s">
        <v>0</v>
      </c>
    </row>
    <row r="2" spans="1:43" s="1" customFormat="1" ht="15.5" x14ac:dyDescent="0.35">
      <c r="A2" s="30" t="s">
        <v>1</v>
      </c>
      <c r="B2" s="3" t="str">
        <f>wb_title</f>
        <v>Fire_S - Consolidated Factor Spreadsheet</v>
      </c>
    </row>
    <row r="3" spans="1:43" s="1" customFormat="1" ht="15.5" x14ac:dyDescent="0.35">
      <c r="A3" s="30" t="s">
        <v>2</v>
      </c>
      <c r="B3" s="3" t="str">
        <f>TABLE_FACTOR_TYPE_1 &amp; " - x-" &amp; TABLE_SERIES_NUMBER_1</f>
        <v>Pension Debit - x-323</v>
      </c>
    </row>
    <row r="6" spans="1:43" x14ac:dyDescent="0.25">
      <c r="A6" s="40" t="s">
        <v>390</v>
      </c>
      <c r="B6" s="47" t="s">
        <v>391</v>
      </c>
      <c r="C6" s="47"/>
      <c r="D6" s="47"/>
      <c r="E6" s="47"/>
      <c r="F6" s="47"/>
      <c r="G6" s="47"/>
      <c r="H6" s="47"/>
      <c r="I6" s="47"/>
      <c r="J6" s="47"/>
      <c r="K6" s="47"/>
      <c r="L6" s="47"/>
      <c r="M6" s="47"/>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row>
    <row r="7" spans="1:43" x14ac:dyDescent="0.25">
      <c r="A7" s="40" t="s">
        <v>392</v>
      </c>
      <c r="B7" s="47" t="s">
        <v>31</v>
      </c>
      <c r="C7" s="47"/>
      <c r="D7" s="47"/>
      <c r="E7" s="47"/>
      <c r="F7" s="47"/>
      <c r="G7" s="47"/>
      <c r="H7" s="47"/>
      <c r="I7" s="47"/>
      <c r="J7" s="47"/>
      <c r="K7" s="47"/>
      <c r="L7" s="47"/>
      <c r="M7" s="47"/>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row>
    <row r="8" spans="1:43" x14ac:dyDescent="0.25">
      <c r="A8" s="40" t="s">
        <v>138</v>
      </c>
      <c r="B8" s="47">
        <v>1992</v>
      </c>
      <c r="C8" s="47"/>
      <c r="D8" s="47"/>
      <c r="E8" s="47"/>
      <c r="F8" s="47"/>
      <c r="G8" s="47"/>
      <c r="H8" s="47"/>
      <c r="I8" s="47"/>
      <c r="J8" s="47"/>
      <c r="K8" s="47"/>
      <c r="L8" s="47"/>
      <c r="M8" s="47"/>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row>
    <row r="9" spans="1:43" x14ac:dyDescent="0.25">
      <c r="A9" s="40" t="s">
        <v>139</v>
      </c>
      <c r="B9" s="47" t="s">
        <v>231</v>
      </c>
      <c r="C9" s="47"/>
      <c r="D9" s="47"/>
      <c r="E9" s="47"/>
      <c r="F9" s="47"/>
      <c r="G9" s="47"/>
      <c r="H9" s="47"/>
      <c r="I9" s="47"/>
      <c r="J9" s="47"/>
      <c r="K9" s="47"/>
      <c r="L9" s="47"/>
      <c r="M9" s="47"/>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row>
    <row r="10" spans="1:43" x14ac:dyDescent="0.25">
      <c r="A10" s="40" t="s">
        <v>6</v>
      </c>
      <c r="B10" s="47" t="s">
        <v>243</v>
      </c>
      <c r="C10" s="47"/>
      <c r="D10" s="47"/>
      <c r="E10" s="47"/>
      <c r="F10" s="47"/>
      <c r="G10" s="47"/>
      <c r="H10" s="47"/>
      <c r="I10" s="47"/>
      <c r="J10" s="47"/>
      <c r="K10" s="47"/>
      <c r="L10" s="47"/>
      <c r="M10" s="47"/>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row>
    <row r="11" spans="1:43" x14ac:dyDescent="0.25">
      <c r="A11" s="40" t="s">
        <v>140</v>
      </c>
      <c r="B11" s="47" t="s">
        <v>233</v>
      </c>
      <c r="C11" s="47"/>
      <c r="D11" s="47"/>
      <c r="E11" s="47"/>
      <c r="F11" s="47"/>
      <c r="G11" s="47"/>
      <c r="H11" s="47"/>
      <c r="I11" s="47"/>
      <c r="J11" s="47"/>
      <c r="K11" s="47"/>
      <c r="L11" s="47"/>
      <c r="M11" s="47"/>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row>
    <row r="12" spans="1:43" x14ac:dyDescent="0.25">
      <c r="A12" s="40" t="s">
        <v>141</v>
      </c>
      <c r="B12" s="47" t="s">
        <v>234</v>
      </c>
      <c r="C12" s="47"/>
      <c r="D12" s="47"/>
      <c r="E12" s="47"/>
      <c r="F12" s="47"/>
      <c r="G12" s="47"/>
      <c r="H12" s="47"/>
      <c r="I12" s="47"/>
      <c r="J12" s="47"/>
      <c r="K12" s="47"/>
      <c r="L12" s="47"/>
      <c r="M12" s="47"/>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row>
    <row r="13" spans="1:43" x14ac:dyDescent="0.25">
      <c r="A13" s="40" t="s">
        <v>393</v>
      </c>
      <c r="B13" s="47" t="s">
        <v>155</v>
      </c>
      <c r="C13" s="47"/>
      <c r="D13" s="47"/>
      <c r="E13" s="47"/>
      <c r="F13" s="47"/>
      <c r="G13" s="47"/>
      <c r="H13" s="47"/>
      <c r="I13" s="47"/>
      <c r="J13" s="47"/>
      <c r="K13" s="47"/>
      <c r="L13" s="47"/>
      <c r="M13" s="47"/>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row>
    <row r="14" spans="1:43" x14ac:dyDescent="0.25">
      <c r="A14" s="40" t="s">
        <v>143</v>
      </c>
      <c r="B14" s="47">
        <v>323</v>
      </c>
      <c r="C14" s="47"/>
      <c r="D14" s="47"/>
      <c r="E14" s="47"/>
      <c r="F14" s="47"/>
      <c r="G14" s="47"/>
      <c r="H14" s="47"/>
      <c r="I14" s="47"/>
      <c r="J14" s="47"/>
      <c r="K14" s="47"/>
      <c r="L14" s="47"/>
      <c r="M14" s="47"/>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row>
    <row r="15" spans="1:43" x14ac:dyDescent="0.25">
      <c r="A15" s="40" t="s">
        <v>394</v>
      </c>
      <c r="B15" s="47" t="s">
        <v>244</v>
      </c>
      <c r="C15" s="47"/>
      <c r="D15" s="47"/>
      <c r="E15" s="47"/>
      <c r="F15" s="47"/>
      <c r="G15" s="47"/>
      <c r="H15" s="47"/>
      <c r="I15" s="47"/>
      <c r="J15" s="47"/>
      <c r="K15" s="47"/>
      <c r="L15" s="47"/>
      <c r="M15" s="47"/>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1:43" x14ac:dyDescent="0.25">
      <c r="A16" s="40" t="s">
        <v>145</v>
      </c>
      <c r="B16" s="47" t="s">
        <v>245</v>
      </c>
      <c r="C16" s="47"/>
      <c r="D16" s="47"/>
      <c r="E16" s="47"/>
      <c r="F16" s="47"/>
      <c r="G16" s="47"/>
      <c r="H16" s="47"/>
      <c r="I16" s="47"/>
      <c r="J16" s="47"/>
      <c r="K16" s="47"/>
      <c r="L16" s="47"/>
      <c r="M16" s="47"/>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row>
    <row r="17" spans="1:43" x14ac:dyDescent="0.25">
      <c r="A17" s="41" t="s">
        <v>395</v>
      </c>
      <c r="B17" s="47"/>
      <c r="C17" s="47"/>
      <c r="D17" s="47"/>
      <c r="E17" s="47"/>
      <c r="F17" s="47"/>
      <c r="G17" s="47"/>
      <c r="H17" s="47"/>
      <c r="I17" s="47"/>
      <c r="J17" s="47"/>
      <c r="K17" s="47"/>
      <c r="L17" s="47"/>
      <c r="M17" s="47"/>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row>
    <row r="18" spans="1:43" x14ac:dyDescent="0.25">
      <c r="A18" s="40" t="s">
        <v>147</v>
      </c>
      <c r="B18" s="48">
        <v>46163</v>
      </c>
      <c r="C18" s="48"/>
      <c r="D18" s="48"/>
      <c r="E18" s="48"/>
      <c r="F18" s="48"/>
      <c r="G18" s="48"/>
      <c r="H18" s="48"/>
      <c r="I18" s="48"/>
      <c r="J18" s="48"/>
      <c r="K18" s="48"/>
      <c r="L18" s="48"/>
      <c r="M18" s="48"/>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1:43" x14ac:dyDescent="0.25">
      <c r="A19" s="40" t="s">
        <v>148</v>
      </c>
      <c r="B19" s="48"/>
      <c r="C19" s="48"/>
      <c r="D19" s="48"/>
      <c r="E19" s="48"/>
      <c r="F19" s="48"/>
      <c r="G19" s="48"/>
      <c r="H19" s="48"/>
      <c r="I19" s="48"/>
      <c r="J19" s="48"/>
      <c r="K19" s="48"/>
      <c r="L19" s="48"/>
      <c r="M19" s="48"/>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row>
    <row r="20" spans="1:43" x14ac:dyDescent="0.25">
      <c r="A20" s="40" t="s">
        <v>149</v>
      </c>
      <c r="B20" s="47" t="s">
        <v>158</v>
      </c>
      <c r="C20" s="47"/>
      <c r="D20" s="47"/>
      <c r="E20" s="47"/>
      <c r="F20" s="47"/>
      <c r="G20" s="47"/>
      <c r="H20" s="47"/>
      <c r="I20" s="47"/>
      <c r="J20" s="47"/>
      <c r="K20" s="47"/>
      <c r="L20" s="47"/>
      <c r="M20" s="47"/>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row>
    <row r="21" spans="1:43" x14ac:dyDescent="0.25">
      <c r="A21" s="40" t="s">
        <v>396</v>
      </c>
      <c r="B21" s="47" t="s">
        <v>77</v>
      </c>
      <c r="C21" s="47"/>
      <c r="D21" s="47"/>
      <c r="E21" s="47"/>
      <c r="F21" s="47"/>
      <c r="G21" s="47"/>
      <c r="H21" s="47"/>
      <c r="I21" s="47"/>
      <c r="J21" s="47"/>
      <c r="K21" s="47"/>
      <c r="L21" s="47"/>
      <c r="M21" s="47"/>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row>
    <row r="23" spans="1:43" x14ac:dyDescent="0.25">
      <c r="A23" s="23" t="str">
        <f>HYPERLINK("#'Factor List'!A1", "Back to Factor List")</f>
        <v>Back to Factor List</v>
      </c>
      <c r="B23" s="23" t="str">
        <f>HYPERLINK("#'Assumptions'!A1", "Assumptions")</f>
        <v>Assumptions</v>
      </c>
    </row>
    <row r="26" spans="1:43" s="57" customFormat="1" ht="13" x14ac:dyDescent="0.25">
      <c r="A26" s="56" t="s">
        <v>412</v>
      </c>
      <c r="B26" s="56">
        <v>18</v>
      </c>
      <c r="C26" s="56">
        <v>19</v>
      </c>
      <c r="D26" s="56">
        <v>20</v>
      </c>
      <c r="E26" s="56">
        <v>21</v>
      </c>
      <c r="F26" s="56">
        <v>22</v>
      </c>
      <c r="G26" s="56">
        <v>23</v>
      </c>
      <c r="H26" s="56">
        <v>24</v>
      </c>
      <c r="I26" s="56">
        <v>25</v>
      </c>
      <c r="J26" s="56">
        <v>26</v>
      </c>
      <c r="K26" s="56">
        <v>27</v>
      </c>
      <c r="L26" s="56">
        <v>28</v>
      </c>
      <c r="M26" s="56">
        <v>29</v>
      </c>
      <c r="N26" s="56">
        <v>30</v>
      </c>
      <c r="O26" s="56">
        <v>31</v>
      </c>
      <c r="P26" s="56">
        <v>32</v>
      </c>
      <c r="Q26" s="56">
        <v>33</v>
      </c>
      <c r="R26" s="56">
        <v>34</v>
      </c>
      <c r="S26" s="56">
        <v>35</v>
      </c>
      <c r="T26" s="56">
        <v>36</v>
      </c>
      <c r="U26" s="56">
        <v>37</v>
      </c>
      <c r="V26" s="56">
        <v>38</v>
      </c>
      <c r="W26" s="56">
        <v>39</v>
      </c>
      <c r="X26" s="56">
        <v>40</v>
      </c>
      <c r="Y26" s="56">
        <v>41</v>
      </c>
      <c r="Z26" s="56">
        <v>42</v>
      </c>
      <c r="AA26" s="56">
        <v>43</v>
      </c>
      <c r="AB26" s="56">
        <v>44</v>
      </c>
      <c r="AC26" s="56">
        <v>45</v>
      </c>
      <c r="AD26" s="56">
        <v>46</v>
      </c>
      <c r="AE26" s="56">
        <v>47</v>
      </c>
      <c r="AF26" s="56">
        <v>48</v>
      </c>
      <c r="AG26" s="56">
        <v>49</v>
      </c>
      <c r="AH26" s="56">
        <v>50</v>
      </c>
      <c r="AI26" s="56">
        <v>51</v>
      </c>
      <c r="AJ26" s="56">
        <v>52</v>
      </c>
      <c r="AK26" s="56">
        <v>53</v>
      </c>
      <c r="AL26" s="56">
        <v>54</v>
      </c>
      <c r="AM26" s="56">
        <v>55</v>
      </c>
      <c r="AN26" s="56">
        <v>56</v>
      </c>
      <c r="AO26" s="56">
        <v>57</v>
      </c>
      <c r="AP26" s="56">
        <v>58</v>
      </c>
      <c r="AQ26" s="56">
        <v>59</v>
      </c>
    </row>
    <row r="27" spans="1:43" x14ac:dyDescent="0.25">
      <c r="A27" s="43">
        <v>0</v>
      </c>
      <c r="B27" s="45">
        <v>0.23799999999999999</v>
      </c>
      <c r="C27" s="45">
        <v>0.24399999999999999</v>
      </c>
      <c r="D27" s="45">
        <v>0.25</v>
      </c>
      <c r="E27" s="45">
        <v>0.25700000000000001</v>
      </c>
      <c r="F27" s="45">
        <v>0.26400000000000001</v>
      </c>
      <c r="G27" s="45">
        <v>0.27100000000000002</v>
      </c>
      <c r="H27" s="45">
        <v>0.27800000000000002</v>
      </c>
      <c r="I27" s="45">
        <v>0.28599999999999998</v>
      </c>
      <c r="J27" s="45">
        <v>0.29299999999999998</v>
      </c>
      <c r="K27" s="45">
        <v>0.30199999999999999</v>
      </c>
      <c r="L27" s="45">
        <v>0.31</v>
      </c>
      <c r="M27" s="45">
        <v>0.31900000000000001</v>
      </c>
      <c r="N27" s="45">
        <v>0.32800000000000001</v>
      </c>
      <c r="O27" s="45">
        <v>0.33700000000000002</v>
      </c>
      <c r="P27" s="45">
        <v>0.34699999999999998</v>
      </c>
      <c r="Q27" s="45">
        <v>0.35799999999999998</v>
      </c>
      <c r="R27" s="45">
        <v>0.36899999999999999</v>
      </c>
      <c r="S27" s="45">
        <v>0.38</v>
      </c>
      <c r="T27" s="45">
        <v>0.39200000000000002</v>
      </c>
      <c r="U27" s="45">
        <v>0.40400000000000003</v>
      </c>
      <c r="V27" s="45">
        <v>0.41699999999999998</v>
      </c>
      <c r="W27" s="45">
        <v>0.43</v>
      </c>
      <c r="X27" s="45">
        <v>0.44500000000000001</v>
      </c>
      <c r="Y27" s="45">
        <v>0.46</v>
      </c>
      <c r="Z27" s="45">
        <v>0.47499999999999998</v>
      </c>
      <c r="AA27" s="45">
        <v>0.49199999999999999</v>
      </c>
      <c r="AB27" s="45">
        <v>0.50900000000000001</v>
      </c>
      <c r="AC27" s="45">
        <v>0.52800000000000002</v>
      </c>
      <c r="AD27" s="45">
        <v>0.54700000000000004</v>
      </c>
      <c r="AE27" s="45">
        <v>0.56799999999999995</v>
      </c>
      <c r="AF27" s="45">
        <v>0.58899999999999997</v>
      </c>
      <c r="AG27" s="45">
        <v>0.61199999999999999</v>
      </c>
      <c r="AH27" s="45">
        <v>0.63700000000000001</v>
      </c>
      <c r="AI27" s="45">
        <v>0.66300000000000003</v>
      </c>
      <c r="AJ27" s="45">
        <v>0.69099999999999995</v>
      </c>
      <c r="AK27" s="45">
        <v>0.72</v>
      </c>
      <c r="AL27" s="45">
        <v>0.752</v>
      </c>
      <c r="AM27" s="45">
        <v>0.78600000000000003</v>
      </c>
      <c r="AN27" s="45">
        <v>0.82299999999999995</v>
      </c>
      <c r="AO27" s="45">
        <v>0.86199999999999999</v>
      </c>
      <c r="AP27" s="45">
        <v>0.90500000000000003</v>
      </c>
      <c r="AQ27" s="45">
        <v>0.95</v>
      </c>
    </row>
    <row r="28" spans="1:43" x14ac:dyDescent="0.25">
      <c r="A28" s="43">
        <v>1</v>
      </c>
      <c r="B28" s="45">
        <v>0.23899999999999999</v>
      </c>
      <c r="C28" s="45">
        <v>0.245</v>
      </c>
      <c r="D28" s="45">
        <v>0.251</v>
      </c>
      <c r="E28" s="45">
        <v>0.25800000000000001</v>
      </c>
      <c r="F28" s="45">
        <v>0.26400000000000001</v>
      </c>
      <c r="G28" s="45">
        <v>0.27100000000000002</v>
      </c>
      <c r="H28" s="45">
        <v>0.27900000000000003</v>
      </c>
      <c r="I28" s="45">
        <v>0.28599999999999998</v>
      </c>
      <c r="J28" s="45">
        <v>0.29399999999999998</v>
      </c>
      <c r="K28" s="45">
        <v>0.30199999999999999</v>
      </c>
      <c r="L28" s="45">
        <v>0.311</v>
      </c>
      <c r="M28" s="45">
        <v>0.32</v>
      </c>
      <c r="N28" s="45">
        <v>0.32900000000000001</v>
      </c>
      <c r="O28" s="45">
        <v>0.33800000000000002</v>
      </c>
      <c r="P28" s="45">
        <v>0.34799999999999998</v>
      </c>
      <c r="Q28" s="45">
        <v>0.35899999999999999</v>
      </c>
      <c r="R28" s="45">
        <v>0.36899999999999999</v>
      </c>
      <c r="S28" s="45">
        <v>0.38100000000000001</v>
      </c>
      <c r="T28" s="45">
        <v>0.39300000000000002</v>
      </c>
      <c r="U28" s="45">
        <v>0.40500000000000003</v>
      </c>
      <c r="V28" s="45">
        <v>0.41799999999999998</v>
      </c>
      <c r="W28" s="45">
        <v>0.432</v>
      </c>
      <c r="X28" s="45">
        <v>0.44600000000000001</v>
      </c>
      <c r="Y28" s="45">
        <v>0.46100000000000002</v>
      </c>
      <c r="Z28" s="45">
        <v>0.47699999999999998</v>
      </c>
      <c r="AA28" s="45">
        <v>0.49299999999999999</v>
      </c>
      <c r="AB28" s="45">
        <v>0.51100000000000001</v>
      </c>
      <c r="AC28" s="45">
        <v>0.52900000000000003</v>
      </c>
      <c r="AD28" s="45">
        <v>0.54900000000000004</v>
      </c>
      <c r="AE28" s="45">
        <v>0.56899999999999995</v>
      </c>
      <c r="AF28" s="45">
        <v>0.59099999999999997</v>
      </c>
      <c r="AG28" s="45">
        <v>0.61399999999999999</v>
      </c>
      <c r="AH28" s="45">
        <v>0.63900000000000001</v>
      </c>
      <c r="AI28" s="45">
        <v>0.66500000000000004</v>
      </c>
      <c r="AJ28" s="45">
        <v>0.69299999999999995</v>
      </c>
      <c r="AK28" s="45">
        <v>0.72299999999999998</v>
      </c>
      <c r="AL28" s="45">
        <v>0.755</v>
      </c>
      <c r="AM28" s="45">
        <v>0.78900000000000003</v>
      </c>
      <c r="AN28" s="45">
        <v>0.82599999999999996</v>
      </c>
      <c r="AO28" s="45">
        <v>0.86599999999999999</v>
      </c>
      <c r="AP28" s="45">
        <v>0.90800000000000003</v>
      </c>
      <c r="AQ28" s="45">
        <v>0.95499999999999996</v>
      </c>
    </row>
    <row r="29" spans="1:43" x14ac:dyDescent="0.25">
      <c r="A29" s="43">
        <v>2</v>
      </c>
      <c r="B29" s="45">
        <v>0.23899999999999999</v>
      </c>
      <c r="C29" s="45">
        <v>0.245</v>
      </c>
      <c r="D29" s="45">
        <v>0.252</v>
      </c>
      <c r="E29" s="45">
        <v>0.25800000000000001</v>
      </c>
      <c r="F29" s="45">
        <v>0.26500000000000001</v>
      </c>
      <c r="G29" s="45">
        <v>0.27200000000000002</v>
      </c>
      <c r="H29" s="45">
        <v>0.27900000000000003</v>
      </c>
      <c r="I29" s="45">
        <v>0.28699999999999998</v>
      </c>
      <c r="J29" s="45">
        <v>0.29499999999999998</v>
      </c>
      <c r="K29" s="45">
        <v>0.30299999999999999</v>
      </c>
      <c r="L29" s="45">
        <v>0.311</v>
      </c>
      <c r="M29" s="45">
        <v>0.32</v>
      </c>
      <c r="N29" s="45">
        <v>0.33</v>
      </c>
      <c r="O29" s="45">
        <v>0.33900000000000002</v>
      </c>
      <c r="P29" s="45">
        <v>0.34899999999999998</v>
      </c>
      <c r="Q29" s="45">
        <v>0.36</v>
      </c>
      <c r="R29" s="45">
        <v>0.37</v>
      </c>
      <c r="S29" s="45">
        <v>0.38200000000000001</v>
      </c>
      <c r="T29" s="45">
        <v>0.39400000000000002</v>
      </c>
      <c r="U29" s="45">
        <v>0.40600000000000003</v>
      </c>
      <c r="V29" s="45">
        <v>0.41899999999999998</v>
      </c>
      <c r="W29" s="45">
        <v>0.433</v>
      </c>
      <c r="X29" s="45">
        <v>0.44700000000000001</v>
      </c>
      <c r="Y29" s="45">
        <v>0.46200000000000002</v>
      </c>
      <c r="Z29" s="45">
        <v>0.47799999999999998</v>
      </c>
      <c r="AA29" s="45">
        <v>0.495</v>
      </c>
      <c r="AB29" s="45">
        <v>0.51200000000000001</v>
      </c>
      <c r="AC29" s="45">
        <v>0.53100000000000003</v>
      </c>
      <c r="AD29" s="45">
        <v>0.55000000000000004</v>
      </c>
      <c r="AE29" s="45">
        <v>0.57099999999999995</v>
      </c>
      <c r="AF29" s="45">
        <v>0.59299999999999997</v>
      </c>
      <c r="AG29" s="45">
        <v>0.61599999999999999</v>
      </c>
      <c r="AH29" s="45">
        <v>0.64100000000000001</v>
      </c>
      <c r="AI29" s="45">
        <v>0.66800000000000004</v>
      </c>
      <c r="AJ29" s="45">
        <v>0.69599999999999995</v>
      </c>
      <c r="AK29" s="45">
        <v>0.72599999999999998</v>
      </c>
      <c r="AL29" s="45">
        <v>0.75800000000000001</v>
      </c>
      <c r="AM29" s="45">
        <v>0.79200000000000004</v>
      </c>
      <c r="AN29" s="45">
        <v>0.82899999999999996</v>
      </c>
      <c r="AO29" s="45">
        <v>0.86899999999999999</v>
      </c>
      <c r="AP29" s="45">
        <v>0.91200000000000003</v>
      </c>
      <c r="AQ29" s="45">
        <v>0.95899999999999996</v>
      </c>
    </row>
    <row r="30" spans="1:43" x14ac:dyDescent="0.25">
      <c r="A30" s="43">
        <v>3</v>
      </c>
      <c r="B30" s="45">
        <v>0.24</v>
      </c>
      <c r="C30" s="45">
        <v>0.246</v>
      </c>
      <c r="D30" s="45">
        <v>0.252</v>
      </c>
      <c r="E30" s="45">
        <v>0.25900000000000001</v>
      </c>
      <c r="F30" s="45">
        <v>0.26600000000000001</v>
      </c>
      <c r="G30" s="45">
        <v>0.27300000000000002</v>
      </c>
      <c r="H30" s="45">
        <v>0.28000000000000003</v>
      </c>
      <c r="I30" s="45">
        <v>0.28799999999999998</v>
      </c>
      <c r="J30" s="45">
        <v>0.29499999999999998</v>
      </c>
      <c r="K30" s="45">
        <v>0.30399999999999999</v>
      </c>
      <c r="L30" s="45">
        <v>0.312</v>
      </c>
      <c r="M30" s="45">
        <v>0.32100000000000001</v>
      </c>
      <c r="N30" s="45">
        <v>0.33</v>
      </c>
      <c r="O30" s="45">
        <v>0.34</v>
      </c>
      <c r="P30" s="45">
        <v>0.35</v>
      </c>
      <c r="Q30" s="45">
        <v>0.36</v>
      </c>
      <c r="R30" s="45">
        <v>0.371</v>
      </c>
      <c r="S30" s="45">
        <v>0.38300000000000001</v>
      </c>
      <c r="T30" s="45">
        <v>0.39500000000000002</v>
      </c>
      <c r="U30" s="45">
        <v>0.40699999999999997</v>
      </c>
      <c r="V30" s="45">
        <v>0.42</v>
      </c>
      <c r="W30" s="45">
        <v>0.434</v>
      </c>
      <c r="X30" s="45">
        <v>0.44800000000000001</v>
      </c>
      <c r="Y30" s="45">
        <v>0.46300000000000002</v>
      </c>
      <c r="Z30" s="45">
        <v>0.47899999999999998</v>
      </c>
      <c r="AA30" s="45">
        <v>0.496</v>
      </c>
      <c r="AB30" s="45">
        <v>0.51400000000000001</v>
      </c>
      <c r="AC30" s="45">
        <v>0.53200000000000003</v>
      </c>
      <c r="AD30" s="45">
        <v>0.55200000000000005</v>
      </c>
      <c r="AE30" s="45">
        <v>0.57299999999999995</v>
      </c>
      <c r="AF30" s="45">
        <v>0.59499999999999997</v>
      </c>
      <c r="AG30" s="45">
        <v>0.61799999999999999</v>
      </c>
      <c r="AH30" s="45">
        <v>0.64300000000000002</v>
      </c>
      <c r="AI30" s="45">
        <v>0.67</v>
      </c>
      <c r="AJ30" s="45">
        <v>0.69799999999999995</v>
      </c>
      <c r="AK30" s="45">
        <v>0.72799999999999998</v>
      </c>
      <c r="AL30" s="45">
        <v>0.76100000000000001</v>
      </c>
      <c r="AM30" s="45">
        <v>0.79500000000000004</v>
      </c>
      <c r="AN30" s="45">
        <v>0.83299999999999996</v>
      </c>
      <c r="AO30" s="45">
        <v>0.873</v>
      </c>
      <c r="AP30" s="45">
        <v>0.91600000000000004</v>
      </c>
      <c r="AQ30" s="45">
        <v>0.96299999999999997</v>
      </c>
    </row>
    <row r="31" spans="1:43" x14ac:dyDescent="0.25">
      <c r="A31" s="43">
        <v>4</v>
      </c>
      <c r="B31" s="45">
        <v>0.24</v>
      </c>
      <c r="C31" s="45">
        <v>0.246</v>
      </c>
      <c r="D31" s="45">
        <v>0.253</v>
      </c>
      <c r="E31" s="45">
        <v>0.25900000000000001</v>
      </c>
      <c r="F31" s="45">
        <v>0.26600000000000001</v>
      </c>
      <c r="G31" s="45">
        <v>0.27300000000000002</v>
      </c>
      <c r="H31" s="45">
        <v>0.28100000000000003</v>
      </c>
      <c r="I31" s="45">
        <v>0.28799999999999998</v>
      </c>
      <c r="J31" s="45">
        <v>0.29599999999999999</v>
      </c>
      <c r="K31" s="45">
        <v>0.30399999999999999</v>
      </c>
      <c r="L31" s="45">
        <v>0.313</v>
      </c>
      <c r="M31" s="45">
        <v>0.32200000000000001</v>
      </c>
      <c r="N31" s="45">
        <v>0.33100000000000002</v>
      </c>
      <c r="O31" s="45">
        <v>0.34100000000000003</v>
      </c>
      <c r="P31" s="45">
        <v>0.35099999999999998</v>
      </c>
      <c r="Q31" s="45">
        <v>0.36099999999999999</v>
      </c>
      <c r="R31" s="45">
        <v>0.372</v>
      </c>
      <c r="S31" s="45">
        <v>0.38400000000000001</v>
      </c>
      <c r="T31" s="45">
        <v>0.39600000000000002</v>
      </c>
      <c r="U31" s="45">
        <v>0.40799999999999997</v>
      </c>
      <c r="V31" s="45">
        <v>0.42099999999999999</v>
      </c>
      <c r="W31" s="45">
        <v>0.435</v>
      </c>
      <c r="X31" s="45">
        <v>0.45</v>
      </c>
      <c r="Y31" s="45">
        <v>0.46500000000000002</v>
      </c>
      <c r="Z31" s="45">
        <v>0.48099999999999998</v>
      </c>
      <c r="AA31" s="45">
        <v>0.498</v>
      </c>
      <c r="AB31" s="45">
        <v>0.51500000000000001</v>
      </c>
      <c r="AC31" s="45">
        <v>0.53400000000000003</v>
      </c>
      <c r="AD31" s="45">
        <v>0.55400000000000005</v>
      </c>
      <c r="AE31" s="45">
        <v>0.57499999999999996</v>
      </c>
      <c r="AF31" s="45">
        <v>0.59699999999999998</v>
      </c>
      <c r="AG31" s="45">
        <v>0.621</v>
      </c>
      <c r="AH31" s="45">
        <v>0.64600000000000002</v>
      </c>
      <c r="AI31" s="45">
        <v>0.67200000000000004</v>
      </c>
      <c r="AJ31" s="45">
        <v>0.70099999999999996</v>
      </c>
      <c r="AK31" s="45">
        <v>0.73099999999999998</v>
      </c>
      <c r="AL31" s="45">
        <v>0.76300000000000001</v>
      </c>
      <c r="AM31" s="45">
        <v>0.79800000000000004</v>
      </c>
      <c r="AN31" s="45">
        <v>0.83599999999999997</v>
      </c>
      <c r="AO31" s="45">
        <v>0.876</v>
      </c>
      <c r="AP31" s="45">
        <v>0.92</v>
      </c>
      <c r="AQ31" s="45">
        <v>0.96699999999999997</v>
      </c>
    </row>
    <row r="32" spans="1:43" x14ac:dyDescent="0.25">
      <c r="A32" s="43">
        <v>5</v>
      </c>
      <c r="B32" s="45">
        <v>0.24099999999999999</v>
      </c>
      <c r="C32" s="45">
        <v>0.247</v>
      </c>
      <c r="D32" s="45">
        <v>0.253</v>
      </c>
      <c r="E32" s="45">
        <v>0.26</v>
      </c>
      <c r="F32" s="45">
        <v>0.26700000000000002</v>
      </c>
      <c r="G32" s="45">
        <v>0.27400000000000002</v>
      </c>
      <c r="H32" s="45">
        <v>0.28100000000000003</v>
      </c>
      <c r="I32" s="45">
        <v>0.28899999999999998</v>
      </c>
      <c r="J32" s="45">
        <v>0.29699999999999999</v>
      </c>
      <c r="K32" s="45">
        <v>0.30499999999999999</v>
      </c>
      <c r="L32" s="45">
        <v>0.314</v>
      </c>
      <c r="M32" s="45">
        <v>0.32300000000000001</v>
      </c>
      <c r="N32" s="45">
        <v>0.33200000000000002</v>
      </c>
      <c r="O32" s="45">
        <v>0.34200000000000003</v>
      </c>
      <c r="P32" s="45">
        <v>0.35199999999999998</v>
      </c>
      <c r="Q32" s="45">
        <v>0.36199999999999999</v>
      </c>
      <c r="R32" s="45">
        <v>0.373</v>
      </c>
      <c r="S32" s="45">
        <v>0.38500000000000001</v>
      </c>
      <c r="T32" s="45">
        <v>0.39700000000000002</v>
      </c>
      <c r="U32" s="45">
        <v>0.40899999999999997</v>
      </c>
      <c r="V32" s="45">
        <v>0.42299999999999999</v>
      </c>
      <c r="W32" s="45">
        <v>0.436</v>
      </c>
      <c r="X32" s="45">
        <v>0.45100000000000001</v>
      </c>
      <c r="Y32" s="45">
        <v>0.46600000000000003</v>
      </c>
      <c r="Z32" s="45">
        <v>0.48199999999999998</v>
      </c>
      <c r="AA32" s="45">
        <v>0.499</v>
      </c>
      <c r="AB32" s="45">
        <v>0.51700000000000002</v>
      </c>
      <c r="AC32" s="45">
        <v>0.53600000000000003</v>
      </c>
      <c r="AD32" s="45">
        <v>0.55600000000000005</v>
      </c>
      <c r="AE32" s="45">
        <v>0.57699999999999996</v>
      </c>
      <c r="AF32" s="45">
        <v>0.59899999999999998</v>
      </c>
      <c r="AG32" s="45">
        <v>0.623</v>
      </c>
      <c r="AH32" s="45">
        <v>0.64800000000000002</v>
      </c>
      <c r="AI32" s="45">
        <v>0.67500000000000004</v>
      </c>
      <c r="AJ32" s="45">
        <v>0.70299999999999996</v>
      </c>
      <c r="AK32" s="45">
        <v>0.73399999999999999</v>
      </c>
      <c r="AL32" s="45">
        <v>0.76600000000000001</v>
      </c>
      <c r="AM32" s="45">
        <v>0.80100000000000005</v>
      </c>
      <c r="AN32" s="45">
        <v>0.83899999999999997</v>
      </c>
      <c r="AO32" s="45">
        <v>0.88</v>
      </c>
      <c r="AP32" s="45">
        <v>0.92400000000000004</v>
      </c>
      <c r="AQ32" s="45">
        <v>0.97099999999999997</v>
      </c>
    </row>
    <row r="33" spans="1:43" x14ac:dyDescent="0.25">
      <c r="A33" s="43">
        <v>6</v>
      </c>
      <c r="B33" s="45">
        <v>0.24099999999999999</v>
      </c>
      <c r="C33" s="45">
        <v>0.247</v>
      </c>
      <c r="D33" s="45">
        <v>0.254</v>
      </c>
      <c r="E33" s="45">
        <v>0.26</v>
      </c>
      <c r="F33" s="45">
        <v>0.26700000000000002</v>
      </c>
      <c r="G33" s="45">
        <v>0.27400000000000002</v>
      </c>
      <c r="H33" s="45">
        <v>0.28199999999999997</v>
      </c>
      <c r="I33" s="45">
        <v>0.28999999999999998</v>
      </c>
      <c r="J33" s="45">
        <v>0.29699999999999999</v>
      </c>
      <c r="K33" s="45">
        <v>0.30599999999999999</v>
      </c>
      <c r="L33" s="45">
        <v>0.314</v>
      </c>
      <c r="M33" s="45">
        <v>0.32300000000000001</v>
      </c>
      <c r="N33" s="45">
        <v>0.33300000000000002</v>
      </c>
      <c r="O33" s="45">
        <v>0.34200000000000003</v>
      </c>
      <c r="P33" s="45">
        <v>0.35299999999999998</v>
      </c>
      <c r="Q33" s="45">
        <v>0.36299999999999999</v>
      </c>
      <c r="R33" s="45">
        <v>0.374</v>
      </c>
      <c r="S33" s="45">
        <v>0.38600000000000001</v>
      </c>
      <c r="T33" s="45">
        <v>0.39800000000000002</v>
      </c>
      <c r="U33" s="45">
        <v>0.41</v>
      </c>
      <c r="V33" s="45">
        <v>0.42399999999999999</v>
      </c>
      <c r="W33" s="45">
        <v>0.438</v>
      </c>
      <c r="X33" s="45">
        <v>0.45200000000000001</v>
      </c>
      <c r="Y33" s="45">
        <v>0.46700000000000003</v>
      </c>
      <c r="Z33" s="45">
        <v>0.48399999999999999</v>
      </c>
      <c r="AA33" s="45">
        <v>0.5</v>
      </c>
      <c r="AB33" s="45">
        <v>0.51800000000000002</v>
      </c>
      <c r="AC33" s="45">
        <v>0.53700000000000003</v>
      </c>
      <c r="AD33" s="45">
        <v>0.55700000000000005</v>
      </c>
      <c r="AE33" s="45">
        <v>0.57799999999999996</v>
      </c>
      <c r="AF33" s="45">
        <v>0.60099999999999998</v>
      </c>
      <c r="AG33" s="45">
        <v>0.625</v>
      </c>
      <c r="AH33" s="45">
        <v>0.65</v>
      </c>
      <c r="AI33" s="45">
        <v>0.67700000000000005</v>
      </c>
      <c r="AJ33" s="45">
        <v>0.70599999999999996</v>
      </c>
      <c r="AK33" s="45">
        <v>0.73599999999999999</v>
      </c>
      <c r="AL33" s="45">
        <v>0.76900000000000002</v>
      </c>
      <c r="AM33" s="45">
        <v>0.80400000000000005</v>
      </c>
      <c r="AN33" s="45">
        <v>0.84199999999999997</v>
      </c>
      <c r="AO33" s="45">
        <v>0.88300000000000001</v>
      </c>
      <c r="AP33" s="45">
        <v>0.92700000000000005</v>
      </c>
      <c r="AQ33" s="45">
        <v>0.97499999999999998</v>
      </c>
    </row>
    <row r="34" spans="1:43" x14ac:dyDescent="0.25">
      <c r="A34" s="43">
        <v>7</v>
      </c>
      <c r="B34" s="45">
        <v>0.24199999999999999</v>
      </c>
      <c r="C34" s="45">
        <v>0.248</v>
      </c>
      <c r="D34" s="45">
        <v>0.254</v>
      </c>
      <c r="E34" s="45">
        <v>0.26100000000000001</v>
      </c>
      <c r="F34" s="45">
        <v>0.26800000000000002</v>
      </c>
      <c r="G34" s="45">
        <v>0.27500000000000002</v>
      </c>
      <c r="H34" s="45">
        <v>0.28199999999999997</v>
      </c>
      <c r="I34" s="45">
        <v>0.28999999999999998</v>
      </c>
      <c r="J34" s="45">
        <v>0.29799999999999999</v>
      </c>
      <c r="K34" s="45">
        <v>0.30599999999999999</v>
      </c>
      <c r="L34" s="45">
        <v>0.315</v>
      </c>
      <c r="M34" s="45">
        <v>0.32400000000000001</v>
      </c>
      <c r="N34" s="45">
        <v>0.33400000000000002</v>
      </c>
      <c r="O34" s="45">
        <v>0.34300000000000003</v>
      </c>
      <c r="P34" s="45">
        <v>0.35299999999999998</v>
      </c>
      <c r="Q34" s="45">
        <v>0.36399999999999999</v>
      </c>
      <c r="R34" s="45">
        <v>0.375</v>
      </c>
      <c r="S34" s="45">
        <v>0.38700000000000001</v>
      </c>
      <c r="T34" s="45">
        <v>0.39900000000000002</v>
      </c>
      <c r="U34" s="45">
        <v>0.41099999999999998</v>
      </c>
      <c r="V34" s="45">
        <v>0.42499999999999999</v>
      </c>
      <c r="W34" s="45">
        <v>0.439</v>
      </c>
      <c r="X34" s="45">
        <v>0.45300000000000001</v>
      </c>
      <c r="Y34" s="45">
        <v>0.46899999999999997</v>
      </c>
      <c r="Z34" s="45">
        <v>0.48499999999999999</v>
      </c>
      <c r="AA34" s="45">
        <v>0.502</v>
      </c>
      <c r="AB34" s="45">
        <v>0.52</v>
      </c>
      <c r="AC34" s="45">
        <v>0.53900000000000003</v>
      </c>
      <c r="AD34" s="45">
        <v>0.55900000000000005</v>
      </c>
      <c r="AE34" s="45">
        <v>0.57999999999999996</v>
      </c>
      <c r="AF34" s="45">
        <v>0.60299999999999998</v>
      </c>
      <c r="AG34" s="45">
        <v>0.627</v>
      </c>
      <c r="AH34" s="45">
        <v>0.65200000000000002</v>
      </c>
      <c r="AI34" s="45">
        <v>0.67900000000000005</v>
      </c>
      <c r="AJ34" s="45">
        <v>0.70799999999999996</v>
      </c>
      <c r="AK34" s="45">
        <v>0.73899999999999999</v>
      </c>
      <c r="AL34" s="45">
        <v>0.77200000000000002</v>
      </c>
      <c r="AM34" s="45">
        <v>0.80800000000000005</v>
      </c>
      <c r="AN34" s="45">
        <v>0.84599999999999997</v>
      </c>
      <c r="AO34" s="45">
        <v>0.88700000000000001</v>
      </c>
      <c r="AP34" s="45">
        <v>0.93100000000000005</v>
      </c>
      <c r="AQ34" s="45">
        <v>0.97899999999999998</v>
      </c>
    </row>
    <row r="35" spans="1:43" x14ac:dyDescent="0.25">
      <c r="A35" s="43">
        <v>8</v>
      </c>
      <c r="B35" s="45">
        <v>0.24199999999999999</v>
      </c>
      <c r="C35" s="45">
        <v>0.248</v>
      </c>
      <c r="D35" s="45">
        <v>0.255</v>
      </c>
      <c r="E35" s="45">
        <v>0.26100000000000001</v>
      </c>
      <c r="F35" s="45">
        <v>0.26800000000000002</v>
      </c>
      <c r="G35" s="45">
        <v>0.27600000000000002</v>
      </c>
      <c r="H35" s="45">
        <v>0.28299999999999997</v>
      </c>
      <c r="I35" s="45">
        <v>0.29099999999999998</v>
      </c>
      <c r="J35" s="45">
        <v>0.29899999999999999</v>
      </c>
      <c r="K35" s="45">
        <v>0.307</v>
      </c>
      <c r="L35" s="45">
        <v>0.316</v>
      </c>
      <c r="M35" s="45">
        <v>0.32500000000000001</v>
      </c>
      <c r="N35" s="45">
        <v>0.33400000000000002</v>
      </c>
      <c r="O35" s="45">
        <v>0.34399999999999997</v>
      </c>
      <c r="P35" s="45">
        <v>0.35399999999999998</v>
      </c>
      <c r="Q35" s="45">
        <v>0.36499999999999999</v>
      </c>
      <c r="R35" s="45">
        <v>0.376</v>
      </c>
      <c r="S35" s="45">
        <v>0.38800000000000001</v>
      </c>
      <c r="T35" s="45">
        <v>0.4</v>
      </c>
      <c r="U35" s="45">
        <v>0.41299999999999998</v>
      </c>
      <c r="V35" s="45">
        <v>0.42599999999999999</v>
      </c>
      <c r="W35" s="45">
        <v>0.44</v>
      </c>
      <c r="X35" s="45">
        <v>0.45500000000000002</v>
      </c>
      <c r="Y35" s="45">
        <v>0.47</v>
      </c>
      <c r="Z35" s="45">
        <v>0.48599999999999999</v>
      </c>
      <c r="AA35" s="45">
        <v>0.503</v>
      </c>
      <c r="AB35" s="45">
        <v>0.52100000000000002</v>
      </c>
      <c r="AC35" s="45">
        <v>0.54</v>
      </c>
      <c r="AD35" s="45">
        <v>0.56100000000000005</v>
      </c>
      <c r="AE35" s="45">
        <v>0.58199999999999996</v>
      </c>
      <c r="AF35" s="45">
        <v>0.60499999999999998</v>
      </c>
      <c r="AG35" s="45">
        <v>0.629</v>
      </c>
      <c r="AH35" s="45">
        <v>0.65400000000000003</v>
      </c>
      <c r="AI35" s="45">
        <v>0.68100000000000005</v>
      </c>
      <c r="AJ35" s="45">
        <v>0.71</v>
      </c>
      <c r="AK35" s="45">
        <v>0.74199999999999999</v>
      </c>
      <c r="AL35" s="45">
        <v>0.77500000000000002</v>
      </c>
      <c r="AM35" s="45">
        <v>0.81100000000000005</v>
      </c>
      <c r="AN35" s="45">
        <v>0.84899999999999998</v>
      </c>
      <c r="AO35" s="45">
        <v>0.89</v>
      </c>
      <c r="AP35" s="45">
        <v>0.93500000000000005</v>
      </c>
      <c r="AQ35" s="45">
        <v>0.98299999999999998</v>
      </c>
    </row>
    <row r="36" spans="1:43" x14ac:dyDescent="0.25">
      <c r="A36" s="43">
        <v>9</v>
      </c>
      <c r="B36" s="45">
        <v>0.24299999999999999</v>
      </c>
      <c r="C36" s="45">
        <v>0.249</v>
      </c>
      <c r="D36" s="45">
        <v>0.255</v>
      </c>
      <c r="E36" s="45">
        <v>0.26200000000000001</v>
      </c>
      <c r="F36" s="45">
        <v>0.26900000000000002</v>
      </c>
      <c r="G36" s="45">
        <v>0.27600000000000002</v>
      </c>
      <c r="H36" s="45">
        <v>0.28399999999999997</v>
      </c>
      <c r="I36" s="45">
        <v>0.29099999999999998</v>
      </c>
      <c r="J36" s="45">
        <v>0.3</v>
      </c>
      <c r="K36" s="45">
        <v>0.308</v>
      </c>
      <c r="L36" s="45">
        <v>0.317</v>
      </c>
      <c r="M36" s="45">
        <v>0.32600000000000001</v>
      </c>
      <c r="N36" s="45">
        <v>0.33500000000000002</v>
      </c>
      <c r="O36" s="45">
        <v>0.34499999999999997</v>
      </c>
      <c r="P36" s="45">
        <v>0.35499999999999998</v>
      </c>
      <c r="Q36" s="45">
        <v>0.36599999999999999</v>
      </c>
      <c r="R36" s="45">
        <v>0.377</v>
      </c>
      <c r="S36" s="45">
        <v>0.38900000000000001</v>
      </c>
      <c r="T36" s="45">
        <v>0.40100000000000002</v>
      </c>
      <c r="U36" s="45">
        <v>0.41399999999999998</v>
      </c>
      <c r="V36" s="45">
        <v>0.42699999999999999</v>
      </c>
      <c r="W36" s="45">
        <v>0.441</v>
      </c>
      <c r="X36" s="45">
        <v>0.45600000000000002</v>
      </c>
      <c r="Y36" s="45">
        <v>0.47099999999999997</v>
      </c>
      <c r="Z36" s="45">
        <v>0.48799999999999999</v>
      </c>
      <c r="AA36" s="45">
        <v>0.505</v>
      </c>
      <c r="AB36" s="45">
        <v>0.52300000000000002</v>
      </c>
      <c r="AC36" s="45">
        <v>0.54200000000000004</v>
      </c>
      <c r="AD36" s="45">
        <v>0.56200000000000006</v>
      </c>
      <c r="AE36" s="45">
        <v>0.58399999999999996</v>
      </c>
      <c r="AF36" s="45">
        <v>0.60699999999999998</v>
      </c>
      <c r="AG36" s="45">
        <v>0.63100000000000001</v>
      </c>
      <c r="AH36" s="45">
        <v>0.65600000000000003</v>
      </c>
      <c r="AI36" s="45">
        <v>0.68400000000000005</v>
      </c>
      <c r="AJ36" s="45">
        <v>0.71299999999999997</v>
      </c>
      <c r="AK36" s="45">
        <v>0.74399999999999999</v>
      </c>
      <c r="AL36" s="45">
        <v>0.77800000000000002</v>
      </c>
      <c r="AM36" s="45">
        <v>0.81399999999999995</v>
      </c>
      <c r="AN36" s="45">
        <v>0.85199999999999998</v>
      </c>
      <c r="AO36" s="45">
        <v>0.89400000000000002</v>
      </c>
      <c r="AP36" s="45">
        <v>0.93899999999999995</v>
      </c>
      <c r="AQ36" s="45">
        <v>0.98799999999999999</v>
      </c>
    </row>
    <row r="37" spans="1:43" x14ac:dyDescent="0.25">
      <c r="A37" s="43">
        <v>10</v>
      </c>
      <c r="B37" s="45">
        <v>0.24299999999999999</v>
      </c>
      <c r="C37" s="45">
        <v>0.249</v>
      </c>
      <c r="D37" s="45">
        <v>0.25600000000000001</v>
      </c>
      <c r="E37" s="45">
        <v>0.26300000000000001</v>
      </c>
      <c r="F37" s="45">
        <v>0.27</v>
      </c>
      <c r="G37" s="45">
        <v>0.27700000000000002</v>
      </c>
      <c r="H37" s="45">
        <v>0.28399999999999997</v>
      </c>
      <c r="I37" s="45">
        <v>0.29199999999999998</v>
      </c>
      <c r="J37" s="45">
        <v>0.3</v>
      </c>
      <c r="K37" s="45">
        <v>0.309</v>
      </c>
      <c r="L37" s="45">
        <v>0.317</v>
      </c>
      <c r="M37" s="45">
        <v>0.32600000000000001</v>
      </c>
      <c r="N37" s="45">
        <v>0.33600000000000002</v>
      </c>
      <c r="O37" s="45">
        <v>0.34599999999999997</v>
      </c>
      <c r="P37" s="45">
        <v>0.35599999999999998</v>
      </c>
      <c r="Q37" s="45">
        <v>0.36699999999999999</v>
      </c>
      <c r="R37" s="45">
        <v>0.378</v>
      </c>
      <c r="S37" s="45">
        <v>0.39</v>
      </c>
      <c r="T37" s="45">
        <v>0.40200000000000002</v>
      </c>
      <c r="U37" s="45">
        <v>0.41499999999999998</v>
      </c>
      <c r="V37" s="45">
        <v>0.42799999999999999</v>
      </c>
      <c r="W37" s="45">
        <v>0.442</v>
      </c>
      <c r="X37" s="45">
        <v>0.45700000000000002</v>
      </c>
      <c r="Y37" s="45">
        <v>0.47299999999999998</v>
      </c>
      <c r="Z37" s="45">
        <v>0.48899999999999999</v>
      </c>
      <c r="AA37" s="45">
        <v>0.50600000000000001</v>
      </c>
      <c r="AB37" s="45">
        <v>0.52400000000000002</v>
      </c>
      <c r="AC37" s="45">
        <v>0.54400000000000004</v>
      </c>
      <c r="AD37" s="45">
        <v>0.56399999999999995</v>
      </c>
      <c r="AE37" s="45">
        <v>0.58599999999999997</v>
      </c>
      <c r="AF37" s="45">
        <v>0.60799999999999998</v>
      </c>
      <c r="AG37" s="45">
        <v>0.63300000000000001</v>
      </c>
      <c r="AH37" s="45">
        <v>0.65900000000000003</v>
      </c>
      <c r="AI37" s="45">
        <v>0.68600000000000005</v>
      </c>
      <c r="AJ37" s="45">
        <v>0.71499999999999997</v>
      </c>
      <c r="AK37" s="45">
        <v>0.747</v>
      </c>
      <c r="AL37" s="45">
        <v>0.78</v>
      </c>
      <c r="AM37" s="45">
        <v>0.81699999999999995</v>
      </c>
      <c r="AN37" s="45">
        <v>0.85599999999999998</v>
      </c>
      <c r="AO37" s="45">
        <v>0.89700000000000002</v>
      </c>
      <c r="AP37" s="45">
        <v>0.94299999999999995</v>
      </c>
      <c r="AQ37" s="45">
        <v>0.99199999999999999</v>
      </c>
    </row>
    <row r="38" spans="1:43" x14ac:dyDescent="0.25">
      <c r="A38" s="43">
        <v>11</v>
      </c>
      <c r="B38" s="45">
        <v>0.24399999999999999</v>
      </c>
      <c r="C38" s="45">
        <v>0.25</v>
      </c>
      <c r="D38" s="45">
        <v>0.25600000000000001</v>
      </c>
      <c r="E38" s="45">
        <v>0.26300000000000001</v>
      </c>
      <c r="F38" s="45">
        <v>0.27</v>
      </c>
      <c r="G38" s="45">
        <v>0.27700000000000002</v>
      </c>
      <c r="H38" s="45">
        <v>0.28499999999999998</v>
      </c>
      <c r="I38" s="45">
        <v>0.29299999999999998</v>
      </c>
      <c r="J38" s="45">
        <v>0.30099999999999999</v>
      </c>
      <c r="K38" s="45">
        <v>0.309</v>
      </c>
      <c r="L38" s="45">
        <v>0.318</v>
      </c>
      <c r="M38" s="45">
        <v>0.32700000000000001</v>
      </c>
      <c r="N38" s="45">
        <v>0.33700000000000002</v>
      </c>
      <c r="O38" s="45">
        <v>0.34699999999999998</v>
      </c>
      <c r="P38" s="45">
        <v>0.35699999999999998</v>
      </c>
      <c r="Q38" s="45">
        <v>0.36799999999999999</v>
      </c>
      <c r="R38" s="45">
        <v>0.379</v>
      </c>
      <c r="S38" s="45">
        <v>0.39100000000000001</v>
      </c>
      <c r="T38" s="45">
        <v>0.40300000000000002</v>
      </c>
      <c r="U38" s="45">
        <v>0.41599999999999998</v>
      </c>
      <c r="V38" s="45">
        <v>0.42899999999999999</v>
      </c>
      <c r="W38" s="45">
        <v>0.443</v>
      </c>
      <c r="X38" s="45">
        <v>0.45800000000000002</v>
      </c>
      <c r="Y38" s="45">
        <v>0.47399999999999998</v>
      </c>
      <c r="Z38" s="45">
        <v>0.49</v>
      </c>
      <c r="AA38" s="45">
        <v>0.50800000000000001</v>
      </c>
      <c r="AB38" s="45">
        <v>0.52600000000000002</v>
      </c>
      <c r="AC38" s="45">
        <v>0.54500000000000004</v>
      </c>
      <c r="AD38" s="45">
        <v>0.56599999999999995</v>
      </c>
      <c r="AE38" s="45">
        <v>0.58699999999999997</v>
      </c>
      <c r="AF38" s="45">
        <v>0.61</v>
      </c>
      <c r="AG38" s="45">
        <v>0.63500000000000001</v>
      </c>
      <c r="AH38" s="45">
        <v>0.66100000000000003</v>
      </c>
      <c r="AI38" s="45">
        <v>0.68799999999999994</v>
      </c>
      <c r="AJ38" s="45">
        <v>0.71799999999999997</v>
      </c>
      <c r="AK38" s="45">
        <v>0.749</v>
      </c>
      <c r="AL38" s="45">
        <v>0.78300000000000003</v>
      </c>
      <c r="AM38" s="45">
        <v>0.82</v>
      </c>
      <c r="AN38" s="45">
        <v>0.85899999999999999</v>
      </c>
      <c r="AO38" s="45">
        <v>0.90100000000000002</v>
      </c>
      <c r="AP38" s="45">
        <v>0.94699999999999995</v>
      </c>
      <c r="AQ38" s="45">
        <v>0.996</v>
      </c>
    </row>
  </sheetData>
  <sheetProtection algorithmName="SHA-512" hashValue="FOXGpoqgogbwkC687iieQfvSS+MDx2227IrUWBBClxQbBHwERQlw8Z8bYOtVO9+bp2gdi47YU+ue2E9wNN/XsA==" saltValue="u+5+abt7z2gN1v73la+2rg==" spinCount="100000" sheet="1" objects="1" scenarios="1"/>
  <conditionalFormatting sqref="A6:A21">
    <cfRule type="expression" dxfId="477" priority="9" stopIfTrue="1">
      <formula>MOD(ROW(),2)=0</formula>
    </cfRule>
    <cfRule type="expression" dxfId="476" priority="10" stopIfTrue="1">
      <formula>MOD(ROW(),2)&lt;&gt;0</formula>
    </cfRule>
  </conditionalFormatting>
  <conditionalFormatting sqref="B6:AQ21">
    <cfRule type="expression" dxfId="475" priority="11" stopIfTrue="1">
      <formula>MOD(ROW(),2)=0</formula>
    </cfRule>
    <cfRule type="expression" dxfId="474" priority="12" stopIfTrue="1">
      <formula>MOD(ROW(),2)&lt;&gt;0</formula>
    </cfRule>
  </conditionalFormatting>
  <conditionalFormatting sqref="A26:A38">
    <cfRule type="expression" dxfId="473" priority="13" stopIfTrue="1">
      <formula>MOD(ROW(),2)=0</formula>
    </cfRule>
    <cfRule type="expression" dxfId="472" priority="14" stopIfTrue="1">
      <formula>MOD(ROW(),2)&lt;&gt;0</formula>
    </cfRule>
  </conditionalFormatting>
  <conditionalFormatting sqref="B26:AQ38">
    <cfRule type="expression" dxfId="471" priority="15" stopIfTrue="1">
      <formula>MOD(ROW(),2)=0</formula>
    </cfRule>
    <cfRule type="expression" dxfId="470" priority="16"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8C12E-3FBF-4791-A725-1C43E34C21E8}">
  <sheetPr codeName="Sheet45"/>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Fire_S - Consolidated Factor Spreadsheet</v>
      </c>
    </row>
    <row r="3" spans="1:11" s="1" customFormat="1" ht="15.5" x14ac:dyDescent="0.35">
      <c r="A3" s="30" t="s">
        <v>2</v>
      </c>
      <c r="B3" s="3" t="str">
        <f>TABLE_FACTOR_TYPE_1 &amp; " - x-" &amp; TABLE_SERIES_NUMBER_1</f>
        <v>Pension Debit - x-324</v>
      </c>
    </row>
    <row r="6" spans="1:11" x14ac:dyDescent="0.25">
      <c r="A6" s="40" t="s">
        <v>390</v>
      </c>
      <c r="B6" s="47" t="s">
        <v>391</v>
      </c>
      <c r="C6" s="47"/>
      <c r="D6" s="47"/>
      <c r="E6" s="47"/>
      <c r="F6" s="47"/>
      <c r="G6" s="47"/>
      <c r="H6" s="47"/>
      <c r="I6" s="47"/>
      <c r="J6" s="47"/>
      <c r="K6" s="47"/>
    </row>
    <row r="7" spans="1:11" x14ac:dyDescent="0.25">
      <c r="A7" s="40" t="s">
        <v>392</v>
      </c>
      <c r="B7" s="47" t="s">
        <v>31</v>
      </c>
      <c r="C7" s="47"/>
      <c r="D7" s="47"/>
      <c r="E7" s="47"/>
      <c r="F7" s="47"/>
      <c r="G7" s="47"/>
      <c r="H7" s="47"/>
      <c r="I7" s="47"/>
      <c r="J7" s="47"/>
      <c r="K7" s="47"/>
    </row>
    <row r="8" spans="1:11" x14ac:dyDescent="0.25">
      <c r="A8" s="40" t="s">
        <v>138</v>
      </c>
      <c r="B8" s="47">
        <v>2006</v>
      </c>
      <c r="C8" s="47"/>
      <c r="D8" s="47"/>
      <c r="E8" s="47"/>
      <c r="F8" s="47"/>
      <c r="G8" s="47"/>
      <c r="H8" s="47"/>
      <c r="I8" s="47"/>
      <c r="J8" s="47"/>
      <c r="K8" s="47"/>
    </row>
    <row r="9" spans="1:11" x14ac:dyDescent="0.25">
      <c r="A9" s="40" t="s">
        <v>139</v>
      </c>
      <c r="B9" s="47" t="s">
        <v>231</v>
      </c>
      <c r="C9" s="47"/>
      <c r="D9" s="47"/>
      <c r="E9" s="47"/>
      <c r="F9" s="47"/>
      <c r="G9" s="47"/>
      <c r="H9" s="47"/>
      <c r="I9" s="47"/>
      <c r="J9" s="47"/>
      <c r="K9" s="47"/>
    </row>
    <row r="10" spans="1:11" x14ac:dyDescent="0.25">
      <c r="A10" s="40" t="s">
        <v>6</v>
      </c>
      <c r="B10" s="47" t="s">
        <v>246</v>
      </c>
      <c r="C10" s="47"/>
      <c r="D10" s="47"/>
      <c r="E10" s="47"/>
      <c r="F10" s="47"/>
      <c r="G10" s="47"/>
      <c r="H10" s="47"/>
      <c r="I10" s="47"/>
      <c r="J10" s="47"/>
      <c r="K10" s="47"/>
    </row>
    <row r="11" spans="1:11" x14ac:dyDescent="0.25">
      <c r="A11" s="40" t="s">
        <v>140</v>
      </c>
      <c r="B11" s="47" t="s">
        <v>233</v>
      </c>
      <c r="C11" s="47"/>
      <c r="D11" s="47"/>
      <c r="E11" s="47"/>
      <c r="F11" s="47"/>
      <c r="G11" s="47"/>
      <c r="H11" s="47"/>
      <c r="I11" s="47"/>
      <c r="J11" s="47"/>
      <c r="K11" s="47"/>
    </row>
    <row r="12" spans="1:11" x14ac:dyDescent="0.25">
      <c r="A12" s="40" t="s">
        <v>141</v>
      </c>
      <c r="B12" s="47" t="s">
        <v>247</v>
      </c>
      <c r="C12" s="47"/>
      <c r="D12" s="47"/>
      <c r="E12" s="47"/>
      <c r="F12" s="47"/>
      <c r="G12" s="47"/>
      <c r="H12" s="47"/>
      <c r="I12" s="47"/>
      <c r="J12" s="47"/>
      <c r="K12" s="47"/>
    </row>
    <row r="13" spans="1:11" x14ac:dyDescent="0.25">
      <c r="A13" s="40" t="s">
        <v>393</v>
      </c>
      <c r="B13" s="47" t="s">
        <v>155</v>
      </c>
      <c r="C13" s="47"/>
      <c r="D13" s="47"/>
      <c r="E13" s="47"/>
      <c r="F13" s="47"/>
      <c r="G13" s="47"/>
      <c r="H13" s="47"/>
      <c r="I13" s="47"/>
      <c r="J13" s="47"/>
      <c r="K13" s="47"/>
    </row>
    <row r="14" spans="1:11" x14ac:dyDescent="0.25">
      <c r="A14" s="40" t="s">
        <v>143</v>
      </c>
      <c r="B14" s="47">
        <v>324</v>
      </c>
      <c r="C14" s="47"/>
      <c r="D14" s="47"/>
      <c r="E14" s="47"/>
      <c r="F14" s="47"/>
      <c r="G14" s="47"/>
      <c r="H14" s="47"/>
      <c r="I14" s="47"/>
      <c r="J14" s="47"/>
      <c r="K14" s="47"/>
    </row>
    <row r="15" spans="1:11" x14ac:dyDescent="0.25">
      <c r="A15" s="40" t="s">
        <v>394</v>
      </c>
      <c r="B15" s="47" t="s">
        <v>248</v>
      </c>
      <c r="C15" s="47"/>
      <c r="D15" s="47"/>
      <c r="E15" s="47"/>
      <c r="F15" s="47"/>
      <c r="G15" s="47"/>
      <c r="H15" s="47"/>
      <c r="I15" s="47"/>
      <c r="J15" s="47"/>
      <c r="K15" s="47"/>
    </row>
    <row r="16" spans="1:11" x14ac:dyDescent="0.25">
      <c r="A16" s="40" t="s">
        <v>145</v>
      </c>
      <c r="B16" s="47" t="s">
        <v>236</v>
      </c>
      <c r="C16" s="47"/>
      <c r="D16" s="47"/>
      <c r="E16" s="47"/>
      <c r="F16" s="47"/>
      <c r="G16" s="47"/>
      <c r="H16" s="47"/>
      <c r="I16" s="47"/>
      <c r="J16" s="47"/>
      <c r="K16" s="47"/>
    </row>
    <row r="17" spans="1:11" x14ac:dyDescent="0.25">
      <c r="A17" s="41" t="s">
        <v>395</v>
      </c>
      <c r="B17" s="47"/>
      <c r="C17" s="47"/>
      <c r="D17" s="47"/>
      <c r="E17" s="47"/>
      <c r="F17" s="47"/>
      <c r="G17" s="47"/>
      <c r="H17" s="47"/>
      <c r="I17" s="47"/>
      <c r="J17" s="47"/>
      <c r="K17" s="47"/>
    </row>
    <row r="18" spans="1:11" x14ac:dyDescent="0.25">
      <c r="A18" s="40" t="s">
        <v>147</v>
      </c>
      <c r="B18" s="48">
        <v>46163</v>
      </c>
      <c r="C18" s="48"/>
      <c r="D18" s="48"/>
      <c r="E18" s="48"/>
      <c r="F18" s="48"/>
      <c r="G18" s="48"/>
      <c r="H18" s="48"/>
      <c r="I18" s="48"/>
      <c r="J18" s="48"/>
      <c r="K18" s="48"/>
    </row>
    <row r="19" spans="1:11" x14ac:dyDescent="0.25">
      <c r="A19" s="40" t="s">
        <v>148</v>
      </c>
      <c r="B19" s="48"/>
      <c r="C19" s="48"/>
      <c r="D19" s="48"/>
      <c r="E19" s="48"/>
      <c r="F19" s="48"/>
      <c r="G19" s="48"/>
      <c r="H19" s="48"/>
      <c r="I19" s="48"/>
      <c r="J19" s="48"/>
      <c r="K19" s="48"/>
    </row>
    <row r="20" spans="1:11" x14ac:dyDescent="0.25">
      <c r="A20" s="40" t="s">
        <v>149</v>
      </c>
      <c r="B20" s="47" t="s">
        <v>158</v>
      </c>
      <c r="C20" s="47"/>
      <c r="D20" s="47"/>
      <c r="E20" s="47"/>
      <c r="F20" s="47"/>
      <c r="G20" s="47"/>
      <c r="H20" s="47"/>
      <c r="I20" s="47"/>
      <c r="J20" s="47"/>
      <c r="K20" s="47"/>
    </row>
    <row r="21" spans="1:11" x14ac:dyDescent="0.25">
      <c r="A21" s="40" t="s">
        <v>396</v>
      </c>
      <c r="B21" s="47" t="s">
        <v>77</v>
      </c>
      <c r="C21" s="47"/>
      <c r="D21" s="47"/>
      <c r="E21" s="47"/>
      <c r="F21" s="47"/>
      <c r="G21" s="47"/>
      <c r="H21" s="47"/>
      <c r="I21" s="47"/>
      <c r="J21" s="47"/>
      <c r="K21" s="47"/>
    </row>
    <row r="23" spans="1:11" x14ac:dyDescent="0.25">
      <c r="A23" s="23" t="str">
        <f>HYPERLINK("#'Factor List'!A1", "Back to Factor List")</f>
        <v>Back to Factor List</v>
      </c>
      <c r="B23" s="23" t="str">
        <f>HYPERLINK("#'Assumptions'!A1", "Assumptions")</f>
        <v>Assumptions</v>
      </c>
    </row>
    <row r="26" spans="1:11" s="57" customFormat="1" ht="13" x14ac:dyDescent="0.25">
      <c r="A26" s="56" t="s">
        <v>412</v>
      </c>
      <c r="B26" s="56">
        <v>55</v>
      </c>
      <c r="C26" s="56">
        <v>56</v>
      </c>
      <c r="D26" s="56">
        <v>57</v>
      </c>
      <c r="E26" s="56">
        <v>58</v>
      </c>
      <c r="F26" s="56">
        <v>59</v>
      </c>
      <c r="G26" s="56">
        <v>60</v>
      </c>
      <c r="H26" s="56">
        <v>61</v>
      </c>
      <c r="I26" s="56">
        <v>62</v>
      </c>
      <c r="J26" s="56">
        <v>63</v>
      </c>
      <c r="K26" s="56">
        <v>64</v>
      </c>
    </row>
    <row r="27" spans="1:11" x14ac:dyDescent="0.25">
      <c r="A27" s="43">
        <v>0</v>
      </c>
      <c r="B27" s="45">
        <v>0.59799999999999998</v>
      </c>
      <c r="C27" s="45">
        <v>0.626</v>
      </c>
      <c r="D27" s="45">
        <v>0.65500000000000003</v>
      </c>
      <c r="E27" s="45">
        <v>0.68700000000000006</v>
      </c>
      <c r="F27" s="45">
        <v>0.72099999999999997</v>
      </c>
      <c r="G27" s="45">
        <v>0.75800000000000001</v>
      </c>
      <c r="H27" s="45">
        <v>0.79900000000000004</v>
      </c>
      <c r="I27" s="45">
        <v>0.84299999999999997</v>
      </c>
      <c r="J27" s="45">
        <v>0.89</v>
      </c>
      <c r="K27" s="45">
        <v>0.94299999999999995</v>
      </c>
    </row>
    <row r="28" spans="1:11" x14ac:dyDescent="0.25">
      <c r="A28" s="43">
        <v>1</v>
      </c>
      <c r="B28" s="45">
        <v>0.60099999999999998</v>
      </c>
      <c r="C28" s="45">
        <v>0.628</v>
      </c>
      <c r="D28" s="45">
        <v>0.65800000000000003</v>
      </c>
      <c r="E28" s="45">
        <v>0.69</v>
      </c>
      <c r="F28" s="45">
        <v>0.72399999999999998</v>
      </c>
      <c r="G28" s="45">
        <v>0.76200000000000001</v>
      </c>
      <c r="H28" s="45">
        <v>0.80200000000000005</v>
      </c>
      <c r="I28" s="45">
        <v>0.84699999999999998</v>
      </c>
      <c r="J28" s="45">
        <v>0.89500000000000002</v>
      </c>
      <c r="K28" s="45">
        <v>0.94699999999999995</v>
      </c>
    </row>
    <row r="29" spans="1:11" x14ac:dyDescent="0.25">
      <c r="A29" s="43">
        <v>2</v>
      </c>
      <c r="B29" s="45">
        <v>0.60299999999999998</v>
      </c>
      <c r="C29" s="45">
        <v>0.63100000000000001</v>
      </c>
      <c r="D29" s="45">
        <v>0.66100000000000003</v>
      </c>
      <c r="E29" s="45">
        <v>0.69299999999999995</v>
      </c>
      <c r="F29" s="45">
        <v>0.72699999999999998</v>
      </c>
      <c r="G29" s="45">
        <v>0.76500000000000001</v>
      </c>
      <c r="H29" s="45">
        <v>0.80600000000000005</v>
      </c>
      <c r="I29" s="45">
        <v>0.85099999999999998</v>
      </c>
      <c r="J29" s="45">
        <v>0.89900000000000002</v>
      </c>
      <c r="K29" s="45">
        <v>0.95199999999999996</v>
      </c>
    </row>
    <row r="30" spans="1:11" x14ac:dyDescent="0.25">
      <c r="A30" s="43">
        <v>3</v>
      </c>
      <c r="B30" s="45">
        <v>0.60499999999999998</v>
      </c>
      <c r="C30" s="45">
        <v>0.63300000000000001</v>
      </c>
      <c r="D30" s="45">
        <v>0.66300000000000003</v>
      </c>
      <c r="E30" s="45">
        <v>0.69599999999999995</v>
      </c>
      <c r="F30" s="45">
        <v>0.73099999999999998</v>
      </c>
      <c r="G30" s="45">
        <v>0.76800000000000002</v>
      </c>
      <c r="H30" s="45">
        <v>0.81</v>
      </c>
      <c r="I30" s="45">
        <v>0.85399999999999998</v>
      </c>
      <c r="J30" s="45">
        <v>0.90300000000000002</v>
      </c>
      <c r="K30" s="45">
        <v>0.95699999999999996</v>
      </c>
    </row>
    <row r="31" spans="1:11" x14ac:dyDescent="0.25">
      <c r="A31" s="43">
        <v>4</v>
      </c>
      <c r="B31" s="45">
        <v>0.60699999999999998</v>
      </c>
      <c r="C31" s="45">
        <v>0.63600000000000001</v>
      </c>
      <c r="D31" s="45">
        <v>0.66600000000000004</v>
      </c>
      <c r="E31" s="45">
        <v>0.69799999999999995</v>
      </c>
      <c r="F31" s="45">
        <v>0.73399999999999999</v>
      </c>
      <c r="G31" s="45">
        <v>0.77200000000000002</v>
      </c>
      <c r="H31" s="45">
        <v>0.81299999999999994</v>
      </c>
      <c r="I31" s="45">
        <v>0.85799999999999998</v>
      </c>
      <c r="J31" s="45">
        <v>0.90800000000000003</v>
      </c>
      <c r="K31" s="45">
        <v>0.96199999999999997</v>
      </c>
    </row>
    <row r="32" spans="1:11" x14ac:dyDescent="0.25">
      <c r="A32" s="43">
        <v>5</v>
      </c>
      <c r="B32" s="45">
        <v>0.61</v>
      </c>
      <c r="C32" s="45">
        <v>0.63800000000000001</v>
      </c>
      <c r="D32" s="45">
        <v>0.66800000000000004</v>
      </c>
      <c r="E32" s="45">
        <v>0.70099999999999996</v>
      </c>
      <c r="F32" s="45">
        <v>0.73699999999999999</v>
      </c>
      <c r="G32" s="45">
        <v>0.77500000000000002</v>
      </c>
      <c r="H32" s="45">
        <v>0.81699999999999995</v>
      </c>
      <c r="I32" s="45">
        <v>0.86199999999999999</v>
      </c>
      <c r="J32" s="45">
        <v>0.91200000000000003</v>
      </c>
      <c r="K32" s="45">
        <v>0.96699999999999997</v>
      </c>
    </row>
    <row r="33" spans="1:11" x14ac:dyDescent="0.25">
      <c r="A33" s="43">
        <v>6</v>
      </c>
      <c r="B33" s="45">
        <v>0.61199999999999999</v>
      </c>
      <c r="C33" s="45">
        <v>0.64</v>
      </c>
      <c r="D33" s="45">
        <v>0.67100000000000004</v>
      </c>
      <c r="E33" s="45">
        <v>0.70399999999999996</v>
      </c>
      <c r="F33" s="45">
        <v>0.74</v>
      </c>
      <c r="G33" s="45">
        <v>0.77900000000000003</v>
      </c>
      <c r="H33" s="45">
        <v>0.82099999999999995</v>
      </c>
      <c r="I33" s="45">
        <v>0.86599999999999999</v>
      </c>
      <c r="J33" s="45">
        <v>0.91600000000000004</v>
      </c>
      <c r="K33" s="45">
        <v>0.97099999999999997</v>
      </c>
    </row>
    <row r="34" spans="1:11" x14ac:dyDescent="0.25">
      <c r="A34" s="43">
        <v>7</v>
      </c>
      <c r="B34" s="45">
        <v>0.61399999999999999</v>
      </c>
      <c r="C34" s="45">
        <v>0.64300000000000002</v>
      </c>
      <c r="D34" s="45">
        <v>0.67400000000000004</v>
      </c>
      <c r="E34" s="45">
        <v>0.70699999999999996</v>
      </c>
      <c r="F34" s="45">
        <v>0.74299999999999999</v>
      </c>
      <c r="G34" s="45">
        <v>0.78200000000000003</v>
      </c>
      <c r="H34" s="45">
        <v>0.82399999999999995</v>
      </c>
      <c r="I34" s="45">
        <v>0.87</v>
      </c>
      <c r="J34" s="45">
        <v>0.92100000000000004</v>
      </c>
      <c r="K34" s="45">
        <v>0.97599999999999998</v>
      </c>
    </row>
    <row r="35" spans="1:11" x14ac:dyDescent="0.25">
      <c r="A35" s="43">
        <v>8</v>
      </c>
      <c r="B35" s="45">
        <v>0.61699999999999999</v>
      </c>
      <c r="C35" s="45">
        <v>0.64500000000000002</v>
      </c>
      <c r="D35" s="45">
        <v>0.67600000000000005</v>
      </c>
      <c r="E35" s="45">
        <v>0.71</v>
      </c>
      <c r="F35" s="45">
        <v>0.746</v>
      </c>
      <c r="G35" s="45">
        <v>0.78500000000000003</v>
      </c>
      <c r="H35" s="45">
        <v>0.82799999999999996</v>
      </c>
      <c r="I35" s="45">
        <v>0.874</v>
      </c>
      <c r="J35" s="45">
        <v>0.92500000000000004</v>
      </c>
      <c r="K35" s="45">
        <v>0.98099999999999998</v>
      </c>
    </row>
    <row r="36" spans="1:11" x14ac:dyDescent="0.25">
      <c r="A36" s="43">
        <v>9</v>
      </c>
      <c r="B36" s="45">
        <v>0.61899999999999999</v>
      </c>
      <c r="C36" s="45">
        <v>0.64800000000000002</v>
      </c>
      <c r="D36" s="45">
        <v>0.67900000000000005</v>
      </c>
      <c r="E36" s="45">
        <v>0.71299999999999997</v>
      </c>
      <c r="F36" s="45">
        <v>0.749</v>
      </c>
      <c r="G36" s="45">
        <v>0.78900000000000003</v>
      </c>
      <c r="H36" s="45">
        <v>0.83199999999999996</v>
      </c>
      <c r="I36" s="45">
        <v>0.878</v>
      </c>
      <c r="J36" s="45">
        <v>0.93</v>
      </c>
      <c r="K36" s="45">
        <v>0.98599999999999999</v>
      </c>
    </row>
    <row r="37" spans="1:11" x14ac:dyDescent="0.25">
      <c r="A37" s="43">
        <v>10</v>
      </c>
      <c r="B37" s="45">
        <v>0.621</v>
      </c>
      <c r="C37" s="45">
        <v>0.65</v>
      </c>
      <c r="D37" s="45">
        <v>0.68200000000000005</v>
      </c>
      <c r="E37" s="45">
        <v>0.71599999999999997</v>
      </c>
      <c r="F37" s="45">
        <v>0.752</v>
      </c>
      <c r="G37" s="45">
        <v>0.79200000000000004</v>
      </c>
      <c r="H37" s="45">
        <v>0.83499999999999996</v>
      </c>
      <c r="I37" s="45">
        <v>0.88200000000000001</v>
      </c>
      <c r="J37" s="45">
        <v>0.93400000000000005</v>
      </c>
      <c r="K37" s="45">
        <v>0.99</v>
      </c>
    </row>
    <row r="38" spans="1:11" x14ac:dyDescent="0.25">
      <c r="A38" s="43">
        <v>11</v>
      </c>
      <c r="B38" s="45">
        <v>0.623</v>
      </c>
      <c r="C38" s="45">
        <v>0.65300000000000002</v>
      </c>
      <c r="D38" s="45">
        <v>0.68400000000000005</v>
      </c>
      <c r="E38" s="45">
        <v>0.71799999999999997</v>
      </c>
      <c r="F38" s="45">
        <v>0.755</v>
      </c>
      <c r="G38" s="45">
        <v>0.79500000000000004</v>
      </c>
      <c r="H38" s="45">
        <v>0.83899999999999997</v>
      </c>
      <c r="I38" s="45">
        <v>0.88600000000000001</v>
      </c>
      <c r="J38" s="45">
        <v>0.93799999999999994</v>
      </c>
      <c r="K38" s="45">
        <v>0.995</v>
      </c>
    </row>
  </sheetData>
  <sheetProtection algorithmName="SHA-512" hashValue="yOmg08+SxataJrIIClJHe2o4ZEP7cBGM+iEUteB3RbG7eTQLlWmLVLioBujmsvBcqAy5S0t4dm7ooYp1LLM4Ig==" saltValue="tZAKOJiZVNUH14QHBxeAaw==" spinCount="100000" sheet="1" objects="1" scenarios="1"/>
  <conditionalFormatting sqref="A6:A21">
    <cfRule type="expression" dxfId="467" priority="9" stopIfTrue="1">
      <formula>MOD(ROW(),2)=0</formula>
    </cfRule>
    <cfRule type="expression" dxfId="466" priority="10" stopIfTrue="1">
      <formula>MOD(ROW(),2)&lt;&gt;0</formula>
    </cfRule>
  </conditionalFormatting>
  <conditionalFormatting sqref="B6:K21">
    <cfRule type="expression" dxfId="465" priority="11" stopIfTrue="1">
      <formula>MOD(ROW(),2)=0</formula>
    </cfRule>
    <cfRule type="expression" dxfId="464" priority="12" stopIfTrue="1">
      <formula>MOD(ROW(),2)&lt;&gt;0</formula>
    </cfRule>
  </conditionalFormatting>
  <conditionalFormatting sqref="A26:A38">
    <cfRule type="expression" dxfId="463" priority="13" stopIfTrue="1">
      <formula>MOD(ROW(),2)=0</formula>
    </cfRule>
    <cfRule type="expression" dxfId="462" priority="14" stopIfTrue="1">
      <formula>MOD(ROW(),2)&lt;&gt;0</formula>
    </cfRule>
  </conditionalFormatting>
  <conditionalFormatting sqref="B26:K38">
    <cfRule type="expression" dxfId="461" priority="15" stopIfTrue="1">
      <formula>MOD(ROW(),2)=0</formula>
    </cfRule>
    <cfRule type="expression" dxfId="460" priority="16"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AEDBC-5441-41FB-808B-B754FDB2B9ED}">
  <sheetPr codeName="Sheet46"/>
  <dimension ref="A1:F38"/>
  <sheetViews>
    <sheetView showGridLines="0" workbookViewId="0">
      <selection activeCell="A6" sqref="A6"/>
    </sheetView>
  </sheetViews>
  <sheetFormatPr defaultRowHeight="12.5" x14ac:dyDescent="0.25"/>
  <cols>
    <col min="1" max="1" width="31.6328125" customWidth="1"/>
    <col min="2" max="6" width="22.6328125" customWidth="1"/>
  </cols>
  <sheetData>
    <row r="1" spans="1:6" s="1" customFormat="1" ht="20" x14ac:dyDescent="0.4">
      <c r="A1" s="2" t="s">
        <v>0</v>
      </c>
    </row>
    <row r="2" spans="1:6" s="1" customFormat="1" ht="15.5" x14ac:dyDescent="0.35">
      <c r="A2" s="30" t="s">
        <v>1</v>
      </c>
      <c r="B2" s="3" t="str">
        <f>wb_title</f>
        <v>Fire_S - Consolidated Factor Spreadsheet</v>
      </c>
    </row>
    <row r="3" spans="1:6" s="1" customFormat="1" ht="15.5" x14ac:dyDescent="0.35">
      <c r="A3" s="30" t="s">
        <v>2</v>
      </c>
      <c r="B3" s="3" t="str">
        <f>TABLE_FACTOR_TYPE_1 &amp; " - x-" &amp; TABLE_SERIES_NUMBER_1</f>
        <v>Pension Debit - x-325</v>
      </c>
    </row>
    <row r="6" spans="1:6" x14ac:dyDescent="0.25">
      <c r="A6" s="40" t="s">
        <v>390</v>
      </c>
      <c r="B6" s="47" t="s">
        <v>391</v>
      </c>
      <c r="C6" s="47"/>
      <c r="D6" s="47"/>
      <c r="E6" s="47"/>
      <c r="F6" s="47"/>
    </row>
    <row r="7" spans="1:6" x14ac:dyDescent="0.25">
      <c r="A7" s="40" t="s">
        <v>392</v>
      </c>
      <c r="B7" s="47" t="s">
        <v>31</v>
      </c>
      <c r="C7" s="47"/>
      <c r="D7" s="47"/>
      <c r="E7" s="47"/>
      <c r="F7" s="47"/>
    </row>
    <row r="8" spans="1:6" x14ac:dyDescent="0.25">
      <c r="A8" s="40" t="s">
        <v>138</v>
      </c>
      <c r="B8" s="47">
        <v>2006</v>
      </c>
      <c r="C8" s="47"/>
      <c r="D8" s="47"/>
      <c r="E8" s="47"/>
      <c r="F8" s="47"/>
    </row>
    <row r="9" spans="1:6" x14ac:dyDescent="0.25">
      <c r="A9" s="40" t="s">
        <v>139</v>
      </c>
      <c r="B9" s="47" t="s">
        <v>231</v>
      </c>
      <c r="C9" s="47"/>
      <c r="D9" s="47"/>
      <c r="E9" s="47"/>
      <c r="F9" s="47"/>
    </row>
    <row r="10" spans="1:6" x14ac:dyDescent="0.25">
      <c r="A10" s="40" t="s">
        <v>6</v>
      </c>
      <c r="B10" s="47" t="s">
        <v>249</v>
      </c>
      <c r="C10" s="47"/>
      <c r="D10" s="47"/>
      <c r="E10" s="47"/>
      <c r="F10" s="47"/>
    </row>
    <row r="11" spans="1:6" x14ac:dyDescent="0.25">
      <c r="A11" s="40" t="s">
        <v>140</v>
      </c>
      <c r="B11" s="47" t="s">
        <v>233</v>
      </c>
      <c r="C11" s="47"/>
      <c r="D11" s="47"/>
      <c r="E11" s="47"/>
      <c r="F11" s="47"/>
    </row>
    <row r="12" spans="1:6" x14ac:dyDescent="0.25">
      <c r="A12" s="40" t="s">
        <v>141</v>
      </c>
      <c r="B12" s="47" t="s">
        <v>247</v>
      </c>
      <c r="C12" s="47"/>
      <c r="D12" s="47"/>
      <c r="E12" s="47"/>
      <c r="F12" s="47"/>
    </row>
    <row r="13" spans="1:6" x14ac:dyDescent="0.25">
      <c r="A13" s="40" t="s">
        <v>393</v>
      </c>
      <c r="B13" s="47" t="s">
        <v>155</v>
      </c>
      <c r="C13" s="47"/>
      <c r="D13" s="47"/>
      <c r="E13" s="47"/>
      <c r="F13" s="47"/>
    </row>
    <row r="14" spans="1:6" x14ac:dyDescent="0.25">
      <c r="A14" s="40" t="s">
        <v>143</v>
      </c>
      <c r="B14" s="47">
        <v>325</v>
      </c>
      <c r="C14" s="47"/>
      <c r="D14" s="47"/>
      <c r="E14" s="47"/>
      <c r="F14" s="47"/>
    </row>
    <row r="15" spans="1:6" x14ac:dyDescent="0.25">
      <c r="A15" s="40" t="s">
        <v>394</v>
      </c>
      <c r="B15" s="47" t="s">
        <v>250</v>
      </c>
      <c r="C15" s="47"/>
      <c r="D15" s="47"/>
      <c r="E15" s="47"/>
      <c r="F15" s="47"/>
    </row>
    <row r="16" spans="1:6" x14ac:dyDescent="0.25">
      <c r="A16" s="40" t="s">
        <v>145</v>
      </c>
      <c r="B16" s="47" t="s">
        <v>251</v>
      </c>
      <c r="C16" s="47"/>
      <c r="D16" s="47"/>
      <c r="E16" s="47"/>
      <c r="F16" s="47"/>
    </row>
    <row r="17" spans="1:6" x14ac:dyDescent="0.25">
      <c r="A17" s="41" t="s">
        <v>395</v>
      </c>
      <c r="B17" s="47"/>
      <c r="C17" s="47"/>
      <c r="D17" s="47"/>
      <c r="E17" s="47"/>
      <c r="F17" s="47"/>
    </row>
    <row r="18" spans="1:6" x14ac:dyDescent="0.25">
      <c r="A18" s="40" t="s">
        <v>147</v>
      </c>
      <c r="B18" s="48">
        <v>46163</v>
      </c>
      <c r="C18" s="48"/>
      <c r="D18" s="48"/>
      <c r="E18" s="48"/>
      <c r="F18" s="48"/>
    </row>
    <row r="19" spans="1:6" x14ac:dyDescent="0.25">
      <c r="A19" s="40" t="s">
        <v>148</v>
      </c>
      <c r="B19" s="48"/>
      <c r="C19" s="48"/>
      <c r="D19" s="48"/>
      <c r="E19" s="48"/>
      <c r="F19" s="48"/>
    </row>
    <row r="20" spans="1:6" x14ac:dyDescent="0.25">
      <c r="A20" s="40" t="s">
        <v>149</v>
      </c>
      <c r="B20" s="47" t="s">
        <v>158</v>
      </c>
      <c r="C20" s="47"/>
      <c r="D20" s="47"/>
      <c r="E20" s="47"/>
      <c r="F20" s="47"/>
    </row>
    <row r="21" spans="1:6" x14ac:dyDescent="0.25">
      <c r="A21" s="40" t="s">
        <v>396</v>
      </c>
      <c r="B21" s="47" t="s">
        <v>77</v>
      </c>
      <c r="C21" s="47"/>
      <c r="D21" s="47"/>
      <c r="E21" s="47"/>
      <c r="F21" s="47"/>
    </row>
    <row r="23" spans="1:6" x14ac:dyDescent="0.25">
      <c r="A23" s="23" t="str">
        <f>HYPERLINK("#'Factor List'!A1", "Back to Factor List")</f>
        <v>Back to Factor List</v>
      </c>
      <c r="B23" s="23" t="str">
        <f>HYPERLINK("#'Assumptions'!A1", "Assumptions")</f>
        <v>Assumptions</v>
      </c>
    </row>
    <row r="26" spans="1:6" s="57" customFormat="1" ht="13" x14ac:dyDescent="0.25">
      <c r="A26" s="56" t="s">
        <v>412</v>
      </c>
      <c r="B26" s="56">
        <v>55</v>
      </c>
      <c r="C26" s="56">
        <v>56</v>
      </c>
      <c r="D26" s="56">
        <v>57</v>
      </c>
      <c r="E26" s="56">
        <v>58</v>
      </c>
      <c r="F26" s="56">
        <v>59</v>
      </c>
    </row>
    <row r="27" spans="1:6" x14ac:dyDescent="0.25">
      <c r="A27" s="43">
        <v>0</v>
      </c>
      <c r="B27" s="45">
        <v>0.78600000000000003</v>
      </c>
      <c r="C27" s="45">
        <v>0.82299999999999995</v>
      </c>
      <c r="D27" s="45">
        <v>0.86199999999999999</v>
      </c>
      <c r="E27" s="45">
        <v>0.90500000000000003</v>
      </c>
      <c r="F27" s="45">
        <v>0.95</v>
      </c>
    </row>
    <row r="28" spans="1:6" x14ac:dyDescent="0.25">
      <c r="A28" s="43">
        <v>1</v>
      </c>
      <c r="B28" s="45">
        <v>0.78900000000000003</v>
      </c>
      <c r="C28" s="45">
        <v>0.82599999999999996</v>
      </c>
      <c r="D28" s="45">
        <v>0.86599999999999999</v>
      </c>
      <c r="E28" s="45">
        <v>0.90800000000000003</v>
      </c>
      <c r="F28" s="45">
        <v>0.95499999999999996</v>
      </c>
    </row>
    <row r="29" spans="1:6" x14ac:dyDescent="0.25">
      <c r="A29" s="43">
        <v>2</v>
      </c>
      <c r="B29" s="45">
        <v>0.79200000000000004</v>
      </c>
      <c r="C29" s="45">
        <v>0.82899999999999996</v>
      </c>
      <c r="D29" s="45">
        <v>0.86899999999999999</v>
      </c>
      <c r="E29" s="45">
        <v>0.91200000000000003</v>
      </c>
      <c r="F29" s="45">
        <v>0.95899999999999996</v>
      </c>
    </row>
    <row r="30" spans="1:6" x14ac:dyDescent="0.25">
      <c r="A30" s="43">
        <v>3</v>
      </c>
      <c r="B30" s="45">
        <v>0.79500000000000004</v>
      </c>
      <c r="C30" s="45">
        <v>0.83299999999999996</v>
      </c>
      <c r="D30" s="45">
        <v>0.873</v>
      </c>
      <c r="E30" s="45">
        <v>0.91600000000000004</v>
      </c>
      <c r="F30" s="45">
        <v>0.96299999999999997</v>
      </c>
    </row>
    <row r="31" spans="1:6" x14ac:dyDescent="0.25">
      <c r="A31" s="43">
        <v>4</v>
      </c>
      <c r="B31" s="45">
        <v>0.79800000000000004</v>
      </c>
      <c r="C31" s="45">
        <v>0.83599999999999997</v>
      </c>
      <c r="D31" s="45">
        <v>0.876</v>
      </c>
      <c r="E31" s="45">
        <v>0.92</v>
      </c>
      <c r="F31" s="45">
        <v>0.96699999999999997</v>
      </c>
    </row>
    <row r="32" spans="1:6" x14ac:dyDescent="0.25">
      <c r="A32" s="43">
        <v>5</v>
      </c>
      <c r="B32" s="45">
        <v>0.80100000000000005</v>
      </c>
      <c r="C32" s="45">
        <v>0.83899999999999997</v>
      </c>
      <c r="D32" s="45">
        <v>0.88</v>
      </c>
      <c r="E32" s="45">
        <v>0.92400000000000004</v>
      </c>
      <c r="F32" s="45">
        <v>0.97099999999999997</v>
      </c>
    </row>
    <row r="33" spans="1:6" x14ac:dyDescent="0.25">
      <c r="A33" s="43">
        <v>6</v>
      </c>
      <c r="B33" s="45">
        <v>0.80400000000000005</v>
      </c>
      <c r="C33" s="45">
        <v>0.84199999999999997</v>
      </c>
      <c r="D33" s="45">
        <v>0.88300000000000001</v>
      </c>
      <c r="E33" s="45">
        <v>0.92700000000000005</v>
      </c>
      <c r="F33" s="45">
        <v>0.97499999999999998</v>
      </c>
    </row>
    <row r="34" spans="1:6" x14ac:dyDescent="0.25">
      <c r="A34" s="43">
        <v>7</v>
      </c>
      <c r="B34" s="45">
        <v>0.80800000000000005</v>
      </c>
      <c r="C34" s="45">
        <v>0.84599999999999997</v>
      </c>
      <c r="D34" s="45">
        <v>0.88700000000000001</v>
      </c>
      <c r="E34" s="45">
        <v>0.93100000000000005</v>
      </c>
      <c r="F34" s="45">
        <v>0.97899999999999998</v>
      </c>
    </row>
    <row r="35" spans="1:6" x14ac:dyDescent="0.25">
      <c r="A35" s="43">
        <v>8</v>
      </c>
      <c r="B35" s="45">
        <v>0.81100000000000005</v>
      </c>
      <c r="C35" s="45">
        <v>0.84899999999999998</v>
      </c>
      <c r="D35" s="45">
        <v>0.89</v>
      </c>
      <c r="E35" s="45">
        <v>0.93500000000000005</v>
      </c>
      <c r="F35" s="45">
        <v>0.98299999999999998</v>
      </c>
    </row>
    <row r="36" spans="1:6" x14ac:dyDescent="0.25">
      <c r="A36" s="43">
        <v>9</v>
      </c>
      <c r="B36" s="45">
        <v>0.81399999999999995</v>
      </c>
      <c r="C36" s="45">
        <v>0.85199999999999998</v>
      </c>
      <c r="D36" s="45">
        <v>0.89400000000000002</v>
      </c>
      <c r="E36" s="45">
        <v>0.93899999999999995</v>
      </c>
      <c r="F36" s="45">
        <v>0.98799999999999999</v>
      </c>
    </row>
    <row r="37" spans="1:6" x14ac:dyDescent="0.25">
      <c r="A37" s="43">
        <v>10</v>
      </c>
      <c r="B37" s="45">
        <v>0.81699999999999995</v>
      </c>
      <c r="C37" s="45">
        <v>0.85599999999999998</v>
      </c>
      <c r="D37" s="45">
        <v>0.89700000000000002</v>
      </c>
      <c r="E37" s="45">
        <v>0.94299999999999995</v>
      </c>
      <c r="F37" s="45">
        <v>0.99199999999999999</v>
      </c>
    </row>
    <row r="38" spans="1:6" x14ac:dyDescent="0.25">
      <c r="A38" s="43">
        <v>11</v>
      </c>
      <c r="B38" s="45">
        <v>0.82</v>
      </c>
      <c r="C38" s="45">
        <v>0.85899999999999999</v>
      </c>
      <c r="D38" s="45">
        <v>0.90100000000000002</v>
      </c>
      <c r="E38" s="45">
        <v>0.94699999999999995</v>
      </c>
      <c r="F38" s="45">
        <v>0.996</v>
      </c>
    </row>
  </sheetData>
  <sheetProtection algorithmName="SHA-512" hashValue="jsKJ3Md45yykhx7ngJUVAq/TQgZK1lRG7bWAHN1ZQ0e3IClAREpxheu+CLmyrqfY0QgVSYmz25Bw820PK3YY6A==" saltValue="HTjwTEtFaWIRYsX61oM09A==" spinCount="100000" sheet="1" objects="1" scenarios="1"/>
  <conditionalFormatting sqref="A6:A21">
    <cfRule type="expression" dxfId="457" priority="9" stopIfTrue="1">
      <formula>MOD(ROW(),2)=0</formula>
    </cfRule>
    <cfRule type="expression" dxfId="456" priority="10" stopIfTrue="1">
      <formula>MOD(ROW(),2)&lt;&gt;0</formula>
    </cfRule>
  </conditionalFormatting>
  <conditionalFormatting sqref="B6:F21">
    <cfRule type="expression" dxfId="455" priority="11" stopIfTrue="1">
      <formula>MOD(ROW(),2)=0</formula>
    </cfRule>
    <cfRule type="expression" dxfId="454" priority="12" stopIfTrue="1">
      <formula>MOD(ROW(),2)&lt;&gt;0</formula>
    </cfRule>
  </conditionalFormatting>
  <conditionalFormatting sqref="A26:A38">
    <cfRule type="expression" dxfId="453" priority="13" stopIfTrue="1">
      <formula>MOD(ROW(),2)=0</formula>
    </cfRule>
    <cfRule type="expression" dxfId="452" priority="14" stopIfTrue="1">
      <formula>MOD(ROW(),2)&lt;&gt;0</formula>
    </cfRule>
  </conditionalFormatting>
  <conditionalFormatting sqref="B26:F38">
    <cfRule type="expression" dxfId="451" priority="15" stopIfTrue="1">
      <formula>MOD(ROW(),2)=0</formula>
    </cfRule>
    <cfRule type="expression" dxfId="450" priority="16"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0138-CC10-4B2D-A4DF-B39BCB602B24}">
  <sheetPr codeName="Sheet47"/>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Fire_S - Consolidated Factor Spreadsheet</v>
      </c>
    </row>
    <row r="3" spans="1:11" s="1" customFormat="1" ht="15.5" x14ac:dyDescent="0.35">
      <c r="A3" s="30" t="s">
        <v>2</v>
      </c>
      <c r="B3" s="3" t="str">
        <f>TABLE_FACTOR_TYPE_1 &amp; " - x-" &amp; TABLE_SERIES_NUMBER_1</f>
        <v>Pension Debit - x-326</v>
      </c>
    </row>
    <row r="6" spans="1:11" x14ac:dyDescent="0.25">
      <c r="A6" s="40" t="s">
        <v>390</v>
      </c>
      <c r="B6" s="47" t="s">
        <v>391</v>
      </c>
      <c r="C6" s="47"/>
      <c r="D6" s="47"/>
      <c r="E6" s="47"/>
      <c r="F6" s="47"/>
      <c r="G6" s="47"/>
      <c r="H6" s="47"/>
      <c r="I6" s="47"/>
      <c r="J6" s="47"/>
      <c r="K6" s="47"/>
    </row>
    <row r="7" spans="1:11" x14ac:dyDescent="0.25">
      <c r="A7" s="40" t="s">
        <v>392</v>
      </c>
      <c r="B7" s="47" t="s">
        <v>31</v>
      </c>
      <c r="C7" s="47"/>
      <c r="D7" s="47"/>
      <c r="E7" s="47"/>
      <c r="F7" s="47"/>
      <c r="G7" s="47"/>
      <c r="H7" s="47"/>
      <c r="I7" s="47"/>
      <c r="J7" s="47"/>
      <c r="K7" s="47"/>
    </row>
    <row r="8" spans="1:11" x14ac:dyDescent="0.25">
      <c r="A8" s="40" t="s">
        <v>138</v>
      </c>
      <c r="B8" s="47">
        <v>2006</v>
      </c>
      <c r="C8" s="47"/>
      <c r="D8" s="47"/>
      <c r="E8" s="47"/>
      <c r="F8" s="47"/>
      <c r="G8" s="47"/>
      <c r="H8" s="47"/>
      <c r="I8" s="47"/>
      <c r="J8" s="47"/>
      <c r="K8" s="47"/>
    </row>
    <row r="9" spans="1:11" x14ac:dyDescent="0.25">
      <c r="A9" s="40" t="s">
        <v>139</v>
      </c>
      <c r="B9" s="47" t="s">
        <v>231</v>
      </c>
      <c r="C9" s="47"/>
      <c r="D9" s="47"/>
      <c r="E9" s="47"/>
      <c r="F9" s="47"/>
      <c r="G9" s="47"/>
      <c r="H9" s="47"/>
      <c r="I9" s="47"/>
      <c r="J9" s="47"/>
      <c r="K9" s="47"/>
    </row>
    <row r="10" spans="1:11" x14ac:dyDescent="0.25">
      <c r="A10" s="40" t="s">
        <v>6</v>
      </c>
      <c r="B10" s="47" t="s">
        <v>252</v>
      </c>
      <c r="C10" s="47"/>
      <c r="D10" s="47"/>
      <c r="E10" s="47"/>
      <c r="F10" s="47"/>
      <c r="G10" s="47"/>
      <c r="H10" s="47"/>
      <c r="I10" s="47"/>
      <c r="J10" s="47"/>
      <c r="K10" s="47"/>
    </row>
    <row r="11" spans="1:11" x14ac:dyDescent="0.25">
      <c r="A11" s="40" t="s">
        <v>140</v>
      </c>
      <c r="B11" s="47" t="s">
        <v>233</v>
      </c>
      <c r="C11" s="47"/>
      <c r="D11" s="47"/>
      <c r="E11" s="47"/>
      <c r="F11" s="47"/>
      <c r="G11" s="47"/>
      <c r="H11" s="47"/>
      <c r="I11" s="47"/>
      <c r="J11" s="47"/>
      <c r="K11" s="47"/>
    </row>
    <row r="12" spans="1:11" x14ac:dyDescent="0.25">
      <c r="A12" s="40" t="s">
        <v>141</v>
      </c>
      <c r="B12" s="47" t="s">
        <v>247</v>
      </c>
      <c r="C12" s="47"/>
      <c r="D12" s="47"/>
      <c r="E12" s="47"/>
      <c r="F12" s="47"/>
      <c r="G12" s="47"/>
      <c r="H12" s="47"/>
      <c r="I12" s="47"/>
      <c r="J12" s="47"/>
      <c r="K12" s="47"/>
    </row>
    <row r="13" spans="1:11" x14ac:dyDescent="0.25">
      <c r="A13" s="40" t="s">
        <v>393</v>
      </c>
      <c r="B13" s="47" t="s">
        <v>155</v>
      </c>
      <c r="C13" s="47"/>
      <c r="D13" s="47"/>
      <c r="E13" s="47"/>
      <c r="F13" s="47"/>
      <c r="G13" s="47"/>
      <c r="H13" s="47"/>
      <c r="I13" s="47"/>
      <c r="J13" s="47"/>
      <c r="K13" s="47"/>
    </row>
    <row r="14" spans="1:11" x14ac:dyDescent="0.25">
      <c r="A14" s="40" t="s">
        <v>143</v>
      </c>
      <c r="B14" s="47">
        <v>326</v>
      </c>
      <c r="C14" s="47"/>
      <c r="D14" s="47"/>
      <c r="E14" s="47"/>
      <c r="F14" s="47"/>
      <c r="G14" s="47"/>
      <c r="H14" s="47"/>
      <c r="I14" s="47"/>
      <c r="J14" s="47"/>
      <c r="K14" s="47"/>
    </row>
    <row r="15" spans="1:11" x14ac:dyDescent="0.25">
      <c r="A15" s="40" t="s">
        <v>394</v>
      </c>
      <c r="B15" s="47" t="s">
        <v>253</v>
      </c>
      <c r="C15" s="47"/>
      <c r="D15" s="47"/>
      <c r="E15" s="47"/>
      <c r="F15" s="47"/>
      <c r="G15" s="47"/>
      <c r="H15" s="47"/>
      <c r="I15" s="47"/>
      <c r="J15" s="47"/>
      <c r="K15" s="47"/>
    </row>
    <row r="16" spans="1:11" x14ac:dyDescent="0.25">
      <c r="A16" s="40" t="s">
        <v>145</v>
      </c>
      <c r="B16" s="47" t="s">
        <v>242</v>
      </c>
      <c r="C16" s="47"/>
      <c r="D16" s="47"/>
      <c r="E16" s="47"/>
      <c r="F16" s="47"/>
      <c r="G16" s="47"/>
      <c r="H16" s="47"/>
      <c r="I16" s="47"/>
      <c r="J16" s="47"/>
      <c r="K16" s="47"/>
    </row>
    <row r="17" spans="1:11" x14ac:dyDescent="0.25">
      <c r="A17" s="41" t="s">
        <v>395</v>
      </c>
      <c r="B17" s="47"/>
      <c r="C17" s="47"/>
      <c r="D17" s="47"/>
      <c r="E17" s="47"/>
      <c r="F17" s="47"/>
      <c r="G17" s="47"/>
      <c r="H17" s="47"/>
      <c r="I17" s="47"/>
      <c r="J17" s="47"/>
      <c r="K17" s="47"/>
    </row>
    <row r="18" spans="1:11" x14ac:dyDescent="0.25">
      <c r="A18" s="40" t="s">
        <v>147</v>
      </c>
      <c r="B18" s="48">
        <v>46163</v>
      </c>
      <c r="C18" s="48"/>
      <c r="D18" s="48"/>
      <c r="E18" s="48"/>
      <c r="F18" s="48"/>
      <c r="G18" s="48"/>
      <c r="H18" s="48"/>
      <c r="I18" s="48"/>
      <c r="J18" s="48"/>
      <c r="K18" s="48"/>
    </row>
    <row r="19" spans="1:11" x14ac:dyDescent="0.25">
      <c r="A19" s="40" t="s">
        <v>148</v>
      </c>
      <c r="B19" s="48"/>
      <c r="C19" s="48"/>
      <c r="D19" s="48"/>
      <c r="E19" s="48"/>
      <c r="F19" s="48"/>
      <c r="G19" s="48"/>
      <c r="H19" s="48"/>
      <c r="I19" s="48"/>
      <c r="J19" s="48"/>
      <c r="K19" s="48"/>
    </row>
    <row r="20" spans="1:11" x14ac:dyDescent="0.25">
      <c r="A20" s="40" t="s">
        <v>149</v>
      </c>
      <c r="B20" s="47" t="s">
        <v>158</v>
      </c>
      <c r="C20" s="47"/>
      <c r="D20" s="47"/>
      <c r="E20" s="47"/>
      <c r="F20" s="47"/>
      <c r="G20" s="47"/>
      <c r="H20" s="47"/>
      <c r="I20" s="47"/>
      <c r="J20" s="47"/>
      <c r="K20" s="47"/>
    </row>
    <row r="21" spans="1:11" x14ac:dyDescent="0.25">
      <c r="A21" s="40" t="s">
        <v>396</v>
      </c>
      <c r="B21" s="47" t="s">
        <v>77</v>
      </c>
      <c r="C21" s="47"/>
      <c r="D21" s="47"/>
      <c r="E21" s="47"/>
      <c r="F21" s="47"/>
      <c r="G21" s="47"/>
      <c r="H21" s="47"/>
      <c r="I21" s="47"/>
      <c r="J21" s="47"/>
      <c r="K21" s="47"/>
    </row>
    <row r="23" spans="1:11" x14ac:dyDescent="0.25">
      <c r="A23" s="23" t="str">
        <f>HYPERLINK("#'Factor List'!A1", "Back to Factor List")</f>
        <v>Back to Factor List</v>
      </c>
      <c r="B23" s="23" t="str">
        <f>HYPERLINK("#'Assumptions'!A1", "Assumptions")</f>
        <v>Assumptions</v>
      </c>
    </row>
    <row r="26" spans="1:11" s="57" customFormat="1" ht="13" x14ac:dyDescent="0.25">
      <c r="A26" s="56" t="s">
        <v>412</v>
      </c>
      <c r="B26" s="56">
        <v>65</v>
      </c>
      <c r="C26" s="56">
        <v>66</v>
      </c>
      <c r="D26" s="56">
        <v>67</v>
      </c>
      <c r="E26" s="56">
        <v>68</v>
      </c>
      <c r="F26" s="56">
        <v>69</v>
      </c>
      <c r="G26" s="56">
        <v>70</v>
      </c>
      <c r="H26" s="56">
        <v>71</v>
      </c>
      <c r="I26" s="56">
        <v>72</v>
      </c>
      <c r="J26" s="56">
        <v>73</v>
      </c>
      <c r="K26" s="56">
        <v>74</v>
      </c>
    </row>
    <row r="27" spans="1:11" x14ac:dyDescent="0.25">
      <c r="A27" s="43">
        <v>0</v>
      </c>
      <c r="B27" s="45">
        <v>1</v>
      </c>
      <c r="C27" s="45">
        <v>1.0640000000000001</v>
      </c>
      <c r="D27" s="45">
        <v>1.133</v>
      </c>
      <c r="E27" s="45">
        <v>1.2110000000000001</v>
      </c>
      <c r="F27" s="45">
        <v>1.296</v>
      </c>
      <c r="G27" s="45">
        <v>1.39</v>
      </c>
      <c r="H27" s="45">
        <v>1.494</v>
      </c>
      <c r="I27" s="45">
        <v>1.611</v>
      </c>
      <c r="J27" s="45">
        <v>1.7410000000000001</v>
      </c>
      <c r="K27" s="45">
        <v>1.887</v>
      </c>
    </row>
    <row r="28" spans="1:11" x14ac:dyDescent="0.25">
      <c r="A28" s="43">
        <v>1</v>
      </c>
      <c r="B28" s="45">
        <v>1.0049999999999999</v>
      </c>
      <c r="C28" s="45">
        <v>1.069</v>
      </c>
      <c r="D28" s="45">
        <v>1.1399999999999999</v>
      </c>
      <c r="E28" s="45">
        <v>1.218</v>
      </c>
      <c r="F28" s="45">
        <v>1.304</v>
      </c>
      <c r="G28" s="45">
        <v>1.399</v>
      </c>
      <c r="H28" s="45">
        <v>1.504</v>
      </c>
      <c r="I28" s="45">
        <v>1.6220000000000001</v>
      </c>
      <c r="J28" s="45">
        <v>1.7529999999999999</v>
      </c>
      <c r="K28" s="45">
        <v>1.9</v>
      </c>
    </row>
    <row r="29" spans="1:11" x14ac:dyDescent="0.25">
      <c r="A29" s="43">
        <v>2</v>
      </c>
      <c r="B29" s="45">
        <v>1.0109999999999999</v>
      </c>
      <c r="C29" s="45">
        <v>1.075</v>
      </c>
      <c r="D29" s="45">
        <v>1.1459999999999999</v>
      </c>
      <c r="E29" s="45">
        <v>1.2250000000000001</v>
      </c>
      <c r="F29" s="45">
        <v>1.3109999999999999</v>
      </c>
      <c r="G29" s="45">
        <v>1.407</v>
      </c>
      <c r="H29" s="45">
        <v>1.514</v>
      </c>
      <c r="I29" s="45">
        <v>1.633</v>
      </c>
      <c r="J29" s="45">
        <v>1.7649999999999999</v>
      </c>
      <c r="K29" s="45">
        <v>1.9139999999999999</v>
      </c>
    </row>
    <row r="30" spans="1:11" x14ac:dyDescent="0.25">
      <c r="A30" s="43">
        <v>3</v>
      </c>
      <c r="B30" s="45">
        <v>1.016</v>
      </c>
      <c r="C30" s="45">
        <v>1.081</v>
      </c>
      <c r="D30" s="45">
        <v>1.153</v>
      </c>
      <c r="E30" s="45">
        <v>1.232</v>
      </c>
      <c r="F30" s="45">
        <v>1.319</v>
      </c>
      <c r="G30" s="45">
        <v>1.4159999999999999</v>
      </c>
      <c r="H30" s="45">
        <v>1.524</v>
      </c>
      <c r="I30" s="45">
        <v>1.6439999999999999</v>
      </c>
      <c r="J30" s="45">
        <v>1.778</v>
      </c>
      <c r="K30" s="45">
        <v>1.927</v>
      </c>
    </row>
    <row r="31" spans="1:11" x14ac:dyDescent="0.25">
      <c r="A31" s="43">
        <v>4</v>
      </c>
      <c r="B31" s="45">
        <v>1.0209999999999999</v>
      </c>
      <c r="C31" s="45">
        <v>1.087</v>
      </c>
      <c r="D31" s="45">
        <v>1.159</v>
      </c>
      <c r="E31" s="45">
        <v>1.2390000000000001</v>
      </c>
      <c r="F31" s="45">
        <v>1.327</v>
      </c>
      <c r="G31" s="45">
        <v>1.425</v>
      </c>
      <c r="H31" s="45">
        <v>1.5329999999999999</v>
      </c>
      <c r="I31" s="45">
        <v>1.6539999999999999</v>
      </c>
      <c r="J31" s="45">
        <v>1.79</v>
      </c>
      <c r="K31" s="45">
        <v>1.9410000000000001</v>
      </c>
    </row>
    <row r="32" spans="1:11" x14ac:dyDescent="0.25">
      <c r="A32" s="43">
        <v>5</v>
      </c>
      <c r="B32" s="45">
        <v>1.026</v>
      </c>
      <c r="C32" s="45">
        <v>1.093</v>
      </c>
      <c r="D32" s="45">
        <v>1.1659999999999999</v>
      </c>
      <c r="E32" s="45">
        <v>1.246</v>
      </c>
      <c r="F32" s="45">
        <v>1.335</v>
      </c>
      <c r="G32" s="45">
        <v>1.4339999999999999</v>
      </c>
      <c r="H32" s="45">
        <v>1.5429999999999999</v>
      </c>
      <c r="I32" s="45">
        <v>1.665</v>
      </c>
      <c r="J32" s="45">
        <v>1.802</v>
      </c>
      <c r="K32" s="45">
        <v>1.9550000000000001</v>
      </c>
    </row>
    <row r="33" spans="1:11" x14ac:dyDescent="0.25">
      <c r="A33" s="43">
        <v>6</v>
      </c>
      <c r="B33" s="45">
        <v>1.032</v>
      </c>
      <c r="C33" s="45">
        <v>1.0980000000000001</v>
      </c>
      <c r="D33" s="45">
        <v>1.1719999999999999</v>
      </c>
      <c r="E33" s="45">
        <v>1.2529999999999999</v>
      </c>
      <c r="F33" s="45">
        <v>1.343</v>
      </c>
      <c r="G33" s="45">
        <v>1.4419999999999999</v>
      </c>
      <c r="H33" s="45">
        <v>1.5529999999999999</v>
      </c>
      <c r="I33" s="45">
        <v>1.6759999999999999</v>
      </c>
      <c r="J33" s="45">
        <v>1.8140000000000001</v>
      </c>
      <c r="K33" s="45">
        <v>1.968</v>
      </c>
    </row>
    <row r="34" spans="1:11" x14ac:dyDescent="0.25">
      <c r="A34" s="43">
        <v>7</v>
      </c>
      <c r="B34" s="45">
        <v>1.0369999999999999</v>
      </c>
      <c r="C34" s="45">
        <v>1.1040000000000001</v>
      </c>
      <c r="D34" s="45">
        <v>1.1779999999999999</v>
      </c>
      <c r="E34" s="45">
        <v>1.26</v>
      </c>
      <c r="F34" s="45">
        <v>1.351</v>
      </c>
      <c r="G34" s="45">
        <v>1.4510000000000001</v>
      </c>
      <c r="H34" s="45">
        <v>1.5620000000000001</v>
      </c>
      <c r="I34" s="45">
        <v>1.6870000000000001</v>
      </c>
      <c r="J34" s="45">
        <v>1.8260000000000001</v>
      </c>
      <c r="K34" s="45">
        <v>1.982</v>
      </c>
    </row>
    <row r="35" spans="1:11" x14ac:dyDescent="0.25">
      <c r="A35" s="43">
        <v>8</v>
      </c>
      <c r="B35" s="45">
        <v>1.042</v>
      </c>
      <c r="C35" s="45">
        <v>1.1100000000000001</v>
      </c>
      <c r="D35" s="45">
        <v>1.1850000000000001</v>
      </c>
      <c r="E35" s="45">
        <v>1.2669999999999999</v>
      </c>
      <c r="F35" s="45">
        <v>1.359</v>
      </c>
      <c r="G35" s="45">
        <v>1.46</v>
      </c>
      <c r="H35" s="45">
        <v>1.5720000000000001</v>
      </c>
      <c r="I35" s="45">
        <v>1.698</v>
      </c>
      <c r="J35" s="45">
        <v>1.8380000000000001</v>
      </c>
      <c r="K35" s="45">
        <v>1.9950000000000001</v>
      </c>
    </row>
    <row r="36" spans="1:11" x14ac:dyDescent="0.25">
      <c r="A36" s="43">
        <v>9</v>
      </c>
      <c r="B36" s="45">
        <v>1.048</v>
      </c>
      <c r="C36" s="45">
        <v>1.1160000000000001</v>
      </c>
      <c r="D36" s="45">
        <v>1.1910000000000001</v>
      </c>
      <c r="E36" s="45">
        <v>1.274</v>
      </c>
      <c r="F36" s="45">
        <v>1.3660000000000001</v>
      </c>
      <c r="G36" s="45">
        <v>1.468</v>
      </c>
      <c r="H36" s="45">
        <v>1.5820000000000001</v>
      </c>
      <c r="I36" s="45">
        <v>1.7090000000000001</v>
      </c>
      <c r="J36" s="45">
        <v>1.85</v>
      </c>
      <c r="K36" s="45">
        <v>2.0089999999999999</v>
      </c>
    </row>
    <row r="37" spans="1:11" x14ac:dyDescent="0.25">
      <c r="A37" s="43">
        <v>10</v>
      </c>
      <c r="B37" s="45">
        <v>1.0529999999999999</v>
      </c>
      <c r="C37" s="45">
        <v>1.1220000000000001</v>
      </c>
      <c r="D37" s="45">
        <v>1.198</v>
      </c>
      <c r="E37" s="45">
        <v>1.282</v>
      </c>
      <c r="F37" s="45">
        <v>1.3740000000000001</v>
      </c>
      <c r="G37" s="45">
        <v>1.4770000000000001</v>
      </c>
      <c r="H37" s="45">
        <v>1.5920000000000001</v>
      </c>
      <c r="I37" s="45">
        <v>1.7190000000000001</v>
      </c>
      <c r="J37" s="45">
        <v>1.8620000000000001</v>
      </c>
      <c r="K37" s="45">
        <v>2.0230000000000001</v>
      </c>
    </row>
    <row r="38" spans="1:11" x14ac:dyDescent="0.25">
      <c r="A38" s="43">
        <v>11</v>
      </c>
      <c r="B38" s="45">
        <v>1.0580000000000001</v>
      </c>
      <c r="C38" s="45">
        <v>1.1279999999999999</v>
      </c>
      <c r="D38" s="45">
        <v>1.204</v>
      </c>
      <c r="E38" s="45">
        <v>1.2889999999999999</v>
      </c>
      <c r="F38" s="45">
        <v>1.3819999999999999</v>
      </c>
      <c r="G38" s="45">
        <v>1.486</v>
      </c>
      <c r="H38" s="45">
        <v>1.601</v>
      </c>
      <c r="I38" s="45">
        <v>1.73</v>
      </c>
      <c r="J38" s="45">
        <v>1.875</v>
      </c>
      <c r="K38" s="45">
        <v>2.036</v>
      </c>
    </row>
  </sheetData>
  <sheetProtection algorithmName="SHA-512" hashValue="8KLMWG+liO7rcxHSjfGs5XLAagjsWuSrD1LYGi48rZIf1/ZPbh1jZpyqwCKWiwjA2qjoz0eiV1GsNvjRRk+h5g==" saltValue="cycX8Oj6voGS5yL8PeuuVw==" spinCount="100000" sheet="1" objects="1" scenarios="1"/>
  <conditionalFormatting sqref="A6:A21">
    <cfRule type="expression" dxfId="447" priority="9" stopIfTrue="1">
      <formula>MOD(ROW(),2)=0</formula>
    </cfRule>
    <cfRule type="expression" dxfId="446" priority="10" stopIfTrue="1">
      <formula>MOD(ROW(),2)&lt;&gt;0</formula>
    </cfRule>
  </conditionalFormatting>
  <conditionalFormatting sqref="B6:K21">
    <cfRule type="expression" dxfId="445" priority="11" stopIfTrue="1">
      <formula>MOD(ROW(),2)=0</formula>
    </cfRule>
    <cfRule type="expression" dxfId="444" priority="12" stopIfTrue="1">
      <formula>MOD(ROW(),2)&lt;&gt;0</formula>
    </cfRule>
  </conditionalFormatting>
  <conditionalFormatting sqref="A26:A38">
    <cfRule type="expression" dxfId="443" priority="13" stopIfTrue="1">
      <formula>MOD(ROW(),2)=0</formula>
    </cfRule>
    <cfRule type="expression" dxfId="442" priority="14" stopIfTrue="1">
      <formula>MOD(ROW(),2)&lt;&gt;0</formula>
    </cfRule>
  </conditionalFormatting>
  <conditionalFormatting sqref="B26:K38">
    <cfRule type="expression" dxfId="441" priority="15" stopIfTrue="1">
      <formula>MOD(ROW(),2)=0</formula>
    </cfRule>
    <cfRule type="expression" dxfId="440" priority="16"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AFD6-B052-4181-A450-CA36CB326458}">
  <sheetPr codeName="Sheet48"/>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Fire_S - Consolidated Factor Spreadsheet</v>
      </c>
    </row>
    <row r="3" spans="1:11" s="1" customFormat="1" ht="15.5" x14ac:dyDescent="0.35">
      <c r="A3" s="30" t="s">
        <v>2</v>
      </c>
      <c r="B3" s="3" t="str">
        <f>TABLE_FACTOR_TYPE_1 &amp; " - x-" &amp; TABLE_SERIES_NUMBER_1</f>
        <v>Pension Debit - x-327</v>
      </c>
    </row>
    <row r="6" spans="1:11" x14ac:dyDescent="0.25">
      <c r="A6" s="40" t="s">
        <v>390</v>
      </c>
      <c r="B6" s="47" t="s">
        <v>391</v>
      </c>
      <c r="C6" s="47"/>
      <c r="D6" s="47"/>
      <c r="E6" s="47"/>
      <c r="F6" s="47"/>
      <c r="G6" s="47"/>
      <c r="H6" s="47"/>
      <c r="I6" s="47"/>
      <c r="J6" s="47"/>
      <c r="K6" s="47"/>
    </row>
    <row r="7" spans="1:11" x14ac:dyDescent="0.25">
      <c r="A7" s="40" t="s">
        <v>392</v>
      </c>
      <c r="B7" s="47" t="s">
        <v>31</v>
      </c>
      <c r="C7" s="47"/>
      <c r="D7" s="47"/>
      <c r="E7" s="47"/>
      <c r="F7" s="47"/>
      <c r="G7" s="47"/>
      <c r="H7" s="47"/>
      <c r="I7" s="47"/>
      <c r="J7" s="47"/>
      <c r="K7" s="47"/>
    </row>
    <row r="8" spans="1:11" x14ac:dyDescent="0.25">
      <c r="A8" s="40" t="s">
        <v>138</v>
      </c>
      <c r="B8" s="47">
        <v>2006</v>
      </c>
      <c r="C8" s="47"/>
      <c r="D8" s="47"/>
      <c r="E8" s="47"/>
      <c r="F8" s="47"/>
      <c r="G8" s="47"/>
      <c r="H8" s="47"/>
      <c r="I8" s="47"/>
      <c r="J8" s="47"/>
      <c r="K8" s="47"/>
    </row>
    <row r="9" spans="1:11" x14ac:dyDescent="0.25">
      <c r="A9" s="40" t="s">
        <v>139</v>
      </c>
      <c r="B9" s="47" t="s">
        <v>231</v>
      </c>
      <c r="C9" s="47"/>
      <c r="D9" s="47"/>
      <c r="E9" s="47"/>
      <c r="F9" s="47"/>
      <c r="G9" s="47"/>
      <c r="H9" s="47"/>
      <c r="I9" s="47"/>
      <c r="J9" s="47"/>
      <c r="K9" s="47"/>
    </row>
    <row r="10" spans="1:11" x14ac:dyDescent="0.25">
      <c r="A10" s="40" t="s">
        <v>6</v>
      </c>
      <c r="B10" s="47" t="s">
        <v>254</v>
      </c>
      <c r="C10" s="47"/>
      <c r="D10" s="47"/>
      <c r="E10" s="47"/>
      <c r="F10" s="47"/>
      <c r="G10" s="47"/>
      <c r="H10" s="47"/>
      <c r="I10" s="47"/>
      <c r="J10" s="47"/>
      <c r="K10" s="47"/>
    </row>
    <row r="11" spans="1:11" x14ac:dyDescent="0.25">
      <c r="A11" s="40" t="s">
        <v>140</v>
      </c>
      <c r="B11" s="47" t="s">
        <v>233</v>
      </c>
      <c r="C11" s="47"/>
      <c r="D11" s="47"/>
      <c r="E11" s="47"/>
      <c r="F11" s="47"/>
      <c r="G11" s="47"/>
      <c r="H11" s="47"/>
      <c r="I11" s="47"/>
      <c r="J11" s="47"/>
      <c r="K11" s="47"/>
    </row>
    <row r="12" spans="1:11" x14ac:dyDescent="0.25">
      <c r="A12" s="40" t="s">
        <v>141</v>
      </c>
      <c r="B12" s="47" t="s">
        <v>247</v>
      </c>
      <c r="C12" s="47"/>
      <c r="D12" s="47"/>
      <c r="E12" s="47"/>
      <c r="F12" s="47"/>
      <c r="G12" s="47"/>
      <c r="H12" s="47"/>
      <c r="I12" s="47"/>
      <c r="J12" s="47"/>
      <c r="K12" s="47"/>
    </row>
    <row r="13" spans="1:11" x14ac:dyDescent="0.25">
      <c r="A13" s="40" t="s">
        <v>393</v>
      </c>
      <c r="B13" s="47" t="s">
        <v>155</v>
      </c>
      <c r="C13" s="47"/>
      <c r="D13" s="47"/>
      <c r="E13" s="47"/>
      <c r="F13" s="47"/>
      <c r="G13" s="47"/>
      <c r="H13" s="47"/>
      <c r="I13" s="47"/>
      <c r="J13" s="47"/>
      <c r="K13" s="47"/>
    </row>
    <row r="14" spans="1:11" x14ac:dyDescent="0.25">
      <c r="A14" s="40" t="s">
        <v>143</v>
      </c>
      <c r="B14" s="47">
        <v>327</v>
      </c>
      <c r="C14" s="47"/>
      <c r="D14" s="47"/>
      <c r="E14" s="47"/>
      <c r="F14" s="47"/>
      <c r="G14" s="47"/>
      <c r="H14" s="47"/>
      <c r="I14" s="47"/>
      <c r="J14" s="47"/>
      <c r="K14" s="47"/>
    </row>
    <row r="15" spans="1:11" x14ac:dyDescent="0.25">
      <c r="A15" s="40" t="s">
        <v>394</v>
      </c>
      <c r="B15" s="47" t="s">
        <v>255</v>
      </c>
      <c r="C15" s="47"/>
      <c r="D15" s="47"/>
      <c r="E15" s="47"/>
      <c r="F15" s="47"/>
      <c r="G15" s="47"/>
      <c r="H15" s="47"/>
      <c r="I15" s="47"/>
      <c r="J15" s="47"/>
      <c r="K15" s="47"/>
    </row>
    <row r="16" spans="1:11" x14ac:dyDescent="0.25">
      <c r="A16" s="40" t="s">
        <v>145</v>
      </c>
      <c r="B16" s="47" t="s">
        <v>256</v>
      </c>
      <c r="C16" s="47"/>
      <c r="D16" s="47"/>
      <c r="E16" s="47"/>
      <c r="F16" s="47"/>
      <c r="G16" s="47"/>
      <c r="H16" s="47"/>
      <c r="I16" s="47"/>
      <c r="J16" s="47"/>
      <c r="K16" s="47"/>
    </row>
    <row r="17" spans="1:11" x14ac:dyDescent="0.25">
      <c r="A17" s="41" t="s">
        <v>395</v>
      </c>
      <c r="B17" s="47"/>
      <c r="C17" s="47"/>
      <c r="D17" s="47"/>
      <c r="E17" s="47"/>
      <c r="F17" s="47"/>
      <c r="G17" s="47"/>
      <c r="H17" s="47"/>
      <c r="I17" s="47"/>
      <c r="J17" s="47"/>
      <c r="K17" s="47"/>
    </row>
    <row r="18" spans="1:11" x14ac:dyDescent="0.25">
      <c r="A18" s="40" t="s">
        <v>147</v>
      </c>
      <c r="B18" s="48">
        <v>46163</v>
      </c>
      <c r="C18" s="48"/>
      <c r="D18" s="48"/>
      <c r="E18" s="48"/>
      <c r="F18" s="48"/>
      <c r="G18" s="48"/>
      <c r="H18" s="48"/>
      <c r="I18" s="48"/>
      <c r="J18" s="48"/>
      <c r="K18" s="48"/>
    </row>
    <row r="19" spans="1:11" x14ac:dyDescent="0.25">
      <c r="A19" s="40" t="s">
        <v>148</v>
      </c>
      <c r="B19" s="48"/>
      <c r="C19" s="48"/>
      <c r="D19" s="48"/>
      <c r="E19" s="48"/>
      <c r="F19" s="48"/>
      <c r="G19" s="48"/>
      <c r="H19" s="48"/>
      <c r="I19" s="48"/>
      <c r="J19" s="48"/>
      <c r="K19" s="48"/>
    </row>
    <row r="20" spans="1:11" x14ac:dyDescent="0.25">
      <c r="A20" s="40" t="s">
        <v>149</v>
      </c>
      <c r="B20" s="47" t="s">
        <v>158</v>
      </c>
      <c r="C20" s="47"/>
      <c r="D20" s="47"/>
      <c r="E20" s="47"/>
      <c r="F20" s="47"/>
      <c r="G20" s="47"/>
      <c r="H20" s="47"/>
      <c r="I20" s="47"/>
      <c r="J20" s="47"/>
      <c r="K20" s="47"/>
    </row>
    <row r="21" spans="1:11" x14ac:dyDescent="0.25">
      <c r="A21" s="40" t="s">
        <v>396</v>
      </c>
      <c r="B21" s="47" t="s">
        <v>77</v>
      </c>
      <c r="C21" s="47"/>
      <c r="D21" s="47"/>
      <c r="E21" s="47"/>
      <c r="F21" s="47"/>
      <c r="G21" s="47"/>
      <c r="H21" s="47"/>
      <c r="I21" s="47"/>
      <c r="J21" s="47"/>
      <c r="K21" s="47"/>
    </row>
    <row r="23" spans="1:11" x14ac:dyDescent="0.25">
      <c r="A23" s="23" t="str">
        <f>HYPERLINK("#'Factor List'!A1", "Back to Factor List")</f>
        <v>Back to Factor List</v>
      </c>
      <c r="B23" s="23" t="str">
        <f>HYPERLINK("#'Assumptions'!A1", "Assumptions")</f>
        <v>Assumptions</v>
      </c>
    </row>
    <row r="26" spans="1:11" s="57" customFormat="1" ht="13" x14ac:dyDescent="0.25">
      <c r="A26" s="56" t="s">
        <v>412</v>
      </c>
      <c r="B26" s="56">
        <v>60</v>
      </c>
      <c r="C26" s="56">
        <v>61</v>
      </c>
      <c r="D26" s="56">
        <v>62</v>
      </c>
      <c r="E26" s="56">
        <v>63</v>
      </c>
      <c r="F26" s="56">
        <v>64</v>
      </c>
      <c r="G26" s="56">
        <v>65</v>
      </c>
      <c r="H26" s="56">
        <v>66</v>
      </c>
      <c r="I26" s="56">
        <v>67</v>
      </c>
      <c r="J26" s="56">
        <v>68</v>
      </c>
      <c r="K26" s="56">
        <v>69</v>
      </c>
    </row>
    <row r="27" spans="1:11" x14ac:dyDescent="0.25">
      <c r="A27" s="43">
        <v>0</v>
      </c>
      <c r="B27" s="45">
        <v>1</v>
      </c>
      <c r="C27" s="45">
        <v>1.054</v>
      </c>
      <c r="D27" s="45">
        <v>1.113</v>
      </c>
      <c r="E27" s="45">
        <v>1.1759999999999999</v>
      </c>
      <c r="F27" s="45">
        <v>1.2450000000000001</v>
      </c>
      <c r="G27" s="45">
        <v>1.321</v>
      </c>
      <c r="H27" s="45">
        <v>1.403</v>
      </c>
      <c r="I27" s="45">
        <v>1.4930000000000001</v>
      </c>
      <c r="J27" s="45">
        <v>1.591</v>
      </c>
      <c r="K27" s="45">
        <v>1.7</v>
      </c>
    </row>
    <row r="28" spans="1:11" x14ac:dyDescent="0.25">
      <c r="A28" s="43">
        <v>1</v>
      </c>
      <c r="B28" s="45">
        <v>1.004</v>
      </c>
      <c r="C28" s="45">
        <v>1.0589999999999999</v>
      </c>
      <c r="D28" s="45">
        <v>1.1180000000000001</v>
      </c>
      <c r="E28" s="45">
        <v>1.1819999999999999</v>
      </c>
      <c r="F28" s="45">
        <v>1.252</v>
      </c>
      <c r="G28" s="45">
        <v>1.327</v>
      </c>
      <c r="H28" s="45">
        <v>1.41</v>
      </c>
      <c r="I28" s="45">
        <v>1.5009999999999999</v>
      </c>
      <c r="J28" s="45">
        <v>1.601</v>
      </c>
      <c r="K28" s="45">
        <v>1.71</v>
      </c>
    </row>
    <row r="29" spans="1:11" x14ac:dyDescent="0.25">
      <c r="A29" s="43">
        <v>2</v>
      </c>
      <c r="B29" s="45">
        <v>1.0089999999999999</v>
      </c>
      <c r="C29" s="45">
        <v>1.0640000000000001</v>
      </c>
      <c r="D29" s="45">
        <v>1.123</v>
      </c>
      <c r="E29" s="45">
        <v>1.1879999999999999</v>
      </c>
      <c r="F29" s="45">
        <v>1.258</v>
      </c>
      <c r="G29" s="45">
        <v>1.3340000000000001</v>
      </c>
      <c r="H29" s="45">
        <v>1.4179999999999999</v>
      </c>
      <c r="I29" s="45">
        <v>1.5089999999999999</v>
      </c>
      <c r="J29" s="45">
        <v>1.61</v>
      </c>
      <c r="K29" s="45">
        <v>1.72</v>
      </c>
    </row>
    <row r="30" spans="1:11" x14ac:dyDescent="0.25">
      <c r="A30" s="43">
        <v>3</v>
      </c>
      <c r="B30" s="45">
        <v>1.0129999999999999</v>
      </c>
      <c r="C30" s="45">
        <v>1.069</v>
      </c>
      <c r="D30" s="45">
        <v>1.1279999999999999</v>
      </c>
      <c r="E30" s="45">
        <v>1.1930000000000001</v>
      </c>
      <c r="F30" s="45">
        <v>1.264</v>
      </c>
      <c r="G30" s="45">
        <v>1.341</v>
      </c>
      <c r="H30" s="45">
        <v>1.425</v>
      </c>
      <c r="I30" s="45">
        <v>1.5169999999999999</v>
      </c>
      <c r="J30" s="45">
        <v>1.619</v>
      </c>
      <c r="K30" s="45">
        <v>1.73</v>
      </c>
    </row>
    <row r="31" spans="1:11" x14ac:dyDescent="0.25">
      <c r="A31" s="43">
        <v>4</v>
      </c>
      <c r="B31" s="45">
        <v>1.018</v>
      </c>
      <c r="C31" s="45">
        <v>1.0740000000000001</v>
      </c>
      <c r="D31" s="45">
        <v>1.1339999999999999</v>
      </c>
      <c r="E31" s="45">
        <v>1.1990000000000001</v>
      </c>
      <c r="F31" s="45">
        <v>1.27</v>
      </c>
      <c r="G31" s="45">
        <v>1.3480000000000001</v>
      </c>
      <c r="H31" s="45">
        <v>1.4330000000000001</v>
      </c>
      <c r="I31" s="45">
        <v>1.526</v>
      </c>
      <c r="J31" s="45">
        <v>1.6279999999999999</v>
      </c>
      <c r="K31" s="45">
        <v>1.74</v>
      </c>
    </row>
    <row r="32" spans="1:11" x14ac:dyDescent="0.25">
      <c r="A32" s="43">
        <v>5</v>
      </c>
      <c r="B32" s="45">
        <v>1.022</v>
      </c>
      <c r="C32" s="45">
        <v>1.0780000000000001</v>
      </c>
      <c r="D32" s="45">
        <v>1.139</v>
      </c>
      <c r="E32" s="45">
        <v>1.2050000000000001</v>
      </c>
      <c r="F32" s="45">
        <v>1.2769999999999999</v>
      </c>
      <c r="G32" s="45">
        <v>1.355</v>
      </c>
      <c r="H32" s="45">
        <v>1.44</v>
      </c>
      <c r="I32" s="45">
        <v>1.534</v>
      </c>
      <c r="J32" s="45">
        <v>1.637</v>
      </c>
      <c r="K32" s="45">
        <v>1.75</v>
      </c>
    </row>
    <row r="33" spans="1:11" x14ac:dyDescent="0.25">
      <c r="A33" s="43">
        <v>6</v>
      </c>
      <c r="B33" s="45">
        <v>1.0269999999999999</v>
      </c>
      <c r="C33" s="45">
        <v>1.083</v>
      </c>
      <c r="D33" s="45">
        <v>1.1439999999999999</v>
      </c>
      <c r="E33" s="45">
        <v>1.2110000000000001</v>
      </c>
      <c r="F33" s="45">
        <v>1.2829999999999999</v>
      </c>
      <c r="G33" s="45">
        <v>1.3620000000000001</v>
      </c>
      <c r="H33" s="45">
        <v>1.448</v>
      </c>
      <c r="I33" s="45">
        <v>1.542</v>
      </c>
      <c r="J33" s="45">
        <v>1.6459999999999999</v>
      </c>
      <c r="K33" s="45">
        <v>1.76</v>
      </c>
    </row>
    <row r="34" spans="1:11" x14ac:dyDescent="0.25">
      <c r="A34" s="43">
        <v>7</v>
      </c>
      <c r="B34" s="45">
        <v>1.0309999999999999</v>
      </c>
      <c r="C34" s="45">
        <v>1.0880000000000001</v>
      </c>
      <c r="D34" s="45">
        <v>1.1499999999999999</v>
      </c>
      <c r="E34" s="45">
        <v>1.2170000000000001</v>
      </c>
      <c r="F34" s="45">
        <v>1.2889999999999999</v>
      </c>
      <c r="G34" s="45">
        <v>1.369</v>
      </c>
      <c r="H34" s="45">
        <v>1.4550000000000001</v>
      </c>
      <c r="I34" s="45">
        <v>1.55</v>
      </c>
      <c r="J34" s="45">
        <v>1.655</v>
      </c>
      <c r="K34" s="45">
        <v>1.77</v>
      </c>
    </row>
    <row r="35" spans="1:11" x14ac:dyDescent="0.25">
      <c r="A35" s="43">
        <v>8</v>
      </c>
      <c r="B35" s="45">
        <v>1.036</v>
      </c>
      <c r="C35" s="45">
        <v>1.093</v>
      </c>
      <c r="D35" s="45">
        <v>1.155</v>
      </c>
      <c r="E35" s="45">
        <v>1.222</v>
      </c>
      <c r="F35" s="45">
        <v>1.296</v>
      </c>
      <c r="G35" s="45">
        <v>1.375</v>
      </c>
      <c r="H35" s="45">
        <v>1.4630000000000001</v>
      </c>
      <c r="I35" s="45">
        <v>1.5589999999999999</v>
      </c>
      <c r="J35" s="45">
        <v>1.6639999999999999</v>
      </c>
      <c r="K35" s="45">
        <v>1.78</v>
      </c>
    </row>
    <row r="36" spans="1:11" x14ac:dyDescent="0.25">
      <c r="A36" s="43">
        <v>9</v>
      </c>
      <c r="B36" s="45">
        <v>1.04</v>
      </c>
      <c r="C36" s="45">
        <v>1.0980000000000001</v>
      </c>
      <c r="D36" s="45">
        <v>1.1599999999999999</v>
      </c>
      <c r="E36" s="45">
        <v>1.228</v>
      </c>
      <c r="F36" s="45">
        <v>1.302</v>
      </c>
      <c r="G36" s="45">
        <v>1.3819999999999999</v>
      </c>
      <c r="H36" s="45">
        <v>1.47</v>
      </c>
      <c r="I36" s="45">
        <v>1.5669999999999999</v>
      </c>
      <c r="J36" s="45">
        <v>1.673</v>
      </c>
      <c r="K36" s="45">
        <v>1.79</v>
      </c>
    </row>
    <row r="37" spans="1:11" x14ac:dyDescent="0.25">
      <c r="A37" s="43">
        <v>10</v>
      </c>
      <c r="B37" s="45">
        <v>1.0449999999999999</v>
      </c>
      <c r="C37" s="45">
        <v>1.103</v>
      </c>
      <c r="D37" s="45">
        <v>1.1659999999999999</v>
      </c>
      <c r="E37" s="45">
        <v>1.234</v>
      </c>
      <c r="F37" s="45">
        <v>1.3080000000000001</v>
      </c>
      <c r="G37" s="45">
        <v>1.389</v>
      </c>
      <c r="H37" s="45">
        <v>1.478</v>
      </c>
      <c r="I37" s="45">
        <v>1.575</v>
      </c>
      <c r="J37" s="45">
        <v>1.6819999999999999</v>
      </c>
      <c r="K37" s="45">
        <v>1.8</v>
      </c>
    </row>
    <row r="38" spans="1:11" x14ac:dyDescent="0.25">
      <c r="A38" s="43">
        <v>11</v>
      </c>
      <c r="B38" s="45">
        <v>1.0489999999999999</v>
      </c>
      <c r="C38" s="45">
        <v>1.1080000000000001</v>
      </c>
      <c r="D38" s="45">
        <v>1.171</v>
      </c>
      <c r="E38" s="45">
        <v>1.24</v>
      </c>
      <c r="F38" s="45">
        <v>1.3140000000000001</v>
      </c>
      <c r="G38" s="45">
        <v>1.3959999999999999</v>
      </c>
      <c r="H38" s="45">
        <v>1.4850000000000001</v>
      </c>
      <c r="I38" s="45">
        <v>1.583</v>
      </c>
      <c r="J38" s="45">
        <v>1.6910000000000001</v>
      </c>
      <c r="K38" s="45">
        <v>1.81</v>
      </c>
    </row>
  </sheetData>
  <sheetProtection algorithmName="SHA-512" hashValue="3g1e0A/ePJ7khIMVS7rexsyZX7qSmqzETS5wdP3HPoD0Gxmc9KMPo6wHAYXcN426go/9xXkdYYO60wT2vvmRiQ==" saltValue="F/25J/RqtiDxJhKNIb+eLA==" spinCount="100000" sheet="1" objects="1" scenarios="1"/>
  <conditionalFormatting sqref="A6:A21">
    <cfRule type="expression" dxfId="437" priority="9" stopIfTrue="1">
      <formula>MOD(ROW(),2)=0</formula>
    </cfRule>
    <cfRule type="expression" dxfId="436" priority="10" stopIfTrue="1">
      <formula>MOD(ROW(),2)&lt;&gt;0</formula>
    </cfRule>
  </conditionalFormatting>
  <conditionalFormatting sqref="B6:K21">
    <cfRule type="expression" dxfId="435" priority="11" stopIfTrue="1">
      <formula>MOD(ROW(),2)=0</formula>
    </cfRule>
    <cfRule type="expression" dxfId="434" priority="12" stopIfTrue="1">
      <formula>MOD(ROW(),2)&lt;&gt;0</formula>
    </cfRule>
  </conditionalFormatting>
  <conditionalFormatting sqref="A26:A38">
    <cfRule type="expression" dxfId="433" priority="13" stopIfTrue="1">
      <formula>MOD(ROW(),2)=0</formula>
    </cfRule>
    <cfRule type="expression" dxfId="432" priority="14" stopIfTrue="1">
      <formula>MOD(ROW(),2)&lt;&gt;0</formula>
    </cfRule>
  </conditionalFormatting>
  <conditionalFormatting sqref="B26:K38">
    <cfRule type="expression" dxfId="431" priority="15" stopIfTrue="1">
      <formula>MOD(ROW(),2)=0</formula>
    </cfRule>
    <cfRule type="expression" dxfId="430" priority="16"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C818-FA3C-4019-9FE4-6C31AA0DB315}">
  <sheetPr codeName="Sheet49"/>
  <dimension ref="A1:AV38"/>
  <sheetViews>
    <sheetView showGridLines="0" workbookViewId="0">
      <selection activeCell="A6" sqref="A6"/>
    </sheetView>
  </sheetViews>
  <sheetFormatPr defaultRowHeight="12.5" x14ac:dyDescent="0.25"/>
  <cols>
    <col min="1" max="1" width="31.6328125" customWidth="1"/>
    <col min="2" max="48" width="22.6328125" customWidth="1"/>
  </cols>
  <sheetData>
    <row r="1" spans="1:48" s="1" customFormat="1" ht="20" x14ac:dyDescent="0.4">
      <c r="A1" s="2" t="s">
        <v>0</v>
      </c>
    </row>
    <row r="2" spans="1:48" s="1" customFormat="1" ht="15.5" x14ac:dyDescent="0.35">
      <c r="A2" s="30" t="s">
        <v>1</v>
      </c>
      <c r="B2" s="3" t="str">
        <f>wb_title</f>
        <v>Fire_S - Consolidated Factor Spreadsheet</v>
      </c>
    </row>
    <row r="3" spans="1:48" s="1" customFormat="1" ht="15.5" x14ac:dyDescent="0.35">
      <c r="A3" s="30" t="s">
        <v>2</v>
      </c>
      <c r="B3" s="3" t="str">
        <f>TABLE_FACTOR_TYPE_1 &amp; " - x-" &amp; TABLE_SERIES_NUMBER_1</f>
        <v>Pension Debit - x-328</v>
      </c>
    </row>
    <row r="6" spans="1:48" x14ac:dyDescent="0.25">
      <c r="A6" s="40" t="s">
        <v>390</v>
      </c>
      <c r="B6" s="47" t="s">
        <v>391</v>
      </c>
      <c r="C6" s="47"/>
      <c r="D6" s="47"/>
      <c r="E6" s="47"/>
      <c r="F6" s="47"/>
      <c r="G6" s="47"/>
      <c r="H6" s="47"/>
      <c r="I6" s="47"/>
      <c r="J6" s="47"/>
      <c r="K6" s="47"/>
      <c r="L6" s="47"/>
      <c r="M6" s="47"/>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row>
    <row r="7" spans="1:48" x14ac:dyDescent="0.25">
      <c r="A7" s="40" t="s">
        <v>392</v>
      </c>
      <c r="B7" s="47" t="s">
        <v>31</v>
      </c>
      <c r="C7" s="47"/>
      <c r="D7" s="47"/>
      <c r="E7" s="47"/>
      <c r="F7" s="47"/>
      <c r="G7" s="47"/>
      <c r="H7" s="47"/>
      <c r="I7" s="47"/>
      <c r="J7" s="47"/>
      <c r="K7" s="47"/>
      <c r="L7" s="47"/>
      <c r="M7" s="47"/>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row>
    <row r="8" spans="1:48" x14ac:dyDescent="0.25">
      <c r="A8" s="40" t="s">
        <v>138</v>
      </c>
      <c r="B8" s="47">
        <v>2006</v>
      </c>
      <c r="C8" s="47"/>
      <c r="D8" s="47"/>
      <c r="E8" s="47"/>
      <c r="F8" s="47"/>
      <c r="G8" s="47"/>
      <c r="H8" s="47"/>
      <c r="I8" s="47"/>
      <c r="J8" s="47"/>
      <c r="K8" s="47"/>
      <c r="L8" s="47"/>
      <c r="M8" s="47"/>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row>
    <row r="9" spans="1:48" x14ac:dyDescent="0.25">
      <c r="A9" s="40" t="s">
        <v>139</v>
      </c>
      <c r="B9" s="47" t="s">
        <v>231</v>
      </c>
      <c r="C9" s="47"/>
      <c r="D9" s="47"/>
      <c r="E9" s="47"/>
      <c r="F9" s="47"/>
      <c r="G9" s="47"/>
      <c r="H9" s="47"/>
      <c r="I9" s="47"/>
      <c r="J9" s="47"/>
      <c r="K9" s="47"/>
      <c r="L9" s="47"/>
      <c r="M9" s="47"/>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row>
    <row r="10" spans="1:48" x14ac:dyDescent="0.25">
      <c r="A10" s="40" t="s">
        <v>6</v>
      </c>
      <c r="B10" s="47" t="s">
        <v>257</v>
      </c>
      <c r="C10" s="47"/>
      <c r="D10" s="47"/>
      <c r="E10" s="47"/>
      <c r="F10" s="47"/>
      <c r="G10" s="47"/>
      <c r="H10" s="47"/>
      <c r="I10" s="47"/>
      <c r="J10" s="47"/>
      <c r="K10" s="47"/>
      <c r="L10" s="47"/>
      <c r="M10" s="47"/>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row>
    <row r="11" spans="1:48" x14ac:dyDescent="0.25">
      <c r="A11" s="40" t="s">
        <v>140</v>
      </c>
      <c r="B11" s="47" t="s">
        <v>233</v>
      </c>
      <c r="C11" s="47"/>
      <c r="D11" s="47"/>
      <c r="E11" s="47"/>
      <c r="F11" s="47"/>
      <c r="G11" s="47"/>
      <c r="H11" s="47"/>
      <c r="I11" s="47"/>
      <c r="J11" s="47"/>
      <c r="K11" s="47"/>
      <c r="L11" s="47"/>
      <c r="M11" s="47"/>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row>
    <row r="12" spans="1:48" x14ac:dyDescent="0.25">
      <c r="A12" s="40" t="s">
        <v>141</v>
      </c>
      <c r="B12" s="47" t="s">
        <v>247</v>
      </c>
      <c r="C12" s="47"/>
      <c r="D12" s="47"/>
      <c r="E12" s="47"/>
      <c r="F12" s="47"/>
      <c r="G12" s="47"/>
      <c r="H12" s="47"/>
      <c r="I12" s="47"/>
      <c r="J12" s="47"/>
      <c r="K12" s="47"/>
      <c r="L12" s="47"/>
      <c r="M12" s="47"/>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row>
    <row r="13" spans="1:48" x14ac:dyDescent="0.25">
      <c r="A13" s="40" t="s">
        <v>393</v>
      </c>
      <c r="B13" s="47" t="s">
        <v>155</v>
      </c>
      <c r="C13" s="47"/>
      <c r="D13" s="47"/>
      <c r="E13" s="47"/>
      <c r="F13" s="47"/>
      <c r="G13" s="47"/>
      <c r="H13" s="47"/>
      <c r="I13" s="47"/>
      <c r="J13" s="47"/>
      <c r="K13" s="47"/>
      <c r="L13" s="47"/>
      <c r="M13" s="47"/>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row>
    <row r="14" spans="1:48" x14ac:dyDescent="0.25">
      <c r="A14" s="40" t="s">
        <v>143</v>
      </c>
      <c r="B14" s="47">
        <v>328</v>
      </c>
      <c r="C14" s="47"/>
      <c r="D14" s="47"/>
      <c r="E14" s="47"/>
      <c r="F14" s="47"/>
      <c r="G14" s="47"/>
      <c r="H14" s="47"/>
      <c r="I14" s="47"/>
      <c r="J14" s="47"/>
      <c r="K14" s="47"/>
      <c r="L14" s="47"/>
      <c r="M14" s="47"/>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row>
    <row r="15" spans="1:48" x14ac:dyDescent="0.25">
      <c r="A15" s="40" t="s">
        <v>394</v>
      </c>
      <c r="B15" s="47" t="s">
        <v>258</v>
      </c>
      <c r="C15" s="47"/>
      <c r="D15" s="47"/>
      <c r="E15" s="47"/>
      <c r="F15" s="47"/>
      <c r="G15" s="47"/>
      <c r="H15" s="47"/>
      <c r="I15" s="47"/>
      <c r="J15" s="47"/>
      <c r="K15" s="47"/>
      <c r="L15" s="47"/>
      <c r="M15" s="47"/>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row>
    <row r="16" spans="1:48" x14ac:dyDescent="0.25">
      <c r="A16" s="40" t="s">
        <v>145</v>
      </c>
      <c r="B16" s="47" t="s">
        <v>245</v>
      </c>
      <c r="C16" s="47"/>
      <c r="D16" s="47"/>
      <c r="E16" s="47"/>
      <c r="F16" s="47"/>
      <c r="G16" s="47"/>
      <c r="H16" s="47"/>
      <c r="I16" s="47"/>
      <c r="J16" s="47"/>
      <c r="K16" s="47"/>
      <c r="L16" s="47"/>
      <c r="M16" s="47"/>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row>
    <row r="17" spans="1:48" x14ac:dyDescent="0.25">
      <c r="A17" s="41" t="s">
        <v>395</v>
      </c>
      <c r="B17" s="47"/>
      <c r="C17" s="47"/>
      <c r="D17" s="47"/>
      <c r="E17" s="47"/>
      <c r="F17" s="47"/>
      <c r="G17" s="47"/>
      <c r="H17" s="47"/>
      <c r="I17" s="47"/>
      <c r="J17" s="47"/>
      <c r="K17" s="47"/>
      <c r="L17" s="47"/>
      <c r="M17" s="47"/>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row>
    <row r="18" spans="1:48" x14ac:dyDescent="0.25">
      <c r="A18" s="40" t="s">
        <v>147</v>
      </c>
      <c r="B18" s="48">
        <v>46163</v>
      </c>
      <c r="C18" s="48"/>
      <c r="D18" s="48"/>
      <c r="E18" s="48"/>
      <c r="F18" s="48"/>
      <c r="G18" s="48"/>
      <c r="H18" s="48"/>
      <c r="I18" s="48"/>
      <c r="J18" s="48"/>
      <c r="K18" s="48"/>
      <c r="L18" s="48"/>
      <c r="M18" s="48"/>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row>
    <row r="19" spans="1:48" x14ac:dyDescent="0.25">
      <c r="A19" s="40" t="s">
        <v>148</v>
      </c>
      <c r="B19" s="48"/>
      <c r="C19" s="48"/>
      <c r="D19" s="48"/>
      <c r="E19" s="48"/>
      <c r="F19" s="48"/>
      <c r="G19" s="48"/>
      <c r="H19" s="48"/>
      <c r="I19" s="48"/>
      <c r="J19" s="48"/>
      <c r="K19" s="48"/>
      <c r="L19" s="48"/>
      <c r="M19" s="48"/>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row>
    <row r="20" spans="1:48" x14ac:dyDescent="0.25">
      <c r="A20" s="40" t="s">
        <v>149</v>
      </c>
      <c r="B20" s="47" t="s">
        <v>158</v>
      </c>
      <c r="C20" s="47"/>
      <c r="D20" s="47"/>
      <c r="E20" s="47"/>
      <c r="F20" s="47"/>
      <c r="G20" s="47"/>
      <c r="H20" s="47"/>
      <c r="I20" s="47"/>
      <c r="J20" s="47"/>
      <c r="K20" s="47"/>
      <c r="L20" s="47"/>
      <c r="M20" s="47"/>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row>
    <row r="21" spans="1:48" x14ac:dyDescent="0.25">
      <c r="A21" s="40" t="s">
        <v>396</v>
      </c>
      <c r="B21" s="47" t="s">
        <v>77</v>
      </c>
      <c r="C21" s="47"/>
      <c r="D21" s="47"/>
      <c r="E21" s="47"/>
      <c r="F21" s="47"/>
      <c r="G21" s="47"/>
      <c r="H21" s="47"/>
      <c r="I21" s="47"/>
      <c r="J21" s="47"/>
      <c r="K21" s="47"/>
      <c r="L21" s="47"/>
      <c r="M21" s="47"/>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row>
    <row r="23" spans="1:48" x14ac:dyDescent="0.25">
      <c r="A23" s="23" t="str">
        <f>HYPERLINK("#'Factor List'!A1", "Back to Factor List")</f>
        <v>Back to Factor List</v>
      </c>
      <c r="B23" s="23" t="str">
        <f>HYPERLINK("#'Assumptions'!A1", "Assumptions")</f>
        <v>Assumptions</v>
      </c>
    </row>
    <row r="26" spans="1:48" s="57" customFormat="1" ht="13" x14ac:dyDescent="0.25">
      <c r="A26" s="56" t="s">
        <v>412</v>
      </c>
      <c r="B26" s="56">
        <v>18</v>
      </c>
      <c r="C26" s="56">
        <v>19</v>
      </c>
      <c r="D26" s="56">
        <v>20</v>
      </c>
      <c r="E26" s="56">
        <v>21</v>
      </c>
      <c r="F26" s="56">
        <v>22</v>
      </c>
      <c r="G26" s="56">
        <v>23</v>
      </c>
      <c r="H26" s="56">
        <v>24</v>
      </c>
      <c r="I26" s="56">
        <v>25</v>
      </c>
      <c r="J26" s="56">
        <v>26</v>
      </c>
      <c r="K26" s="56">
        <v>27</v>
      </c>
      <c r="L26" s="56">
        <v>28</v>
      </c>
      <c r="M26" s="56">
        <v>29</v>
      </c>
      <c r="N26" s="56">
        <v>30</v>
      </c>
      <c r="O26" s="56">
        <v>31</v>
      </c>
      <c r="P26" s="56">
        <v>32</v>
      </c>
      <c r="Q26" s="56">
        <v>33</v>
      </c>
      <c r="R26" s="56">
        <v>34</v>
      </c>
      <c r="S26" s="56">
        <v>35</v>
      </c>
      <c r="T26" s="56">
        <v>36</v>
      </c>
      <c r="U26" s="56">
        <v>37</v>
      </c>
      <c r="V26" s="56">
        <v>38</v>
      </c>
      <c r="W26" s="56">
        <v>39</v>
      </c>
      <c r="X26" s="56">
        <v>40</v>
      </c>
      <c r="Y26" s="56">
        <v>41</v>
      </c>
      <c r="Z26" s="56">
        <v>42</v>
      </c>
      <c r="AA26" s="56">
        <v>43</v>
      </c>
      <c r="AB26" s="56">
        <v>44</v>
      </c>
      <c r="AC26" s="56">
        <v>45</v>
      </c>
      <c r="AD26" s="56">
        <v>46</v>
      </c>
      <c r="AE26" s="56">
        <v>47</v>
      </c>
      <c r="AF26" s="56">
        <v>48</v>
      </c>
      <c r="AG26" s="56">
        <v>49</v>
      </c>
      <c r="AH26" s="56">
        <v>50</v>
      </c>
      <c r="AI26" s="56">
        <v>51</v>
      </c>
      <c r="AJ26" s="56">
        <v>52</v>
      </c>
      <c r="AK26" s="56">
        <v>53</v>
      </c>
      <c r="AL26" s="56">
        <v>54</v>
      </c>
      <c r="AM26" s="56">
        <v>55</v>
      </c>
      <c r="AN26" s="56">
        <v>56</v>
      </c>
      <c r="AO26" s="56">
        <v>57</v>
      </c>
      <c r="AP26" s="56">
        <v>58</v>
      </c>
      <c r="AQ26" s="56">
        <v>59</v>
      </c>
      <c r="AR26" s="56">
        <v>60</v>
      </c>
      <c r="AS26" s="56">
        <v>61</v>
      </c>
      <c r="AT26" s="56">
        <v>62</v>
      </c>
      <c r="AU26" s="56">
        <v>63</v>
      </c>
      <c r="AV26" s="56">
        <v>64</v>
      </c>
    </row>
    <row r="27" spans="1:48" x14ac:dyDescent="0.25">
      <c r="A27" s="43">
        <v>0</v>
      </c>
      <c r="B27" s="45">
        <v>0.185</v>
      </c>
      <c r="C27" s="45">
        <v>0.19</v>
      </c>
      <c r="D27" s="45">
        <v>0.19500000000000001</v>
      </c>
      <c r="E27" s="45">
        <v>0.2</v>
      </c>
      <c r="F27" s="45">
        <v>0.20499999999999999</v>
      </c>
      <c r="G27" s="45">
        <v>0.21</v>
      </c>
      <c r="H27" s="45">
        <v>0.216</v>
      </c>
      <c r="I27" s="45">
        <v>0.222</v>
      </c>
      <c r="J27" s="45">
        <v>0.22800000000000001</v>
      </c>
      <c r="K27" s="45">
        <v>0.23400000000000001</v>
      </c>
      <c r="L27" s="45">
        <v>0.24</v>
      </c>
      <c r="M27" s="45">
        <v>0.247</v>
      </c>
      <c r="N27" s="45">
        <v>0.254</v>
      </c>
      <c r="O27" s="45">
        <v>0.26100000000000001</v>
      </c>
      <c r="P27" s="45">
        <v>0.26900000000000002</v>
      </c>
      <c r="Q27" s="45">
        <v>0.27600000000000002</v>
      </c>
      <c r="R27" s="45">
        <v>0.28499999999999998</v>
      </c>
      <c r="S27" s="45">
        <v>0.29299999999999998</v>
      </c>
      <c r="T27" s="45">
        <v>0.30199999999999999</v>
      </c>
      <c r="U27" s="45">
        <v>0.311</v>
      </c>
      <c r="V27" s="45">
        <v>0.32100000000000001</v>
      </c>
      <c r="W27" s="45">
        <v>0.33100000000000002</v>
      </c>
      <c r="X27" s="45">
        <v>0.34200000000000003</v>
      </c>
      <c r="Y27" s="45">
        <v>0.35299999999999998</v>
      </c>
      <c r="Z27" s="45">
        <v>0.36499999999999999</v>
      </c>
      <c r="AA27" s="45">
        <v>0.377</v>
      </c>
      <c r="AB27" s="45">
        <v>0.39100000000000001</v>
      </c>
      <c r="AC27" s="45">
        <v>0.40400000000000003</v>
      </c>
      <c r="AD27" s="45">
        <v>0.41899999999999998</v>
      </c>
      <c r="AE27" s="45">
        <v>0.434</v>
      </c>
      <c r="AF27" s="45">
        <v>0.45100000000000001</v>
      </c>
      <c r="AG27" s="45">
        <v>0.46800000000000003</v>
      </c>
      <c r="AH27" s="45">
        <v>0.48599999999999999</v>
      </c>
      <c r="AI27" s="45">
        <v>0.50600000000000001</v>
      </c>
      <c r="AJ27" s="45">
        <v>0.52700000000000002</v>
      </c>
      <c r="AK27" s="45">
        <v>0.54900000000000004</v>
      </c>
      <c r="AL27" s="45">
        <v>0.57299999999999995</v>
      </c>
      <c r="AM27" s="45">
        <v>0.59799999999999998</v>
      </c>
      <c r="AN27" s="45">
        <v>0.626</v>
      </c>
      <c r="AO27" s="45">
        <v>0.65500000000000003</v>
      </c>
      <c r="AP27" s="45">
        <v>0.68700000000000006</v>
      </c>
      <c r="AQ27" s="45">
        <v>0.72099999999999997</v>
      </c>
      <c r="AR27" s="45">
        <v>0.75800000000000001</v>
      </c>
      <c r="AS27" s="45">
        <v>0.79900000000000004</v>
      </c>
      <c r="AT27" s="45">
        <v>0.84299999999999997</v>
      </c>
      <c r="AU27" s="45">
        <v>0.89</v>
      </c>
      <c r="AV27" s="45">
        <v>0.94299999999999995</v>
      </c>
    </row>
    <row r="28" spans="1:48" x14ac:dyDescent="0.25">
      <c r="A28" s="43">
        <v>1</v>
      </c>
      <c r="B28" s="45">
        <v>0.186</v>
      </c>
      <c r="C28" s="45">
        <v>0.191</v>
      </c>
      <c r="D28" s="45">
        <v>0.19500000000000001</v>
      </c>
      <c r="E28" s="45">
        <v>0.2</v>
      </c>
      <c r="F28" s="45">
        <v>0.20599999999999999</v>
      </c>
      <c r="G28" s="45">
        <v>0.21099999999999999</v>
      </c>
      <c r="H28" s="45">
        <v>0.216</v>
      </c>
      <c r="I28" s="45">
        <v>0.222</v>
      </c>
      <c r="J28" s="45">
        <v>0.22800000000000001</v>
      </c>
      <c r="K28" s="45">
        <v>0.23400000000000001</v>
      </c>
      <c r="L28" s="45">
        <v>0.24099999999999999</v>
      </c>
      <c r="M28" s="45">
        <v>0.247</v>
      </c>
      <c r="N28" s="45">
        <v>0.254</v>
      </c>
      <c r="O28" s="45">
        <v>0.26200000000000001</v>
      </c>
      <c r="P28" s="45">
        <v>0.26900000000000002</v>
      </c>
      <c r="Q28" s="45">
        <v>0.27700000000000002</v>
      </c>
      <c r="R28" s="45">
        <v>0.28499999999999998</v>
      </c>
      <c r="S28" s="45">
        <v>0.29399999999999998</v>
      </c>
      <c r="T28" s="45">
        <v>0.30299999999999999</v>
      </c>
      <c r="U28" s="45">
        <v>0.312</v>
      </c>
      <c r="V28" s="45">
        <v>0.32200000000000001</v>
      </c>
      <c r="W28" s="45">
        <v>0.33200000000000002</v>
      </c>
      <c r="X28" s="45">
        <v>0.34300000000000003</v>
      </c>
      <c r="Y28" s="45">
        <v>0.35399999999999998</v>
      </c>
      <c r="Z28" s="45">
        <v>0.36599999999999999</v>
      </c>
      <c r="AA28" s="45">
        <v>0.379</v>
      </c>
      <c r="AB28" s="45">
        <v>0.39200000000000002</v>
      </c>
      <c r="AC28" s="45">
        <v>0.40600000000000003</v>
      </c>
      <c r="AD28" s="45">
        <v>0.42</v>
      </c>
      <c r="AE28" s="45">
        <v>0.436</v>
      </c>
      <c r="AF28" s="45">
        <v>0.45200000000000001</v>
      </c>
      <c r="AG28" s="45">
        <v>0.47</v>
      </c>
      <c r="AH28" s="45">
        <v>0.48799999999999999</v>
      </c>
      <c r="AI28" s="45">
        <v>0.50800000000000001</v>
      </c>
      <c r="AJ28" s="45">
        <v>0.52900000000000003</v>
      </c>
      <c r="AK28" s="45">
        <v>0.55100000000000005</v>
      </c>
      <c r="AL28" s="45">
        <v>0.57499999999999996</v>
      </c>
      <c r="AM28" s="45">
        <v>0.60099999999999998</v>
      </c>
      <c r="AN28" s="45">
        <v>0.628</v>
      </c>
      <c r="AO28" s="45">
        <v>0.65800000000000003</v>
      </c>
      <c r="AP28" s="45">
        <v>0.69</v>
      </c>
      <c r="AQ28" s="45">
        <v>0.72399999999999998</v>
      </c>
      <c r="AR28" s="45">
        <v>0.76200000000000001</v>
      </c>
      <c r="AS28" s="45">
        <v>0.80200000000000005</v>
      </c>
      <c r="AT28" s="45">
        <v>0.84699999999999998</v>
      </c>
      <c r="AU28" s="45">
        <v>0.89500000000000002</v>
      </c>
      <c r="AV28" s="45">
        <v>0.94699999999999995</v>
      </c>
    </row>
    <row r="29" spans="1:48" x14ac:dyDescent="0.25">
      <c r="A29" s="43">
        <v>2</v>
      </c>
      <c r="B29" s="45">
        <v>0.186</v>
      </c>
      <c r="C29" s="45">
        <v>0.191</v>
      </c>
      <c r="D29" s="45">
        <v>0.19600000000000001</v>
      </c>
      <c r="E29" s="45">
        <v>0.20100000000000001</v>
      </c>
      <c r="F29" s="45">
        <v>0.20599999999999999</v>
      </c>
      <c r="G29" s="45">
        <v>0.21099999999999999</v>
      </c>
      <c r="H29" s="45">
        <v>0.217</v>
      </c>
      <c r="I29" s="45">
        <v>0.223</v>
      </c>
      <c r="J29" s="45">
        <v>0.22900000000000001</v>
      </c>
      <c r="K29" s="45">
        <v>0.23499999999999999</v>
      </c>
      <c r="L29" s="45">
        <v>0.24099999999999999</v>
      </c>
      <c r="M29" s="45">
        <v>0.248</v>
      </c>
      <c r="N29" s="45">
        <v>0.255</v>
      </c>
      <c r="O29" s="45">
        <v>0.26200000000000001</v>
      </c>
      <c r="P29" s="45">
        <v>0.27</v>
      </c>
      <c r="Q29" s="45">
        <v>0.27800000000000002</v>
      </c>
      <c r="R29" s="45">
        <v>0.28599999999999998</v>
      </c>
      <c r="S29" s="45">
        <v>0.29499999999999998</v>
      </c>
      <c r="T29" s="45">
        <v>0.30299999999999999</v>
      </c>
      <c r="U29" s="45">
        <v>0.313</v>
      </c>
      <c r="V29" s="45">
        <v>0.32300000000000001</v>
      </c>
      <c r="W29" s="45">
        <v>0.33300000000000002</v>
      </c>
      <c r="X29" s="45">
        <v>0.34399999999999997</v>
      </c>
      <c r="Y29" s="45">
        <v>0.35499999999999998</v>
      </c>
      <c r="Z29" s="45">
        <v>0.36699999999999999</v>
      </c>
      <c r="AA29" s="45">
        <v>0.38</v>
      </c>
      <c r="AB29" s="45">
        <v>0.39300000000000002</v>
      </c>
      <c r="AC29" s="45">
        <v>0.40699999999999997</v>
      </c>
      <c r="AD29" s="45">
        <v>0.42199999999999999</v>
      </c>
      <c r="AE29" s="45">
        <v>0.437</v>
      </c>
      <c r="AF29" s="45">
        <v>0.45400000000000001</v>
      </c>
      <c r="AG29" s="45">
        <v>0.47099999999999997</v>
      </c>
      <c r="AH29" s="45">
        <v>0.49</v>
      </c>
      <c r="AI29" s="45">
        <v>0.51</v>
      </c>
      <c r="AJ29" s="45">
        <v>0.53100000000000003</v>
      </c>
      <c r="AK29" s="45">
        <v>0.55300000000000005</v>
      </c>
      <c r="AL29" s="45">
        <v>0.57699999999999996</v>
      </c>
      <c r="AM29" s="45">
        <v>0.60299999999999998</v>
      </c>
      <c r="AN29" s="45">
        <v>0.63100000000000001</v>
      </c>
      <c r="AO29" s="45">
        <v>0.66100000000000003</v>
      </c>
      <c r="AP29" s="45">
        <v>0.69299999999999995</v>
      </c>
      <c r="AQ29" s="45">
        <v>0.72699999999999998</v>
      </c>
      <c r="AR29" s="45">
        <v>0.76500000000000001</v>
      </c>
      <c r="AS29" s="45">
        <v>0.80600000000000005</v>
      </c>
      <c r="AT29" s="45">
        <v>0.85099999999999998</v>
      </c>
      <c r="AU29" s="45">
        <v>0.89900000000000002</v>
      </c>
      <c r="AV29" s="45">
        <v>0.95199999999999996</v>
      </c>
    </row>
    <row r="30" spans="1:48" x14ac:dyDescent="0.25">
      <c r="A30" s="43">
        <v>3</v>
      </c>
      <c r="B30" s="45">
        <v>0.187</v>
      </c>
      <c r="C30" s="45">
        <v>0.191</v>
      </c>
      <c r="D30" s="45">
        <v>0.19600000000000001</v>
      </c>
      <c r="E30" s="45">
        <v>0.20100000000000001</v>
      </c>
      <c r="F30" s="45">
        <v>0.20599999999999999</v>
      </c>
      <c r="G30" s="45">
        <v>0.21199999999999999</v>
      </c>
      <c r="H30" s="45">
        <v>0.217</v>
      </c>
      <c r="I30" s="45">
        <v>0.223</v>
      </c>
      <c r="J30" s="45">
        <v>0.22900000000000001</v>
      </c>
      <c r="K30" s="45">
        <v>0.23499999999999999</v>
      </c>
      <c r="L30" s="45">
        <v>0.24199999999999999</v>
      </c>
      <c r="M30" s="45">
        <v>0.249</v>
      </c>
      <c r="N30" s="45">
        <v>0.25600000000000001</v>
      </c>
      <c r="O30" s="45">
        <v>0.26300000000000001</v>
      </c>
      <c r="P30" s="45">
        <v>0.27</v>
      </c>
      <c r="Q30" s="45">
        <v>0.27800000000000002</v>
      </c>
      <c r="R30" s="45">
        <v>0.28699999999999998</v>
      </c>
      <c r="S30" s="45">
        <v>0.29499999999999998</v>
      </c>
      <c r="T30" s="45">
        <v>0.30399999999999999</v>
      </c>
      <c r="U30" s="45">
        <v>0.314</v>
      </c>
      <c r="V30" s="45">
        <v>0.32400000000000001</v>
      </c>
      <c r="W30" s="45">
        <v>0.33400000000000002</v>
      </c>
      <c r="X30" s="45">
        <v>0.34499999999999997</v>
      </c>
      <c r="Y30" s="45">
        <v>0.35599999999999998</v>
      </c>
      <c r="Z30" s="45">
        <v>0.36799999999999999</v>
      </c>
      <c r="AA30" s="45">
        <v>0.38100000000000001</v>
      </c>
      <c r="AB30" s="45">
        <v>0.39400000000000002</v>
      </c>
      <c r="AC30" s="45">
        <v>0.40799999999999997</v>
      </c>
      <c r="AD30" s="45">
        <v>0.42299999999999999</v>
      </c>
      <c r="AE30" s="45">
        <v>0.438</v>
      </c>
      <c r="AF30" s="45">
        <v>0.45500000000000002</v>
      </c>
      <c r="AG30" s="45">
        <v>0.47299999999999998</v>
      </c>
      <c r="AH30" s="45">
        <v>0.49099999999999999</v>
      </c>
      <c r="AI30" s="45">
        <v>0.51100000000000001</v>
      </c>
      <c r="AJ30" s="45">
        <v>0.53200000000000003</v>
      </c>
      <c r="AK30" s="45">
        <v>0.55500000000000005</v>
      </c>
      <c r="AL30" s="45">
        <v>0.57899999999999996</v>
      </c>
      <c r="AM30" s="45">
        <v>0.60499999999999998</v>
      </c>
      <c r="AN30" s="45">
        <v>0.63300000000000001</v>
      </c>
      <c r="AO30" s="45">
        <v>0.66300000000000003</v>
      </c>
      <c r="AP30" s="45">
        <v>0.69599999999999995</v>
      </c>
      <c r="AQ30" s="45">
        <v>0.73099999999999998</v>
      </c>
      <c r="AR30" s="45">
        <v>0.76800000000000002</v>
      </c>
      <c r="AS30" s="45">
        <v>0.81</v>
      </c>
      <c r="AT30" s="45">
        <v>0.85399999999999998</v>
      </c>
      <c r="AU30" s="45">
        <v>0.90300000000000002</v>
      </c>
      <c r="AV30" s="45">
        <v>0.95699999999999996</v>
      </c>
    </row>
    <row r="31" spans="1:48" x14ac:dyDescent="0.25">
      <c r="A31" s="43">
        <v>4</v>
      </c>
      <c r="B31" s="45">
        <v>0.187</v>
      </c>
      <c r="C31" s="45">
        <v>0.192</v>
      </c>
      <c r="D31" s="45">
        <v>0.19700000000000001</v>
      </c>
      <c r="E31" s="45">
        <v>0.20200000000000001</v>
      </c>
      <c r="F31" s="45">
        <v>0.20699999999999999</v>
      </c>
      <c r="G31" s="45">
        <v>0.21199999999999999</v>
      </c>
      <c r="H31" s="45">
        <v>0.218</v>
      </c>
      <c r="I31" s="45">
        <v>0.224</v>
      </c>
      <c r="J31" s="45">
        <v>0.23</v>
      </c>
      <c r="K31" s="45">
        <v>0.23599999999999999</v>
      </c>
      <c r="L31" s="45">
        <v>0.24199999999999999</v>
      </c>
      <c r="M31" s="45">
        <v>0.249</v>
      </c>
      <c r="N31" s="45">
        <v>0.25600000000000001</v>
      </c>
      <c r="O31" s="45">
        <v>0.26400000000000001</v>
      </c>
      <c r="P31" s="45">
        <v>0.27100000000000002</v>
      </c>
      <c r="Q31" s="45">
        <v>0.27900000000000003</v>
      </c>
      <c r="R31" s="45">
        <v>0.28699999999999998</v>
      </c>
      <c r="S31" s="45">
        <v>0.29599999999999999</v>
      </c>
      <c r="T31" s="45">
        <v>0.30499999999999999</v>
      </c>
      <c r="U31" s="45">
        <v>0.315</v>
      </c>
      <c r="V31" s="45">
        <v>0.32400000000000001</v>
      </c>
      <c r="W31" s="45">
        <v>0.33500000000000002</v>
      </c>
      <c r="X31" s="45">
        <v>0.34599999999999997</v>
      </c>
      <c r="Y31" s="45">
        <v>0.35699999999999998</v>
      </c>
      <c r="Z31" s="45">
        <v>0.36899999999999999</v>
      </c>
      <c r="AA31" s="45">
        <v>0.38200000000000001</v>
      </c>
      <c r="AB31" s="45">
        <v>0.39500000000000002</v>
      </c>
      <c r="AC31" s="45">
        <v>0.40899999999999997</v>
      </c>
      <c r="AD31" s="45">
        <v>0.42399999999999999</v>
      </c>
      <c r="AE31" s="45">
        <v>0.44</v>
      </c>
      <c r="AF31" s="45">
        <v>0.45700000000000002</v>
      </c>
      <c r="AG31" s="45">
        <v>0.47399999999999998</v>
      </c>
      <c r="AH31" s="45">
        <v>0.49299999999999999</v>
      </c>
      <c r="AI31" s="45">
        <v>0.51300000000000001</v>
      </c>
      <c r="AJ31" s="45">
        <v>0.53400000000000003</v>
      </c>
      <c r="AK31" s="45">
        <v>0.55700000000000005</v>
      </c>
      <c r="AL31" s="45">
        <v>0.58099999999999996</v>
      </c>
      <c r="AM31" s="45">
        <v>0.60699999999999998</v>
      </c>
      <c r="AN31" s="45">
        <v>0.63600000000000001</v>
      </c>
      <c r="AO31" s="45">
        <v>0.66600000000000004</v>
      </c>
      <c r="AP31" s="45">
        <v>0.69799999999999995</v>
      </c>
      <c r="AQ31" s="45">
        <v>0.73399999999999999</v>
      </c>
      <c r="AR31" s="45">
        <v>0.77200000000000002</v>
      </c>
      <c r="AS31" s="45">
        <v>0.81299999999999994</v>
      </c>
      <c r="AT31" s="45">
        <v>0.85799999999999998</v>
      </c>
      <c r="AU31" s="45">
        <v>0.90800000000000003</v>
      </c>
      <c r="AV31" s="45">
        <v>0.96199999999999997</v>
      </c>
    </row>
    <row r="32" spans="1:48" x14ac:dyDescent="0.25">
      <c r="A32" s="43">
        <v>5</v>
      </c>
      <c r="B32" s="45">
        <v>0.187</v>
      </c>
      <c r="C32" s="45">
        <v>0.192</v>
      </c>
      <c r="D32" s="45">
        <v>0.19700000000000001</v>
      </c>
      <c r="E32" s="45">
        <v>0.20200000000000001</v>
      </c>
      <c r="F32" s="45">
        <v>0.20699999999999999</v>
      </c>
      <c r="G32" s="45">
        <v>0.21299999999999999</v>
      </c>
      <c r="H32" s="45">
        <v>0.218</v>
      </c>
      <c r="I32" s="45">
        <v>0.224</v>
      </c>
      <c r="J32" s="45">
        <v>0.23</v>
      </c>
      <c r="K32" s="45">
        <v>0.23599999999999999</v>
      </c>
      <c r="L32" s="45">
        <v>0.24299999999999999</v>
      </c>
      <c r="M32" s="45">
        <v>0.25</v>
      </c>
      <c r="N32" s="45">
        <v>0.25700000000000001</v>
      </c>
      <c r="O32" s="45">
        <v>0.26400000000000001</v>
      </c>
      <c r="P32" s="45">
        <v>0.27200000000000002</v>
      </c>
      <c r="Q32" s="45">
        <v>0.28000000000000003</v>
      </c>
      <c r="R32" s="45">
        <v>0.28799999999999998</v>
      </c>
      <c r="S32" s="45">
        <v>0.29699999999999999</v>
      </c>
      <c r="T32" s="45">
        <v>0.30599999999999999</v>
      </c>
      <c r="U32" s="45">
        <v>0.315</v>
      </c>
      <c r="V32" s="45">
        <v>0.32500000000000001</v>
      </c>
      <c r="W32" s="45">
        <v>0.33600000000000002</v>
      </c>
      <c r="X32" s="45">
        <v>0.34699999999999998</v>
      </c>
      <c r="Y32" s="45">
        <v>0.35799999999999998</v>
      </c>
      <c r="Z32" s="45">
        <v>0.37</v>
      </c>
      <c r="AA32" s="45">
        <v>0.38300000000000001</v>
      </c>
      <c r="AB32" s="45">
        <v>0.39600000000000002</v>
      </c>
      <c r="AC32" s="45">
        <v>0.41</v>
      </c>
      <c r="AD32" s="45">
        <v>0.42499999999999999</v>
      </c>
      <c r="AE32" s="45">
        <v>0.441</v>
      </c>
      <c r="AF32" s="45">
        <v>0.45800000000000002</v>
      </c>
      <c r="AG32" s="45">
        <v>0.47599999999999998</v>
      </c>
      <c r="AH32" s="45">
        <v>0.495</v>
      </c>
      <c r="AI32" s="45">
        <v>0.51500000000000001</v>
      </c>
      <c r="AJ32" s="45">
        <v>0.53600000000000003</v>
      </c>
      <c r="AK32" s="45">
        <v>0.55900000000000005</v>
      </c>
      <c r="AL32" s="45">
        <v>0.58299999999999996</v>
      </c>
      <c r="AM32" s="45">
        <v>0.61</v>
      </c>
      <c r="AN32" s="45">
        <v>0.63800000000000001</v>
      </c>
      <c r="AO32" s="45">
        <v>0.66800000000000004</v>
      </c>
      <c r="AP32" s="45">
        <v>0.70099999999999996</v>
      </c>
      <c r="AQ32" s="45">
        <v>0.73699999999999999</v>
      </c>
      <c r="AR32" s="45">
        <v>0.77500000000000002</v>
      </c>
      <c r="AS32" s="45">
        <v>0.81699999999999995</v>
      </c>
      <c r="AT32" s="45">
        <v>0.86199999999999999</v>
      </c>
      <c r="AU32" s="45">
        <v>0.91200000000000003</v>
      </c>
      <c r="AV32" s="45">
        <v>0.96699999999999997</v>
      </c>
    </row>
    <row r="33" spans="1:48" x14ac:dyDescent="0.25">
      <c r="A33" s="43">
        <v>6</v>
      </c>
      <c r="B33" s="45">
        <v>0.188</v>
      </c>
      <c r="C33" s="45">
        <v>0.193</v>
      </c>
      <c r="D33" s="45">
        <v>0.19700000000000001</v>
      </c>
      <c r="E33" s="45">
        <v>0.20200000000000001</v>
      </c>
      <c r="F33" s="45">
        <v>0.20799999999999999</v>
      </c>
      <c r="G33" s="45">
        <v>0.21299999999999999</v>
      </c>
      <c r="H33" s="45">
        <v>0.219</v>
      </c>
      <c r="I33" s="45">
        <v>0.22500000000000001</v>
      </c>
      <c r="J33" s="45">
        <v>0.23100000000000001</v>
      </c>
      <c r="K33" s="45">
        <v>0.23699999999999999</v>
      </c>
      <c r="L33" s="45">
        <v>0.24399999999999999</v>
      </c>
      <c r="M33" s="45">
        <v>0.25</v>
      </c>
      <c r="N33" s="45">
        <v>0.25700000000000001</v>
      </c>
      <c r="O33" s="45">
        <v>0.26500000000000001</v>
      </c>
      <c r="P33" s="45">
        <v>0.27200000000000002</v>
      </c>
      <c r="Q33" s="45">
        <v>0.28000000000000003</v>
      </c>
      <c r="R33" s="45">
        <v>0.28899999999999998</v>
      </c>
      <c r="S33" s="45">
        <v>0.29699999999999999</v>
      </c>
      <c r="T33" s="45">
        <v>0.307</v>
      </c>
      <c r="U33" s="45">
        <v>0.316</v>
      </c>
      <c r="V33" s="45">
        <v>0.32600000000000001</v>
      </c>
      <c r="W33" s="45">
        <v>0.33700000000000002</v>
      </c>
      <c r="X33" s="45">
        <v>0.34799999999999998</v>
      </c>
      <c r="Y33" s="45">
        <v>0.35899999999999999</v>
      </c>
      <c r="Z33" s="45">
        <v>0.371</v>
      </c>
      <c r="AA33" s="45">
        <v>0.38400000000000001</v>
      </c>
      <c r="AB33" s="45">
        <v>0.39700000000000002</v>
      </c>
      <c r="AC33" s="45">
        <v>0.41199999999999998</v>
      </c>
      <c r="AD33" s="45">
        <v>0.42699999999999999</v>
      </c>
      <c r="AE33" s="45">
        <v>0.443</v>
      </c>
      <c r="AF33" s="45">
        <v>0.45900000000000002</v>
      </c>
      <c r="AG33" s="45">
        <v>0.47699999999999998</v>
      </c>
      <c r="AH33" s="45">
        <v>0.496</v>
      </c>
      <c r="AI33" s="45">
        <v>0.51600000000000001</v>
      </c>
      <c r="AJ33" s="45">
        <v>0.53800000000000003</v>
      </c>
      <c r="AK33" s="45">
        <v>0.56100000000000005</v>
      </c>
      <c r="AL33" s="45">
        <v>0.58599999999999997</v>
      </c>
      <c r="AM33" s="45">
        <v>0.61199999999999999</v>
      </c>
      <c r="AN33" s="45">
        <v>0.64</v>
      </c>
      <c r="AO33" s="45">
        <v>0.67100000000000004</v>
      </c>
      <c r="AP33" s="45">
        <v>0.70399999999999996</v>
      </c>
      <c r="AQ33" s="45">
        <v>0.74</v>
      </c>
      <c r="AR33" s="45">
        <v>0.77900000000000003</v>
      </c>
      <c r="AS33" s="45">
        <v>0.82099999999999995</v>
      </c>
      <c r="AT33" s="45">
        <v>0.86599999999999999</v>
      </c>
      <c r="AU33" s="45">
        <v>0.91600000000000004</v>
      </c>
      <c r="AV33" s="45">
        <v>0.97099999999999997</v>
      </c>
    </row>
    <row r="34" spans="1:48" x14ac:dyDescent="0.25">
      <c r="A34" s="43">
        <v>7</v>
      </c>
      <c r="B34" s="45">
        <v>0.188</v>
      </c>
      <c r="C34" s="45">
        <v>0.193</v>
      </c>
      <c r="D34" s="45">
        <v>0.19800000000000001</v>
      </c>
      <c r="E34" s="45">
        <v>0.20300000000000001</v>
      </c>
      <c r="F34" s="45">
        <v>0.20799999999999999</v>
      </c>
      <c r="G34" s="45">
        <v>0.214</v>
      </c>
      <c r="H34" s="45">
        <v>0.219</v>
      </c>
      <c r="I34" s="45">
        <v>0.22500000000000001</v>
      </c>
      <c r="J34" s="45">
        <v>0.23100000000000001</v>
      </c>
      <c r="K34" s="45">
        <v>0.23799999999999999</v>
      </c>
      <c r="L34" s="45">
        <v>0.24399999999999999</v>
      </c>
      <c r="M34" s="45">
        <v>0.251</v>
      </c>
      <c r="N34" s="45">
        <v>0.25800000000000001</v>
      </c>
      <c r="O34" s="45">
        <v>0.26500000000000001</v>
      </c>
      <c r="P34" s="45">
        <v>0.27300000000000002</v>
      </c>
      <c r="Q34" s="45">
        <v>0.28100000000000003</v>
      </c>
      <c r="R34" s="45">
        <v>0.28899999999999998</v>
      </c>
      <c r="S34" s="45">
        <v>0.29799999999999999</v>
      </c>
      <c r="T34" s="45">
        <v>0.307</v>
      </c>
      <c r="U34" s="45">
        <v>0.317</v>
      </c>
      <c r="V34" s="45">
        <v>0.32700000000000001</v>
      </c>
      <c r="W34" s="45">
        <v>0.33700000000000002</v>
      </c>
      <c r="X34" s="45">
        <v>0.34899999999999998</v>
      </c>
      <c r="Y34" s="45">
        <v>0.36</v>
      </c>
      <c r="Z34" s="45">
        <v>0.372</v>
      </c>
      <c r="AA34" s="45">
        <v>0.38500000000000001</v>
      </c>
      <c r="AB34" s="45">
        <v>0.39900000000000002</v>
      </c>
      <c r="AC34" s="45">
        <v>0.41299999999999998</v>
      </c>
      <c r="AD34" s="45">
        <v>0.42799999999999999</v>
      </c>
      <c r="AE34" s="45">
        <v>0.44400000000000001</v>
      </c>
      <c r="AF34" s="45">
        <v>0.46100000000000002</v>
      </c>
      <c r="AG34" s="45">
        <v>0.47899999999999998</v>
      </c>
      <c r="AH34" s="45">
        <v>0.498</v>
      </c>
      <c r="AI34" s="45">
        <v>0.51800000000000002</v>
      </c>
      <c r="AJ34" s="45">
        <v>0.54</v>
      </c>
      <c r="AK34" s="45">
        <v>0.56299999999999994</v>
      </c>
      <c r="AL34" s="45">
        <v>0.58799999999999997</v>
      </c>
      <c r="AM34" s="45">
        <v>0.61399999999999999</v>
      </c>
      <c r="AN34" s="45">
        <v>0.64300000000000002</v>
      </c>
      <c r="AO34" s="45">
        <v>0.67400000000000004</v>
      </c>
      <c r="AP34" s="45">
        <v>0.70699999999999996</v>
      </c>
      <c r="AQ34" s="45">
        <v>0.74299999999999999</v>
      </c>
      <c r="AR34" s="45">
        <v>0.78200000000000003</v>
      </c>
      <c r="AS34" s="45">
        <v>0.82399999999999995</v>
      </c>
      <c r="AT34" s="45">
        <v>0.87</v>
      </c>
      <c r="AU34" s="45">
        <v>0.92100000000000004</v>
      </c>
      <c r="AV34" s="45">
        <v>0.97599999999999998</v>
      </c>
    </row>
    <row r="35" spans="1:48" x14ac:dyDescent="0.25">
      <c r="A35" s="43">
        <v>8</v>
      </c>
      <c r="B35" s="45">
        <v>0.189</v>
      </c>
      <c r="C35" s="45">
        <v>0.193</v>
      </c>
      <c r="D35" s="45">
        <v>0.19800000000000001</v>
      </c>
      <c r="E35" s="45">
        <v>0.20300000000000001</v>
      </c>
      <c r="F35" s="45">
        <v>0.20899999999999999</v>
      </c>
      <c r="G35" s="45">
        <v>0.214</v>
      </c>
      <c r="H35" s="45">
        <v>0.22</v>
      </c>
      <c r="I35" s="45">
        <v>0.22600000000000001</v>
      </c>
      <c r="J35" s="45">
        <v>0.23200000000000001</v>
      </c>
      <c r="K35" s="45">
        <v>0.23799999999999999</v>
      </c>
      <c r="L35" s="45">
        <v>0.245</v>
      </c>
      <c r="M35" s="45">
        <v>0.251</v>
      </c>
      <c r="N35" s="45">
        <v>0.25900000000000001</v>
      </c>
      <c r="O35" s="45">
        <v>0.26600000000000001</v>
      </c>
      <c r="P35" s="45">
        <v>0.27400000000000002</v>
      </c>
      <c r="Q35" s="45">
        <v>0.28199999999999997</v>
      </c>
      <c r="R35" s="45">
        <v>0.28999999999999998</v>
      </c>
      <c r="S35" s="45">
        <v>0.29899999999999999</v>
      </c>
      <c r="T35" s="45">
        <v>0.308</v>
      </c>
      <c r="U35" s="45">
        <v>0.318</v>
      </c>
      <c r="V35" s="45">
        <v>0.32800000000000001</v>
      </c>
      <c r="W35" s="45">
        <v>0.33800000000000002</v>
      </c>
      <c r="X35" s="45">
        <v>0.34899999999999998</v>
      </c>
      <c r="Y35" s="45">
        <v>0.36099999999999999</v>
      </c>
      <c r="Z35" s="45">
        <v>0.373</v>
      </c>
      <c r="AA35" s="45">
        <v>0.38600000000000001</v>
      </c>
      <c r="AB35" s="45">
        <v>0.4</v>
      </c>
      <c r="AC35" s="45">
        <v>0.41399999999999998</v>
      </c>
      <c r="AD35" s="45">
        <v>0.42899999999999999</v>
      </c>
      <c r="AE35" s="45">
        <v>0.44500000000000001</v>
      </c>
      <c r="AF35" s="45">
        <v>0.46200000000000002</v>
      </c>
      <c r="AG35" s="45">
        <v>0.48</v>
      </c>
      <c r="AH35" s="45">
        <v>0.5</v>
      </c>
      <c r="AI35" s="45">
        <v>0.52</v>
      </c>
      <c r="AJ35" s="45">
        <v>0.54200000000000004</v>
      </c>
      <c r="AK35" s="45">
        <v>0.56499999999999995</v>
      </c>
      <c r="AL35" s="45">
        <v>0.59</v>
      </c>
      <c r="AM35" s="45">
        <v>0.61699999999999999</v>
      </c>
      <c r="AN35" s="45">
        <v>0.64500000000000002</v>
      </c>
      <c r="AO35" s="45">
        <v>0.67600000000000005</v>
      </c>
      <c r="AP35" s="45">
        <v>0.71</v>
      </c>
      <c r="AQ35" s="45">
        <v>0.746</v>
      </c>
      <c r="AR35" s="45">
        <v>0.78500000000000003</v>
      </c>
      <c r="AS35" s="45">
        <v>0.82799999999999996</v>
      </c>
      <c r="AT35" s="45">
        <v>0.874</v>
      </c>
      <c r="AU35" s="45">
        <v>0.92500000000000004</v>
      </c>
      <c r="AV35" s="45">
        <v>0.98099999999999998</v>
      </c>
    </row>
    <row r="36" spans="1:48" x14ac:dyDescent="0.25">
      <c r="A36" s="43">
        <v>9</v>
      </c>
      <c r="B36" s="45">
        <v>0.189</v>
      </c>
      <c r="C36" s="45">
        <v>0.19400000000000001</v>
      </c>
      <c r="D36" s="45">
        <v>0.19900000000000001</v>
      </c>
      <c r="E36" s="45">
        <v>0.20399999999999999</v>
      </c>
      <c r="F36" s="45">
        <v>0.20899999999999999</v>
      </c>
      <c r="G36" s="45">
        <v>0.215</v>
      </c>
      <c r="H36" s="45">
        <v>0.22</v>
      </c>
      <c r="I36" s="45">
        <v>0.22600000000000001</v>
      </c>
      <c r="J36" s="45">
        <v>0.23200000000000001</v>
      </c>
      <c r="K36" s="45">
        <v>0.23899999999999999</v>
      </c>
      <c r="L36" s="45">
        <v>0.245</v>
      </c>
      <c r="M36" s="45">
        <v>0.252</v>
      </c>
      <c r="N36" s="45">
        <v>0.25900000000000001</v>
      </c>
      <c r="O36" s="45">
        <v>0.26700000000000002</v>
      </c>
      <c r="P36" s="45">
        <v>0.27400000000000002</v>
      </c>
      <c r="Q36" s="45">
        <v>0.28199999999999997</v>
      </c>
      <c r="R36" s="45">
        <v>0.29099999999999998</v>
      </c>
      <c r="S36" s="45">
        <v>0.3</v>
      </c>
      <c r="T36" s="45">
        <v>0.309</v>
      </c>
      <c r="U36" s="45">
        <v>0.31900000000000001</v>
      </c>
      <c r="V36" s="45">
        <v>0.32900000000000001</v>
      </c>
      <c r="W36" s="45">
        <v>0.33900000000000002</v>
      </c>
      <c r="X36" s="45">
        <v>0.35</v>
      </c>
      <c r="Y36" s="45">
        <v>0.36199999999999999</v>
      </c>
      <c r="Z36" s="45">
        <v>0.374</v>
      </c>
      <c r="AA36" s="45">
        <v>0.38700000000000001</v>
      </c>
      <c r="AB36" s="45">
        <v>0.40100000000000002</v>
      </c>
      <c r="AC36" s="45">
        <v>0.41499999999999998</v>
      </c>
      <c r="AD36" s="45">
        <v>0.43099999999999999</v>
      </c>
      <c r="AE36" s="45">
        <v>0.44700000000000001</v>
      </c>
      <c r="AF36" s="45">
        <v>0.46400000000000002</v>
      </c>
      <c r="AG36" s="45">
        <v>0.48199999999999998</v>
      </c>
      <c r="AH36" s="45">
        <v>0.501</v>
      </c>
      <c r="AI36" s="45">
        <v>0.52200000000000002</v>
      </c>
      <c r="AJ36" s="45">
        <v>0.54400000000000004</v>
      </c>
      <c r="AK36" s="45">
        <v>0.56699999999999995</v>
      </c>
      <c r="AL36" s="45">
        <v>0.59199999999999997</v>
      </c>
      <c r="AM36" s="45">
        <v>0.61899999999999999</v>
      </c>
      <c r="AN36" s="45">
        <v>0.64800000000000002</v>
      </c>
      <c r="AO36" s="45">
        <v>0.67900000000000005</v>
      </c>
      <c r="AP36" s="45">
        <v>0.71299999999999997</v>
      </c>
      <c r="AQ36" s="45">
        <v>0.749</v>
      </c>
      <c r="AR36" s="45">
        <v>0.78900000000000003</v>
      </c>
      <c r="AS36" s="45">
        <v>0.83199999999999996</v>
      </c>
      <c r="AT36" s="45">
        <v>0.878</v>
      </c>
      <c r="AU36" s="45">
        <v>0.93</v>
      </c>
      <c r="AV36" s="45">
        <v>0.98599999999999999</v>
      </c>
    </row>
    <row r="37" spans="1:48" x14ac:dyDescent="0.25">
      <c r="A37" s="43">
        <v>10</v>
      </c>
      <c r="B37" s="45">
        <v>0.189</v>
      </c>
      <c r="C37" s="45">
        <v>0.19400000000000001</v>
      </c>
      <c r="D37" s="45">
        <v>0.19900000000000001</v>
      </c>
      <c r="E37" s="45">
        <v>0.20399999999999999</v>
      </c>
      <c r="F37" s="45">
        <v>0.21</v>
      </c>
      <c r="G37" s="45">
        <v>0.215</v>
      </c>
      <c r="H37" s="45">
        <v>0.221</v>
      </c>
      <c r="I37" s="45">
        <v>0.22700000000000001</v>
      </c>
      <c r="J37" s="45">
        <v>0.23300000000000001</v>
      </c>
      <c r="K37" s="45">
        <v>0.23899999999999999</v>
      </c>
      <c r="L37" s="45">
        <v>0.246</v>
      </c>
      <c r="M37" s="45">
        <v>0.253</v>
      </c>
      <c r="N37" s="45">
        <v>0.26</v>
      </c>
      <c r="O37" s="45">
        <v>0.26700000000000002</v>
      </c>
      <c r="P37" s="45">
        <v>0.27500000000000002</v>
      </c>
      <c r="Q37" s="45">
        <v>0.28299999999999997</v>
      </c>
      <c r="R37" s="45">
        <v>0.29199999999999998</v>
      </c>
      <c r="S37" s="45">
        <v>0.3</v>
      </c>
      <c r="T37" s="45">
        <v>0.31</v>
      </c>
      <c r="U37" s="45">
        <v>0.31900000000000001</v>
      </c>
      <c r="V37" s="45">
        <v>0.33</v>
      </c>
      <c r="W37" s="45">
        <v>0.34</v>
      </c>
      <c r="X37" s="45">
        <v>0.35099999999999998</v>
      </c>
      <c r="Y37" s="45">
        <v>0.36299999999999999</v>
      </c>
      <c r="Z37" s="45">
        <v>0.375</v>
      </c>
      <c r="AA37" s="45">
        <v>0.38800000000000001</v>
      </c>
      <c r="AB37" s="45">
        <v>0.40200000000000002</v>
      </c>
      <c r="AC37" s="45">
        <v>0.41699999999999998</v>
      </c>
      <c r="AD37" s="45">
        <v>0.432</v>
      </c>
      <c r="AE37" s="45">
        <v>0.44800000000000001</v>
      </c>
      <c r="AF37" s="45">
        <v>0.46500000000000002</v>
      </c>
      <c r="AG37" s="45">
        <v>0.48299999999999998</v>
      </c>
      <c r="AH37" s="45">
        <v>0.503</v>
      </c>
      <c r="AI37" s="45">
        <v>0.52300000000000002</v>
      </c>
      <c r="AJ37" s="45">
        <v>0.54500000000000004</v>
      </c>
      <c r="AK37" s="45">
        <v>0.56899999999999995</v>
      </c>
      <c r="AL37" s="45">
        <v>0.59399999999999997</v>
      </c>
      <c r="AM37" s="45">
        <v>0.621</v>
      </c>
      <c r="AN37" s="45">
        <v>0.65</v>
      </c>
      <c r="AO37" s="45">
        <v>0.68200000000000005</v>
      </c>
      <c r="AP37" s="45">
        <v>0.71599999999999997</v>
      </c>
      <c r="AQ37" s="45">
        <v>0.752</v>
      </c>
      <c r="AR37" s="45">
        <v>0.79200000000000004</v>
      </c>
      <c r="AS37" s="45">
        <v>0.83499999999999996</v>
      </c>
      <c r="AT37" s="45">
        <v>0.88200000000000001</v>
      </c>
      <c r="AU37" s="45">
        <v>0.93400000000000005</v>
      </c>
      <c r="AV37" s="45">
        <v>0.99</v>
      </c>
    </row>
    <row r="38" spans="1:48" x14ac:dyDescent="0.25">
      <c r="A38" s="43">
        <v>11</v>
      </c>
      <c r="B38" s="45">
        <v>0.19</v>
      </c>
      <c r="C38" s="45">
        <v>0.19500000000000001</v>
      </c>
      <c r="D38" s="45">
        <v>0.19900000000000001</v>
      </c>
      <c r="E38" s="45">
        <v>0.20499999999999999</v>
      </c>
      <c r="F38" s="45">
        <v>0.21</v>
      </c>
      <c r="G38" s="45">
        <v>0.215</v>
      </c>
      <c r="H38" s="45">
        <v>0.221</v>
      </c>
      <c r="I38" s="45">
        <v>0.22700000000000001</v>
      </c>
      <c r="J38" s="45">
        <v>0.23300000000000001</v>
      </c>
      <c r="K38" s="45">
        <v>0.24</v>
      </c>
      <c r="L38" s="45">
        <v>0.246</v>
      </c>
      <c r="M38" s="45">
        <v>0.253</v>
      </c>
      <c r="N38" s="45">
        <v>0.26</v>
      </c>
      <c r="O38" s="45">
        <v>0.26800000000000002</v>
      </c>
      <c r="P38" s="45">
        <v>0.27600000000000002</v>
      </c>
      <c r="Q38" s="45">
        <v>0.28399999999999997</v>
      </c>
      <c r="R38" s="45">
        <v>0.29199999999999998</v>
      </c>
      <c r="S38" s="45">
        <v>0.30099999999999999</v>
      </c>
      <c r="T38" s="45">
        <v>0.31</v>
      </c>
      <c r="U38" s="45">
        <v>0.32</v>
      </c>
      <c r="V38" s="45">
        <v>0.33</v>
      </c>
      <c r="W38" s="45">
        <v>0.34100000000000003</v>
      </c>
      <c r="X38" s="45">
        <v>0.35199999999999998</v>
      </c>
      <c r="Y38" s="45">
        <v>0.36399999999999999</v>
      </c>
      <c r="Z38" s="45">
        <v>0.376</v>
      </c>
      <c r="AA38" s="45">
        <v>0.38900000000000001</v>
      </c>
      <c r="AB38" s="45">
        <v>0.40300000000000002</v>
      </c>
      <c r="AC38" s="45">
        <v>0.41799999999999998</v>
      </c>
      <c r="AD38" s="45">
        <v>0.433</v>
      </c>
      <c r="AE38" s="45">
        <v>0.44900000000000001</v>
      </c>
      <c r="AF38" s="45">
        <v>0.46700000000000003</v>
      </c>
      <c r="AG38" s="45">
        <v>0.48499999999999999</v>
      </c>
      <c r="AH38" s="45">
        <v>0.504</v>
      </c>
      <c r="AI38" s="45">
        <v>0.52500000000000002</v>
      </c>
      <c r="AJ38" s="45">
        <v>0.54700000000000004</v>
      </c>
      <c r="AK38" s="45">
        <v>0.57099999999999995</v>
      </c>
      <c r="AL38" s="45">
        <v>0.59599999999999997</v>
      </c>
      <c r="AM38" s="45">
        <v>0.623</v>
      </c>
      <c r="AN38" s="45">
        <v>0.65300000000000002</v>
      </c>
      <c r="AO38" s="45">
        <v>0.68400000000000005</v>
      </c>
      <c r="AP38" s="45">
        <v>0.71799999999999997</v>
      </c>
      <c r="AQ38" s="45">
        <v>0.755</v>
      </c>
      <c r="AR38" s="45">
        <v>0.79500000000000004</v>
      </c>
      <c r="AS38" s="45">
        <v>0.83899999999999997</v>
      </c>
      <c r="AT38" s="45">
        <v>0.88600000000000001</v>
      </c>
      <c r="AU38" s="45">
        <v>0.93799999999999994</v>
      </c>
      <c r="AV38" s="45">
        <v>0.995</v>
      </c>
    </row>
  </sheetData>
  <sheetProtection algorithmName="SHA-512" hashValue="I7ZumDsqLQoyEefEzR78PEkBM5Abuv1pX3HGq1Wtx1hELGkN9p4wNJJyWy7XA5iE00uJrymL5RVXlvAiGXGDBg==" saltValue="Igmg1q1Ld1htoDcyIv7C3A==" spinCount="100000" sheet="1" objects="1" scenarios="1"/>
  <conditionalFormatting sqref="A6:A21">
    <cfRule type="expression" dxfId="427" priority="9" stopIfTrue="1">
      <formula>MOD(ROW(),2)=0</formula>
    </cfRule>
    <cfRule type="expression" dxfId="426" priority="10" stopIfTrue="1">
      <formula>MOD(ROW(),2)&lt;&gt;0</formula>
    </cfRule>
  </conditionalFormatting>
  <conditionalFormatting sqref="B6:AV21">
    <cfRule type="expression" dxfId="425" priority="11" stopIfTrue="1">
      <formula>MOD(ROW(),2)=0</formula>
    </cfRule>
    <cfRule type="expression" dxfId="424" priority="12" stopIfTrue="1">
      <formula>MOD(ROW(),2)&lt;&gt;0</formula>
    </cfRule>
  </conditionalFormatting>
  <conditionalFormatting sqref="A26:A38">
    <cfRule type="expression" dxfId="423" priority="13" stopIfTrue="1">
      <formula>MOD(ROW(),2)=0</formula>
    </cfRule>
    <cfRule type="expression" dxfId="422" priority="14" stopIfTrue="1">
      <formula>MOD(ROW(),2)&lt;&gt;0</formula>
    </cfRule>
  </conditionalFormatting>
  <conditionalFormatting sqref="B26:AV38">
    <cfRule type="expression" dxfId="421" priority="15" stopIfTrue="1">
      <formula>MOD(ROW(),2)=0</formula>
    </cfRule>
    <cfRule type="expression" dxfId="420" priority="16"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A6F21-B8B4-4C95-834E-EA95EAB7AA9E}">
  <sheetPr codeName="Sheet50"/>
  <dimension ref="A1:AQ38"/>
  <sheetViews>
    <sheetView showGridLines="0" workbookViewId="0">
      <selection activeCell="A6" sqref="A6"/>
    </sheetView>
  </sheetViews>
  <sheetFormatPr defaultRowHeight="12.5" x14ac:dyDescent="0.25"/>
  <cols>
    <col min="1" max="1" width="31.6328125" customWidth="1"/>
    <col min="2" max="43" width="22.6328125" customWidth="1"/>
  </cols>
  <sheetData>
    <row r="1" spans="1:43" s="1" customFormat="1" ht="20" x14ac:dyDescent="0.4">
      <c r="A1" s="2" t="s">
        <v>0</v>
      </c>
    </row>
    <row r="2" spans="1:43" s="1" customFormat="1" ht="15.5" x14ac:dyDescent="0.35">
      <c r="A2" s="30" t="s">
        <v>1</v>
      </c>
      <c r="B2" s="3" t="str">
        <f>wb_title</f>
        <v>Fire_S - Consolidated Factor Spreadsheet</v>
      </c>
    </row>
    <row r="3" spans="1:43" s="1" customFormat="1" ht="15.5" x14ac:dyDescent="0.35">
      <c r="A3" s="30" t="s">
        <v>2</v>
      </c>
      <c r="B3" s="3" t="str">
        <f>TABLE_FACTOR_TYPE_1 &amp; " - x-" &amp; TABLE_SERIES_NUMBER_1</f>
        <v>Pension Debit - x-329</v>
      </c>
    </row>
    <row r="6" spans="1:43" x14ac:dyDescent="0.25">
      <c r="A6" s="40" t="s">
        <v>390</v>
      </c>
      <c r="B6" s="47" t="s">
        <v>391</v>
      </c>
      <c r="C6" s="47"/>
      <c r="D6" s="47"/>
      <c r="E6" s="47"/>
      <c r="F6" s="47"/>
      <c r="G6" s="47"/>
      <c r="H6" s="47"/>
      <c r="I6" s="47"/>
      <c r="J6" s="47"/>
      <c r="K6" s="47"/>
      <c r="L6" s="47"/>
      <c r="M6" s="47"/>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row>
    <row r="7" spans="1:43" x14ac:dyDescent="0.25">
      <c r="A7" s="40" t="s">
        <v>392</v>
      </c>
      <c r="B7" s="47" t="s">
        <v>31</v>
      </c>
      <c r="C7" s="47"/>
      <c r="D7" s="47"/>
      <c r="E7" s="47"/>
      <c r="F7" s="47"/>
      <c r="G7" s="47"/>
      <c r="H7" s="47"/>
      <c r="I7" s="47"/>
      <c r="J7" s="47"/>
      <c r="K7" s="47"/>
      <c r="L7" s="47"/>
      <c r="M7" s="47"/>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row>
    <row r="8" spans="1:43" x14ac:dyDescent="0.25">
      <c r="A8" s="40" t="s">
        <v>138</v>
      </c>
      <c r="B8" s="47">
        <v>2006</v>
      </c>
      <c r="C8" s="47"/>
      <c r="D8" s="47"/>
      <c r="E8" s="47"/>
      <c r="F8" s="47"/>
      <c r="G8" s="47"/>
      <c r="H8" s="47"/>
      <c r="I8" s="47"/>
      <c r="J8" s="47"/>
      <c r="K8" s="47"/>
      <c r="L8" s="47"/>
      <c r="M8" s="47"/>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row>
    <row r="9" spans="1:43" x14ac:dyDescent="0.25">
      <c r="A9" s="40" t="s">
        <v>139</v>
      </c>
      <c r="B9" s="47" t="s">
        <v>231</v>
      </c>
      <c r="C9" s="47"/>
      <c r="D9" s="47"/>
      <c r="E9" s="47"/>
      <c r="F9" s="47"/>
      <c r="G9" s="47"/>
      <c r="H9" s="47"/>
      <c r="I9" s="47"/>
      <c r="J9" s="47"/>
      <c r="K9" s="47"/>
      <c r="L9" s="47"/>
      <c r="M9" s="47"/>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row>
    <row r="10" spans="1:43" x14ac:dyDescent="0.25">
      <c r="A10" s="40" t="s">
        <v>6</v>
      </c>
      <c r="B10" s="47" t="s">
        <v>259</v>
      </c>
      <c r="C10" s="47"/>
      <c r="D10" s="47"/>
      <c r="E10" s="47"/>
      <c r="F10" s="47"/>
      <c r="G10" s="47"/>
      <c r="H10" s="47"/>
      <c r="I10" s="47"/>
      <c r="J10" s="47"/>
      <c r="K10" s="47"/>
      <c r="L10" s="47"/>
      <c r="M10" s="47"/>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row>
    <row r="11" spans="1:43" x14ac:dyDescent="0.25">
      <c r="A11" s="40" t="s">
        <v>140</v>
      </c>
      <c r="B11" s="47" t="s">
        <v>233</v>
      </c>
      <c r="C11" s="47"/>
      <c r="D11" s="47"/>
      <c r="E11" s="47"/>
      <c r="F11" s="47"/>
      <c r="G11" s="47"/>
      <c r="H11" s="47"/>
      <c r="I11" s="47"/>
      <c r="J11" s="47"/>
      <c r="K11" s="47"/>
      <c r="L11" s="47"/>
      <c r="M11" s="47"/>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row>
    <row r="12" spans="1:43" x14ac:dyDescent="0.25">
      <c r="A12" s="40" t="s">
        <v>141</v>
      </c>
      <c r="B12" s="47" t="s">
        <v>247</v>
      </c>
      <c r="C12" s="47"/>
      <c r="D12" s="47"/>
      <c r="E12" s="47"/>
      <c r="F12" s="47"/>
      <c r="G12" s="47"/>
      <c r="H12" s="47"/>
      <c r="I12" s="47"/>
      <c r="J12" s="47"/>
      <c r="K12" s="47"/>
      <c r="L12" s="47"/>
      <c r="M12" s="47"/>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row>
    <row r="13" spans="1:43" x14ac:dyDescent="0.25">
      <c r="A13" s="40" t="s">
        <v>393</v>
      </c>
      <c r="B13" s="47" t="s">
        <v>155</v>
      </c>
      <c r="C13" s="47"/>
      <c r="D13" s="47"/>
      <c r="E13" s="47"/>
      <c r="F13" s="47"/>
      <c r="G13" s="47"/>
      <c r="H13" s="47"/>
      <c r="I13" s="47"/>
      <c r="J13" s="47"/>
      <c r="K13" s="47"/>
      <c r="L13" s="47"/>
      <c r="M13" s="47"/>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row>
    <row r="14" spans="1:43" x14ac:dyDescent="0.25">
      <c r="A14" s="40" t="s">
        <v>143</v>
      </c>
      <c r="B14" s="47">
        <v>329</v>
      </c>
      <c r="C14" s="47"/>
      <c r="D14" s="47"/>
      <c r="E14" s="47"/>
      <c r="F14" s="47"/>
      <c r="G14" s="47"/>
      <c r="H14" s="47"/>
      <c r="I14" s="47"/>
      <c r="J14" s="47"/>
      <c r="K14" s="47"/>
      <c r="L14" s="47"/>
      <c r="M14" s="47"/>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row>
    <row r="15" spans="1:43" x14ac:dyDescent="0.25">
      <c r="A15" s="40" t="s">
        <v>394</v>
      </c>
      <c r="B15" s="47" t="s">
        <v>260</v>
      </c>
      <c r="C15" s="47"/>
      <c r="D15" s="47"/>
      <c r="E15" s="47"/>
      <c r="F15" s="47"/>
      <c r="G15" s="47"/>
      <c r="H15" s="47"/>
      <c r="I15" s="47"/>
      <c r="J15" s="47"/>
      <c r="K15" s="47"/>
      <c r="L15" s="47"/>
      <c r="M15" s="47"/>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1:43" x14ac:dyDescent="0.25">
      <c r="A16" s="40" t="s">
        <v>145</v>
      </c>
      <c r="B16" s="47" t="s">
        <v>261</v>
      </c>
      <c r="C16" s="47"/>
      <c r="D16" s="47"/>
      <c r="E16" s="47"/>
      <c r="F16" s="47"/>
      <c r="G16" s="47"/>
      <c r="H16" s="47"/>
      <c r="I16" s="47"/>
      <c r="J16" s="47"/>
      <c r="K16" s="47"/>
      <c r="L16" s="47"/>
      <c r="M16" s="47"/>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row>
    <row r="17" spans="1:43" x14ac:dyDescent="0.25">
      <c r="A17" s="41" t="s">
        <v>395</v>
      </c>
      <c r="B17" s="47"/>
      <c r="C17" s="47"/>
      <c r="D17" s="47"/>
      <c r="E17" s="47"/>
      <c r="F17" s="47"/>
      <c r="G17" s="47"/>
      <c r="H17" s="47"/>
      <c r="I17" s="47"/>
      <c r="J17" s="47"/>
      <c r="K17" s="47"/>
      <c r="L17" s="47"/>
      <c r="M17" s="47"/>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row>
    <row r="18" spans="1:43" x14ac:dyDescent="0.25">
      <c r="A18" s="40" t="s">
        <v>147</v>
      </c>
      <c r="B18" s="48">
        <v>46163</v>
      </c>
      <c r="C18" s="48"/>
      <c r="D18" s="48"/>
      <c r="E18" s="48"/>
      <c r="F18" s="48"/>
      <c r="G18" s="48"/>
      <c r="H18" s="48"/>
      <c r="I18" s="48"/>
      <c r="J18" s="48"/>
      <c r="K18" s="48"/>
      <c r="L18" s="48"/>
      <c r="M18" s="48"/>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1:43" x14ac:dyDescent="0.25">
      <c r="A19" s="40" t="s">
        <v>148</v>
      </c>
      <c r="B19" s="48"/>
      <c r="C19" s="48"/>
      <c r="D19" s="48"/>
      <c r="E19" s="48"/>
      <c r="F19" s="48"/>
      <c r="G19" s="48"/>
      <c r="H19" s="48"/>
      <c r="I19" s="48"/>
      <c r="J19" s="48"/>
      <c r="K19" s="48"/>
      <c r="L19" s="48"/>
      <c r="M19" s="48"/>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row>
    <row r="20" spans="1:43" x14ac:dyDescent="0.25">
      <c r="A20" s="40" t="s">
        <v>149</v>
      </c>
      <c r="B20" s="47" t="s">
        <v>158</v>
      </c>
      <c r="C20" s="47"/>
      <c r="D20" s="47"/>
      <c r="E20" s="47"/>
      <c r="F20" s="47"/>
      <c r="G20" s="47"/>
      <c r="H20" s="47"/>
      <c r="I20" s="47"/>
      <c r="J20" s="47"/>
      <c r="K20" s="47"/>
      <c r="L20" s="47"/>
      <c r="M20" s="47"/>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row>
    <row r="21" spans="1:43" x14ac:dyDescent="0.25">
      <c r="A21" s="40" t="s">
        <v>396</v>
      </c>
      <c r="B21" s="47" t="s">
        <v>77</v>
      </c>
      <c r="C21" s="47"/>
      <c r="D21" s="47"/>
      <c r="E21" s="47"/>
      <c r="F21" s="47"/>
      <c r="G21" s="47"/>
      <c r="H21" s="47"/>
      <c r="I21" s="47"/>
      <c r="J21" s="47"/>
      <c r="K21" s="47"/>
      <c r="L21" s="47"/>
      <c r="M21" s="47"/>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row>
    <row r="23" spans="1:43" x14ac:dyDescent="0.25">
      <c r="A23" s="23" t="str">
        <f>HYPERLINK("#'Factor List'!A1", "Back to Factor List")</f>
        <v>Back to Factor List</v>
      </c>
      <c r="B23" s="23" t="str">
        <f>HYPERLINK("#'Assumptions'!A1", "Assumptions")</f>
        <v>Assumptions</v>
      </c>
    </row>
    <row r="26" spans="1:43" s="57" customFormat="1" ht="13" x14ac:dyDescent="0.25">
      <c r="A26" s="56" t="s">
        <v>412</v>
      </c>
      <c r="B26" s="56">
        <v>18</v>
      </c>
      <c r="C26" s="56">
        <v>19</v>
      </c>
      <c r="D26" s="56">
        <v>20</v>
      </c>
      <c r="E26" s="56">
        <v>21</v>
      </c>
      <c r="F26" s="56">
        <v>22</v>
      </c>
      <c r="G26" s="56">
        <v>23</v>
      </c>
      <c r="H26" s="56">
        <v>24</v>
      </c>
      <c r="I26" s="56">
        <v>25</v>
      </c>
      <c r="J26" s="56">
        <v>26</v>
      </c>
      <c r="K26" s="56">
        <v>27</v>
      </c>
      <c r="L26" s="56">
        <v>28</v>
      </c>
      <c r="M26" s="56">
        <v>29</v>
      </c>
      <c r="N26" s="56">
        <v>30</v>
      </c>
      <c r="O26" s="56">
        <v>31</v>
      </c>
      <c r="P26" s="56">
        <v>32</v>
      </c>
      <c r="Q26" s="56">
        <v>33</v>
      </c>
      <c r="R26" s="56">
        <v>34</v>
      </c>
      <c r="S26" s="56">
        <v>35</v>
      </c>
      <c r="T26" s="56">
        <v>36</v>
      </c>
      <c r="U26" s="56">
        <v>37</v>
      </c>
      <c r="V26" s="56">
        <v>38</v>
      </c>
      <c r="W26" s="56">
        <v>39</v>
      </c>
      <c r="X26" s="56">
        <v>40</v>
      </c>
      <c r="Y26" s="56">
        <v>41</v>
      </c>
      <c r="Z26" s="56">
        <v>42</v>
      </c>
      <c r="AA26" s="56">
        <v>43</v>
      </c>
      <c r="AB26" s="56">
        <v>44</v>
      </c>
      <c r="AC26" s="56">
        <v>45</v>
      </c>
      <c r="AD26" s="56">
        <v>46</v>
      </c>
      <c r="AE26" s="56">
        <v>47</v>
      </c>
      <c r="AF26" s="56">
        <v>48</v>
      </c>
      <c r="AG26" s="56">
        <v>49</v>
      </c>
      <c r="AH26" s="56">
        <v>50</v>
      </c>
      <c r="AI26" s="56">
        <v>51</v>
      </c>
      <c r="AJ26" s="56">
        <v>52</v>
      </c>
      <c r="AK26" s="56">
        <v>53</v>
      </c>
      <c r="AL26" s="56">
        <v>54</v>
      </c>
      <c r="AM26" s="56">
        <v>55</v>
      </c>
      <c r="AN26" s="56">
        <v>56</v>
      </c>
      <c r="AO26" s="56">
        <v>57</v>
      </c>
      <c r="AP26" s="56">
        <v>58</v>
      </c>
      <c r="AQ26" s="56">
        <v>59</v>
      </c>
    </row>
    <row r="27" spans="1:43" x14ac:dyDescent="0.25">
      <c r="A27" s="43">
        <v>0</v>
      </c>
      <c r="B27" s="45">
        <v>0.23799999999999999</v>
      </c>
      <c r="C27" s="45">
        <v>0.24399999999999999</v>
      </c>
      <c r="D27" s="45">
        <v>0.25</v>
      </c>
      <c r="E27" s="45">
        <v>0.25700000000000001</v>
      </c>
      <c r="F27" s="45">
        <v>0.26400000000000001</v>
      </c>
      <c r="G27" s="45">
        <v>0.27100000000000002</v>
      </c>
      <c r="H27" s="45">
        <v>0.27800000000000002</v>
      </c>
      <c r="I27" s="45">
        <v>0.28599999999999998</v>
      </c>
      <c r="J27" s="45">
        <v>0.29299999999999998</v>
      </c>
      <c r="K27" s="45">
        <v>0.30199999999999999</v>
      </c>
      <c r="L27" s="45">
        <v>0.31</v>
      </c>
      <c r="M27" s="45">
        <v>0.31900000000000001</v>
      </c>
      <c r="N27" s="45">
        <v>0.32800000000000001</v>
      </c>
      <c r="O27" s="45">
        <v>0.33700000000000002</v>
      </c>
      <c r="P27" s="45">
        <v>0.34699999999999998</v>
      </c>
      <c r="Q27" s="45">
        <v>0.35799999999999998</v>
      </c>
      <c r="R27" s="45">
        <v>0.36899999999999999</v>
      </c>
      <c r="S27" s="45">
        <v>0.38</v>
      </c>
      <c r="T27" s="45">
        <v>0.39200000000000002</v>
      </c>
      <c r="U27" s="45">
        <v>0.40400000000000003</v>
      </c>
      <c r="V27" s="45">
        <v>0.41699999999999998</v>
      </c>
      <c r="W27" s="45">
        <v>0.43</v>
      </c>
      <c r="X27" s="45">
        <v>0.44500000000000001</v>
      </c>
      <c r="Y27" s="45">
        <v>0.46</v>
      </c>
      <c r="Z27" s="45">
        <v>0.47499999999999998</v>
      </c>
      <c r="AA27" s="45">
        <v>0.49199999999999999</v>
      </c>
      <c r="AB27" s="45">
        <v>0.50900000000000001</v>
      </c>
      <c r="AC27" s="45">
        <v>0.52800000000000002</v>
      </c>
      <c r="AD27" s="45">
        <v>0.54700000000000004</v>
      </c>
      <c r="AE27" s="45">
        <v>0.56799999999999995</v>
      </c>
      <c r="AF27" s="45">
        <v>0.58899999999999997</v>
      </c>
      <c r="AG27" s="45">
        <v>0.61199999999999999</v>
      </c>
      <c r="AH27" s="45">
        <v>0.63700000000000001</v>
      </c>
      <c r="AI27" s="45">
        <v>0.66300000000000003</v>
      </c>
      <c r="AJ27" s="45">
        <v>0.69099999999999995</v>
      </c>
      <c r="AK27" s="45">
        <v>0.72</v>
      </c>
      <c r="AL27" s="45">
        <v>0.752</v>
      </c>
      <c r="AM27" s="45">
        <v>0.78600000000000003</v>
      </c>
      <c r="AN27" s="45">
        <v>0.82299999999999995</v>
      </c>
      <c r="AO27" s="45">
        <v>0.86199999999999999</v>
      </c>
      <c r="AP27" s="45">
        <v>0.90500000000000003</v>
      </c>
      <c r="AQ27" s="45">
        <v>0.95</v>
      </c>
    </row>
    <row r="28" spans="1:43" x14ac:dyDescent="0.25">
      <c r="A28" s="43">
        <v>1</v>
      </c>
      <c r="B28" s="45">
        <v>0.23899999999999999</v>
      </c>
      <c r="C28" s="45">
        <v>0.245</v>
      </c>
      <c r="D28" s="45">
        <v>0.251</v>
      </c>
      <c r="E28" s="45">
        <v>0.25800000000000001</v>
      </c>
      <c r="F28" s="45">
        <v>0.26400000000000001</v>
      </c>
      <c r="G28" s="45">
        <v>0.27100000000000002</v>
      </c>
      <c r="H28" s="45">
        <v>0.27900000000000003</v>
      </c>
      <c r="I28" s="45">
        <v>0.28599999999999998</v>
      </c>
      <c r="J28" s="45">
        <v>0.29399999999999998</v>
      </c>
      <c r="K28" s="45">
        <v>0.30199999999999999</v>
      </c>
      <c r="L28" s="45">
        <v>0.311</v>
      </c>
      <c r="M28" s="45">
        <v>0.32</v>
      </c>
      <c r="N28" s="45">
        <v>0.32900000000000001</v>
      </c>
      <c r="O28" s="45">
        <v>0.33800000000000002</v>
      </c>
      <c r="P28" s="45">
        <v>0.34799999999999998</v>
      </c>
      <c r="Q28" s="45">
        <v>0.35899999999999999</v>
      </c>
      <c r="R28" s="45">
        <v>0.36899999999999999</v>
      </c>
      <c r="S28" s="45">
        <v>0.38100000000000001</v>
      </c>
      <c r="T28" s="45">
        <v>0.39300000000000002</v>
      </c>
      <c r="U28" s="45">
        <v>0.40500000000000003</v>
      </c>
      <c r="V28" s="45">
        <v>0.41799999999999998</v>
      </c>
      <c r="W28" s="45">
        <v>0.432</v>
      </c>
      <c r="X28" s="45">
        <v>0.44600000000000001</v>
      </c>
      <c r="Y28" s="45">
        <v>0.46100000000000002</v>
      </c>
      <c r="Z28" s="45">
        <v>0.47699999999999998</v>
      </c>
      <c r="AA28" s="45">
        <v>0.49299999999999999</v>
      </c>
      <c r="AB28" s="45">
        <v>0.51100000000000001</v>
      </c>
      <c r="AC28" s="45">
        <v>0.52900000000000003</v>
      </c>
      <c r="AD28" s="45">
        <v>0.54900000000000004</v>
      </c>
      <c r="AE28" s="45">
        <v>0.56899999999999995</v>
      </c>
      <c r="AF28" s="45">
        <v>0.59099999999999997</v>
      </c>
      <c r="AG28" s="45">
        <v>0.61399999999999999</v>
      </c>
      <c r="AH28" s="45">
        <v>0.63900000000000001</v>
      </c>
      <c r="AI28" s="45">
        <v>0.66500000000000004</v>
      </c>
      <c r="AJ28" s="45">
        <v>0.69299999999999995</v>
      </c>
      <c r="AK28" s="45">
        <v>0.72299999999999998</v>
      </c>
      <c r="AL28" s="45">
        <v>0.755</v>
      </c>
      <c r="AM28" s="45">
        <v>0.78900000000000003</v>
      </c>
      <c r="AN28" s="45">
        <v>0.82599999999999996</v>
      </c>
      <c r="AO28" s="45">
        <v>0.86599999999999999</v>
      </c>
      <c r="AP28" s="45">
        <v>0.90800000000000003</v>
      </c>
      <c r="AQ28" s="45">
        <v>0.95499999999999996</v>
      </c>
    </row>
    <row r="29" spans="1:43" x14ac:dyDescent="0.25">
      <c r="A29" s="43">
        <v>2</v>
      </c>
      <c r="B29" s="45">
        <v>0.23899999999999999</v>
      </c>
      <c r="C29" s="45">
        <v>0.245</v>
      </c>
      <c r="D29" s="45">
        <v>0.252</v>
      </c>
      <c r="E29" s="45">
        <v>0.25800000000000001</v>
      </c>
      <c r="F29" s="45">
        <v>0.26500000000000001</v>
      </c>
      <c r="G29" s="45">
        <v>0.27200000000000002</v>
      </c>
      <c r="H29" s="45">
        <v>0.27900000000000003</v>
      </c>
      <c r="I29" s="45">
        <v>0.28699999999999998</v>
      </c>
      <c r="J29" s="45">
        <v>0.29499999999999998</v>
      </c>
      <c r="K29" s="45">
        <v>0.30299999999999999</v>
      </c>
      <c r="L29" s="45">
        <v>0.311</v>
      </c>
      <c r="M29" s="45">
        <v>0.32</v>
      </c>
      <c r="N29" s="45">
        <v>0.33</v>
      </c>
      <c r="O29" s="45">
        <v>0.33900000000000002</v>
      </c>
      <c r="P29" s="45">
        <v>0.34899999999999998</v>
      </c>
      <c r="Q29" s="45">
        <v>0.36</v>
      </c>
      <c r="R29" s="45">
        <v>0.37</v>
      </c>
      <c r="S29" s="45">
        <v>0.38200000000000001</v>
      </c>
      <c r="T29" s="45">
        <v>0.39400000000000002</v>
      </c>
      <c r="U29" s="45">
        <v>0.40600000000000003</v>
      </c>
      <c r="V29" s="45">
        <v>0.41899999999999998</v>
      </c>
      <c r="W29" s="45">
        <v>0.433</v>
      </c>
      <c r="X29" s="45">
        <v>0.44700000000000001</v>
      </c>
      <c r="Y29" s="45">
        <v>0.46200000000000002</v>
      </c>
      <c r="Z29" s="45">
        <v>0.47799999999999998</v>
      </c>
      <c r="AA29" s="45">
        <v>0.495</v>
      </c>
      <c r="AB29" s="45">
        <v>0.51200000000000001</v>
      </c>
      <c r="AC29" s="45">
        <v>0.53100000000000003</v>
      </c>
      <c r="AD29" s="45">
        <v>0.55000000000000004</v>
      </c>
      <c r="AE29" s="45">
        <v>0.57099999999999995</v>
      </c>
      <c r="AF29" s="45">
        <v>0.59299999999999997</v>
      </c>
      <c r="AG29" s="45">
        <v>0.61599999999999999</v>
      </c>
      <c r="AH29" s="45">
        <v>0.64100000000000001</v>
      </c>
      <c r="AI29" s="45">
        <v>0.66800000000000004</v>
      </c>
      <c r="AJ29" s="45">
        <v>0.69599999999999995</v>
      </c>
      <c r="AK29" s="45">
        <v>0.72599999999999998</v>
      </c>
      <c r="AL29" s="45">
        <v>0.75800000000000001</v>
      </c>
      <c r="AM29" s="45">
        <v>0.79200000000000004</v>
      </c>
      <c r="AN29" s="45">
        <v>0.82899999999999996</v>
      </c>
      <c r="AO29" s="45">
        <v>0.86899999999999999</v>
      </c>
      <c r="AP29" s="45">
        <v>0.91200000000000003</v>
      </c>
      <c r="AQ29" s="45">
        <v>0.95899999999999996</v>
      </c>
    </row>
    <row r="30" spans="1:43" x14ac:dyDescent="0.25">
      <c r="A30" s="43">
        <v>3</v>
      </c>
      <c r="B30" s="45">
        <v>0.24</v>
      </c>
      <c r="C30" s="45">
        <v>0.246</v>
      </c>
      <c r="D30" s="45">
        <v>0.252</v>
      </c>
      <c r="E30" s="45">
        <v>0.25900000000000001</v>
      </c>
      <c r="F30" s="45">
        <v>0.26600000000000001</v>
      </c>
      <c r="G30" s="45">
        <v>0.27300000000000002</v>
      </c>
      <c r="H30" s="45">
        <v>0.28000000000000003</v>
      </c>
      <c r="I30" s="45">
        <v>0.28799999999999998</v>
      </c>
      <c r="J30" s="45">
        <v>0.29499999999999998</v>
      </c>
      <c r="K30" s="45">
        <v>0.30399999999999999</v>
      </c>
      <c r="L30" s="45">
        <v>0.312</v>
      </c>
      <c r="M30" s="45">
        <v>0.32100000000000001</v>
      </c>
      <c r="N30" s="45">
        <v>0.33</v>
      </c>
      <c r="O30" s="45">
        <v>0.34</v>
      </c>
      <c r="P30" s="45">
        <v>0.35</v>
      </c>
      <c r="Q30" s="45">
        <v>0.36</v>
      </c>
      <c r="R30" s="45">
        <v>0.371</v>
      </c>
      <c r="S30" s="45">
        <v>0.38300000000000001</v>
      </c>
      <c r="T30" s="45">
        <v>0.39500000000000002</v>
      </c>
      <c r="U30" s="45">
        <v>0.40699999999999997</v>
      </c>
      <c r="V30" s="45">
        <v>0.42</v>
      </c>
      <c r="W30" s="45">
        <v>0.434</v>
      </c>
      <c r="X30" s="45">
        <v>0.44800000000000001</v>
      </c>
      <c r="Y30" s="45">
        <v>0.46300000000000002</v>
      </c>
      <c r="Z30" s="45">
        <v>0.47899999999999998</v>
      </c>
      <c r="AA30" s="45">
        <v>0.496</v>
      </c>
      <c r="AB30" s="45">
        <v>0.51400000000000001</v>
      </c>
      <c r="AC30" s="45">
        <v>0.53200000000000003</v>
      </c>
      <c r="AD30" s="45">
        <v>0.55200000000000005</v>
      </c>
      <c r="AE30" s="45">
        <v>0.57299999999999995</v>
      </c>
      <c r="AF30" s="45">
        <v>0.59499999999999997</v>
      </c>
      <c r="AG30" s="45">
        <v>0.61799999999999999</v>
      </c>
      <c r="AH30" s="45">
        <v>0.64300000000000002</v>
      </c>
      <c r="AI30" s="45">
        <v>0.67</v>
      </c>
      <c r="AJ30" s="45">
        <v>0.69799999999999995</v>
      </c>
      <c r="AK30" s="45">
        <v>0.72799999999999998</v>
      </c>
      <c r="AL30" s="45">
        <v>0.76100000000000001</v>
      </c>
      <c r="AM30" s="45">
        <v>0.79500000000000004</v>
      </c>
      <c r="AN30" s="45">
        <v>0.83299999999999996</v>
      </c>
      <c r="AO30" s="45">
        <v>0.873</v>
      </c>
      <c r="AP30" s="45">
        <v>0.91600000000000004</v>
      </c>
      <c r="AQ30" s="45">
        <v>0.96299999999999997</v>
      </c>
    </row>
    <row r="31" spans="1:43" x14ac:dyDescent="0.25">
      <c r="A31" s="43">
        <v>4</v>
      </c>
      <c r="B31" s="45">
        <v>0.24</v>
      </c>
      <c r="C31" s="45">
        <v>0.246</v>
      </c>
      <c r="D31" s="45">
        <v>0.253</v>
      </c>
      <c r="E31" s="45">
        <v>0.25900000000000001</v>
      </c>
      <c r="F31" s="45">
        <v>0.26600000000000001</v>
      </c>
      <c r="G31" s="45">
        <v>0.27300000000000002</v>
      </c>
      <c r="H31" s="45">
        <v>0.28100000000000003</v>
      </c>
      <c r="I31" s="45">
        <v>0.28799999999999998</v>
      </c>
      <c r="J31" s="45">
        <v>0.29599999999999999</v>
      </c>
      <c r="K31" s="45">
        <v>0.30399999999999999</v>
      </c>
      <c r="L31" s="45">
        <v>0.313</v>
      </c>
      <c r="M31" s="45">
        <v>0.32200000000000001</v>
      </c>
      <c r="N31" s="45">
        <v>0.33100000000000002</v>
      </c>
      <c r="O31" s="45">
        <v>0.34100000000000003</v>
      </c>
      <c r="P31" s="45">
        <v>0.35099999999999998</v>
      </c>
      <c r="Q31" s="45">
        <v>0.36099999999999999</v>
      </c>
      <c r="R31" s="45">
        <v>0.372</v>
      </c>
      <c r="S31" s="45">
        <v>0.38400000000000001</v>
      </c>
      <c r="T31" s="45">
        <v>0.39600000000000002</v>
      </c>
      <c r="U31" s="45">
        <v>0.40799999999999997</v>
      </c>
      <c r="V31" s="45">
        <v>0.42099999999999999</v>
      </c>
      <c r="W31" s="45">
        <v>0.435</v>
      </c>
      <c r="X31" s="45">
        <v>0.45</v>
      </c>
      <c r="Y31" s="45">
        <v>0.46500000000000002</v>
      </c>
      <c r="Z31" s="45">
        <v>0.48099999999999998</v>
      </c>
      <c r="AA31" s="45">
        <v>0.498</v>
      </c>
      <c r="AB31" s="45">
        <v>0.51500000000000001</v>
      </c>
      <c r="AC31" s="45">
        <v>0.53400000000000003</v>
      </c>
      <c r="AD31" s="45">
        <v>0.55400000000000005</v>
      </c>
      <c r="AE31" s="45">
        <v>0.57499999999999996</v>
      </c>
      <c r="AF31" s="45">
        <v>0.59699999999999998</v>
      </c>
      <c r="AG31" s="45">
        <v>0.621</v>
      </c>
      <c r="AH31" s="45">
        <v>0.64600000000000002</v>
      </c>
      <c r="AI31" s="45">
        <v>0.67200000000000004</v>
      </c>
      <c r="AJ31" s="45">
        <v>0.70099999999999996</v>
      </c>
      <c r="AK31" s="45">
        <v>0.73099999999999998</v>
      </c>
      <c r="AL31" s="45">
        <v>0.76300000000000001</v>
      </c>
      <c r="AM31" s="45">
        <v>0.79800000000000004</v>
      </c>
      <c r="AN31" s="45">
        <v>0.83599999999999997</v>
      </c>
      <c r="AO31" s="45">
        <v>0.876</v>
      </c>
      <c r="AP31" s="45">
        <v>0.92</v>
      </c>
      <c r="AQ31" s="45">
        <v>0.96699999999999997</v>
      </c>
    </row>
    <row r="32" spans="1:43" x14ac:dyDescent="0.25">
      <c r="A32" s="43">
        <v>5</v>
      </c>
      <c r="B32" s="45">
        <v>0.24099999999999999</v>
      </c>
      <c r="C32" s="45">
        <v>0.247</v>
      </c>
      <c r="D32" s="45">
        <v>0.253</v>
      </c>
      <c r="E32" s="45">
        <v>0.26</v>
      </c>
      <c r="F32" s="45">
        <v>0.26700000000000002</v>
      </c>
      <c r="G32" s="45">
        <v>0.27400000000000002</v>
      </c>
      <c r="H32" s="45">
        <v>0.28100000000000003</v>
      </c>
      <c r="I32" s="45">
        <v>0.28899999999999998</v>
      </c>
      <c r="J32" s="45">
        <v>0.29699999999999999</v>
      </c>
      <c r="K32" s="45">
        <v>0.30499999999999999</v>
      </c>
      <c r="L32" s="45">
        <v>0.314</v>
      </c>
      <c r="M32" s="45">
        <v>0.32300000000000001</v>
      </c>
      <c r="N32" s="45">
        <v>0.33200000000000002</v>
      </c>
      <c r="O32" s="45">
        <v>0.34200000000000003</v>
      </c>
      <c r="P32" s="45">
        <v>0.35199999999999998</v>
      </c>
      <c r="Q32" s="45">
        <v>0.36199999999999999</v>
      </c>
      <c r="R32" s="45">
        <v>0.373</v>
      </c>
      <c r="S32" s="45">
        <v>0.38500000000000001</v>
      </c>
      <c r="T32" s="45">
        <v>0.39700000000000002</v>
      </c>
      <c r="U32" s="45">
        <v>0.40899999999999997</v>
      </c>
      <c r="V32" s="45">
        <v>0.42299999999999999</v>
      </c>
      <c r="W32" s="45">
        <v>0.436</v>
      </c>
      <c r="X32" s="45">
        <v>0.45100000000000001</v>
      </c>
      <c r="Y32" s="45">
        <v>0.46600000000000003</v>
      </c>
      <c r="Z32" s="45">
        <v>0.48199999999999998</v>
      </c>
      <c r="AA32" s="45">
        <v>0.499</v>
      </c>
      <c r="AB32" s="45">
        <v>0.51700000000000002</v>
      </c>
      <c r="AC32" s="45">
        <v>0.53600000000000003</v>
      </c>
      <c r="AD32" s="45">
        <v>0.55600000000000005</v>
      </c>
      <c r="AE32" s="45">
        <v>0.57699999999999996</v>
      </c>
      <c r="AF32" s="45">
        <v>0.59899999999999998</v>
      </c>
      <c r="AG32" s="45">
        <v>0.623</v>
      </c>
      <c r="AH32" s="45">
        <v>0.64800000000000002</v>
      </c>
      <c r="AI32" s="45">
        <v>0.67500000000000004</v>
      </c>
      <c r="AJ32" s="45">
        <v>0.70299999999999996</v>
      </c>
      <c r="AK32" s="45">
        <v>0.73399999999999999</v>
      </c>
      <c r="AL32" s="45">
        <v>0.76600000000000001</v>
      </c>
      <c r="AM32" s="45">
        <v>0.80100000000000005</v>
      </c>
      <c r="AN32" s="45">
        <v>0.83899999999999997</v>
      </c>
      <c r="AO32" s="45">
        <v>0.88</v>
      </c>
      <c r="AP32" s="45">
        <v>0.92400000000000004</v>
      </c>
      <c r="AQ32" s="45">
        <v>0.97099999999999997</v>
      </c>
    </row>
    <row r="33" spans="1:43" x14ac:dyDescent="0.25">
      <c r="A33" s="43">
        <v>6</v>
      </c>
      <c r="B33" s="45">
        <v>0.24099999999999999</v>
      </c>
      <c r="C33" s="45">
        <v>0.247</v>
      </c>
      <c r="D33" s="45">
        <v>0.254</v>
      </c>
      <c r="E33" s="45">
        <v>0.26</v>
      </c>
      <c r="F33" s="45">
        <v>0.26700000000000002</v>
      </c>
      <c r="G33" s="45">
        <v>0.27400000000000002</v>
      </c>
      <c r="H33" s="45">
        <v>0.28199999999999997</v>
      </c>
      <c r="I33" s="45">
        <v>0.28999999999999998</v>
      </c>
      <c r="J33" s="45">
        <v>0.29699999999999999</v>
      </c>
      <c r="K33" s="45">
        <v>0.30599999999999999</v>
      </c>
      <c r="L33" s="45">
        <v>0.314</v>
      </c>
      <c r="M33" s="45">
        <v>0.32300000000000001</v>
      </c>
      <c r="N33" s="45">
        <v>0.33300000000000002</v>
      </c>
      <c r="O33" s="45">
        <v>0.34200000000000003</v>
      </c>
      <c r="P33" s="45">
        <v>0.35299999999999998</v>
      </c>
      <c r="Q33" s="45">
        <v>0.36299999999999999</v>
      </c>
      <c r="R33" s="45">
        <v>0.374</v>
      </c>
      <c r="S33" s="45">
        <v>0.38600000000000001</v>
      </c>
      <c r="T33" s="45">
        <v>0.39800000000000002</v>
      </c>
      <c r="U33" s="45">
        <v>0.41</v>
      </c>
      <c r="V33" s="45">
        <v>0.42399999999999999</v>
      </c>
      <c r="W33" s="45">
        <v>0.438</v>
      </c>
      <c r="X33" s="45">
        <v>0.45200000000000001</v>
      </c>
      <c r="Y33" s="45">
        <v>0.46700000000000003</v>
      </c>
      <c r="Z33" s="45">
        <v>0.48399999999999999</v>
      </c>
      <c r="AA33" s="45">
        <v>0.5</v>
      </c>
      <c r="AB33" s="45">
        <v>0.51800000000000002</v>
      </c>
      <c r="AC33" s="45">
        <v>0.53700000000000003</v>
      </c>
      <c r="AD33" s="45">
        <v>0.55700000000000005</v>
      </c>
      <c r="AE33" s="45">
        <v>0.57799999999999996</v>
      </c>
      <c r="AF33" s="45">
        <v>0.60099999999999998</v>
      </c>
      <c r="AG33" s="45">
        <v>0.625</v>
      </c>
      <c r="AH33" s="45">
        <v>0.65</v>
      </c>
      <c r="AI33" s="45">
        <v>0.67700000000000005</v>
      </c>
      <c r="AJ33" s="45">
        <v>0.70599999999999996</v>
      </c>
      <c r="AK33" s="45">
        <v>0.73599999999999999</v>
      </c>
      <c r="AL33" s="45">
        <v>0.76900000000000002</v>
      </c>
      <c r="AM33" s="45">
        <v>0.80400000000000005</v>
      </c>
      <c r="AN33" s="45">
        <v>0.84199999999999997</v>
      </c>
      <c r="AO33" s="45">
        <v>0.88300000000000001</v>
      </c>
      <c r="AP33" s="45">
        <v>0.92700000000000005</v>
      </c>
      <c r="AQ33" s="45">
        <v>0.97499999999999998</v>
      </c>
    </row>
    <row r="34" spans="1:43" x14ac:dyDescent="0.25">
      <c r="A34" s="43">
        <v>7</v>
      </c>
      <c r="B34" s="45">
        <v>0.24199999999999999</v>
      </c>
      <c r="C34" s="45">
        <v>0.248</v>
      </c>
      <c r="D34" s="45">
        <v>0.254</v>
      </c>
      <c r="E34" s="45">
        <v>0.26100000000000001</v>
      </c>
      <c r="F34" s="45">
        <v>0.26800000000000002</v>
      </c>
      <c r="G34" s="45">
        <v>0.27500000000000002</v>
      </c>
      <c r="H34" s="45">
        <v>0.28199999999999997</v>
      </c>
      <c r="I34" s="45">
        <v>0.28999999999999998</v>
      </c>
      <c r="J34" s="45">
        <v>0.29799999999999999</v>
      </c>
      <c r="K34" s="45">
        <v>0.30599999999999999</v>
      </c>
      <c r="L34" s="45">
        <v>0.315</v>
      </c>
      <c r="M34" s="45">
        <v>0.32400000000000001</v>
      </c>
      <c r="N34" s="45">
        <v>0.33400000000000002</v>
      </c>
      <c r="O34" s="45">
        <v>0.34300000000000003</v>
      </c>
      <c r="P34" s="45">
        <v>0.35299999999999998</v>
      </c>
      <c r="Q34" s="45">
        <v>0.36399999999999999</v>
      </c>
      <c r="R34" s="45">
        <v>0.375</v>
      </c>
      <c r="S34" s="45">
        <v>0.38700000000000001</v>
      </c>
      <c r="T34" s="45">
        <v>0.39900000000000002</v>
      </c>
      <c r="U34" s="45">
        <v>0.41099999999999998</v>
      </c>
      <c r="V34" s="45">
        <v>0.42499999999999999</v>
      </c>
      <c r="W34" s="45">
        <v>0.439</v>
      </c>
      <c r="X34" s="45">
        <v>0.45300000000000001</v>
      </c>
      <c r="Y34" s="45">
        <v>0.46899999999999997</v>
      </c>
      <c r="Z34" s="45">
        <v>0.48499999999999999</v>
      </c>
      <c r="AA34" s="45">
        <v>0.502</v>
      </c>
      <c r="AB34" s="45">
        <v>0.52</v>
      </c>
      <c r="AC34" s="45">
        <v>0.53900000000000003</v>
      </c>
      <c r="AD34" s="45">
        <v>0.55900000000000005</v>
      </c>
      <c r="AE34" s="45">
        <v>0.57999999999999996</v>
      </c>
      <c r="AF34" s="45">
        <v>0.60299999999999998</v>
      </c>
      <c r="AG34" s="45">
        <v>0.627</v>
      </c>
      <c r="AH34" s="45">
        <v>0.65200000000000002</v>
      </c>
      <c r="AI34" s="45">
        <v>0.67900000000000005</v>
      </c>
      <c r="AJ34" s="45">
        <v>0.70799999999999996</v>
      </c>
      <c r="AK34" s="45">
        <v>0.73899999999999999</v>
      </c>
      <c r="AL34" s="45">
        <v>0.77200000000000002</v>
      </c>
      <c r="AM34" s="45">
        <v>0.80800000000000005</v>
      </c>
      <c r="AN34" s="45">
        <v>0.84599999999999997</v>
      </c>
      <c r="AO34" s="45">
        <v>0.88700000000000001</v>
      </c>
      <c r="AP34" s="45">
        <v>0.93100000000000005</v>
      </c>
      <c r="AQ34" s="45">
        <v>0.97899999999999998</v>
      </c>
    </row>
    <row r="35" spans="1:43" x14ac:dyDescent="0.25">
      <c r="A35" s="43">
        <v>8</v>
      </c>
      <c r="B35" s="45">
        <v>0.24199999999999999</v>
      </c>
      <c r="C35" s="45">
        <v>0.248</v>
      </c>
      <c r="D35" s="45">
        <v>0.255</v>
      </c>
      <c r="E35" s="45">
        <v>0.26100000000000001</v>
      </c>
      <c r="F35" s="45">
        <v>0.26800000000000002</v>
      </c>
      <c r="G35" s="45">
        <v>0.27600000000000002</v>
      </c>
      <c r="H35" s="45">
        <v>0.28299999999999997</v>
      </c>
      <c r="I35" s="45">
        <v>0.29099999999999998</v>
      </c>
      <c r="J35" s="45">
        <v>0.29899999999999999</v>
      </c>
      <c r="K35" s="45">
        <v>0.307</v>
      </c>
      <c r="L35" s="45">
        <v>0.316</v>
      </c>
      <c r="M35" s="45">
        <v>0.32500000000000001</v>
      </c>
      <c r="N35" s="45">
        <v>0.33400000000000002</v>
      </c>
      <c r="O35" s="45">
        <v>0.34399999999999997</v>
      </c>
      <c r="P35" s="45">
        <v>0.35399999999999998</v>
      </c>
      <c r="Q35" s="45">
        <v>0.36499999999999999</v>
      </c>
      <c r="R35" s="45">
        <v>0.376</v>
      </c>
      <c r="S35" s="45">
        <v>0.38800000000000001</v>
      </c>
      <c r="T35" s="45">
        <v>0.4</v>
      </c>
      <c r="U35" s="45">
        <v>0.41299999999999998</v>
      </c>
      <c r="V35" s="45">
        <v>0.42599999999999999</v>
      </c>
      <c r="W35" s="45">
        <v>0.44</v>
      </c>
      <c r="X35" s="45">
        <v>0.45500000000000002</v>
      </c>
      <c r="Y35" s="45">
        <v>0.47</v>
      </c>
      <c r="Z35" s="45">
        <v>0.48599999999999999</v>
      </c>
      <c r="AA35" s="45">
        <v>0.503</v>
      </c>
      <c r="AB35" s="45">
        <v>0.52100000000000002</v>
      </c>
      <c r="AC35" s="45">
        <v>0.54</v>
      </c>
      <c r="AD35" s="45">
        <v>0.56100000000000005</v>
      </c>
      <c r="AE35" s="45">
        <v>0.58199999999999996</v>
      </c>
      <c r="AF35" s="45">
        <v>0.60499999999999998</v>
      </c>
      <c r="AG35" s="45">
        <v>0.629</v>
      </c>
      <c r="AH35" s="45">
        <v>0.65400000000000003</v>
      </c>
      <c r="AI35" s="45">
        <v>0.68100000000000005</v>
      </c>
      <c r="AJ35" s="45">
        <v>0.71</v>
      </c>
      <c r="AK35" s="45">
        <v>0.74199999999999999</v>
      </c>
      <c r="AL35" s="45">
        <v>0.77500000000000002</v>
      </c>
      <c r="AM35" s="45">
        <v>0.81100000000000005</v>
      </c>
      <c r="AN35" s="45">
        <v>0.84899999999999998</v>
      </c>
      <c r="AO35" s="45">
        <v>0.89</v>
      </c>
      <c r="AP35" s="45">
        <v>0.93500000000000005</v>
      </c>
      <c r="AQ35" s="45">
        <v>0.98299999999999998</v>
      </c>
    </row>
    <row r="36" spans="1:43" x14ac:dyDescent="0.25">
      <c r="A36" s="43">
        <v>9</v>
      </c>
      <c r="B36" s="45">
        <v>0.24299999999999999</v>
      </c>
      <c r="C36" s="45">
        <v>0.249</v>
      </c>
      <c r="D36" s="45">
        <v>0.255</v>
      </c>
      <c r="E36" s="45">
        <v>0.26200000000000001</v>
      </c>
      <c r="F36" s="45">
        <v>0.26900000000000002</v>
      </c>
      <c r="G36" s="45">
        <v>0.27600000000000002</v>
      </c>
      <c r="H36" s="45">
        <v>0.28399999999999997</v>
      </c>
      <c r="I36" s="45">
        <v>0.29099999999999998</v>
      </c>
      <c r="J36" s="45">
        <v>0.3</v>
      </c>
      <c r="K36" s="45">
        <v>0.308</v>
      </c>
      <c r="L36" s="45">
        <v>0.317</v>
      </c>
      <c r="M36" s="45">
        <v>0.32600000000000001</v>
      </c>
      <c r="N36" s="45">
        <v>0.33500000000000002</v>
      </c>
      <c r="O36" s="45">
        <v>0.34499999999999997</v>
      </c>
      <c r="P36" s="45">
        <v>0.35499999999999998</v>
      </c>
      <c r="Q36" s="45">
        <v>0.36599999999999999</v>
      </c>
      <c r="R36" s="45">
        <v>0.377</v>
      </c>
      <c r="S36" s="45">
        <v>0.38900000000000001</v>
      </c>
      <c r="T36" s="45">
        <v>0.40100000000000002</v>
      </c>
      <c r="U36" s="45">
        <v>0.41399999999999998</v>
      </c>
      <c r="V36" s="45">
        <v>0.42699999999999999</v>
      </c>
      <c r="W36" s="45">
        <v>0.441</v>
      </c>
      <c r="X36" s="45">
        <v>0.45600000000000002</v>
      </c>
      <c r="Y36" s="45">
        <v>0.47099999999999997</v>
      </c>
      <c r="Z36" s="45">
        <v>0.48799999999999999</v>
      </c>
      <c r="AA36" s="45">
        <v>0.505</v>
      </c>
      <c r="AB36" s="45">
        <v>0.52300000000000002</v>
      </c>
      <c r="AC36" s="45">
        <v>0.54200000000000004</v>
      </c>
      <c r="AD36" s="45">
        <v>0.56200000000000006</v>
      </c>
      <c r="AE36" s="45">
        <v>0.58399999999999996</v>
      </c>
      <c r="AF36" s="45">
        <v>0.60699999999999998</v>
      </c>
      <c r="AG36" s="45">
        <v>0.63100000000000001</v>
      </c>
      <c r="AH36" s="45">
        <v>0.65600000000000003</v>
      </c>
      <c r="AI36" s="45">
        <v>0.68400000000000005</v>
      </c>
      <c r="AJ36" s="45">
        <v>0.71299999999999997</v>
      </c>
      <c r="AK36" s="45">
        <v>0.74399999999999999</v>
      </c>
      <c r="AL36" s="45">
        <v>0.77800000000000002</v>
      </c>
      <c r="AM36" s="45">
        <v>0.81399999999999995</v>
      </c>
      <c r="AN36" s="45">
        <v>0.85199999999999998</v>
      </c>
      <c r="AO36" s="45">
        <v>0.89400000000000002</v>
      </c>
      <c r="AP36" s="45">
        <v>0.93899999999999995</v>
      </c>
      <c r="AQ36" s="45">
        <v>0.98799999999999999</v>
      </c>
    </row>
    <row r="37" spans="1:43" x14ac:dyDescent="0.25">
      <c r="A37" s="43">
        <v>10</v>
      </c>
      <c r="B37" s="45">
        <v>0.24299999999999999</v>
      </c>
      <c r="C37" s="45">
        <v>0.249</v>
      </c>
      <c r="D37" s="45">
        <v>0.25600000000000001</v>
      </c>
      <c r="E37" s="45">
        <v>0.26300000000000001</v>
      </c>
      <c r="F37" s="45">
        <v>0.27</v>
      </c>
      <c r="G37" s="45">
        <v>0.27700000000000002</v>
      </c>
      <c r="H37" s="45">
        <v>0.28399999999999997</v>
      </c>
      <c r="I37" s="45">
        <v>0.29199999999999998</v>
      </c>
      <c r="J37" s="45">
        <v>0.3</v>
      </c>
      <c r="K37" s="45">
        <v>0.309</v>
      </c>
      <c r="L37" s="45">
        <v>0.317</v>
      </c>
      <c r="M37" s="45">
        <v>0.32600000000000001</v>
      </c>
      <c r="N37" s="45">
        <v>0.33600000000000002</v>
      </c>
      <c r="O37" s="45">
        <v>0.34599999999999997</v>
      </c>
      <c r="P37" s="45">
        <v>0.35599999999999998</v>
      </c>
      <c r="Q37" s="45">
        <v>0.36699999999999999</v>
      </c>
      <c r="R37" s="45">
        <v>0.378</v>
      </c>
      <c r="S37" s="45">
        <v>0.39</v>
      </c>
      <c r="T37" s="45">
        <v>0.40200000000000002</v>
      </c>
      <c r="U37" s="45">
        <v>0.41499999999999998</v>
      </c>
      <c r="V37" s="45">
        <v>0.42799999999999999</v>
      </c>
      <c r="W37" s="45">
        <v>0.442</v>
      </c>
      <c r="X37" s="45">
        <v>0.45700000000000002</v>
      </c>
      <c r="Y37" s="45">
        <v>0.47299999999999998</v>
      </c>
      <c r="Z37" s="45">
        <v>0.48899999999999999</v>
      </c>
      <c r="AA37" s="45">
        <v>0.50600000000000001</v>
      </c>
      <c r="AB37" s="45">
        <v>0.52400000000000002</v>
      </c>
      <c r="AC37" s="45">
        <v>0.54400000000000004</v>
      </c>
      <c r="AD37" s="45">
        <v>0.56399999999999995</v>
      </c>
      <c r="AE37" s="45">
        <v>0.58599999999999997</v>
      </c>
      <c r="AF37" s="45">
        <v>0.60799999999999998</v>
      </c>
      <c r="AG37" s="45">
        <v>0.63300000000000001</v>
      </c>
      <c r="AH37" s="45">
        <v>0.65900000000000003</v>
      </c>
      <c r="AI37" s="45">
        <v>0.68600000000000005</v>
      </c>
      <c r="AJ37" s="45">
        <v>0.71499999999999997</v>
      </c>
      <c r="AK37" s="45">
        <v>0.747</v>
      </c>
      <c r="AL37" s="45">
        <v>0.78</v>
      </c>
      <c r="AM37" s="45">
        <v>0.81699999999999995</v>
      </c>
      <c r="AN37" s="45">
        <v>0.85599999999999998</v>
      </c>
      <c r="AO37" s="45">
        <v>0.89700000000000002</v>
      </c>
      <c r="AP37" s="45">
        <v>0.94299999999999995</v>
      </c>
      <c r="AQ37" s="45">
        <v>0.99199999999999999</v>
      </c>
    </row>
    <row r="38" spans="1:43" x14ac:dyDescent="0.25">
      <c r="A38" s="43">
        <v>11</v>
      </c>
      <c r="B38" s="45">
        <v>0.24399999999999999</v>
      </c>
      <c r="C38" s="45">
        <v>0.25</v>
      </c>
      <c r="D38" s="45">
        <v>0.25600000000000001</v>
      </c>
      <c r="E38" s="45">
        <v>0.26300000000000001</v>
      </c>
      <c r="F38" s="45">
        <v>0.27</v>
      </c>
      <c r="G38" s="45">
        <v>0.27700000000000002</v>
      </c>
      <c r="H38" s="45">
        <v>0.28499999999999998</v>
      </c>
      <c r="I38" s="45">
        <v>0.29299999999999998</v>
      </c>
      <c r="J38" s="45">
        <v>0.30099999999999999</v>
      </c>
      <c r="K38" s="45">
        <v>0.309</v>
      </c>
      <c r="L38" s="45">
        <v>0.318</v>
      </c>
      <c r="M38" s="45">
        <v>0.32700000000000001</v>
      </c>
      <c r="N38" s="45">
        <v>0.33700000000000002</v>
      </c>
      <c r="O38" s="45">
        <v>0.34699999999999998</v>
      </c>
      <c r="P38" s="45">
        <v>0.35699999999999998</v>
      </c>
      <c r="Q38" s="45">
        <v>0.36799999999999999</v>
      </c>
      <c r="R38" s="45">
        <v>0.379</v>
      </c>
      <c r="S38" s="45">
        <v>0.39100000000000001</v>
      </c>
      <c r="T38" s="45">
        <v>0.40300000000000002</v>
      </c>
      <c r="U38" s="45">
        <v>0.41599999999999998</v>
      </c>
      <c r="V38" s="45">
        <v>0.42899999999999999</v>
      </c>
      <c r="W38" s="45">
        <v>0.443</v>
      </c>
      <c r="X38" s="45">
        <v>0.45800000000000002</v>
      </c>
      <c r="Y38" s="45">
        <v>0.47399999999999998</v>
      </c>
      <c r="Z38" s="45">
        <v>0.49</v>
      </c>
      <c r="AA38" s="45">
        <v>0.50800000000000001</v>
      </c>
      <c r="AB38" s="45">
        <v>0.52600000000000002</v>
      </c>
      <c r="AC38" s="45">
        <v>0.54500000000000004</v>
      </c>
      <c r="AD38" s="45">
        <v>0.56599999999999995</v>
      </c>
      <c r="AE38" s="45">
        <v>0.58699999999999997</v>
      </c>
      <c r="AF38" s="45">
        <v>0.61</v>
      </c>
      <c r="AG38" s="45">
        <v>0.63500000000000001</v>
      </c>
      <c r="AH38" s="45">
        <v>0.66100000000000003</v>
      </c>
      <c r="AI38" s="45">
        <v>0.68799999999999994</v>
      </c>
      <c r="AJ38" s="45">
        <v>0.71799999999999997</v>
      </c>
      <c r="AK38" s="45">
        <v>0.749</v>
      </c>
      <c r="AL38" s="45">
        <v>0.78300000000000003</v>
      </c>
      <c r="AM38" s="45">
        <v>0.82</v>
      </c>
      <c r="AN38" s="45">
        <v>0.85899999999999999</v>
      </c>
      <c r="AO38" s="45">
        <v>0.90100000000000002</v>
      </c>
      <c r="AP38" s="45">
        <v>0.94699999999999995</v>
      </c>
      <c r="AQ38" s="45">
        <v>0.996</v>
      </c>
    </row>
  </sheetData>
  <sheetProtection algorithmName="SHA-512" hashValue="tXRFvDg90Uw3hhj70mRye+FKTu1zxpVI1SyYjs0k89RrFcNVIA68Qzyx9UM9TwlublHudXz0Fwfo57fq+5Co/g==" saltValue="+Sbt0hzKM/69UxI+lletKQ==" spinCount="100000" sheet="1" objects="1" scenarios="1"/>
  <conditionalFormatting sqref="A6:A21">
    <cfRule type="expression" dxfId="417" priority="9" stopIfTrue="1">
      <formula>MOD(ROW(),2)=0</formula>
    </cfRule>
    <cfRule type="expression" dxfId="416" priority="10" stopIfTrue="1">
      <formula>MOD(ROW(),2)&lt;&gt;0</formula>
    </cfRule>
  </conditionalFormatting>
  <conditionalFormatting sqref="B6:AQ21">
    <cfRule type="expression" dxfId="415" priority="11" stopIfTrue="1">
      <formula>MOD(ROW(),2)=0</formula>
    </cfRule>
    <cfRule type="expression" dxfId="414" priority="12" stopIfTrue="1">
      <formula>MOD(ROW(),2)&lt;&gt;0</formula>
    </cfRule>
  </conditionalFormatting>
  <conditionalFormatting sqref="A26:A38">
    <cfRule type="expression" dxfId="413" priority="13" stopIfTrue="1">
      <formula>MOD(ROW(),2)=0</formula>
    </cfRule>
    <cfRule type="expression" dxfId="412" priority="14" stopIfTrue="1">
      <formula>MOD(ROW(),2)&lt;&gt;0</formula>
    </cfRule>
  </conditionalFormatting>
  <conditionalFormatting sqref="B26:AQ38">
    <cfRule type="expression" dxfId="411" priority="15" stopIfTrue="1">
      <formula>MOD(ROW(),2)=0</formula>
    </cfRule>
    <cfRule type="expression" dxfId="410" priority="16"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B7C1-2369-425D-A5B3-289C5171310B}">
  <sheetPr codeName="Sheet51"/>
  <dimension ref="A1:B39"/>
  <sheetViews>
    <sheetView showGridLines="0" workbookViewId="0">
      <selection activeCell="A6" sqref="A6"/>
    </sheetView>
  </sheetViews>
  <sheetFormatPr defaultRowHeight="12.5" x14ac:dyDescent="0.25"/>
  <cols>
    <col min="1" max="1" width="31.632812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Pension Debit - x-330</v>
      </c>
    </row>
    <row r="6" spans="1:2" x14ac:dyDescent="0.25">
      <c r="A6" s="40" t="s">
        <v>390</v>
      </c>
      <c r="B6" s="47" t="s">
        <v>391</v>
      </c>
    </row>
    <row r="7" spans="1:2" x14ac:dyDescent="0.25">
      <c r="A7" s="40" t="s">
        <v>392</v>
      </c>
      <c r="B7" s="47" t="s">
        <v>31</v>
      </c>
    </row>
    <row r="8" spans="1:2" x14ac:dyDescent="0.25">
      <c r="A8" s="40" t="s">
        <v>138</v>
      </c>
      <c r="B8" s="47">
        <v>2015</v>
      </c>
    </row>
    <row r="9" spans="1:2" x14ac:dyDescent="0.25">
      <c r="A9" s="40" t="s">
        <v>139</v>
      </c>
      <c r="B9" s="47" t="s">
        <v>231</v>
      </c>
    </row>
    <row r="10" spans="1:2" ht="25" x14ac:dyDescent="0.25">
      <c r="A10" s="40" t="s">
        <v>6</v>
      </c>
      <c r="B10" s="47" t="s">
        <v>262</v>
      </c>
    </row>
    <row r="11" spans="1:2" x14ac:dyDescent="0.25">
      <c r="A11" s="40" t="s">
        <v>140</v>
      </c>
      <c r="B11" s="47" t="s">
        <v>233</v>
      </c>
    </row>
    <row r="12" spans="1:2" ht="25" x14ac:dyDescent="0.25">
      <c r="A12" s="40" t="s">
        <v>141</v>
      </c>
      <c r="B12" s="47" t="s">
        <v>263</v>
      </c>
    </row>
    <row r="13" spans="1:2" x14ac:dyDescent="0.25">
      <c r="A13" s="40" t="s">
        <v>393</v>
      </c>
      <c r="B13" s="47" t="s">
        <v>155</v>
      </c>
    </row>
    <row r="14" spans="1:2" x14ac:dyDescent="0.25">
      <c r="A14" s="40" t="s">
        <v>143</v>
      </c>
      <c r="B14" s="47">
        <v>330</v>
      </c>
    </row>
    <row r="15" spans="1:2" x14ac:dyDescent="0.25">
      <c r="A15" s="40" t="s">
        <v>394</v>
      </c>
      <c r="B15" s="47" t="s">
        <v>264</v>
      </c>
    </row>
    <row r="16" spans="1:2" x14ac:dyDescent="0.25">
      <c r="A16" s="40" t="s">
        <v>145</v>
      </c>
      <c r="B16" s="47" t="s">
        <v>265</v>
      </c>
    </row>
    <row r="17" spans="1:2" x14ac:dyDescent="0.25">
      <c r="A17" s="41" t="s">
        <v>395</v>
      </c>
      <c r="B17" s="47"/>
    </row>
    <row r="18" spans="1:2" x14ac:dyDescent="0.25">
      <c r="A18" s="40" t="s">
        <v>147</v>
      </c>
      <c r="B18" s="48">
        <v>46163</v>
      </c>
    </row>
    <row r="19" spans="1:2" x14ac:dyDescent="0.25">
      <c r="A19" s="40" t="s">
        <v>148</v>
      </c>
      <c r="B19" s="48"/>
    </row>
    <row r="20" spans="1:2" x14ac:dyDescent="0.25">
      <c r="A20" s="40" t="s">
        <v>149</v>
      </c>
      <c r="B20" s="47" t="s">
        <v>158</v>
      </c>
    </row>
    <row r="21" spans="1:2" x14ac:dyDescent="0.25">
      <c r="A21" s="40" t="s">
        <v>396</v>
      </c>
      <c r="B21" s="47" t="s">
        <v>77</v>
      </c>
    </row>
    <row r="23" spans="1:2" x14ac:dyDescent="0.25">
      <c r="A23" s="23" t="str">
        <f>HYPERLINK("#'Factor List'!A1", "Back to Factor List")</f>
        <v>Back to Factor List</v>
      </c>
      <c r="B23" s="23" t="str">
        <f>HYPERLINK("#'Assumptions'!A1", "Assumptions")</f>
        <v>Assumptions</v>
      </c>
    </row>
    <row r="26" spans="1:2" s="57" customFormat="1" ht="13" x14ac:dyDescent="0.25">
      <c r="A26" s="56" t="s">
        <v>413</v>
      </c>
      <c r="B26" s="56" t="s">
        <v>414</v>
      </c>
    </row>
    <row r="27" spans="1:2" x14ac:dyDescent="0.25">
      <c r="A27" s="43">
        <v>0</v>
      </c>
      <c r="B27" s="45">
        <v>1</v>
      </c>
    </row>
    <row r="28" spans="1:2" x14ac:dyDescent="0.25">
      <c r="A28" s="43">
        <v>1</v>
      </c>
      <c r="B28" s="45">
        <v>0.93899999999999995</v>
      </c>
    </row>
    <row r="29" spans="1:2" x14ac:dyDescent="0.25">
      <c r="A29" s="43">
        <v>2</v>
      </c>
      <c r="B29" s="45">
        <v>0.88300000000000001</v>
      </c>
    </row>
    <row r="30" spans="1:2" x14ac:dyDescent="0.25">
      <c r="A30" s="43">
        <v>3</v>
      </c>
      <c r="B30" s="45">
        <v>0.83299999999999996</v>
      </c>
    </row>
    <row r="31" spans="1:2" x14ac:dyDescent="0.25">
      <c r="A31" s="43">
        <v>4</v>
      </c>
      <c r="B31" s="45">
        <v>0.78700000000000003</v>
      </c>
    </row>
    <row r="32" spans="1:2" x14ac:dyDescent="0.25">
      <c r="A32" s="43">
        <v>5</v>
      </c>
      <c r="B32" s="45">
        <v>0.745</v>
      </c>
    </row>
    <row r="33" spans="1:2" x14ac:dyDescent="0.25">
      <c r="A33" s="43">
        <v>6</v>
      </c>
      <c r="B33" s="45">
        <v>0.70599999999999996</v>
      </c>
    </row>
    <row r="34" spans="1:2" x14ac:dyDescent="0.25">
      <c r="A34" s="43">
        <v>7</v>
      </c>
      <c r="B34" s="45">
        <v>0.67100000000000004</v>
      </c>
    </row>
    <row r="35" spans="1:2" x14ac:dyDescent="0.25">
      <c r="A35" s="43">
        <v>8</v>
      </c>
      <c r="B35" s="45">
        <v>0.63800000000000001</v>
      </c>
    </row>
    <row r="36" spans="1:2" x14ac:dyDescent="0.25">
      <c r="A36" s="43">
        <v>9</v>
      </c>
      <c r="B36" s="45">
        <v>0.60799999999999998</v>
      </c>
    </row>
    <row r="37" spans="1:2" x14ac:dyDescent="0.25">
      <c r="A37" s="43">
        <v>10</v>
      </c>
      <c r="B37" s="45">
        <v>0.57999999999999996</v>
      </c>
    </row>
    <row r="38" spans="1:2" x14ac:dyDescent="0.25">
      <c r="A38" s="43">
        <v>11</v>
      </c>
      <c r="B38" s="45">
        <v>0.55400000000000005</v>
      </c>
    </row>
    <row r="39" spans="1:2" x14ac:dyDescent="0.25">
      <c r="A39" s="43">
        <v>12</v>
      </c>
      <c r="B39" s="45">
        <v>0.53</v>
      </c>
    </row>
  </sheetData>
  <sheetProtection algorithmName="SHA-512" hashValue="bEv2MxsXlP3oSRt9lzZtBIL62oGiuMkuCXj7NI7XO8qoI9JBOdbeNY0WJ+E2wwbiEOckiRYNXucpnLJLu1F9EA==" saltValue="fjosn2cTEfHu9zomkQc6uQ==" spinCount="100000" sheet="1" objects="1" scenarios="1"/>
  <conditionalFormatting sqref="A6:A21">
    <cfRule type="expression" dxfId="407" priority="9" stopIfTrue="1">
      <formula>MOD(ROW(),2)=0</formula>
    </cfRule>
    <cfRule type="expression" dxfId="406" priority="10" stopIfTrue="1">
      <formula>MOD(ROW(),2)&lt;&gt;0</formula>
    </cfRule>
  </conditionalFormatting>
  <conditionalFormatting sqref="B6:B21">
    <cfRule type="expression" dxfId="405" priority="11" stopIfTrue="1">
      <formula>MOD(ROW(),2)=0</formula>
    </cfRule>
    <cfRule type="expression" dxfId="404" priority="12" stopIfTrue="1">
      <formula>MOD(ROW(),2)&lt;&gt;0</formula>
    </cfRule>
  </conditionalFormatting>
  <conditionalFormatting sqref="A26:A39">
    <cfRule type="expression" dxfId="403" priority="13" stopIfTrue="1">
      <formula>MOD(ROW(),2)=0</formula>
    </cfRule>
    <cfRule type="expression" dxfId="402" priority="14" stopIfTrue="1">
      <formula>MOD(ROW(),2)&lt;&gt;0</formula>
    </cfRule>
  </conditionalFormatting>
  <conditionalFormatting sqref="B26:B39">
    <cfRule type="expression" dxfId="401" priority="15" stopIfTrue="1">
      <formula>MOD(ROW(),2)=0</formula>
    </cfRule>
    <cfRule type="expression" dxfId="400" priority="16"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92"/>
  <sheetViews>
    <sheetView showGridLines="0" tabSelected="1" zoomScaleNormal="100" workbookViewId="0">
      <selection activeCell="A6" sqref="A6"/>
    </sheetView>
  </sheetViews>
  <sheetFormatPr defaultColWidth="9.36328125" defaultRowHeight="12.5" x14ac:dyDescent="0.25"/>
  <cols>
    <col min="1" max="4" width="12.54296875" style="32" customWidth="1"/>
    <col min="5" max="5" width="48.54296875" style="32" customWidth="1"/>
    <col min="6" max="6" width="12.54296875" style="32" customWidth="1"/>
    <col min="7" max="7" width="48.54296875" style="32" customWidth="1"/>
    <col min="8" max="9" width="12.54296875" style="32" customWidth="1"/>
    <col min="10" max="10" width="18.54296875" style="32" customWidth="1"/>
    <col min="11" max="11" width="12.54296875" style="32" customWidth="1"/>
    <col min="12" max="12" width="48.54296875" style="32" hidden="1" customWidth="1"/>
    <col min="13" max="14" width="12.54296875" style="33" customWidth="1"/>
    <col min="15" max="16" width="12.54296875" style="32" customWidth="1"/>
    <col min="17" max="16384" width="9.36328125" style="32"/>
  </cols>
  <sheetData>
    <row r="1" spans="1:16" s="1" customFormat="1" ht="20" x14ac:dyDescent="0.4">
      <c r="A1" s="2" t="s">
        <v>0</v>
      </c>
      <c r="M1" s="31"/>
      <c r="N1" s="31"/>
    </row>
    <row r="2" spans="1:16" s="1" customFormat="1" ht="15.5" x14ac:dyDescent="0.35">
      <c r="A2" s="30" t="s">
        <v>1</v>
      </c>
      <c r="B2" s="3" t="str">
        <f>wb_title</f>
        <v>Fire_S - Consolidated Factor Spreadsheet</v>
      </c>
      <c r="M2" s="31"/>
      <c r="N2" s="31"/>
    </row>
    <row r="3" spans="1:16" s="1" customFormat="1" ht="15.5" x14ac:dyDescent="0.35">
      <c r="A3" s="30" t="s">
        <v>2</v>
      </c>
      <c r="B3" s="3" t="s">
        <v>135</v>
      </c>
      <c r="M3" s="31"/>
      <c r="N3" s="31"/>
    </row>
    <row r="6" spans="1:16" ht="13" x14ac:dyDescent="0.3">
      <c r="A6" s="34" t="s">
        <v>135</v>
      </c>
    </row>
    <row r="7" spans="1:16" s="35" customFormat="1" ht="37.5" x14ac:dyDescent="0.25">
      <c r="A7" s="35" t="s">
        <v>136</v>
      </c>
      <c r="B7" s="35" t="s">
        <v>137</v>
      </c>
      <c r="C7" s="35" t="s">
        <v>138</v>
      </c>
      <c r="D7" s="35" t="s">
        <v>139</v>
      </c>
      <c r="E7" s="35" t="s">
        <v>6</v>
      </c>
      <c r="F7" s="35" t="s">
        <v>140</v>
      </c>
      <c r="G7" s="35" t="s">
        <v>141</v>
      </c>
      <c r="H7" s="35" t="s">
        <v>142</v>
      </c>
      <c r="I7" s="35" t="s">
        <v>143</v>
      </c>
      <c r="J7" s="35" t="s">
        <v>144</v>
      </c>
      <c r="K7" s="35" t="s">
        <v>145</v>
      </c>
      <c r="L7" s="35" t="s">
        <v>146</v>
      </c>
      <c r="M7" s="36" t="s">
        <v>147</v>
      </c>
      <c r="N7" s="36" t="s">
        <v>148</v>
      </c>
      <c r="O7" s="35" t="s">
        <v>149</v>
      </c>
      <c r="P7" s="35" t="s">
        <v>150</v>
      </c>
    </row>
    <row r="8" spans="1:16" ht="25" x14ac:dyDescent="0.25">
      <c r="A8" s="59" t="str">
        <f>HYPERLINK("#'x-" &amp; factor_list_table[[#This Row],[Series Number]] &amp; "'!A1", "x-" &amp; factor_list_table[[#This Row],[Series Number]])</f>
        <v>x-201</v>
      </c>
      <c r="B8" s="60" t="s">
        <v>31</v>
      </c>
      <c r="C8" s="62">
        <v>1992</v>
      </c>
      <c r="D8" s="60" t="s">
        <v>151</v>
      </c>
      <c r="E8" s="60" t="s">
        <v>152</v>
      </c>
      <c r="F8" s="60" t="s">
        <v>153</v>
      </c>
      <c r="G8" s="60" t="s">
        <v>154</v>
      </c>
      <c r="H8" s="62" t="s">
        <v>155</v>
      </c>
      <c r="I8" s="62">
        <v>201</v>
      </c>
      <c r="J8" s="60" t="s">
        <v>156</v>
      </c>
      <c r="K8" s="60" t="s">
        <v>157</v>
      </c>
      <c r="L8" s="60"/>
      <c r="M8" s="61">
        <v>46163</v>
      </c>
      <c r="N8" s="61"/>
      <c r="O8" s="60" t="s">
        <v>158</v>
      </c>
      <c r="P8" s="60" t="s">
        <v>77</v>
      </c>
    </row>
    <row r="9" spans="1:16" ht="25" x14ac:dyDescent="0.25">
      <c r="A9" s="59" t="str">
        <f>HYPERLINK("#'x-" &amp; factor_list_table[[#This Row],[Series Number]] &amp; "'!A1", "x-" &amp; factor_list_table[[#This Row],[Series Number]])</f>
        <v>x-202</v>
      </c>
      <c r="B9" s="60" t="s">
        <v>31</v>
      </c>
      <c r="C9" s="62">
        <v>1992</v>
      </c>
      <c r="D9" s="60" t="s">
        <v>151</v>
      </c>
      <c r="E9" s="60" t="s">
        <v>152</v>
      </c>
      <c r="F9" s="60" t="s">
        <v>159</v>
      </c>
      <c r="G9" s="60" t="s">
        <v>154</v>
      </c>
      <c r="H9" s="62" t="s">
        <v>155</v>
      </c>
      <c r="I9" s="62">
        <v>202</v>
      </c>
      <c r="J9" s="60" t="s">
        <v>160</v>
      </c>
      <c r="K9" s="60" t="s">
        <v>161</v>
      </c>
      <c r="L9" s="60"/>
      <c r="M9" s="61">
        <v>46163</v>
      </c>
      <c r="N9" s="61"/>
      <c r="O9" s="60" t="s">
        <v>158</v>
      </c>
      <c r="P9" s="60" t="s">
        <v>77</v>
      </c>
    </row>
    <row r="10" spans="1:16" ht="25" x14ac:dyDescent="0.25">
      <c r="A10" s="59" t="str">
        <f>HYPERLINK("#'x-" &amp; factor_list_table[[#This Row],[Series Number]] &amp; "'!A1", "x-" &amp; factor_list_table[[#This Row],[Series Number]])</f>
        <v>x-203</v>
      </c>
      <c r="B10" s="60" t="s">
        <v>31</v>
      </c>
      <c r="C10" s="62">
        <v>2006</v>
      </c>
      <c r="D10" s="60" t="s">
        <v>151</v>
      </c>
      <c r="E10" s="60" t="s">
        <v>162</v>
      </c>
      <c r="F10" s="60" t="s">
        <v>153</v>
      </c>
      <c r="G10" s="60" t="s">
        <v>154</v>
      </c>
      <c r="H10" s="62" t="s">
        <v>155</v>
      </c>
      <c r="I10" s="62">
        <v>203</v>
      </c>
      <c r="J10" s="60" t="s">
        <v>163</v>
      </c>
      <c r="K10" s="60" t="s">
        <v>157</v>
      </c>
      <c r="L10" s="60"/>
      <c r="M10" s="61">
        <v>46163</v>
      </c>
      <c r="N10" s="61"/>
      <c r="O10" s="60" t="s">
        <v>158</v>
      </c>
      <c r="P10" s="60" t="s">
        <v>77</v>
      </c>
    </row>
    <row r="11" spans="1:16" ht="25" x14ac:dyDescent="0.25">
      <c r="A11" s="59" t="str">
        <f>HYPERLINK("#'x-" &amp; factor_list_table[[#This Row],[Series Number]] &amp; "'!A1", "x-" &amp; factor_list_table[[#This Row],[Series Number]])</f>
        <v>x-204</v>
      </c>
      <c r="B11" s="60" t="s">
        <v>31</v>
      </c>
      <c r="C11" s="62">
        <v>2006</v>
      </c>
      <c r="D11" s="60" t="s">
        <v>151</v>
      </c>
      <c r="E11" s="60" t="s">
        <v>162</v>
      </c>
      <c r="F11" s="60" t="s">
        <v>159</v>
      </c>
      <c r="G11" s="60" t="s">
        <v>154</v>
      </c>
      <c r="H11" s="62" t="s">
        <v>155</v>
      </c>
      <c r="I11" s="62">
        <v>204</v>
      </c>
      <c r="J11" s="60" t="s">
        <v>164</v>
      </c>
      <c r="K11" s="60" t="s">
        <v>161</v>
      </c>
      <c r="L11" s="60"/>
      <c r="M11" s="61">
        <v>46163</v>
      </c>
      <c r="N11" s="61"/>
      <c r="O11" s="60" t="s">
        <v>158</v>
      </c>
      <c r="P11" s="60" t="s">
        <v>77</v>
      </c>
    </row>
    <row r="12" spans="1:16" ht="25" x14ac:dyDescent="0.25">
      <c r="A12" s="59" t="str">
        <f>HYPERLINK("#'x-" &amp; factor_list_table[[#This Row],[Series Number]] &amp; "'!A1", "x-" &amp; factor_list_table[[#This Row],[Series Number]])</f>
        <v>x-205</v>
      </c>
      <c r="B12" s="60" t="s">
        <v>31</v>
      </c>
      <c r="C12" s="62">
        <v>2006</v>
      </c>
      <c r="D12" s="60" t="s">
        <v>151</v>
      </c>
      <c r="E12" s="60" t="s">
        <v>165</v>
      </c>
      <c r="F12" s="60" t="s">
        <v>159</v>
      </c>
      <c r="G12" s="60" t="s">
        <v>154</v>
      </c>
      <c r="H12" s="62" t="s">
        <v>155</v>
      </c>
      <c r="I12" s="62">
        <v>205</v>
      </c>
      <c r="J12" s="60" t="s">
        <v>166</v>
      </c>
      <c r="K12" s="60" t="s">
        <v>167</v>
      </c>
      <c r="L12" s="60"/>
      <c r="M12" s="61">
        <v>46163</v>
      </c>
      <c r="N12" s="61"/>
      <c r="O12" s="60" t="s">
        <v>158</v>
      </c>
      <c r="P12" s="60" t="s">
        <v>77</v>
      </c>
    </row>
    <row r="13" spans="1:16" ht="25" x14ac:dyDescent="0.25">
      <c r="A13" s="59" t="str">
        <f>HYPERLINK("#'x-" &amp; factor_list_table[[#This Row],[Series Number]] &amp; "'!A1", "x-" &amp; factor_list_table[[#This Row],[Series Number]])</f>
        <v>x-206</v>
      </c>
      <c r="B13" s="60" t="s">
        <v>31</v>
      </c>
      <c r="C13" s="62">
        <v>2006</v>
      </c>
      <c r="D13" s="60" t="s">
        <v>151</v>
      </c>
      <c r="E13" s="60" t="s">
        <v>152</v>
      </c>
      <c r="F13" s="60" t="s">
        <v>153</v>
      </c>
      <c r="G13" s="60" t="s">
        <v>154</v>
      </c>
      <c r="H13" s="62" t="s">
        <v>155</v>
      </c>
      <c r="I13" s="62">
        <v>206</v>
      </c>
      <c r="J13" s="60" t="s">
        <v>168</v>
      </c>
      <c r="K13" s="60" t="s">
        <v>169</v>
      </c>
      <c r="L13" s="60"/>
      <c r="M13" s="61">
        <v>46163</v>
      </c>
      <c r="N13" s="61"/>
      <c r="O13" s="60" t="s">
        <v>158</v>
      </c>
      <c r="P13" s="60" t="s">
        <v>77</v>
      </c>
    </row>
    <row r="14" spans="1:16" ht="25" x14ac:dyDescent="0.25">
      <c r="A14" s="59" t="str">
        <f>HYPERLINK("#'x-" &amp; factor_list_table[[#This Row],[Series Number]] &amp; "'!A1", "x-" &amp; factor_list_table[[#This Row],[Series Number]])</f>
        <v>x-207</v>
      </c>
      <c r="B14" s="60" t="s">
        <v>31</v>
      </c>
      <c r="C14" s="62">
        <v>2006</v>
      </c>
      <c r="D14" s="60" t="s">
        <v>151</v>
      </c>
      <c r="E14" s="60" t="s">
        <v>152</v>
      </c>
      <c r="F14" s="60" t="s">
        <v>159</v>
      </c>
      <c r="G14" s="60" t="s">
        <v>154</v>
      </c>
      <c r="H14" s="62" t="s">
        <v>155</v>
      </c>
      <c r="I14" s="62">
        <v>207</v>
      </c>
      <c r="J14" s="60" t="s">
        <v>170</v>
      </c>
      <c r="K14" s="60" t="s">
        <v>171</v>
      </c>
      <c r="L14" s="60"/>
      <c r="M14" s="61">
        <v>46163</v>
      </c>
      <c r="N14" s="61"/>
      <c r="O14" s="60" t="s">
        <v>158</v>
      </c>
      <c r="P14" s="60" t="s">
        <v>77</v>
      </c>
    </row>
    <row r="15" spans="1:16" ht="25" x14ac:dyDescent="0.25">
      <c r="A15" s="59" t="str">
        <f>HYPERLINK("#'x-" &amp; factor_list_table[[#This Row],[Series Number]] &amp; "'!A1", "x-" &amp; factor_list_table[[#This Row],[Series Number]])</f>
        <v>x-208</v>
      </c>
      <c r="B15" s="60" t="s">
        <v>31</v>
      </c>
      <c r="C15" s="62">
        <v>2015</v>
      </c>
      <c r="D15" s="60" t="s">
        <v>151</v>
      </c>
      <c r="E15" s="60" t="s">
        <v>172</v>
      </c>
      <c r="F15" s="60" t="s">
        <v>153</v>
      </c>
      <c r="G15" s="60" t="s">
        <v>154</v>
      </c>
      <c r="H15" s="62" t="s">
        <v>155</v>
      </c>
      <c r="I15" s="62">
        <v>208</v>
      </c>
      <c r="J15" s="60" t="s">
        <v>173</v>
      </c>
      <c r="K15" s="60" t="s">
        <v>174</v>
      </c>
      <c r="L15" s="60"/>
      <c r="M15" s="61">
        <v>46163</v>
      </c>
      <c r="N15" s="61"/>
      <c r="O15" s="60" t="s">
        <v>158</v>
      </c>
      <c r="P15" s="60" t="s">
        <v>77</v>
      </c>
    </row>
    <row r="16" spans="1:16" ht="25" x14ac:dyDescent="0.25">
      <c r="A16" s="59" t="str">
        <f>HYPERLINK("#'x-" &amp; factor_list_table[[#This Row],[Series Number]] &amp; "'!A1", "x-" &amp; factor_list_table[[#This Row],[Series Number]])</f>
        <v>x-209</v>
      </c>
      <c r="B16" s="60" t="s">
        <v>31</v>
      </c>
      <c r="C16" s="62">
        <v>2015</v>
      </c>
      <c r="D16" s="60" t="s">
        <v>151</v>
      </c>
      <c r="E16" s="60" t="s">
        <v>172</v>
      </c>
      <c r="F16" s="60" t="s">
        <v>159</v>
      </c>
      <c r="G16" s="60" t="s">
        <v>154</v>
      </c>
      <c r="H16" s="62" t="s">
        <v>155</v>
      </c>
      <c r="I16" s="62">
        <v>209</v>
      </c>
      <c r="J16" s="60" t="s">
        <v>175</v>
      </c>
      <c r="K16" s="60" t="s">
        <v>176</v>
      </c>
      <c r="L16" s="60"/>
      <c r="M16" s="61">
        <v>46163</v>
      </c>
      <c r="N16" s="61"/>
      <c r="O16" s="60" t="s">
        <v>158</v>
      </c>
      <c r="P16" s="60" t="s">
        <v>77</v>
      </c>
    </row>
    <row r="17" spans="1:16" ht="25" x14ac:dyDescent="0.25">
      <c r="A17" s="59" t="str">
        <f>HYPERLINK("#'x-" &amp; factor_list_table[[#This Row],[Series Number]] &amp; "'!A1", "x-" &amp; factor_list_table[[#This Row],[Series Number]])</f>
        <v>x-210</v>
      </c>
      <c r="B17" s="60" t="s">
        <v>31</v>
      </c>
      <c r="C17" s="62">
        <v>2015</v>
      </c>
      <c r="D17" s="60" t="s">
        <v>151</v>
      </c>
      <c r="E17" s="60" t="s">
        <v>177</v>
      </c>
      <c r="F17" s="60" t="s">
        <v>153</v>
      </c>
      <c r="G17" s="60" t="s">
        <v>154</v>
      </c>
      <c r="H17" s="62" t="s">
        <v>155</v>
      </c>
      <c r="I17" s="62">
        <v>210</v>
      </c>
      <c r="J17" s="60" t="s">
        <v>178</v>
      </c>
      <c r="K17" s="60" t="s">
        <v>179</v>
      </c>
      <c r="L17" s="60"/>
      <c r="M17" s="61">
        <v>46163</v>
      </c>
      <c r="N17" s="61"/>
      <c r="O17" s="60" t="s">
        <v>158</v>
      </c>
      <c r="P17" s="60" t="s">
        <v>77</v>
      </c>
    </row>
    <row r="18" spans="1:16" ht="25" x14ac:dyDescent="0.25">
      <c r="A18" s="59" t="str">
        <f>HYPERLINK("#'x-" &amp; factor_list_table[[#This Row],[Series Number]] &amp; "'!A1", "x-" &amp; factor_list_table[[#This Row],[Series Number]])</f>
        <v>x-211</v>
      </c>
      <c r="B18" s="60" t="s">
        <v>31</v>
      </c>
      <c r="C18" s="62">
        <v>2015</v>
      </c>
      <c r="D18" s="60" t="s">
        <v>151</v>
      </c>
      <c r="E18" s="60" t="s">
        <v>177</v>
      </c>
      <c r="F18" s="60" t="s">
        <v>159</v>
      </c>
      <c r="G18" s="60" t="s">
        <v>154</v>
      </c>
      <c r="H18" s="62" t="s">
        <v>155</v>
      </c>
      <c r="I18" s="62">
        <v>211</v>
      </c>
      <c r="J18" s="60" t="s">
        <v>180</v>
      </c>
      <c r="K18" s="60" t="s">
        <v>181</v>
      </c>
      <c r="L18" s="60"/>
      <c r="M18" s="61">
        <v>46163</v>
      </c>
      <c r="N18" s="61"/>
      <c r="O18" s="60" t="s">
        <v>158</v>
      </c>
      <c r="P18" s="60" t="s">
        <v>77</v>
      </c>
    </row>
    <row r="19" spans="1:16" ht="25" x14ac:dyDescent="0.25">
      <c r="A19" s="59" t="str">
        <f>HYPERLINK("#'x-" &amp; factor_list_table[[#This Row],[Series Number]] &amp; "'!A1", "x-" &amp; factor_list_table[[#This Row],[Series Number]])</f>
        <v>x-212</v>
      </c>
      <c r="B19" s="60" t="s">
        <v>31</v>
      </c>
      <c r="C19" s="62">
        <v>2015</v>
      </c>
      <c r="D19" s="60" t="s">
        <v>151</v>
      </c>
      <c r="E19" s="60" t="s">
        <v>182</v>
      </c>
      <c r="F19" s="60" t="s">
        <v>153</v>
      </c>
      <c r="G19" s="60" t="s">
        <v>154</v>
      </c>
      <c r="H19" s="62" t="s">
        <v>155</v>
      </c>
      <c r="I19" s="62">
        <v>212</v>
      </c>
      <c r="J19" s="60" t="s">
        <v>183</v>
      </c>
      <c r="K19" s="60" t="s">
        <v>184</v>
      </c>
      <c r="L19" s="60"/>
      <c r="M19" s="61">
        <v>46163</v>
      </c>
      <c r="N19" s="61"/>
      <c r="O19" s="60" t="s">
        <v>158</v>
      </c>
      <c r="P19" s="60" t="s">
        <v>77</v>
      </c>
    </row>
    <row r="20" spans="1:16" ht="25" x14ac:dyDescent="0.25">
      <c r="A20" s="59" t="str">
        <f>HYPERLINK("#'x-" &amp; factor_list_table[[#This Row],[Series Number]] &amp; "'!A1", "x-" &amp; factor_list_table[[#This Row],[Series Number]])</f>
        <v>x-213</v>
      </c>
      <c r="B20" s="60" t="s">
        <v>31</v>
      </c>
      <c r="C20" s="62">
        <v>2015</v>
      </c>
      <c r="D20" s="60" t="s">
        <v>151</v>
      </c>
      <c r="E20" s="60" t="s">
        <v>182</v>
      </c>
      <c r="F20" s="60" t="s">
        <v>159</v>
      </c>
      <c r="G20" s="60" t="s">
        <v>154</v>
      </c>
      <c r="H20" s="62" t="s">
        <v>155</v>
      </c>
      <c r="I20" s="62">
        <v>213</v>
      </c>
      <c r="J20" s="60" t="s">
        <v>185</v>
      </c>
      <c r="K20" s="60" t="s">
        <v>186</v>
      </c>
      <c r="L20" s="60"/>
      <c r="M20" s="61">
        <v>46163</v>
      </c>
      <c r="N20" s="61"/>
      <c r="O20" s="60" t="s">
        <v>158</v>
      </c>
      <c r="P20" s="60" t="s">
        <v>77</v>
      </c>
    </row>
    <row r="21" spans="1:16" ht="25" x14ac:dyDescent="0.25">
      <c r="A21" s="59" t="str">
        <f>HYPERLINK("#'x-" &amp; factor_list_table[[#This Row],[Series Number]] &amp; "'!A1", "x-" &amp; factor_list_table[[#This Row],[Series Number]])</f>
        <v>x-214</v>
      </c>
      <c r="B21" s="60" t="s">
        <v>31</v>
      </c>
      <c r="C21" s="62">
        <v>2015</v>
      </c>
      <c r="D21" s="60" t="s">
        <v>151</v>
      </c>
      <c r="E21" s="60" t="s">
        <v>187</v>
      </c>
      <c r="F21" s="60" t="s">
        <v>153</v>
      </c>
      <c r="G21" s="60" t="s">
        <v>154</v>
      </c>
      <c r="H21" s="62" t="s">
        <v>155</v>
      </c>
      <c r="I21" s="62">
        <v>214</v>
      </c>
      <c r="J21" s="60" t="s">
        <v>188</v>
      </c>
      <c r="K21" s="60" t="s">
        <v>189</v>
      </c>
      <c r="L21" s="60"/>
      <c r="M21" s="61">
        <v>46163</v>
      </c>
      <c r="N21" s="61"/>
      <c r="O21" s="60" t="s">
        <v>158</v>
      </c>
      <c r="P21" s="60" t="s">
        <v>77</v>
      </c>
    </row>
    <row r="22" spans="1:16" ht="25" x14ac:dyDescent="0.25">
      <c r="A22" s="59" t="str">
        <f>HYPERLINK("#'x-" &amp; factor_list_table[[#This Row],[Series Number]] &amp; "'!A1", "x-" &amp; factor_list_table[[#This Row],[Series Number]])</f>
        <v>x-215</v>
      </c>
      <c r="B22" s="60" t="s">
        <v>31</v>
      </c>
      <c r="C22" s="62">
        <v>2015</v>
      </c>
      <c r="D22" s="60" t="s">
        <v>151</v>
      </c>
      <c r="E22" s="60" t="s">
        <v>187</v>
      </c>
      <c r="F22" s="60" t="s">
        <v>159</v>
      </c>
      <c r="G22" s="60" t="s">
        <v>154</v>
      </c>
      <c r="H22" s="62" t="s">
        <v>155</v>
      </c>
      <c r="I22" s="62">
        <v>215</v>
      </c>
      <c r="J22" s="60" t="s">
        <v>190</v>
      </c>
      <c r="K22" s="60" t="s">
        <v>191</v>
      </c>
      <c r="L22" s="60"/>
      <c r="M22" s="61">
        <v>46163</v>
      </c>
      <c r="N22" s="61"/>
      <c r="O22" s="60" t="s">
        <v>158</v>
      </c>
      <c r="P22" s="60" t="s">
        <v>77</v>
      </c>
    </row>
    <row r="23" spans="1:16" ht="25" x14ac:dyDescent="0.25">
      <c r="A23" s="59" t="str">
        <f>HYPERLINK("#'x-" &amp; factor_list_table[[#This Row],[Series Number]] &amp; "'!A1", "x-" &amp; factor_list_table[[#This Row],[Series Number]])</f>
        <v>x-220</v>
      </c>
      <c r="B23" s="60" t="s">
        <v>31</v>
      </c>
      <c r="C23" s="62">
        <v>2015</v>
      </c>
      <c r="D23" s="60" t="s">
        <v>192</v>
      </c>
      <c r="E23" s="60" t="s">
        <v>193</v>
      </c>
      <c r="F23" s="60" t="s">
        <v>153</v>
      </c>
      <c r="G23" s="60" t="s">
        <v>154</v>
      </c>
      <c r="H23" s="62">
        <v>0</v>
      </c>
      <c r="I23" s="62">
        <v>220</v>
      </c>
      <c r="J23" s="60" t="s">
        <v>194</v>
      </c>
      <c r="K23" s="60" t="s">
        <v>195</v>
      </c>
      <c r="L23" s="60"/>
      <c r="M23" s="61">
        <v>45106</v>
      </c>
      <c r="N23" s="61">
        <v>45014</v>
      </c>
      <c r="O23" s="60" t="s">
        <v>158</v>
      </c>
      <c r="P23" s="60" t="s">
        <v>78</v>
      </c>
    </row>
    <row r="24" spans="1:16" ht="25" x14ac:dyDescent="0.25">
      <c r="A24" s="59" t="str">
        <f>HYPERLINK("#'x-" &amp; factor_list_table[[#This Row],[Series Number]] &amp; "'!A1", "x-" &amp; factor_list_table[[#This Row],[Series Number]])</f>
        <v>x-221</v>
      </c>
      <c r="B24" s="60" t="s">
        <v>31</v>
      </c>
      <c r="C24" s="62">
        <v>2015</v>
      </c>
      <c r="D24" s="60" t="s">
        <v>192</v>
      </c>
      <c r="E24" s="60" t="s">
        <v>193</v>
      </c>
      <c r="F24" s="60" t="s">
        <v>159</v>
      </c>
      <c r="G24" s="60" t="s">
        <v>154</v>
      </c>
      <c r="H24" s="62">
        <v>0</v>
      </c>
      <c r="I24" s="62">
        <v>221</v>
      </c>
      <c r="J24" s="60" t="s">
        <v>196</v>
      </c>
      <c r="K24" s="60" t="s">
        <v>197</v>
      </c>
      <c r="L24" s="60"/>
      <c r="M24" s="61">
        <v>45106</v>
      </c>
      <c r="N24" s="61">
        <v>45014</v>
      </c>
      <c r="O24" s="60" t="s">
        <v>158</v>
      </c>
      <c r="P24" s="60" t="s">
        <v>78</v>
      </c>
    </row>
    <row r="25" spans="1:16" ht="25" x14ac:dyDescent="0.25">
      <c r="A25" s="59" t="str">
        <f>HYPERLINK("#'x-" &amp; factor_list_table[[#This Row],[Series Number]] &amp; "'!A1", "x-" &amp; factor_list_table[[#This Row],[Series Number]])</f>
        <v>x-301</v>
      </c>
      <c r="B25" s="60" t="s">
        <v>31</v>
      </c>
      <c r="C25" s="62">
        <v>1992</v>
      </c>
      <c r="D25" s="60" t="s">
        <v>198</v>
      </c>
      <c r="E25" s="60" t="s">
        <v>199</v>
      </c>
      <c r="F25" s="60" t="s">
        <v>153</v>
      </c>
      <c r="G25" s="60" t="s">
        <v>154</v>
      </c>
      <c r="H25" s="62" t="s">
        <v>155</v>
      </c>
      <c r="I25" s="62">
        <v>301</v>
      </c>
      <c r="J25" s="60" t="s">
        <v>200</v>
      </c>
      <c r="K25" s="60" t="s">
        <v>201</v>
      </c>
      <c r="L25" s="60"/>
      <c r="M25" s="61">
        <v>46163</v>
      </c>
      <c r="N25" s="61"/>
      <c r="O25" s="60" t="s">
        <v>202</v>
      </c>
      <c r="P25" s="60" t="s">
        <v>77</v>
      </c>
    </row>
    <row r="26" spans="1:16" ht="25" x14ac:dyDescent="0.25">
      <c r="A26" s="59" t="str">
        <f>HYPERLINK("#'x-" &amp; factor_list_table[[#This Row],[Series Number]] &amp; "'!A1", "x-" &amp; factor_list_table[[#This Row],[Series Number]])</f>
        <v>x-302</v>
      </c>
      <c r="B26" s="60" t="s">
        <v>31</v>
      </c>
      <c r="C26" s="62">
        <v>1992</v>
      </c>
      <c r="D26" s="60" t="s">
        <v>198</v>
      </c>
      <c r="E26" s="60" t="s">
        <v>199</v>
      </c>
      <c r="F26" s="60" t="s">
        <v>159</v>
      </c>
      <c r="G26" s="60" t="s">
        <v>154</v>
      </c>
      <c r="H26" s="62" t="s">
        <v>155</v>
      </c>
      <c r="I26" s="62">
        <v>302</v>
      </c>
      <c r="J26" s="60" t="s">
        <v>203</v>
      </c>
      <c r="K26" s="60" t="s">
        <v>204</v>
      </c>
      <c r="L26" s="60"/>
      <c r="M26" s="61">
        <v>46163</v>
      </c>
      <c r="N26" s="61"/>
      <c r="O26" s="60" t="s">
        <v>158</v>
      </c>
      <c r="P26" s="60" t="s">
        <v>77</v>
      </c>
    </row>
    <row r="27" spans="1:16" ht="25" x14ac:dyDescent="0.25">
      <c r="A27" s="59" t="str">
        <f>HYPERLINK("#'x-" &amp; factor_list_table[[#This Row],[Series Number]] &amp; "'!A1", "x-" &amp; factor_list_table[[#This Row],[Series Number]])</f>
        <v>x-303</v>
      </c>
      <c r="B27" s="60" t="s">
        <v>31</v>
      </c>
      <c r="C27" s="62">
        <v>1992</v>
      </c>
      <c r="D27" s="60" t="s">
        <v>198</v>
      </c>
      <c r="E27" s="60" t="s">
        <v>205</v>
      </c>
      <c r="F27" s="60" t="s">
        <v>153</v>
      </c>
      <c r="G27" s="60" t="s">
        <v>154</v>
      </c>
      <c r="H27" s="62" t="s">
        <v>155</v>
      </c>
      <c r="I27" s="62">
        <v>303</v>
      </c>
      <c r="J27" s="60" t="s">
        <v>206</v>
      </c>
      <c r="K27" s="60" t="s">
        <v>207</v>
      </c>
      <c r="L27" s="60"/>
      <c r="M27" s="61">
        <v>46163</v>
      </c>
      <c r="N27" s="61"/>
      <c r="O27" s="60" t="s">
        <v>158</v>
      </c>
      <c r="P27" s="60" t="s">
        <v>77</v>
      </c>
    </row>
    <row r="28" spans="1:16" ht="25" x14ac:dyDescent="0.25">
      <c r="A28" s="59" t="str">
        <f>HYPERLINK("#'x-" &amp; factor_list_table[[#This Row],[Series Number]] &amp; "'!A1", "x-" &amp; factor_list_table[[#This Row],[Series Number]])</f>
        <v>x-304</v>
      </c>
      <c r="B28" s="60" t="s">
        <v>31</v>
      </c>
      <c r="C28" s="62">
        <v>1992</v>
      </c>
      <c r="D28" s="60" t="s">
        <v>198</v>
      </c>
      <c r="E28" s="60" t="s">
        <v>205</v>
      </c>
      <c r="F28" s="60" t="s">
        <v>159</v>
      </c>
      <c r="G28" s="60" t="s">
        <v>154</v>
      </c>
      <c r="H28" s="62" t="s">
        <v>155</v>
      </c>
      <c r="I28" s="62">
        <v>304</v>
      </c>
      <c r="J28" s="60" t="s">
        <v>208</v>
      </c>
      <c r="K28" s="60" t="s">
        <v>209</v>
      </c>
      <c r="L28" s="60"/>
      <c r="M28" s="61">
        <v>46163</v>
      </c>
      <c r="N28" s="61"/>
      <c r="O28" s="60" t="s">
        <v>158</v>
      </c>
      <c r="P28" s="60" t="s">
        <v>77</v>
      </c>
    </row>
    <row r="29" spans="1:16" ht="25" x14ac:dyDescent="0.25">
      <c r="A29" s="59" t="str">
        <f>HYPERLINK("#'x-" &amp; factor_list_table[[#This Row],[Series Number]] &amp; "'!A1", "x-" &amp; factor_list_table[[#This Row],[Series Number]])</f>
        <v>x-305</v>
      </c>
      <c r="B29" s="60" t="s">
        <v>31</v>
      </c>
      <c r="C29" s="62">
        <v>2006</v>
      </c>
      <c r="D29" s="60" t="s">
        <v>198</v>
      </c>
      <c r="E29" s="60" t="s">
        <v>199</v>
      </c>
      <c r="F29" s="60" t="s">
        <v>153</v>
      </c>
      <c r="G29" s="60" t="s">
        <v>154</v>
      </c>
      <c r="H29" s="62" t="s">
        <v>155</v>
      </c>
      <c r="I29" s="62">
        <v>305</v>
      </c>
      <c r="J29" s="60" t="s">
        <v>210</v>
      </c>
      <c r="K29" s="60" t="s">
        <v>201</v>
      </c>
      <c r="L29" s="60"/>
      <c r="M29" s="61">
        <v>46163</v>
      </c>
      <c r="N29" s="61"/>
      <c r="O29" s="60" t="s">
        <v>158</v>
      </c>
      <c r="P29" s="60" t="s">
        <v>77</v>
      </c>
    </row>
    <row r="30" spans="1:16" ht="25" x14ac:dyDescent="0.25">
      <c r="A30" s="59" t="str">
        <f>HYPERLINK("#'x-" &amp; factor_list_table[[#This Row],[Series Number]] &amp; "'!A1", "x-" &amp; factor_list_table[[#This Row],[Series Number]])</f>
        <v>x-306</v>
      </c>
      <c r="B30" s="60" t="s">
        <v>31</v>
      </c>
      <c r="C30" s="62">
        <v>2006</v>
      </c>
      <c r="D30" s="60" t="s">
        <v>198</v>
      </c>
      <c r="E30" s="60" t="s">
        <v>199</v>
      </c>
      <c r="F30" s="60" t="s">
        <v>159</v>
      </c>
      <c r="G30" s="60" t="s">
        <v>154</v>
      </c>
      <c r="H30" s="62" t="s">
        <v>155</v>
      </c>
      <c r="I30" s="62">
        <v>306</v>
      </c>
      <c r="J30" s="60" t="s">
        <v>211</v>
      </c>
      <c r="K30" s="60" t="s">
        <v>204</v>
      </c>
      <c r="L30" s="60"/>
      <c r="M30" s="61">
        <v>46163</v>
      </c>
      <c r="N30" s="61"/>
      <c r="O30" s="60" t="s">
        <v>158</v>
      </c>
      <c r="P30" s="60" t="s">
        <v>77</v>
      </c>
    </row>
    <row r="31" spans="1:16" ht="25" x14ac:dyDescent="0.25">
      <c r="A31" s="59" t="str">
        <f>HYPERLINK("#'x-" &amp; factor_list_table[[#This Row],[Series Number]] &amp; "'!A1", "x-" &amp; factor_list_table[[#This Row],[Series Number]])</f>
        <v>x-307</v>
      </c>
      <c r="B31" s="60" t="s">
        <v>31</v>
      </c>
      <c r="C31" s="62">
        <v>2006</v>
      </c>
      <c r="D31" s="60" t="s">
        <v>198</v>
      </c>
      <c r="E31" s="60" t="s">
        <v>205</v>
      </c>
      <c r="F31" s="60" t="s">
        <v>153</v>
      </c>
      <c r="G31" s="60" t="s">
        <v>154</v>
      </c>
      <c r="H31" s="62" t="s">
        <v>155</v>
      </c>
      <c r="I31" s="62">
        <v>307</v>
      </c>
      <c r="J31" s="60" t="s">
        <v>212</v>
      </c>
      <c r="K31" s="60" t="s">
        <v>207</v>
      </c>
      <c r="L31" s="60"/>
      <c r="M31" s="61">
        <v>46163</v>
      </c>
      <c r="N31" s="61"/>
      <c r="O31" s="60" t="s">
        <v>158</v>
      </c>
      <c r="P31" s="60" t="s">
        <v>77</v>
      </c>
    </row>
    <row r="32" spans="1:16" ht="25" x14ac:dyDescent="0.25">
      <c r="A32" s="59" t="str">
        <f>HYPERLINK("#'x-" &amp; factor_list_table[[#This Row],[Series Number]] &amp; "'!A1", "x-" &amp; factor_list_table[[#This Row],[Series Number]])</f>
        <v>x-308</v>
      </c>
      <c r="B32" s="60" t="s">
        <v>31</v>
      </c>
      <c r="C32" s="62">
        <v>2006</v>
      </c>
      <c r="D32" s="60" t="s">
        <v>198</v>
      </c>
      <c r="E32" s="60" t="s">
        <v>205</v>
      </c>
      <c r="F32" s="60" t="s">
        <v>159</v>
      </c>
      <c r="G32" s="60" t="s">
        <v>154</v>
      </c>
      <c r="H32" s="62" t="s">
        <v>155</v>
      </c>
      <c r="I32" s="62">
        <v>308</v>
      </c>
      <c r="J32" s="60" t="s">
        <v>213</v>
      </c>
      <c r="K32" s="60" t="s">
        <v>209</v>
      </c>
      <c r="L32" s="60"/>
      <c r="M32" s="61">
        <v>46163</v>
      </c>
      <c r="N32" s="61"/>
      <c r="O32" s="60" t="s">
        <v>158</v>
      </c>
      <c r="P32" s="60" t="s">
        <v>77</v>
      </c>
    </row>
    <row r="33" spans="1:16" ht="25" x14ac:dyDescent="0.25">
      <c r="A33" s="59" t="str">
        <f>HYPERLINK("#'x-" &amp; factor_list_table[[#This Row],[Series Number]] &amp; "'!A1", "x-" &amp; factor_list_table[[#This Row],[Series Number]])</f>
        <v>x-309</v>
      </c>
      <c r="B33" s="60" t="s">
        <v>31</v>
      </c>
      <c r="C33" s="62">
        <v>2015</v>
      </c>
      <c r="D33" s="60" t="s">
        <v>198</v>
      </c>
      <c r="E33" s="60" t="s">
        <v>199</v>
      </c>
      <c r="F33" s="60" t="s">
        <v>153</v>
      </c>
      <c r="G33" s="60" t="s">
        <v>154</v>
      </c>
      <c r="H33" s="62" t="s">
        <v>155</v>
      </c>
      <c r="I33" s="62">
        <v>309</v>
      </c>
      <c r="J33" s="60" t="s">
        <v>214</v>
      </c>
      <c r="K33" s="60" t="s">
        <v>157</v>
      </c>
      <c r="L33" s="60"/>
      <c r="M33" s="61">
        <v>46163</v>
      </c>
      <c r="N33" s="61"/>
      <c r="O33" s="60" t="s">
        <v>158</v>
      </c>
      <c r="P33" s="60" t="s">
        <v>77</v>
      </c>
    </row>
    <row r="34" spans="1:16" ht="25" x14ac:dyDescent="0.25">
      <c r="A34" s="59" t="str">
        <f>HYPERLINK("#'x-" &amp; factor_list_table[[#This Row],[Series Number]] &amp; "'!A1", "x-" &amp; factor_list_table[[#This Row],[Series Number]])</f>
        <v>x-310</v>
      </c>
      <c r="B34" s="60" t="s">
        <v>31</v>
      </c>
      <c r="C34" s="62">
        <v>2015</v>
      </c>
      <c r="D34" s="60" t="s">
        <v>198</v>
      </c>
      <c r="E34" s="60" t="s">
        <v>199</v>
      </c>
      <c r="F34" s="60" t="s">
        <v>159</v>
      </c>
      <c r="G34" s="60" t="s">
        <v>154</v>
      </c>
      <c r="H34" s="62" t="s">
        <v>155</v>
      </c>
      <c r="I34" s="62">
        <v>310</v>
      </c>
      <c r="J34" s="60" t="s">
        <v>215</v>
      </c>
      <c r="K34" s="60" t="s">
        <v>161</v>
      </c>
      <c r="L34" s="60"/>
      <c r="M34" s="61">
        <v>46163</v>
      </c>
      <c r="N34" s="61"/>
      <c r="O34" s="60" t="s">
        <v>158</v>
      </c>
      <c r="P34" s="60" t="s">
        <v>77</v>
      </c>
    </row>
    <row r="35" spans="1:16" ht="25" x14ac:dyDescent="0.25">
      <c r="A35" s="59" t="str">
        <f>HYPERLINK("#'x-" &amp; factor_list_table[[#This Row],[Series Number]] &amp; "'!A1", "x-" &amp; factor_list_table[[#This Row],[Series Number]])</f>
        <v>x-311</v>
      </c>
      <c r="B35" s="60" t="s">
        <v>31</v>
      </c>
      <c r="C35" s="62">
        <v>2015</v>
      </c>
      <c r="D35" s="60" t="s">
        <v>198</v>
      </c>
      <c r="E35" s="60" t="s">
        <v>216</v>
      </c>
      <c r="F35" s="60" t="s">
        <v>153</v>
      </c>
      <c r="G35" s="60" t="s">
        <v>154</v>
      </c>
      <c r="H35" s="62" t="s">
        <v>155</v>
      </c>
      <c r="I35" s="62">
        <v>311</v>
      </c>
      <c r="J35" s="60" t="s">
        <v>217</v>
      </c>
      <c r="K35" s="60" t="s">
        <v>169</v>
      </c>
      <c r="L35" s="60"/>
      <c r="M35" s="61">
        <v>46163</v>
      </c>
      <c r="N35" s="61"/>
      <c r="O35" s="60" t="s">
        <v>158</v>
      </c>
      <c r="P35" s="60" t="s">
        <v>77</v>
      </c>
    </row>
    <row r="36" spans="1:16" ht="25" x14ac:dyDescent="0.25">
      <c r="A36" s="59" t="str">
        <f>HYPERLINK("#'x-" &amp; factor_list_table[[#This Row],[Series Number]] &amp; "'!A1", "x-" &amp; factor_list_table[[#This Row],[Series Number]])</f>
        <v>x-312</v>
      </c>
      <c r="B36" s="60" t="s">
        <v>31</v>
      </c>
      <c r="C36" s="62">
        <v>2015</v>
      </c>
      <c r="D36" s="60" t="s">
        <v>198</v>
      </c>
      <c r="E36" s="60" t="s">
        <v>216</v>
      </c>
      <c r="F36" s="60" t="s">
        <v>159</v>
      </c>
      <c r="G36" s="60" t="s">
        <v>154</v>
      </c>
      <c r="H36" s="62" t="s">
        <v>155</v>
      </c>
      <c r="I36" s="62">
        <v>312</v>
      </c>
      <c r="J36" s="60" t="s">
        <v>218</v>
      </c>
      <c r="K36" s="60" t="s">
        <v>171</v>
      </c>
      <c r="L36" s="60"/>
      <c r="M36" s="61">
        <v>46163</v>
      </c>
      <c r="N36" s="61"/>
      <c r="O36" s="60" t="s">
        <v>158</v>
      </c>
      <c r="P36" s="60" t="s">
        <v>77</v>
      </c>
    </row>
    <row r="37" spans="1:16" ht="25" x14ac:dyDescent="0.25">
      <c r="A37" s="59" t="str">
        <f>HYPERLINK("#'x-" &amp; factor_list_table[[#This Row],[Series Number]] &amp; "'!A1", "x-" &amp; factor_list_table[[#This Row],[Series Number]])</f>
        <v>x-313</v>
      </c>
      <c r="B37" s="60" t="s">
        <v>31</v>
      </c>
      <c r="C37" s="62">
        <v>1992</v>
      </c>
      <c r="D37" s="60" t="s">
        <v>219</v>
      </c>
      <c r="E37" s="60" t="s">
        <v>220</v>
      </c>
      <c r="F37" s="60" t="s">
        <v>221</v>
      </c>
      <c r="G37" s="60" t="s">
        <v>154</v>
      </c>
      <c r="H37" s="62" t="s">
        <v>155</v>
      </c>
      <c r="I37" s="62">
        <v>313</v>
      </c>
      <c r="J37" s="60" t="s">
        <v>222</v>
      </c>
      <c r="K37" s="60" t="s">
        <v>223</v>
      </c>
      <c r="L37" s="60"/>
      <c r="M37" s="61">
        <v>46163</v>
      </c>
      <c r="N37" s="61"/>
      <c r="O37" s="60" t="s">
        <v>158</v>
      </c>
      <c r="P37" s="60" t="s">
        <v>77</v>
      </c>
    </row>
    <row r="38" spans="1:16" ht="25" x14ac:dyDescent="0.25">
      <c r="A38" s="59" t="str">
        <f>HYPERLINK("#'x-" &amp; factor_list_table[[#This Row],[Series Number]] &amp; "'!A1", "x-" &amp; factor_list_table[[#This Row],[Series Number]])</f>
        <v>x-314</v>
      </c>
      <c r="B38" s="60" t="s">
        <v>31</v>
      </c>
      <c r="C38" s="62">
        <v>2006</v>
      </c>
      <c r="D38" s="60" t="s">
        <v>219</v>
      </c>
      <c r="E38" s="60" t="s">
        <v>220</v>
      </c>
      <c r="F38" s="60" t="s">
        <v>221</v>
      </c>
      <c r="G38" s="60" t="s">
        <v>154</v>
      </c>
      <c r="H38" s="62" t="s">
        <v>155</v>
      </c>
      <c r="I38" s="62">
        <v>314</v>
      </c>
      <c r="J38" s="60" t="s">
        <v>224</v>
      </c>
      <c r="K38" s="60" t="s">
        <v>223</v>
      </c>
      <c r="L38" s="60"/>
      <c r="M38" s="61">
        <v>46163</v>
      </c>
      <c r="N38" s="61"/>
      <c r="O38" s="60" t="s">
        <v>158</v>
      </c>
      <c r="P38" s="60" t="s">
        <v>77</v>
      </c>
    </row>
    <row r="39" spans="1:16" ht="25" x14ac:dyDescent="0.25">
      <c r="A39" s="59" t="str">
        <f>HYPERLINK("#'x-" &amp; factor_list_table[[#This Row],[Series Number]] &amp; "'!A1", "x-" &amp; factor_list_table[[#This Row],[Series Number]])</f>
        <v>x-315</v>
      </c>
      <c r="B39" s="60" t="s">
        <v>31</v>
      </c>
      <c r="C39" s="62">
        <v>2006</v>
      </c>
      <c r="D39" s="60" t="s">
        <v>219</v>
      </c>
      <c r="E39" s="60" t="s">
        <v>225</v>
      </c>
      <c r="F39" s="60" t="s">
        <v>221</v>
      </c>
      <c r="G39" s="60" t="s">
        <v>154</v>
      </c>
      <c r="H39" s="62" t="s">
        <v>155</v>
      </c>
      <c r="I39" s="62">
        <v>315</v>
      </c>
      <c r="J39" s="60" t="s">
        <v>226</v>
      </c>
      <c r="K39" s="60" t="s">
        <v>227</v>
      </c>
      <c r="L39" s="60"/>
      <c r="M39" s="61">
        <v>46163</v>
      </c>
      <c r="N39" s="61"/>
      <c r="O39" s="60" t="s">
        <v>158</v>
      </c>
      <c r="P39" s="60" t="s">
        <v>77</v>
      </c>
    </row>
    <row r="40" spans="1:16" ht="25" x14ac:dyDescent="0.25">
      <c r="A40" s="59" t="str">
        <f>HYPERLINK("#'x-" &amp; factor_list_table[[#This Row],[Series Number]] &amp; "'!A1", "x-" &amp; factor_list_table[[#This Row],[Series Number]])</f>
        <v>x-316</v>
      </c>
      <c r="B40" s="60" t="s">
        <v>31</v>
      </c>
      <c r="C40" s="62">
        <v>2015</v>
      </c>
      <c r="D40" s="60" t="s">
        <v>219</v>
      </c>
      <c r="E40" s="60" t="s">
        <v>228</v>
      </c>
      <c r="F40" s="60" t="s">
        <v>159</v>
      </c>
      <c r="G40" s="60" t="s">
        <v>154</v>
      </c>
      <c r="H40" s="62" t="s">
        <v>155</v>
      </c>
      <c r="I40" s="62">
        <v>316</v>
      </c>
      <c r="J40" s="60" t="s">
        <v>229</v>
      </c>
      <c r="K40" s="60" t="s">
        <v>230</v>
      </c>
      <c r="L40" s="60"/>
      <c r="M40" s="61">
        <v>46163</v>
      </c>
      <c r="N40" s="61"/>
      <c r="O40" s="60" t="s">
        <v>158</v>
      </c>
      <c r="P40" s="60" t="s">
        <v>77</v>
      </c>
    </row>
    <row r="41" spans="1:16" ht="25" x14ac:dyDescent="0.25">
      <c r="A41" s="59" t="str">
        <f>HYPERLINK("#'x-" &amp; factor_list_table[[#This Row],[Series Number]] &amp; "'!A1", "x-" &amp; factor_list_table[[#This Row],[Series Number]])</f>
        <v>x-321</v>
      </c>
      <c r="B41" s="60" t="s">
        <v>31</v>
      </c>
      <c r="C41" s="62">
        <v>1992</v>
      </c>
      <c r="D41" s="60" t="s">
        <v>231</v>
      </c>
      <c r="E41" s="60" t="s">
        <v>232</v>
      </c>
      <c r="F41" s="60" t="s">
        <v>233</v>
      </c>
      <c r="G41" s="60" t="s">
        <v>234</v>
      </c>
      <c r="H41" s="62" t="s">
        <v>155</v>
      </c>
      <c r="I41" s="62">
        <v>321</v>
      </c>
      <c r="J41" s="60" t="s">
        <v>235</v>
      </c>
      <c r="K41" s="60" t="s">
        <v>236</v>
      </c>
      <c r="L41" s="60"/>
      <c r="M41" s="61">
        <v>46163</v>
      </c>
      <c r="N41" s="61"/>
      <c r="O41" s="60" t="s">
        <v>158</v>
      </c>
      <c r="P41" s="60" t="s">
        <v>77</v>
      </c>
    </row>
    <row r="42" spans="1:16" ht="25" x14ac:dyDescent="0.25">
      <c r="A42" s="59" t="str">
        <f>HYPERLINK("#'x-" &amp; factor_list_table[[#This Row],[Series Number]] &amp; "'!A1", "x-" &amp; factor_list_table[[#This Row],[Series Number]])</f>
        <v>x-317</v>
      </c>
      <c r="B42" s="60" t="s">
        <v>31</v>
      </c>
      <c r="C42" s="62">
        <v>2015</v>
      </c>
      <c r="D42" s="60" t="s">
        <v>219</v>
      </c>
      <c r="E42" s="60" t="s">
        <v>237</v>
      </c>
      <c r="F42" s="60" t="s">
        <v>153</v>
      </c>
      <c r="G42" s="60" t="s">
        <v>154</v>
      </c>
      <c r="H42" s="62" t="s">
        <v>155</v>
      </c>
      <c r="I42" s="62">
        <v>317</v>
      </c>
      <c r="J42" s="60" t="s">
        <v>238</v>
      </c>
      <c r="K42" s="60" t="s">
        <v>239</v>
      </c>
      <c r="L42" s="60"/>
      <c r="M42" s="61">
        <v>46163</v>
      </c>
      <c r="N42" s="61"/>
      <c r="O42" s="60" t="s">
        <v>158</v>
      </c>
      <c r="P42" s="60" t="s">
        <v>77</v>
      </c>
    </row>
    <row r="43" spans="1:16" ht="25" x14ac:dyDescent="0.25">
      <c r="A43" s="59" t="str">
        <f>HYPERLINK("#'x-" &amp; factor_list_table[[#This Row],[Series Number]] &amp; "'!A1", "x-" &amp; factor_list_table[[#This Row],[Series Number]])</f>
        <v>x-322</v>
      </c>
      <c r="B43" s="60" t="s">
        <v>31</v>
      </c>
      <c r="C43" s="62">
        <v>1992</v>
      </c>
      <c r="D43" s="60" t="s">
        <v>231</v>
      </c>
      <c r="E43" s="60" t="s">
        <v>240</v>
      </c>
      <c r="F43" s="60" t="s">
        <v>233</v>
      </c>
      <c r="G43" s="60" t="s">
        <v>234</v>
      </c>
      <c r="H43" s="62" t="s">
        <v>155</v>
      </c>
      <c r="I43" s="62">
        <v>322</v>
      </c>
      <c r="J43" s="60" t="s">
        <v>241</v>
      </c>
      <c r="K43" s="60" t="s">
        <v>242</v>
      </c>
      <c r="L43" s="60"/>
      <c r="M43" s="61">
        <v>46163</v>
      </c>
      <c r="N43" s="61"/>
      <c r="O43" s="60" t="s">
        <v>158</v>
      </c>
      <c r="P43" s="60" t="s">
        <v>77</v>
      </c>
    </row>
    <row r="44" spans="1:16" ht="25" x14ac:dyDescent="0.25">
      <c r="A44" s="59" t="str">
        <f>HYPERLINK("#'x-" &amp; factor_list_table[[#This Row],[Series Number]] &amp; "'!A1", "x-" &amp; factor_list_table[[#This Row],[Series Number]])</f>
        <v>x-323</v>
      </c>
      <c r="B44" s="60" t="s">
        <v>31</v>
      </c>
      <c r="C44" s="62">
        <v>1992</v>
      </c>
      <c r="D44" s="60" t="s">
        <v>231</v>
      </c>
      <c r="E44" s="60" t="s">
        <v>243</v>
      </c>
      <c r="F44" s="60" t="s">
        <v>233</v>
      </c>
      <c r="G44" s="60" t="s">
        <v>234</v>
      </c>
      <c r="H44" s="62" t="s">
        <v>155</v>
      </c>
      <c r="I44" s="62">
        <v>323</v>
      </c>
      <c r="J44" s="60" t="s">
        <v>244</v>
      </c>
      <c r="K44" s="60" t="s">
        <v>245</v>
      </c>
      <c r="L44" s="60"/>
      <c r="M44" s="61">
        <v>46163</v>
      </c>
      <c r="N44" s="61"/>
      <c r="O44" s="60" t="s">
        <v>158</v>
      </c>
      <c r="P44" s="60" t="s">
        <v>77</v>
      </c>
    </row>
    <row r="45" spans="1:16" ht="25" x14ac:dyDescent="0.25">
      <c r="A45" s="59" t="str">
        <f>HYPERLINK("#'x-" &amp; factor_list_table[[#This Row],[Series Number]] &amp; "'!A1", "x-" &amp; factor_list_table[[#This Row],[Series Number]])</f>
        <v>x-324</v>
      </c>
      <c r="B45" s="60" t="s">
        <v>31</v>
      </c>
      <c r="C45" s="62">
        <v>2006</v>
      </c>
      <c r="D45" s="60" t="s">
        <v>231</v>
      </c>
      <c r="E45" s="60" t="s">
        <v>246</v>
      </c>
      <c r="F45" s="60" t="s">
        <v>233</v>
      </c>
      <c r="G45" s="60" t="s">
        <v>247</v>
      </c>
      <c r="H45" s="62" t="s">
        <v>155</v>
      </c>
      <c r="I45" s="62">
        <v>324</v>
      </c>
      <c r="J45" s="60" t="s">
        <v>248</v>
      </c>
      <c r="K45" s="60" t="s">
        <v>236</v>
      </c>
      <c r="L45" s="60"/>
      <c r="M45" s="61">
        <v>46163</v>
      </c>
      <c r="N45" s="61"/>
      <c r="O45" s="60" t="s">
        <v>158</v>
      </c>
      <c r="P45" s="60" t="s">
        <v>77</v>
      </c>
    </row>
    <row r="46" spans="1:16" ht="25" x14ac:dyDescent="0.25">
      <c r="A46" s="59" t="str">
        <f>HYPERLINK("#'x-" &amp; factor_list_table[[#This Row],[Series Number]] &amp; "'!A1", "x-" &amp; factor_list_table[[#This Row],[Series Number]])</f>
        <v>x-325</v>
      </c>
      <c r="B46" s="60" t="s">
        <v>31</v>
      </c>
      <c r="C46" s="62">
        <v>2006</v>
      </c>
      <c r="D46" s="60" t="s">
        <v>231</v>
      </c>
      <c r="E46" s="60" t="s">
        <v>249</v>
      </c>
      <c r="F46" s="60" t="s">
        <v>233</v>
      </c>
      <c r="G46" s="60" t="s">
        <v>247</v>
      </c>
      <c r="H46" s="62" t="s">
        <v>155</v>
      </c>
      <c r="I46" s="62">
        <v>325</v>
      </c>
      <c r="J46" s="60" t="s">
        <v>250</v>
      </c>
      <c r="K46" s="60" t="s">
        <v>251</v>
      </c>
      <c r="L46" s="60"/>
      <c r="M46" s="61">
        <v>46163</v>
      </c>
      <c r="N46" s="61"/>
      <c r="O46" s="60" t="s">
        <v>158</v>
      </c>
      <c r="P46" s="60" t="s">
        <v>77</v>
      </c>
    </row>
    <row r="47" spans="1:16" ht="25" x14ac:dyDescent="0.25">
      <c r="A47" s="59" t="str">
        <f>HYPERLINK("#'x-" &amp; factor_list_table[[#This Row],[Series Number]] &amp; "'!A1", "x-" &amp; factor_list_table[[#This Row],[Series Number]])</f>
        <v>x-326</v>
      </c>
      <c r="B47" s="60" t="s">
        <v>31</v>
      </c>
      <c r="C47" s="62">
        <v>2006</v>
      </c>
      <c r="D47" s="60" t="s">
        <v>231</v>
      </c>
      <c r="E47" s="60" t="s">
        <v>252</v>
      </c>
      <c r="F47" s="60" t="s">
        <v>233</v>
      </c>
      <c r="G47" s="60" t="s">
        <v>247</v>
      </c>
      <c r="H47" s="62" t="s">
        <v>155</v>
      </c>
      <c r="I47" s="62">
        <v>326</v>
      </c>
      <c r="J47" s="60" t="s">
        <v>253</v>
      </c>
      <c r="K47" s="60" t="s">
        <v>242</v>
      </c>
      <c r="L47" s="60"/>
      <c r="M47" s="61">
        <v>46163</v>
      </c>
      <c r="N47" s="61"/>
      <c r="O47" s="60" t="s">
        <v>158</v>
      </c>
      <c r="P47" s="60" t="s">
        <v>77</v>
      </c>
    </row>
    <row r="48" spans="1:16" ht="25" x14ac:dyDescent="0.25">
      <c r="A48" s="59" t="str">
        <f>HYPERLINK("#'x-" &amp; factor_list_table[[#This Row],[Series Number]] &amp; "'!A1", "x-" &amp; factor_list_table[[#This Row],[Series Number]])</f>
        <v>x-327</v>
      </c>
      <c r="B48" s="60" t="s">
        <v>31</v>
      </c>
      <c r="C48" s="62">
        <v>2006</v>
      </c>
      <c r="D48" s="60" t="s">
        <v>231</v>
      </c>
      <c r="E48" s="60" t="s">
        <v>254</v>
      </c>
      <c r="F48" s="60" t="s">
        <v>233</v>
      </c>
      <c r="G48" s="60" t="s">
        <v>247</v>
      </c>
      <c r="H48" s="62" t="s">
        <v>155</v>
      </c>
      <c r="I48" s="62">
        <v>327</v>
      </c>
      <c r="J48" s="60" t="s">
        <v>255</v>
      </c>
      <c r="K48" s="60" t="s">
        <v>256</v>
      </c>
      <c r="L48" s="60"/>
      <c r="M48" s="61">
        <v>46163</v>
      </c>
      <c r="N48" s="61"/>
      <c r="O48" s="60" t="s">
        <v>158</v>
      </c>
      <c r="P48" s="60" t="s">
        <v>77</v>
      </c>
    </row>
    <row r="49" spans="1:16" ht="25" x14ac:dyDescent="0.25">
      <c r="A49" s="59" t="str">
        <f>HYPERLINK("#'x-" &amp; factor_list_table[[#This Row],[Series Number]] &amp; "'!A1", "x-" &amp; factor_list_table[[#This Row],[Series Number]])</f>
        <v>x-328</v>
      </c>
      <c r="B49" s="60" t="s">
        <v>31</v>
      </c>
      <c r="C49" s="62">
        <v>2006</v>
      </c>
      <c r="D49" s="60" t="s">
        <v>231</v>
      </c>
      <c r="E49" s="60" t="s">
        <v>257</v>
      </c>
      <c r="F49" s="60" t="s">
        <v>233</v>
      </c>
      <c r="G49" s="60" t="s">
        <v>247</v>
      </c>
      <c r="H49" s="62" t="s">
        <v>155</v>
      </c>
      <c r="I49" s="62">
        <v>328</v>
      </c>
      <c r="J49" s="60" t="s">
        <v>258</v>
      </c>
      <c r="K49" s="60" t="s">
        <v>245</v>
      </c>
      <c r="L49" s="60"/>
      <c r="M49" s="61">
        <v>46163</v>
      </c>
      <c r="N49" s="61"/>
      <c r="O49" s="60" t="s">
        <v>158</v>
      </c>
      <c r="P49" s="60" t="s">
        <v>77</v>
      </c>
    </row>
    <row r="50" spans="1:16" ht="25" x14ac:dyDescent="0.25">
      <c r="A50" s="59" t="str">
        <f>HYPERLINK("#'x-" &amp; factor_list_table[[#This Row],[Series Number]] &amp; "'!A1", "x-" &amp; factor_list_table[[#This Row],[Series Number]])</f>
        <v>x-329</v>
      </c>
      <c r="B50" s="60" t="s">
        <v>31</v>
      </c>
      <c r="C50" s="62">
        <v>2006</v>
      </c>
      <c r="D50" s="60" t="s">
        <v>231</v>
      </c>
      <c r="E50" s="60" t="s">
        <v>259</v>
      </c>
      <c r="F50" s="60" t="s">
        <v>233</v>
      </c>
      <c r="G50" s="60" t="s">
        <v>247</v>
      </c>
      <c r="H50" s="62" t="s">
        <v>155</v>
      </c>
      <c r="I50" s="62">
        <v>329</v>
      </c>
      <c r="J50" s="60" t="s">
        <v>260</v>
      </c>
      <c r="K50" s="60" t="s">
        <v>261</v>
      </c>
      <c r="L50" s="60"/>
      <c r="M50" s="61">
        <v>46163</v>
      </c>
      <c r="N50" s="61"/>
      <c r="O50" s="60" t="s">
        <v>158</v>
      </c>
      <c r="P50" s="60" t="s">
        <v>77</v>
      </c>
    </row>
    <row r="51" spans="1:16" ht="25" x14ac:dyDescent="0.25">
      <c r="A51" s="59" t="str">
        <f>HYPERLINK("#'x-" &amp; factor_list_table[[#This Row],[Series Number]] &amp; "'!A1", "x-" &amp; factor_list_table[[#This Row],[Series Number]])</f>
        <v>x-330</v>
      </c>
      <c r="B51" s="60" t="s">
        <v>31</v>
      </c>
      <c r="C51" s="62">
        <v>2015</v>
      </c>
      <c r="D51" s="60" t="s">
        <v>231</v>
      </c>
      <c r="E51" s="60" t="s">
        <v>262</v>
      </c>
      <c r="F51" s="60" t="s">
        <v>233</v>
      </c>
      <c r="G51" s="60" t="s">
        <v>263</v>
      </c>
      <c r="H51" s="62" t="s">
        <v>155</v>
      </c>
      <c r="I51" s="62">
        <v>330</v>
      </c>
      <c r="J51" s="60" t="s">
        <v>264</v>
      </c>
      <c r="K51" s="60" t="s">
        <v>265</v>
      </c>
      <c r="L51" s="60"/>
      <c r="M51" s="61">
        <v>46163</v>
      </c>
      <c r="N51" s="61"/>
      <c r="O51" s="60" t="s">
        <v>158</v>
      </c>
      <c r="P51" s="60" t="s">
        <v>77</v>
      </c>
    </row>
    <row r="52" spans="1:16" ht="25" x14ac:dyDescent="0.25">
      <c r="A52" s="59" t="str">
        <f>HYPERLINK("#'x-" &amp; factor_list_table[[#This Row],[Series Number]] &amp; "'!A1", "x-" &amp; factor_list_table[[#This Row],[Series Number]])</f>
        <v>x-331</v>
      </c>
      <c r="B52" s="60" t="s">
        <v>31</v>
      </c>
      <c r="C52" s="62">
        <v>2015</v>
      </c>
      <c r="D52" s="60" t="s">
        <v>231</v>
      </c>
      <c r="E52" s="60" t="s">
        <v>266</v>
      </c>
      <c r="F52" s="60" t="s">
        <v>233</v>
      </c>
      <c r="G52" s="60" t="s">
        <v>263</v>
      </c>
      <c r="H52" s="62" t="s">
        <v>155</v>
      </c>
      <c r="I52" s="62">
        <v>331</v>
      </c>
      <c r="J52" s="60" t="s">
        <v>267</v>
      </c>
      <c r="K52" s="60" t="s">
        <v>268</v>
      </c>
      <c r="L52" s="60"/>
      <c r="M52" s="61">
        <v>46163</v>
      </c>
      <c r="N52" s="61"/>
      <c r="O52" s="60" t="s">
        <v>158</v>
      </c>
      <c r="P52" s="60" t="s">
        <v>77</v>
      </c>
    </row>
    <row r="53" spans="1:16" ht="37.5" x14ac:dyDescent="0.25">
      <c r="A53" s="59" t="str">
        <f>HYPERLINK("#'x-" &amp; factor_list_table[[#This Row],[Series Number]] &amp; "'!A1", "x-" &amp; factor_list_table[[#This Row],[Series Number]])</f>
        <v>x-401</v>
      </c>
      <c r="B53" s="60" t="s">
        <v>31</v>
      </c>
      <c r="C53" s="62">
        <v>2006</v>
      </c>
      <c r="D53" s="60" t="s">
        <v>269</v>
      </c>
      <c r="E53" s="60" t="s">
        <v>270</v>
      </c>
      <c r="F53" s="60" t="s">
        <v>233</v>
      </c>
      <c r="G53" s="60" t="s">
        <v>247</v>
      </c>
      <c r="H53" s="62">
        <v>1</v>
      </c>
      <c r="I53" s="62">
        <v>401</v>
      </c>
      <c r="J53" s="60" t="s">
        <v>271</v>
      </c>
      <c r="K53" s="60" t="s">
        <v>272</v>
      </c>
      <c r="L53" s="60"/>
      <c r="M53" s="61">
        <v>45106</v>
      </c>
      <c r="N53" s="61">
        <v>45110</v>
      </c>
      <c r="O53" s="60" t="s">
        <v>158</v>
      </c>
      <c r="P53" s="60" t="s">
        <v>78</v>
      </c>
    </row>
    <row r="54" spans="1:16" ht="25" x14ac:dyDescent="0.25">
      <c r="A54" s="59" t="str">
        <f>HYPERLINK("#'x-" &amp; factor_list_table[[#This Row],[Series Number]] &amp; "'!A1", "x-" &amp; factor_list_table[[#This Row],[Series Number]])</f>
        <v>x-402</v>
      </c>
      <c r="B54" s="60" t="s">
        <v>31</v>
      </c>
      <c r="C54" s="62">
        <v>2015</v>
      </c>
      <c r="D54" s="60" t="s">
        <v>269</v>
      </c>
      <c r="E54" s="60" t="s">
        <v>273</v>
      </c>
      <c r="F54" s="60" t="s">
        <v>233</v>
      </c>
      <c r="G54" s="60" t="s">
        <v>274</v>
      </c>
      <c r="H54" s="62">
        <v>0</v>
      </c>
      <c r="I54" s="62">
        <v>402</v>
      </c>
      <c r="J54" s="60" t="s">
        <v>275</v>
      </c>
      <c r="K54" s="60">
        <v>2.1</v>
      </c>
      <c r="L54" s="60"/>
      <c r="M54" s="61">
        <v>45106</v>
      </c>
      <c r="N54" s="61">
        <v>45110</v>
      </c>
      <c r="O54" s="60" t="s">
        <v>158</v>
      </c>
      <c r="P54" s="60" t="s">
        <v>78</v>
      </c>
    </row>
    <row r="55" spans="1:16" ht="50" x14ac:dyDescent="0.25">
      <c r="A55" s="59" t="str">
        <f>HYPERLINK("#'x-" &amp; factor_list_table[[#This Row],[Series Number]] &amp; "'!A1", "x-" &amp; factor_list_table[[#This Row],[Series Number]])</f>
        <v>x-403</v>
      </c>
      <c r="B55" s="60" t="s">
        <v>31</v>
      </c>
      <c r="C55" s="62">
        <v>2015</v>
      </c>
      <c r="D55" s="60" t="s">
        <v>269</v>
      </c>
      <c r="E55" s="60" t="s">
        <v>276</v>
      </c>
      <c r="F55" s="60" t="s">
        <v>233</v>
      </c>
      <c r="G55" s="60" t="s">
        <v>277</v>
      </c>
      <c r="H55" s="62">
        <v>0</v>
      </c>
      <c r="I55" s="62">
        <v>403</v>
      </c>
      <c r="J55" s="60" t="s">
        <v>278</v>
      </c>
      <c r="K55" s="60">
        <v>2.4</v>
      </c>
      <c r="L55" s="60"/>
      <c r="M55" s="61">
        <v>45106</v>
      </c>
      <c r="N55" s="61">
        <v>45110</v>
      </c>
      <c r="O55" s="60" t="s">
        <v>158</v>
      </c>
      <c r="P55" s="60" t="s">
        <v>78</v>
      </c>
    </row>
    <row r="56" spans="1:16" ht="37.5" x14ac:dyDescent="0.25">
      <c r="A56" s="59" t="str">
        <f>HYPERLINK("#'x-" &amp; factor_list_table[[#This Row],[Series Number]] &amp; "'!A1", "x-" &amp; factor_list_table[[#This Row],[Series Number]])</f>
        <v>x-404</v>
      </c>
      <c r="B56" s="60" t="s">
        <v>31</v>
      </c>
      <c r="C56" s="62">
        <v>2015</v>
      </c>
      <c r="D56" s="60" t="s">
        <v>279</v>
      </c>
      <c r="E56" s="60" t="s">
        <v>280</v>
      </c>
      <c r="F56" s="60" t="s">
        <v>233</v>
      </c>
      <c r="G56" s="60" t="s">
        <v>281</v>
      </c>
      <c r="H56" s="62">
        <v>0</v>
      </c>
      <c r="I56" s="62">
        <v>404</v>
      </c>
      <c r="J56" s="60" t="s">
        <v>282</v>
      </c>
      <c r="K56" s="60" t="s">
        <v>272</v>
      </c>
      <c r="L56" s="60"/>
      <c r="M56" s="61">
        <v>45106</v>
      </c>
      <c r="N56" s="61">
        <v>45110</v>
      </c>
      <c r="O56" s="60" t="s">
        <v>158</v>
      </c>
      <c r="P56" s="60" t="s">
        <v>78</v>
      </c>
    </row>
    <row r="57" spans="1:16" ht="37.5" x14ac:dyDescent="0.25">
      <c r="A57" s="59" t="str">
        <f>HYPERLINK("#'x-" &amp; factor_list_table[[#This Row],[Series Number]] &amp; "'!A1", "x-" &amp; factor_list_table[[#This Row],[Series Number]])</f>
        <v>x-405</v>
      </c>
      <c r="B57" s="60" t="s">
        <v>31</v>
      </c>
      <c r="C57" s="62">
        <v>2015</v>
      </c>
      <c r="D57" s="60" t="s">
        <v>279</v>
      </c>
      <c r="E57" s="60" t="s">
        <v>283</v>
      </c>
      <c r="F57" s="60" t="s">
        <v>233</v>
      </c>
      <c r="G57" s="60" t="s">
        <v>281</v>
      </c>
      <c r="H57" s="62">
        <v>0</v>
      </c>
      <c r="I57" s="62">
        <v>405</v>
      </c>
      <c r="J57" s="60" t="s">
        <v>284</v>
      </c>
      <c r="K57" s="60" t="s">
        <v>285</v>
      </c>
      <c r="L57" s="60"/>
      <c r="M57" s="61">
        <v>45106</v>
      </c>
      <c r="N57" s="61">
        <v>45110</v>
      </c>
      <c r="O57" s="60" t="s">
        <v>158</v>
      </c>
      <c r="P57" s="60" t="s">
        <v>78</v>
      </c>
    </row>
    <row r="58" spans="1:16" ht="50" x14ac:dyDescent="0.25">
      <c r="A58" s="59" t="str">
        <f>HYPERLINK("#'x-" &amp; factor_list_table[[#This Row],[Series Number]] &amp; "'!A1", "x-" &amp; factor_list_table[[#This Row],[Series Number]])</f>
        <v>x-407</v>
      </c>
      <c r="B58" s="60" t="s">
        <v>31</v>
      </c>
      <c r="C58" s="62">
        <v>2015</v>
      </c>
      <c r="D58" s="60" t="s">
        <v>279</v>
      </c>
      <c r="E58" s="60" t="s">
        <v>286</v>
      </c>
      <c r="F58" s="60" t="s">
        <v>233</v>
      </c>
      <c r="G58" s="60" t="s">
        <v>287</v>
      </c>
      <c r="H58" s="62">
        <v>0</v>
      </c>
      <c r="I58" s="62">
        <v>407</v>
      </c>
      <c r="J58" s="60" t="s">
        <v>288</v>
      </c>
      <c r="K58" s="60" t="s">
        <v>289</v>
      </c>
      <c r="L58" s="60"/>
      <c r="M58" s="61">
        <v>45106</v>
      </c>
      <c r="N58" s="61">
        <v>45110</v>
      </c>
      <c r="O58" s="60" t="s">
        <v>158</v>
      </c>
      <c r="P58" s="60" t="s">
        <v>78</v>
      </c>
    </row>
    <row r="59" spans="1:16" ht="25" x14ac:dyDescent="0.25">
      <c r="A59" s="59" t="str">
        <f>HYPERLINK("#'x-" &amp; factor_list_table[[#This Row],[Series Number]] &amp; "'!A1", "x-" &amp; factor_list_table[[#This Row],[Series Number]])</f>
        <v>x-501</v>
      </c>
      <c r="B59" s="60" t="s">
        <v>31</v>
      </c>
      <c r="C59" s="62" t="s">
        <v>290</v>
      </c>
      <c r="D59" s="60" t="s">
        <v>291</v>
      </c>
      <c r="E59" s="60" t="s">
        <v>292</v>
      </c>
      <c r="F59" s="60" t="s">
        <v>233</v>
      </c>
      <c r="G59" s="60" t="s">
        <v>293</v>
      </c>
      <c r="H59" s="62">
        <v>1</v>
      </c>
      <c r="I59" s="62">
        <v>501</v>
      </c>
      <c r="J59" s="60" t="s">
        <v>294</v>
      </c>
      <c r="K59" s="60" t="s">
        <v>295</v>
      </c>
      <c r="L59" s="60"/>
      <c r="M59" s="61">
        <v>45135</v>
      </c>
      <c r="N59" s="61">
        <v>45135</v>
      </c>
      <c r="O59" s="60" t="s">
        <v>158</v>
      </c>
      <c r="P59" s="60" t="s">
        <v>78</v>
      </c>
    </row>
    <row r="60" spans="1:16" ht="37.5" x14ac:dyDescent="0.25">
      <c r="A60" s="59" t="str">
        <f>HYPERLINK("#'x-" &amp; factor_list_table[[#This Row],[Series Number]] &amp; "'!A1", "x-" &amp; factor_list_table[[#This Row],[Series Number]])</f>
        <v>x-502</v>
      </c>
      <c r="B60" s="60" t="s">
        <v>31</v>
      </c>
      <c r="C60" s="62" t="s">
        <v>290</v>
      </c>
      <c r="D60" s="60" t="s">
        <v>291</v>
      </c>
      <c r="E60" s="60" t="s">
        <v>296</v>
      </c>
      <c r="F60" s="60" t="s">
        <v>233</v>
      </c>
      <c r="G60" s="60" t="s">
        <v>293</v>
      </c>
      <c r="H60" s="62">
        <v>1</v>
      </c>
      <c r="I60" s="62">
        <v>502</v>
      </c>
      <c r="J60" s="60" t="s">
        <v>297</v>
      </c>
      <c r="K60" s="60" t="s">
        <v>298</v>
      </c>
      <c r="L60" s="60"/>
      <c r="M60" s="61">
        <v>45135</v>
      </c>
      <c r="N60" s="61">
        <v>45135</v>
      </c>
      <c r="O60" s="60" t="s">
        <v>158</v>
      </c>
      <c r="P60" s="60" t="s">
        <v>78</v>
      </c>
    </row>
    <row r="61" spans="1:16" ht="25" x14ac:dyDescent="0.25">
      <c r="A61" s="59" t="str">
        <f>HYPERLINK("#'x-" &amp; factor_list_table[[#This Row],[Series Number]] &amp; "'!A1", "x-" &amp; factor_list_table[[#This Row],[Series Number]])</f>
        <v>x-503</v>
      </c>
      <c r="B61" s="60" t="s">
        <v>31</v>
      </c>
      <c r="C61" s="62">
        <v>2015</v>
      </c>
      <c r="D61" s="60" t="s">
        <v>291</v>
      </c>
      <c r="E61" s="60" t="s">
        <v>299</v>
      </c>
      <c r="F61" s="60" t="s">
        <v>233</v>
      </c>
      <c r="G61" s="60" t="s">
        <v>293</v>
      </c>
      <c r="H61" s="62">
        <v>0</v>
      </c>
      <c r="I61" s="62">
        <v>503</v>
      </c>
      <c r="J61" s="60" t="s">
        <v>300</v>
      </c>
      <c r="K61" s="60" t="s">
        <v>295</v>
      </c>
      <c r="L61" s="60"/>
      <c r="M61" s="61">
        <v>45135</v>
      </c>
      <c r="N61" s="61">
        <v>45135</v>
      </c>
      <c r="O61" s="60" t="s">
        <v>158</v>
      </c>
      <c r="P61" s="60" t="s">
        <v>78</v>
      </c>
    </row>
    <row r="62" spans="1:16" ht="25" x14ac:dyDescent="0.25">
      <c r="A62" s="59" t="str">
        <f>HYPERLINK("#'x-" &amp; factor_list_table[[#This Row],[Series Number]] &amp; "'!A1", "x-" &amp; factor_list_table[[#This Row],[Series Number]])</f>
        <v>x-504</v>
      </c>
      <c r="B62" s="60" t="s">
        <v>31</v>
      </c>
      <c r="C62" s="62">
        <v>2015</v>
      </c>
      <c r="D62" s="60" t="s">
        <v>291</v>
      </c>
      <c r="E62" s="60" t="s">
        <v>301</v>
      </c>
      <c r="F62" s="60" t="s">
        <v>233</v>
      </c>
      <c r="G62" s="60" t="s">
        <v>293</v>
      </c>
      <c r="H62" s="62">
        <v>0</v>
      </c>
      <c r="I62" s="62">
        <v>504</v>
      </c>
      <c r="J62" s="60" t="s">
        <v>302</v>
      </c>
      <c r="K62" s="60" t="s">
        <v>298</v>
      </c>
      <c r="L62" s="60"/>
      <c r="M62" s="61">
        <v>45135</v>
      </c>
      <c r="N62" s="61">
        <v>45135</v>
      </c>
      <c r="O62" s="60" t="s">
        <v>158</v>
      </c>
      <c r="P62" s="60" t="s">
        <v>78</v>
      </c>
    </row>
    <row r="63" spans="1:16" ht="25" x14ac:dyDescent="0.25">
      <c r="A63" s="59" t="str">
        <f>HYPERLINK("#'x-" &amp; factor_list_table[[#This Row],[Series Number]] &amp; "'!A1", "x-" &amp; factor_list_table[[#This Row],[Series Number]])</f>
        <v>x-505</v>
      </c>
      <c r="B63" s="60" t="s">
        <v>31</v>
      </c>
      <c r="C63" s="62">
        <v>1992</v>
      </c>
      <c r="D63" s="60" t="s">
        <v>303</v>
      </c>
      <c r="E63" s="60" t="s">
        <v>304</v>
      </c>
      <c r="F63" s="60" t="s">
        <v>233</v>
      </c>
      <c r="G63" s="60" t="s">
        <v>305</v>
      </c>
      <c r="H63" s="62">
        <v>0</v>
      </c>
      <c r="I63" s="62">
        <v>505</v>
      </c>
      <c r="J63" s="60" t="s">
        <v>306</v>
      </c>
      <c r="K63" s="60" t="s">
        <v>295</v>
      </c>
      <c r="L63" s="60"/>
      <c r="M63" s="61">
        <v>46163</v>
      </c>
      <c r="N63" s="61">
        <v>46163</v>
      </c>
      <c r="O63" s="60" t="s">
        <v>158</v>
      </c>
      <c r="P63" s="60" t="s">
        <v>77</v>
      </c>
    </row>
    <row r="64" spans="1:16" ht="25" x14ac:dyDescent="0.25">
      <c r="A64" s="59" t="str">
        <f>HYPERLINK("#'x-" &amp; factor_list_table[[#This Row],[Series Number]] &amp; "'!A1", "x-" &amp; factor_list_table[[#This Row],[Series Number]])</f>
        <v>x-506</v>
      </c>
      <c r="B64" s="60" t="s">
        <v>31</v>
      </c>
      <c r="C64" s="62">
        <v>1992</v>
      </c>
      <c r="D64" s="60" t="s">
        <v>303</v>
      </c>
      <c r="E64" s="60" t="s">
        <v>307</v>
      </c>
      <c r="F64" s="60" t="s">
        <v>233</v>
      </c>
      <c r="G64" s="60" t="s">
        <v>305</v>
      </c>
      <c r="H64" s="62">
        <v>0</v>
      </c>
      <c r="I64" s="62">
        <v>506</v>
      </c>
      <c r="J64" s="60" t="s">
        <v>308</v>
      </c>
      <c r="K64" s="60" t="s">
        <v>309</v>
      </c>
      <c r="L64" s="60"/>
      <c r="M64" s="61">
        <v>46163</v>
      </c>
      <c r="N64" s="61">
        <v>46163</v>
      </c>
      <c r="O64" s="60" t="s">
        <v>158</v>
      </c>
      <c r="P64" s="60" t="s">
        <v>77</v>
      </c>
    </row>
    <row r="65" spans="1:16" ht="50" x14ac:dyDescent="0.25">
      <c r="A65" s="59" t="str">
        <f>HYPERLINK("#'x-" &amp; factor_list_table[[#This Row],[Series Number]] &amp; "'!A1", "x-" &amp; factor_list_table[[#This Row],[Series Number]])</f>
        <v>x-507</v>
      </c>
      <c r="B65" s="60" t="s">
        <v>31</v>
      </c>
      <c r="C65" s="62" t="s">
        <v>310</v>
      </c>
      <c r="D65" s="60" t="s">
        <v>291</v>
      </c>
      <c r="E65" s="60" t="s">
        <v>311</v>
      </c>
      <c r="F65" s="60" t="s">
        <v>233</v>
      </c>
      <c r="G65" s="60" t="s">
        <v>107</v>
      </c>
      <c r="H65" s="62">
        <v>0</v>
      </c>
      <c r="I65" s="62">
        <v>507</v>
      </c>
      <c r="J65" s="60" t="s">
        <v>312</v>
      </c>
      <c r="K65" s="60" t="s">
        <v>174</v>
      </c>
      <c r="L65" s="60"/>
      <c r="M65" s="61">
        <v>45135</v>
      </c>
      <c r="N65" s="61">
        <v>45135</v>
      </c>
      <c r="O65" s="60" t="s">
        <v>158</v>
      </c>
      <c r="P65" s="60" t="s">
        <v>78</v>
      </c>
    </row>
    <row r="66" spans="1:16" ht="25" x14ac:dyDescent="0.25">
      <c r="A66" s="59" t="str">
        <f>HYPERLINK("#'x-" &amp; factor_list_table[[#This Row],[Series Number]] &amp; "'!A1", "x-" &amp; factor_list_table[[#This Row],[Series Number]])</f>
        <v>x-601</v>
      </c>
      <c r="B66" s="60" t="s">
        <v>31</v>
      </c>
      <c r="C66" s="62">
        <v>1992</v>
      </c>
      <c r="D66" s="60" t="s">
        <v>313</v>
      </c>
      <c r="E66" s="60" t="s">
        <v>314</v>
      </c>
      <c r="F66" s="60" t="s">
        <v>221</v>
      </c>
      <c r="G66" s="60" t="s">
        <v>315</v>
      </c>
      <c r="H66" s="62">
        <v>2</v>
      </c>
      <c r="I66" s="62">
        <v>601</v>
      </c>
      <c r="J66" s="60" t="s">
        <v>316</v>
      </c>
      <c r="K66" s="60" t="s">
        <v>317</v>
      </c>
      <c r="L66" s="60"/>
      <c r="M66" s="61">
        <v>45135</v>
      </c>
      <c r="N66" s="61">
        <v>45135</v>
      </c>
      <c r="O66" s="60" t="s">
        <v>158</v>
      </c>
      <c r="P66" s="60" t="s">
        <v>78</v>
      </c>
    </row>
    <row r="67" spans="1:16" ht="25" x14ac:dyDescent="0.25">
      <c r="A67" s="59" t="str">
        <f>HYPERLINK("#'x-" &amp; factor_list_table[[#This Row],[Series Number]] &amp; "'!A1", "x-" &amp; factor_list_table[[#This Row],[Series Number]])</f>
        <v>x-602</v>
      </c>
      <c r="B67" s="60" t="s">
        <v>31</v>
      </c>
      <c r="C67" s="62">
        <v>1992</v>
      </c>
      <c r="D67" s="60" t="s">
        <v>313</v>
      </c>
      <c r="E67" s="60" t="s">
        <v>318</v>
      </c>
      <c r="F67" s="60" t="s">
        <v>221</v>
      </c>
      <c r="G67" s="60" t="s">
        <v>315</v>
      </c>
      <c r="H67" s="62">
        <v>2</v>
      </c>
      <c r="I67" s="62">
        <v>602</v>
      </c>
      <c r="J67" s="60" t="s">
        <v>319</v>
      </c>
      <c r="K67" s="60" t="s">
        <v>320</v>
      </c>
      <c r="L67" s="60"/>
      <c r="M67" s="61">
        <v>45135</v>
      </c>
      <c r="N67" s="61">
        <v>45135</v>
      </c>
      <c r="O67" s="60" t="s">
        <v>158</v>
      </c>
      <c r="P67" s="60" t="s">
        <v>78</v>
      </c>
    </row>
    <row r="68" spans="1:16" ht="25" x14ac:dyDescent="0.25">
      <c r="A68" s="59" t="str">
        <f>HYPERLINK("#'x-" &amp; factor_list_table[[#This Row],[Series Number]] &amp; "'!A1", "x-" &amp; factor_list_table[[#This Row],[Series Number]])</f>
        <v>x-603</v>
      </c>
      <c r="B68" s="60" t="s">
        <v>31</v>
      </c>
      <c r="C68" s="62">
        <v>1992</v>
      </c>
      <c r="D68" s="60" t="s">
        <v>313</v>
      </c>
      <c r="E68" s="60" t="s">
        <v>321</v>
      </c>
      <c r="F68" s="60" t="s">
        <v>233</v>
      </c>
      <c r="G68" s="60" t="s">
        <v>234</v>
      </c>
      <c r="H68" s="62">
        <v>2</v>
      </c>
      <c r="I68" s="62">
        <v>603</v>
      </c>
      <c r="J68" s="60" t="s">
        <v>322</v>
      </c>
      <c r="K68" s="60" t="s">
        <v>323</v>
      </c>
      <c r="L68" s="60"/>
      <c r="M68" s="61">
        <v>45135</v>
      </c>
      <c r="N68" s="61">
        <v>45135</v>
      </c>
      <c r="O68" s="60" t="s">
        <v>158</v>
      </c>
      <c r="P68" s="60" t="s">
        <v>78</v>
      </c>
    </row>
    <row r="69" spans="1:16" ht="25" x14ac:dyDescent="0.25">
      <c r="A69" s="59" t="str">
        <f>HYPERLINK("#'x-" &amp; factor_list_table[[#This Row],[Series Number]] &amp; "'!A1", "x-" &amp; factor_list_table[[#This Row],[Series Number]])</f>
        <v>x-604</v>
      </c>
      <c r="B69" s="60" t="s">
        <v>31</v>
      </c>
      <c r="C69" s="62">
        <v>1992</v>
      </c>
      <c r="D69" s="60" t="s">
        <v>313</v>
      </c>
      <c r="E69" s="60" t="s">
        <v>324</v>
      </c>
      <c r="F69" s="60" t="s">
        <v>233</v>
      </c>
      <c r="G69" s="60" t="s">
        <v>234</v>
      </c>
      <c r="H69" s="62">
        <v>2</v>
      </c>
      <c r="I69" s="62">
        <v>604</v>
      </c>
      <c r="J69" s="60" t="s">
        <v>325</v>
      </c>
      <c r="K69" s="60" t="s">
        <v>326</v>
      </c>
      <c r="L69" s="60"/>
      <c r="M69" s="61">
        <v>45135</v>
      </c>
      <c r="N69" s="61">
        <v>45135</v>
      </c>
      <c r="O69" s="60" t="s">
        <v>158</v>
      </c>
      <c r="P69" s="60" t="s">
        <v>78</v>
      </c>
    </row>
    <row r="70" spans="1:16" ht="25" x14ac:dyDescent="0.25">
      <c r="A70" s="59" t="str">
        <f>HYPERLINK("#'x-" &amp; factor_list_table[[#This Row],[Series Number]] &amp; "'!A1", "x-" &amp; factor_list_table[[#This Row],[Series Number]])</f>
        <v>x-605</v>
      </c>
      <c r="B70" s="60" t="s">
        <v>31</v>
      </c>
      <c r="C70" s="62">
        <v>1992</v>
      </c>
      <c r="D70" s="60" t="s">
        <v>313</v>
      </c>
      <c r="E70" s="60" t="s">
        <v>327</v>
      </c>
      <c r="F70" s="60" t="s">
        <v>233</v>
      </c>
      <c r="G70" s="60" t="s">
        <v>234</v>
      </c>
      <c r="H70" s="62">
        <v>2</v>
      </c>
      <c r="I70" s="62">
        <v>605</v>
      </c>
      <c r="J70" s="60" t="s">
        <v>328</v>
      </c>
      <c r="K70" s="60" t="s">
        <v>329</v>
      </c>
      <c r="L70" s="60"/>
      <c r="M70" s="61">
        <v>45135</v>
      </c>
      <c r="N70" s="61">
        <v>45135</v>
      </c>
      <c r="O70" s="60" t="s">
        <v>158</v>
      </c>
      <c r="P70" s="60" t="s">
        <v>78</v>
      </c>
    </row>
    <row r="71" spans="1:16" ht="25" x14ac:dyDescent="0.25">
      <c r="A71" s="59" t="str">
        <f>HYPERLINK("#'x-" &amp; factor_list_table[[#This Row],[Series Number]] &amp; "'!A1", "x-" &amp; factor_list_table[[#This Row],[Series Number]])</f>
        <v>x-606</v>
      </c>
      <c r="B71" s="60" t="s">
        <v>31</v>
      </c>
      <c r="C71" s="62">
        <v>1992</v>
      </c>
      <c r="D71" s="60" t="s">
        <v>330</v>
      </c>
      <c r="E71" s="60" t="s">
        <v>331</v>
      </c>
      <c r="F71" s="60" t="s">
        <v>221</v>
      </c>
      <c r="G71" s="60" t="s">
        <v>332</v>
      </c>
      <c r="H71" s="62">
        <v>2</v>
      </c>
      <c r="I71" s="62">
        <v>606</v>
      </c>
      <c r="J71" s="60" t="s">
        <v>333</v>
      </c>
      <c r="K71" s="60" t="s">
        <v>289</v>
      </c>
      <c r="L71" s="60"/>
      <c r="M71" s="61">
        <v>45135</v>
      </c>
      <c r="N71" s="61">
        <v>45135</v>
      </c>
      <c r="O71" s="60" t="s">
        <v>334</v>
      </c>
      <c r="P71" s="60" t="s">
        <v>78</v>
      </c>
    </row>
    <row r="72" spans="1:16" ht="25" x14ac:dyDescent="0.25">
      <c r="A72" s="59" t="str">
        <f>HYPERLINK("#'x-" &amp; factor_list_table[[#This Row],[Series Number]] &amp; "'!A1", "x-" &amp; factor_list_table[[#This Row],[Series Number]])</f>
        <v>x-607</v>
      </c>
      <c r="B72" s="60" t="s">
        <v>31</v>
      </c>
      <c r="C72" s="62">
        <v>1992</v>
      </c>
      <c r="D72" s="60" t="s">
        <v>330</v>
      </c>
      <c r="E72" s="60" t="s">
        <v>335</v>
      </c>
      <c r="F72" s="60" t="s">
        <v>221</v>
      </c>
      <c r="G72" s="60" t="s">
        <v>332</v>
      </c>
      <c r="H72" s="62">
        <v>2</v>
      </c>
      <c r="I72" s="62">
        <v>607</v>
      </c>
      <c r="J72" s="60" t="s">
        <v>336</v>
      </c>
      <c r="K72" s="60" t="s">
        <v>337</v>
      </c>
      <c r="L72" s="60"/>
      <c r="M72" s="61">
        <v>45135</v>
      </c>
      <c r="N72" s="61">
        <v>45135</v>
      </c>
      <c r="O72" s="60" t="s">
        <v>334</v>
      </c>
      <c r="P72" s="60" t="s">
        <v>78</v>
      </c>
    </row>
    <row r="73" spans="1:16" ht="37.5" x14ac:dyDescent="0.25">
      <c r="A73" s="59" t="str">
        <f>HYPERLINK("#'x-" &amp; factor_list_table[[#This Row],[Series Number]] &amp; "'!A1", "x-" &amp; factor_list_table[[#This Row],[Series Number]])</f>
        <v>x-608</v>
      </c>
      <c r="B73" s="60" t="s">
        <v>31</v>
      </c>
      <c r="C73" s="62">
        <v>2006</v>
      </c>
      <c r="D73" s="60" t="s">
        <v>313</v>
      </c>
      <c r="E73" s="60" t="s">
        <v>338</v>
      </c>
      <c r="F73" s="60" t="s">
        <v>221</v>
      </c>
      <c r="G73" s="60" t="s">
        <v>315</v>
      </c>
      <c r="H73" s="62">
        <v>1</v>
      </c>
      <c r="I73" s="62">
        <v>608</v>
      </c>
      <c r="J73" s="60" t="s">
        <v>339</v>
      </c>
      <c r="K73" s="60" t="s">
        <v>272</v>
      </c>
      <c r="L73" s="60"/>
      <c r="M73" s="61" t="s">
        <v>340</v>
      </c>
      <c r="N73" s="61">
        <v>45135</v>
      </c>
      <c r="O73" s="60" t="s">
        <v>158</v>
      </c>
      <c r="P73" s="60" t="s">
        <v>78</v>
      </c>
    </row>
    <row r="74" spans="1:16" ht="37.5" x14ac:dyDescent="0.25">
      <c r="A74" s="59" t="str">
        <f>HYPERLINK("#'x-" &amp; factor_list_table[[#This Row],[Series Number]] &amp; "'!A1", "x-" &amp; factor_list_table[[#This Row],[Series Number]])</f>
        <v>x-609</v>
      </c>
      <c r="B74" s="60" t="s">
        <v>31</v>
      </c>
      <c r="C74" s="62">
        <v>2006</v>
      </c>
      <c r="D74" s="60" t="s">
        <v>313</v>
      </c>
      <c r="E74" s="60" t="s">
        <v>341</v>
      </c>
      <c r="F74" s="60" t="s">
        <v>233</v>
      </c>
      <c r="G74" s="60" t="s">
        <v>247</v>
      </c>
      <c r="H74" s="62">
        <v>1</v>
      </c>
      <c r="I74" s="62">
        <v>609</v>
      </c>
      <c r="J74" s="60" t="s">
        <v>342</v>
      </c>
      <c r="K74" s="60" t="s">
        <v>323</v>
      </c>
      <c r="L74" s="60"/>
      <c r="M74" s="61">
        <v>45135</v>
      </c>
      <c r="N74" s="61">
        <v>45135</v>
      </c>
      <c r="O74" s="60" t="s">
        <v>158</v>
      </c>
      <c r="P74" s="60" t="s">
        <v>78</v>
      </c>
    </row>
    <row r="75" spans="1:16" ht="37.5" x14ac:dyDescent="0.25">
      <c r="A75" s="59" t="str">
        <f>HYPERLINK("#'x-" &amp; factor_list_table[[#This Row],[Series Number]] &amp; "'!A1", "x-" &amp; factor_list_table[[#This Row],[Series Number]])</f>
        <v>x-610</v>
      </c>
      <c r="B75" s="60" t="s">
        <v>31</v>
      </c>
      <c r="C75" s="62">
        <v>2006</v>
      </c>
      <c r="D75" s="60" t="s">
        <v>313</v>
      </c>
      <c r="E75" s="60" t="s">
        <v>343</v>
      </c>
      <c r="F75" s="60" t="s">
        <v>233</v>
      </c>
      <c r="G75" s="60" t="s">
        <v>247</v>
      </c>
      <c r="H75" s="62">
        <v>1</v>
      </c>
      <c r="I75" s="62">
        <v>610</v>
      </c>
      <c r="J75" s="60" t="s">
        <v>344</v>
      </c>
      <c r="K75" s="60" t="s">
        <v>345</v>
      </c>
      <c r="L75" s="60"/>
      <c r="M75" s="61">
        <v>45135</v>
      </c>
      <c r="N75" s="61">
        <v>45135</v>
      </c>
      <c r="O75" s="60" t="s">
        <v>158</v>
      </c>
      <c r="P75" s="60" t="s">
        <v>78</v>
      </c>
    </row>
    <row r="76" spans="1:16" ht="37.5" x14ac:dyDescent="0.25">
      <c r="A76" s="59" t="str">
        <f>HYPERLINK("#'x-" &amp; factor_list_table[[#This Row],[Series Number]] &amp; "'!A1", "x-" &amp; factor_list_table[[#This Row],[Series Number]])</f>
        <v>x-611</v>
      </c>
      <c r="B76" s="60" t="s">
        <v>31</v>
      </c>
      <c r="C76" s="62">
        <v>2006</v>
      </c>
      <c r="D76" s="60" t="s">
        <v>313</v>
      </c>
      <c r="E76" s="60" t="s">
        <v>346</v>
      </c>
      <c r="F76" s="60" t="s">
        <v>233</v>
      </c>
      <c r="G76" s="60" t="s">
        <v>247</v>
      </c>
      <c r="H76" s="62">
        <v>1</v>
      </c>
      <c r="I76" s="62">
        <v>611</v>
      </c>
      <c r="J76" s="60" t="s">
        <v>347</v>
      </c>
      <c r="K76" s="60" t="s">
        <v>326</v>
      </c>
      <c r="L76" s="60"/>
      <c r="M76" s="61">
        <v>45135</v>
      </c>
      <c r="N76" s="61">
        <v>45135</v>
      </c>
      <c r="O76" s="60" t="s">
        <v>158</v>
      </c>
      <c r="P76" s="60" t="s">
        <v>78</v>
      </c>
    </row>
    <row r="77" spans="1:16" ht="37.5" x14ac:dyDescent="0.25">
      <c r="A77" s="59" t="str">
        <f>HYPERLINK("#'x-" &amp; factor_list_table[[#This Row],[Series Number]] &amp; "'!A1", "x-" &amp; factor_list_table[[#This Row],[Series Number]])</f>
        <v>x-612</v>
      </c>
      <c r="B77" s="60" t="s">
        <v>31</v>
      </c>
      <c r="C77" s="62">
        <v>2006</v>
      </c>
      <c r="D77" s="60" t="s">
        <v>313</v>
      </c>
      <c r="E77" s="60" t="s">
        <v>348</v>
      </c>
      <c r="F77" s="60" t="s">
        <v>233</v>
      </c>
      <c r="G77" s="60" t="s">
        <v>247</v>
      </c>
      <c r="H77" s="62">
        <v>1</v>
      </c>
      <c r="I77" s="62">
        <v>612</v>
      </c>
      <c r="J77" s="60" t="s">
        <v>349</v>
      </c>
      <c r="K77" s="60" t="s">
        <v>350</v>
      </c>
      <c r="L77" s="60"/>
      <c r="M77" s="61">
        <v>45135</v>
      </c>
      <c r="N77" s="61">
        <v>45135</v>
      </c>
      <c r="O77" s="60" t="s">
        <v>158</v>
      </c>
      <c r="P77" s="60" t="s">
        <v>78</v>
      </c>
    </row>
    <row r="78" spans="1:16" ht="37.5" x14ac:dyDescent="0.25">
      <c r="A78" s="59" t="str">
        <f>HYPERLINK("#'x-" &amp; factor_list_table[[#This Row],[Series Number]] &amp; "'!A1", "x-" &amp; factor_list_table[[#This Row],[Series Number]])</f>
        <v>x-613</v>
      </c>
      <c r="B78" s="60" t="s">
        <v>31</v>
      </c>
      <c r="C78" s="62">
        <v>2006</v>
      </c>
      <c r="D78" s="60" t="s">
        <v>313</v>
      </c>
      <c r="E78" s="60" t="s">
        <v>351</v>
      </c>
      <c r="F78" s="60" t="s">
        <v>233</v>
      </c>
      <c r="G78" s="60" t="s">
        <v>247</v>
      </c>
      <c r="H78" s="62">
        <v>1</v>
      </c>
      <c r="I78" s="62">
        <v>613</v>
      </c>
      <c r="J78" s="60" t="s">
        <v>352</v>
      </c>
      <c r="K78" s="60" t="s">
        <v>329</v>
      </c>
      <c r="L78" s="60"/>
      <c r="M78" s="61">
        <v>45135</v>
      </c>
      <c r="N78" s="61">
        <v>45135</v>
      </c>
      <c r="O78" s="60" t="s">
        <v>158</v>
      </c>
      <c r="P78" s="60" t="s">
        <v>78</v>
      </c>
    </row>
    <row r="79" spans="1:16" ht="25" x14ac:dyDescent="0.25">
      <c r="A79" s="59" t="str">
        <f>HYPERLINK("#'x-" &amp; factor_list_table[[#This Row],[Series Number]] &amp; "'!A1", "x-" &amp; factor_list_table[[#This Row],[Series Number]])</f>
        <v>x-614</v>
      </c>
      <c r="B79" s="60" t="s">
        <v>31</v>
      </c>
      <c r="C79" s="62">
        <v>2006</v>
      </c>
      <c r="D79" s="60" t="s">
        <v>313</v>
      </c>
      <c r="E79" s="60" t="s">
        <v>353</v>
      </c>
      <c r="F79" s="60" t="s">
        <v>233</v>
      </c>
      <c r="G79" s="60" t="s">
        <v>247</v>
      </c>
      <c r="H79" s="62">
        <v>1</v>
      </c>
      <c r="I79" s="62">
        <v>614</v>
      </c>
      <c r="J79" s="60" t="s">
        <v>354</v>
      </c>
      <c r="K79" s="60" t="s">
        <v>355</v>
      </c>
      <c r="L79" s="60"/>
      <c r="M79" s="61">
        <v>45135</v>
      </c>
      <c r="N79" s="61">
        <v>45135</v>
      </c>
      <c r="O79" s="60" t="s">
        <v>158</v>
      </c>
      <c r="P79" s="60" t="s">
        <v>78</v>
      </c>
    </row>
    <row r="80" spans="1:16" ht="25" x14ac:dyDescent="0.25">
      <c r="A80" s="59" t="str">
        <f>HYPERLINK("#'x-" &amp; factor_list_table[[#This Row],[Series Number]] &amp; "'!A1", "x-" &amp; factor_list_table[[#This Row],[Series Number]])</f>
        <v>x-615</v>
      </c>
      <c r="B80" s="60" t="s">
        <v>31</v>
      </c>
      <c r="C80" s="62">
        <v>2006</v>
      </c>
      <c r="D80" s="60" t="s">
        <v>330</v>
      </c>
      <c r="E80" s="60" t="s">
        <v>331</v>
      </c>
      <c r="F80" s="60" t="s">
        <v>221</v>
      </c>
      <c r="G80" s="60" t="s">
        <v>154</v>
      </c>
      <c r="H80" s="62">
        <v>1</v>
      </c>
      <c r="I80" s="62">
        <v>615</v>
      </c>
      <c r="J80" s="60" t="s">
        <v>356</v>
      </c>
      <c r="K80" s="60" t="s">
        <v>289</v>
      </c>
      <c r="L80" s="60"/>
      <c r="M80" s="61">
        <v>45135</v>
      </c>
      <c r="N80" s="61">
        <v>45135</v>
      </c>
      <c r="O80" s="60" t="s">
        <v>334</v>
      </c>
      <c r="P80" s="60" t="s">
        <v>78</v>
      </c>
    </row>
    <row r="81" spans="1:16" ht="25" x14ac:dyDescent="0.25">
      <c r="A81" s="59" t="str">
        <f>HYPERLINK("#'x-" &amp; factor_list_table[[#This Row],[Series Number]] &amp; "'!A1", "x-" &amp; factor_list_table[[#This Row],[Series Number]])</f>
        <v>x-616</v>
      </c>
      <c r="B81" s="60" t="s">
        <v>31</v>
      </c>
      <c r="C81" s="62">
        <v>2006</v>
      </c>
      <c r="D81" s="60" t="s">
        <v>330</v>
      </c>
      <c r="E81" s="60" t="s">
        <v>357</v>
      </c>
      <c r="F81" s="60" t="s">
        <v>221</v>
      </c>
      <c r="G81" s="60" t="s">
        <v>332</v>
      </c>
      <c r="H81" s="62">
        <v>1</v>
      </c>
      <c r="I81" s="62">
        <v>616</v>
      </c>
      <c r="J81" s="60" t="s">
        <v>358</v>
      </c>
      <c r="K81" s="60" t="s">
        <v>337</v>
      </c>
      <c r="L81" s="60"/>
      <c r="M81" s="61">
        <v>45135</v>
      </c>
      <c r="N81" s="61">
        <v>45135</v>
      </c>
      <c r="O81" s="60" t="s">
        <v>334</v>
      </c>
      <c r="P81" s="60" t="s">
        <v>78</v>
      </c>
    </row>
    <row r="82" spans="1:16" ht="25" x14ac:dyDescent="0.25">
      <c r="A82" s="59" t="str">
        <f>HYPERLINK("#'x-" &amp; factor_list_table[[#This Row],[Series Number]] &amp; "'!A1", "x-" &amp; factor_list_table[[#This Row],[Series Number]])</f>
        <v>x-617</v>
      </c>
      <c r="B82" s="60" t="s">
        <v>31</v>
      </c>
      <c r="C82" s="62">
        <v>2015</v>
      </c>
      <c r="D82" s="60" t="s">
        <v>313</v>
      </c>
      <c r="E82" s="60" t="s">
        <v>359</v>
      </c>
      <c r="F82" s="60" t="s">
        <v>153</v>
      </c>
      <c r="G82" s="60" t="s">
        <v>154</v>
      </c>
      <c r="H82" s="62">
        <v>0</v>
      </c>
      <c r="I82" s="62">
        <v>617</v>
      </c>
      <c r="J82" s="60" t="s">
        <v>360</v>
      </c>
      <c r="K82" s="60" t="s">
        <v>317</v>
      </c>
      <c r="L82" s="60"/>
      <c r="M82" s="61">
        <v>45135</v>
      </c>
      <c r="N82" s="61">
        <v>45135</v>
      </c>
      <c r="O82" s="60" t="s">
        <v>158</v>
      </c>
      <c r="P82" s="60" t="s">
        <v>78</v>
      </c>
    </row>
    <row r="83" spans="1:16" ht="25" x14ac:dyDescent="0.25">
      <c r="A83" s="59" t="str">
        <f>HYPERLINK("#'x-" &amp; factor_list_table[[#This Row],[Series Number]] &amp; "'!A1", "x-" &amp; factor_list_table[[#This Row],[Series Number]])</f>
        <v>x-618</v>
      </c>
      <c r="B83" s="60" t="s">
        <v>31</v>
      </c>
      <c r="C83" s="62">
        <v>2015</v>
      </c>
      <c r="D83" s="60" t="s">
        <v>313</v>
      </c>
      <c r="E83" s="60" t="s">
        <v>359</v>
      </c>
      <c r="F83" s="60" t="s">
        <v>159</v>
      </c>
      <c r="G83" s="60" t="s">
        <v>154</v>
      </c>
      <c r="H83" s="62">
        <v>0</v>
      </c>
      <c r="I83" s="62">
        <v>618</v>
      </c>
      <c r="J83" s="60" t="s">
        <v>361</v>
      </c>
      <c r="K83" s="60" t="s">
        <v>320</v>
      </c>
      <c r="L83" s="60"/>
      <c r="M83" s="61">
        <v>45135</v>
      </c>
      <c r="N83" s="61">
        <v>45135</v>
      </c>
      <c r="O83" s="60" t="s">
        <v>158</v>
      </c>
      <c r="P83" s="60" t="s">
        <v>78</v>
      </c>
    </row>
    <row r="84" spans="1:16" ht="25" x14ac:dyDescent="0.25">
      <c r="A84" s="59" t="str">
        <f>HYPERLINK("#'x-" &amp; factor_list_table[[#This Row],[Series Number]] &amp; "'!A1", "x-" &amp; factor_list_table[[#This Row],[Series Number]])</f>
        <v>x-619</v>
      </c>
      <c r="B84" s="60" t="s">
        <v>31</v>
      </c>
      <c r="C84" s="62">
        <v>2015</v>
      </c>
      <c r="D84" s="60" t="s">
        <v>313</v>
      </c>
      <c r="E84" s="60" t="s">
        <v>362</v>
      </c>
      <c r="F84" s="60" t="s">
        <v>233</v>
      </c>
      <c r="G84" s="60" t="s">
        <v>363</v>
      </c>
      <c r="H84" s="62">
        <v>0</v>
      </c>
      <c r="I84" s="62">
        <v>619</v>
      </c>
      <c r="J84" s="60" t="s">
        <v>364</v>
      </c>
      <c r="K84" s="60" t="s">
        <v>323</v>
      </c>
      <c r="L84" s="60"/>
      <c r="M84" s="61">
        <v>45135</v>
      </c>
      <c r="N84" s="61">
        <v>45135</v>
      </c>
      <c r="O84" s="60" t="s">
        <v>158</v>
      </c>
      <c r="P84" s="60" t="s">
        <v>78</v>
      </c>
    </row>
    <row r="85" spans="1:16" ht="25" x14ac:dyDescent="0.25">
      <c r="A85" s="59" t="str">
        <f>HYPERLINK("#'x-" &amp; factor_list_table[[#This Row],[Series Number]] &amp; "'!A1", "x-" &amp; factor_list_table[[#This Row],[Series Number]])</f>
        <v>x-620</v>
      </c>
      <c r="B85" s="60" t="s">
        <v>31</v>
      </c>
      <c r="C85" s="62">
        <v>2015</v>
      </c>
      <c r="D85" s="60" t="s">
        <v>313</v>
      </c>
      <c r="E85" s="60" t="s">
        <v>365</v>
      </c>
      <c r="F85" s="60" t="s">
        <v>233</v>
      </c>
      <c r="G85" s="60" t="s">
        <v>366</v>
      </c>
      <c r="H85" s="62">
        <v>0</v>
      </c>
      <c r="I85" s="62">
        <v>620</v>
      </c>
      <c r="J85" s="60" t="s">
        <v>367</v>
      </c>
      <c r="K85" s="60" t="s">
        <v>326</v>
      </c>
      <c r="L85" s="60"/>
      <c r="M85" s="61">
        <v>45135</v>
      </c>
      <c r="N85" s="61">
        <v>45135</v>
      </c>
      <c r="O85" s="60" t="s">
        <v>158</v>
      </c>
      <c r="P85" s="60" t="s">
        <v>78</v>
      </c>
    </row>
    <row r="86" spans="1:16" ht="25" x14ac:dyDescent="0.25">
      <c r="A86" s="59" t="str">
        <f>HYPERLINK("#'x-" &amp; factor_list_table[[#This Row],[Series Number]] &amp; "'!A1", "x-" &amp; factor_list_table[[#This Row],[Series Number]])</f>
        <v>x-621</v>
      </c>
      <c r="B86" s="60" t="s">
        <v>31</v>
      </c>
      <c r="C86" s="62">
        <v>2015</v>
      </c>
      <c r="D86" s="60" t="s">
        <v>313</v>
      </c>
      <c r="E86" s="60" t="s">
        <v>368</v>
      </c>
      <c r="F86" s="60" t="s">
        <v>221</v>
      </c>
      <c r="G86" s="60" t="s">
        <v>154</v>
      </c>
      <c r="H86" s="62">
        <v>0</v>
      </c>
      <c r="I86" s="62">
        <v>621</v>
      </c>
      <c r="J86" s="60" t="s">
        <v>369</v>
      </c>
      <c r="K86" s="60" t="s">
        <v>370</v>
      </c>
      <c r="L86" s="60"/>
      <c r="M86" s="61">
        <v>45135</v>
      </c>
      <c r="N86" s="61">
        <v>45135</v>
      </c>
      <c r="O86" s="60" t="s">
        <v>158</v>
      </c>
      <c r="P86" s="60" t="s">
        <v>78</v>
      </c>
    </row>
    <row r="87" spans="1:16" ht="25" x14ac:dyDescent="0.25">
      <c r="A87" s="59" t="str">
        <f>HYPERLINK("#'x-" &amp; factor_list_table[[#This Row],[Series Number]] &amp; "'!A1", "x-" &amp; factor_list_table[[#This Row],[Series Number]])</f>
        <v>x-622</v>
      </c>
      <c r="B87" s="60" t="s">
        <v>31</v>
      </c>
      <c r="C87" s="62">
        <v>2015</v>
      </c>
      <c r="D87" s="60" t="s">
        <v>313</v>
      </c>
      <c r="E87" s="60" t="s">
        <v>371</v>
      </c>
      <c r="F87" s="60" t="s">
        <v>221</v>
      </c>
      <c r="G87" s="60" t="s">
        <v>154</v>
      </c>
      <c r="H87" s="62">
        <v>0</v>
      </c>
      <c r="I87" s="62">
        <v>622</v>
      </c>
      <c r="J87" s="60" t="s">
        <v>372</v>
      </c>
      <c r="K87" s="60" t="s">
        <v>373</v>
      </c>
      <c r="L87" s="60"/>
      <c r="M87" s="61">
        <v>45135</v>
      </c>
      <c r="N87" s="61">
        <v>45135</v>
      </c>
      <c r="O87" s="60" t="s">
        <v>158</v>
      </c>
      <c r="P87" s="60" t="s">
        <v>78</v>
      </c>
    </row>
    <row r="88" spans="1:16" ht="25" x14ac:dyDescent="0.25">
      <c r="A88" s="59" t="str">
        <f>HYPERLINK("#'x-" &amp; factor_list_table[[#This Row],[Series Number]] &amp; "'!A1", "x-" &amp; factor_list_table[[#This Row],[Series Number]])</f>
        <v>x-626</v>
      </c>
      <c r="B88" s="60" t="s">
        <v>31</v>
      </c>
      <c r="C88" s="62">
        <v>2015</v>
      </c>
      <c r="D88" s="60" t="s">
        <v>374</v>
      </c>
      <c r="E88" s="60" t="s">
        <v>375</v>
      </c>
      <c r="F88" s="60" t="s">
        <v>376</v>
      </c>
      <c r="G88" s="60" t="s">
        <v>332</v>
      </c>
      <c r="H88" s="62">
        <v>0</v>
      </c>
      <c r="I88" s="62">
        <v>626</v>
      </c>
      <c r="J88" s="60" t="s">
        <v>377</v>
      </c>
      <c r="K88" s="60" t="s">
        <v>272</v>
      </c>
      <c r="L88" s="60"/>
      <c r="M88" s="61">
        <v>45135</v>
      </c>
      <c r="N88" s="61">
        <v>45135</v>
      </c>
      <c r="O88" s="60" t="s">
        <v>334</v>
      </c>
      <c r="P88" s="60" t="s">
        <v>78</v>
      </c>
    </row>
    <row r="89" spans="1:16" ht="25" x14ac:dyDescent="0.25">
      <c r="A89" s="59" t="str">
        <f>HYPERLINK("#'x-" &amp; factor_list_table[[#This Row],[Series Number]] &amp; "'!A1", "x-" &amp; factor_list_table[[#This Row],[Series Number]])</f>
        <v>x-627</v>
      </c>
      <c r="B89" s="60" t="s">
        <v>31</v>
      </c>
      <c r="C89" s="62">
        <v>2015</v>
      </c>
      <c r="D89" s="60" t="s">
        <v>374</v>
      </c>
      <c r="E89" s="60" t="s">
        <v>378</v>
      </c>
      <c r="F89" s="60" t="s">
        <v>376</v>
      </c>
      <c r="G89" s="60" t="s">
        <v>154</v>
      </c>
      <c r="H89" s="62">
        <v>0</v>
      </c>
      <c r="I89" s="62">
        <v>627</v>
      </c>
      <c r="J89" s="60" t="s">
        <v>379</v>
      </c>
      <c r="K89" s="60" t="s">
        <v>285</v>
      </c>
      <c r="L89" s="60"/>
      <c r="M89" s="61">
        <v>45135</v>
      </c>
      <c r="N89" s="61">
        <v>45135</v>
      </c>
      <c r="O89" s="60" t="s">
        <v>334</v>
      </c>
      <c r="P89" s="60" t="s">
        <v>78</v>
      </c>
    </row>
    <row r="90" spans="1:16" ht="25" x14ac:dyDescent="0.25">
      <c r="A90" s="59" t="str">
        <f>HYPERLINK("#'x-" &amp; LEFT(factor_list_table[[#This Row],[Series Number]], LEN(factor_list_table[[#This Row],[Series Number]])-1) &amp; "'!A1","x-" &amp; LEFT(factor_list_table[[#This Row],[Series Number]], LEN(factor_list_table[[#This Row],[Series Number]])-1))</f>
        <v>x-701</v>
      </c>
      <c r="B90" s="60" t="s">
        <v>31</v>
      </c>
      <c r="C90" s="62">
        <v>2015</v>
      </c>
      <c r="D90" s="60" t="s">
        <v>380</v>
      </c>
      <c r="E90" s="60" t="s">
        <v>381</v>
      </c>
      <c r="F90" s="60" t="s">
        <v>233</v>
      </c>
      <c r="G90" s="60" t="s">
        <v>382</v>
      </c>
      <c r="H90" s="62">
        <v>0</v>
      </c>
      <c r="I90" s="62" t="s">
        <v>383</v>
      </c>
      <c r="J90" s="60" t="s">
        <v>384</v>
      </c>
      <c r="K90" s="60" t="s">
        <v>295</v>
      </c>
      <c r="L90" s="60"/>
      <c r="M90" s="61">
        <v>45196</v>
      </c>
      <c r="N90" s="61">
        <v>45383</v>
      </c>
      <c r="O90" s="60" t="s">
        <v>158</v>
      </c>
      <c r="P90" s="60" t="s">
        <v>78</v>
      </c>
    </row>
    <row r="91" spans="1:16" ht="25" x14ac:dyDescent="0.25">
      <c r="A91" s="59" t="str">
        <f>HYPERLINK("#'x-" &amp; LEFT(factor_list_table[[#This Row],[Series Number]], LEN(factor_list_table[[#This Row],[Series Number]])-1) &amp; "'!A1","x-" &amp; LEFT(factor_list_table[[#This Row],[Series Number]], LEN(factor_list_table[[#This Row],[Series Number]])-1))</f>
        <v>x-701</v>
      </c>
      <c r="B91" s="60" t="s">
        <v>31</v>
      </c>
      <c r="C91" s="62">
        <v>2015</v>
      </c>
      <c r="D91" s="60" t="s">
        <v>380</v>
      </c>
      <c r="E91" s="60" t="s">
        <v>381</v>
      </c>
      <c r="F91" s="60" t="s">
        <v>233</v>
      </c>
      <c r="G91" s="60" t="s">
        <v>382</v>
      </c>
      <c r="H91" s="62">
        <v>0</v>
      </c>
      <c r="I91" s="62" t="s">
        <v>385</v>
      </c>
      <c r="J91" s="60" t="s">
        <v>386</v>
      </c>
      <c r="K91" s="60" t="s">
        <v>295</v>
      </c>
      <c r="L91" s="60"/>
      <c r="M91" s="61">
        <v>45196</v>
      </c>
      <c r="N91" s="61">
        <v>45383</v>
      </c>
      <c r="O91" s="60" t="s">
        <v>158</v>
      </c>
      <c r="P91" s="60" t="s">
        <v>78</v>
      </c>
    </row>
    <row r="92" spans="1:16" ht="25" x14ac:dyDescent="0.25">
      <c r="A92" s="59" t="str">
        <f>HYPERLINK("#'x-" &amp; factor_list_table[[#This Row],[Series Number]] &amp; "'!A1", "x-" &amp; factor_list_table[[#This Row],[Series Number]])</f>
        <v>x-702</v>
      </c>
      <c r="B92" s="60" t="s">
        <v>31</v>
      </c>
      <c r="C92" s="62">
        <v>2015</v>
      </c>
      <c r="D92" s="60" t="s">
        <v>380</v>
      </c>
      <c r="E92" s="60" t="s">
        <v>387</v>
      </c>
      <c r="F92" s="60" t="s">
        <v>233</v>
      </c>
      <c r="G92" s="60" t="s">
        <v>388</v>
      </c>
      <c r="H92" s="62">
        <v>0</v>
      </c>
      <c r="I92" s="62">
        <v>702</v>
      </c>
      <c r="J92" s="60" t="s">
        <v>389</v>
      </c>
      <c r="K92" s="60" t="s">
        <v>298</v>
      </c>
      <c r="L92" s="60"/>
      <c r="M92" s="61">
        <v>45196</v>
      </c>
      <c r="N92" s="61">
        <v>45383</v>
      </c>
      <c r="O92" s="60" t="s">
        <v>158</v>
      </c>
      <c r="P92" s="60" t="s">
        <v>78</v>
      </c>
    </row>
  </sheetData>
  <sheetProtection algorithmName="SHA-512" hashValue="usYI1hCgUKGJ1Ow7jdjX9LuBW+Zbis0IjXh/93lFN652e95tthJ2COKJjVOfGz26Wco6Qqak2BhGOW1mfu3BZw==" saltValue="BIHMSlOfjAa6z4kv3dk1yw=="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2E61E-D84A-40CA-B19F-ACF4D8610633}">
  <sheetPr codeName="Sheet52"/>
  <dimension ref="A1:B77"/>
  <sheetViews>
    <sheetView showGridLines="0" workbookViewId="0">
      <selection activeCell="A6" sqref="A6"/>
    </sheetView>
  </sheetViews>
  <sheetFormatPr defaultRowHeight="12.5" x14ac:dyDescent="0.25"/>
  <cols>
    <col min="1" max="1" width="31.632812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Pension Debit - x-331</v>
      </c>
    </row>
    <row r="6" spans="1:2" x14ac:dyDescent="0.25">
      <c r="A6" s="40" t="s">
        <v>390</v>
      </c>
      <c r="B6" s="47" t="s">
        <v>391</v>
      </c>
    </row>
    <row r="7" spans="1:2" x14ac:dyDescent="0.25">
      <c r="A7" s="40" t="s">
        <v>392</v>
      </c>
      <c r="B7" s="47" t="s">
        <v>31</v>
      </c>
    </row>
    <row r="8" spans="1:2" x14ac:dyDescent="0.25">
      <c r="A8" s="40" t="s">
        <v>138</v>
      </c>
      <c r="B8" s="47">
        <v>2015</v>
      </c>
    </row>
    <row r="9" spans="1:2" x14ac:dyDescent="0.25">
      <c r="A9" s="40" t="s">
        <v>139</v>
      </c>
      <c r="B9" s="47" t="s">
        <v>231</v>
      </c>
    </row>
    <row r="10" spans="1:2" ht="25" x14ac:dyDescent="0.25">
      <c r="A10" s="40" t="s">
        <v>6</v>
      </c>
      <c r="B10" s="47" t="s">
        <v>266</v>
      </c>
    </row>
    <row r="11" spans="1:2" x14ac:dyDescent="0.25">
      <c r="A11" s="40" t="s">
        <v>140</v>
      </c>
      <c r="B11" s="47" t="s">
        <v>233</v>
      </c>
    </row>
    <row r="12" spans="1:2" ht="25" x14ac:dyDescent="0.25">
      <c r="A12" s="40" t="s">
        <v>141</v>
      </c>
      <c r="B12" s="47" t="s">
        <v>263</v>
      </c>
    </row>
    <row r="13" spans="1:2" x14ac:dyDescent="0.25">
      <c r="A13" s="40" t="s">
        <v>393</v>
      </c>
      <c r="B13" s="47" t="s">
        <v>155</v>
      </c>
    </row>
    <row r="14" spans="1:2" x14ac:dyDescent="0.25">
      <c r="A14" s="40" t="s">
        <v>143</v>
      </c>
      <c r="B14" s="47">
        <v>331</v>
      </c>
    </row>
    <row r="15" spans="1:2" x14ac:dyDescent="0.25">
      <c r="A15" s="40" t="s">
        <v>394</v>
      </c>
      <c r="B15" s="47" t="s">
        <v>267</v>
      </c>
    </row>
    <row r="16" spans="1:2" x14ac:dyDescent="0.25">
      <c r="A16" s="40" t="s">
        <v>145</v>
      </c>
      <c r="B16" s="47" t="s">
        <v>268</v>
      </c>
    </row>
    <row r="17" spans="1:2" x14ac:dyDescent="0.25">
      <c r="A17" s="41" t="s">
        <v>395</v>
      </c>
      <c r="B17" s="47"/>
    </row>
    <row r="18" spans="1:2" x14ac:dyDescent="0.25">
      <c r="A18" s="40" t="s">
        <v>147</v>
      </c>
      <c r="B18" s="48">
        <v>46163</v>
      </c>
    </row>
    <row r="19" spans="1:2" x14ac:dyDescent="0.25">
      <c r="A19" s="40" t="s">
        <v>148</v>
      </c>
      <c r="B19" s="48"/>
    </row>
    <row r="20" spans="1:2" x14ac:dyDescent="0.25">
      <c r="A20" s="40" t="s">
        <v>149</v>
      </c>
      <c r="B20" s="47" t="s">
        <v>158</v>
      </c>
    </row>
    <row r="21" spans="1:2" x14ac:dyDescent="0.25">
      <c r="A21" s="40" t="s">
        <v>396</v>
      </c>
      <c r="B21" s="47" t="s">
        <v>77</v>
      </c>
    </row>
    <row r="23" spans="1:2" x14ac:dyDescent="0.25">
      <c r="A23" s="23" t="str">
        <f>HYPERLINK("#'Factor List'!A1", "Back to Factor List")</f>
        <v>Back to Factor List</v>
      </c>
      <c r="B23" s="23" t="str">
        <f>HYPERLINK("#'Assumptions'!A1", "Assumptions")</f>
        <v>Assumptions</v>
      </c>
    </row>
    <row r="26" spans="1:2" s="57" customFormat="1" ht="13" x14ac:dyDescent="0.25">
      <c r="A26" s="56" t="s">
        <v>413</v>
      </c>
      <c r="B26" s="56" t="s">
        <v>415</v>
      </c>
    </row>
    <row r="27" spans="1:2" x14ac:dyDescent="0.25">
      <c r="A27" s="43">
        <v>0</v>
      </c>
      <c r="B27" s="45">
        <v>1</v>
      </c>
    </row>
    <row r="28" spans="1:2" x14ac:dyDescent="0.25">
      <c r="A28" s="43">
        <v>1</v>
      </c>
      <c r="B28" s="45">
        <v>0.93899999999999995</v>
      </c>
    </row>
    <row r="29" spans="1:2" x14ac:dyDescent="0.25">
      <c r="A29" s="43">
        <v>2</v>
      </c>
      <c r="B29" s="45">
        <v>0.88300000000000001</v>
      </c>
    </row>
    <row r="30" spans="1:2" x14ac:dyDescent="0.25">
      <c r="A30" s="43">
        <v>3</v>
      </c>
      <c r="B30" s="45">
        <v>0.83299999999999996</v>
      </c>
    </row>
    <row r="31" spans="1:2" x14ac:dyDescent="0.25">
      <c r="A31" s="43">
        <v>4</v>
      </c>
      <c r="B31" s="45">
        <v>0.78700000000000003</v>
      </c>
    </row>
    <row r="32" spans="1:2" x14ac:dyDescent="0.25">
      <c r="A32" s="43">
        <v>5</v>
      </c>
      <c r="B32" s="45">
        <v>0.745</v>
      </c>
    </row>
    <row r="33" spans="1:2" x14ac:dyDescent="0.25">
      <c r="A33" s="43">
        <v>6</v>
      </c>
      <c r="B33" s="45">
        <v>0.70599999999999996</v>
      </c>
    </row>
    <row r="34" spans="1:2" x14ac:dyDescent="0.25">
      <c r="A34" s="43">
        <v>7</v>
      </c>
      <c r="B34" s="45">
        <v>0.67100000000000004</v>
      </c>
    </row>
    <row r="35" spans="1:2" x14ac:dyDescent="0.25">
      <c r="A35" s="43">
        <v>8</v>
      </c>
      <c r="B35" s="45">
        <v>0.63800000000000001</v>
      </c>
    </row>
    <row r="36" spans="1:2" x14ac:dyDescent="0.25">
      <c r="A36" s="43">
        <v>9</v>
      </c>
      <c r="B36" s="45">
        <v>0.60799999999999998</v>
      </c>
    </row>
    <row r="37" spans="1:2" x14ac:dyDescent="0.25">
      <c r="A37" s="43">
        <v>10</v>
      </c>
      <c r="B37" s="45">
        <v>0.57999999999999996</v>
      </c>
    </row>
    <row r="38" spans="1:2" x14ac:dyDescent="0.25">
      <c r="A38" s="43">
        <v>11</v>
      </c>
      <c r="B38" s="45">
        <v>0.55400000000000005</v>
      </c>
    </row>
    <row r="39" spans="1:2" x14ac:dyDescent="0.25">
      <c r="A39" s="43">
        <v>12</v>
      </c>
      <c r="B39" s="45">
        <v>0.53</v>
      </c>
    </row>
    <row r="40" spans="1:2" x14ac:dyDescent="0.25">
      <c r="A40" s="43">
        <v>13</v>
      </c>
      <c r="B40" s="45">
        <v>0.50800000000000001</v>
      </c>
    </row>
    <row r="41" spans="1:2" x14ac:dyDescent="0.25">
      <c r="A41" s="43">
        <v>14</v>
      </c>
      <c r="B41" s="45">
        <v>0.48699999999999999</v>
      </c>
    </row>
    <row r="42" spans="1:2" x14ac:dyDescent="0.25">
      <c r="A42" s="43">
        <v>15</v>
      </c>
      <c r="B42" s="45">
        <v>0.46700000000000003</v>
      </c>
    </row>
    <row r="43" spans="1:2" x14ac:dyDescent="0.25">
      <c r="A43" s="43">
        <v>16</v>
      </c>
      <c r="B43" s="45">
        <v>0.44900000000000001</v>
      </c>
    </row>
    <row r="44" spans="1:2" x14ac:dyDescent="0.25">
      <c r="A44" s="43">
        <v>17</v>
      </c>
      <c r="B44" s="45">
        <v>0.432</v>
      </c>
    </row>
    <row r="45" spans="1:2" x14ac:dyDescent="0.25">
      <c r="A45" s="43">
        <v>18</v>
      </c>
      <c r="B45" s="45">
        <v>0.41599999999999998</v>
      </c>
    </row>
    <row r="46" spans="1:2" x14ac:dyDescent="0.25">
      <c r="A46" s="43">
        <v>19</v>
      </c>
      <c r="B46" s="45">
        <v>0.4</v>
      </c>
    </row>
    <row r="47" spans="1:2" x14ac:dyDescent="0.25">
      <c r="A47" s="43">
        <v>20</v>
      </c>
      <c r="B47" s="45">
        <v>0.38600000000000001</v>
      </c>
    </row>
    <row r="48" spans="1:2" x14ac:dyDescent="0.25">
      <c r="A48" s="43">
        <v>21</v>
      </c>
      <c r="B48" s="45">
        <v>0.372</v>
      </c>
    </row>
    <row r="49" spans="1:2" x14ac:dyDescent="0.25">
      <c r="A49" s="43">
        <v>22</v>
      </c>
      <c r="B49" s="45">
        <v>0.36</v>
      </c>
    </row>
    <row r="50" spans="1:2" x14ac:dyDescent="0.25">
      <c r="A50" s="43">
        <v>23</v>
      </c>
      <c r="B50" s="45">
        <v>0.34699999999999998</v>
      </c>
    </row>
    <row r="51" spans="1:2" x14ac:dyDescent="0.25">
      <c r="A51" s="43">
        <v>24</v>
      </c>
      <c r="B51" s="45">
        <v>0.33600000000000002</v>
      </c>
    </row>
    <row r="52" spans="1:2" x14ac:dyDescent="0.25">
      <c r="A52" s="43">
        <v>25</v>
      </c>
      <c r="B52" s="45">
        <v>0.32500000000000001</v>
      </c>
    </row>
    <row r="53" spans="1:2" x14ac:dyDescent="0.25">
      <c r="A53" s="43">
        <v>26</v>
      </c>
      <c r="B53" s="45">
        <v>0.314</v>
      </c>
    </row>
    <row r="54" spans="1:2" x14ac:dyDescent="0.25">
      <c r="A54" s="43">
        <v>27</v>
      </c>
      <c r="B54" s="45">
        <v>0.30499999999999999</v>
      </c>
    </row>
    <row r="55" spans="1:2" x14ac:dyDescent="0.25">
      <c r="A55" s="43">
        <v>28</v>
      </c>
      <c r="B55" s="45">
        <v>0.29499999999999998</v>
      </c>
    </row>
    <row r="56" spans="1:2" x14ac:dyDescent="0.25">
      <c r="A56" s="43">
        <v>29</v>
      </c>
      <c r="B56" s="45">
        <v>0.28599999999999998</v>
      </c>
    </row>
    <row r="57" spans="1:2" x14ac:dyDescent="0.25">
      <c r="A57" s="43">
        <v>30</v>
      </c>
      <c r="B57" s="45">
        <v>0.27700000000000002</v>
      </c>
    </row>
    <row r="58" spans="1:2" x14ac:dyDescent="0.25">
      <c r="A58" s="43">
        <v>31</v>
      </c>
      <c r="B58" s="45">
        <v>0.26900000000000002</v>
      </c>
    </row>
    <row r="59" spans="1:2" x14ac:dyDescent="0.25">
      <c r="A59" s="43">
        <v>32</v>
      </c>
      <c r="B59" s="45">
        <v>0.26100000000000001</v>
      </c>
    </row>
    <row r="60" spans="1:2" x14ac:dyDescent="0.25">
      <c r="A60" s="43">
        <v>33</v>
      </c>
      <c r="B60" s="45">
        <v>0.254</v>
      </c>
    </row>
    <row r="61" spans="1:2" x14ac:dyDescent="0.25">
      <c r="A61" s="43">
        <v>34</v>
      </c>
      <c r="B61" s="45">
        <v>0.247</v>
      </c>
    </row>
    <row r="62" spans="1:2" x14ac:dyDescent="0.25">
      <c r="A62" s="43">
        <v>35</v>
      </c>
      <c r="B62" s="45">
        <v>0.24</v>
      </c>
    </row>
    <row r="63" spans="1:2" x14ac:dyDescent="0.25">
      <c r="A63" s="43">
        <v>36</v>
      </c>
      <c r="B63" s="45">
        <v>0.23300000000000001</v>
      </c>
    </row>
    <row r="64" spans="1:2" x14ac:dyDescent="0.25">
      <c r="A64" s="43">
        <v>37</v>
      </c>
      <c r="B64" s="45">
        <v>0.22700000000000001</v>
      </c>
    </row>
    <row r="65" spans="1:2" x14ac:dyDescent="0.25">
      <c r="A65" s="43">
        <v>38</v>
      </c>
      <c r="B65" s="45">
        <v>0.221</v>
      </c>
    </row>
    <row r="66" spans="1:2" x14ac:dyDescent="0.25">
      <c r="A66" s="43">
        <v>39</v>
      </c>
      <c r="B66" s="45">
        <v>0.215</v>
      </c>
    </row>
    <row r="67" spans="1:2" x14ac:dyDescent="0.25">
      <c r="A67" s="43">
        <v>40</v>
      </c>
      <c r="B67" s="45">
        <v>0.20899999999999999</v>
      </c>
    </row>
    <row r="68" spans="1:2" x14ac:dyDescent="0.25">
      <c r="A68" s="43">
        <v>41</v>
      </c>
      <c r="B68" s="45">
        <v>0.20399999999999999</v>
      </c>
    </row>
    <row r="69" spans="1:2" x14ac:dyDescent="0.25">
      <c r="A69" s="43">
        <v>42</v>
      </c>
      <c r="B69" s="45">
        <v>0.19800000000000001</v>
      </c>
    </row>
    <row r="70" spans="1:2" x14ac:dyDescent="0.25">
      <c r="A70" s="43">
        <v>43</v>
      </c>
      <c r="B70" s="45">
        <v>0.193</v>
      </c>
    </row>
    <row r="71" spans="1:2" x14ac:dyDescent="0.25">
      <c r="A71" s="43">
        <v>44</v>
      </c>
      <c r="B71" s="45">
        <v>0.188</v>
      </c>
    </row>
    <row r="72" spans="1:2" x14ac:dyDescent="0.25">
      <c r="A72" s="43">
        <v>45</v>
      </c>
      <c r="B72" s="45">
        <v>0.184</v>
      </c>
    </row>
    <row r="73" spans="1:2" x14ac:dyDescent="0.25">
      <c r="A73" s="43">
        <v>46</v>
      </c>
      <c r="B73" s="45">
        <v>0.17899999999999999</v>
      </c>
    </row>
    <row r="74" spans="1:2" x14ac:dyDescent="0.25">
      <c r="A74" s="43">
        <v>47</v>
      </c>
      <c r="B74" s="45">
        <v>0.17499999999999999</v>
      </c>
    </row>
    <row r="75" spans="1:2" x14ac:dyDescent="0.25">
      <c r="A75" s="43">
        <v>48</v>
      </c>
      <c r="B75" s="45">
        <v>0.17</v>
      </c>
    </row>
    <row r="76" spans="1:2" x14ac:dyDescent="0.25">
      <c r="A76" s="43">
        <v>49</v>
      </c>
      <c r="B76" s="45">
        <v>0.16600000000000001</v>
      </c>
    </row>
    <row r="77" spans="1:2" x14ac:dyDescent="0.25">
      <c r="A77" s="43">
        <v>50</v>
      </c>
      <c r="B77" s="45">
        <v>0.16200000000000001</v>
      </c>
    </row>
  </sheetData>
  <sheetProtection algorithmName="SHA-512" hashValue="A8TZA8UJ6rFq33AK0ofSXjOHxAHqfdU98Mnm591XZDp1J5xoydmFXNVLiUu6IH9n9tY45cppL0WmwMWiFdlpXg==" saltValue="RsDHsfGP9dMHviCIzzCE1Q==" spinCount="100000" sheet="1" objects="1" scenarios="1"/>
  <conditionalFormatting sqref="A6:A21">
    <cfRule type="expression" dxfId="397" priority="9" stopIfTrue="1">
      <formula>MOD(ROW(),2)=0</formula>
    </cfRule>
    <cfRule type="expression" dxfId="396" priority="10" stopIfTrue="1">
      <formula>MOD(ROW(),2)&lt;&gt;0</formula>
    </cfRule>
  </conditionalFormatting>
  <conditionalFormatting sqref="B6:B21">
    <cfRule type="expression" dxfId="395" priority="11" stopIfTrue="1">
      <formula>MOD(ROW(),2)=0</formula>
    </cfRule>
    <cfRule type="expression" dxfId="394" priority="12" stopIfTrue="1">
      <formula>MOD(ROW(),2)&lt;&gt;0</formula>
    </cfRule>
  </conditionalFormatting>
  <conditionalFormatting sqref="A26:A77">
    <cfRule type="expression" dxfId="393" priority="13" stopIfTrue="1">
      <formula>MOD(ROW(),2)=0</formula>
    </cfRule>
    <cfRule type="expression" dxfId="392" priority="14" stopIfTrue="1">
      <formula>MOD(ROW(),2)&lt;&gt;0</formula>
    </cfRule>
  </conditionalFormatting>
  <conditionalFormatting sqref="B26:B77">
    <cfRule type="expression" dxfId="391" priority="15" stopIfTrue="1">
      <formula>MOD(ROW(),2)=0</formula>
    </cfRule>
    <cfRule type="expression" dxfId="390" priority="16"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B09A-C08E-40C2-989E-3D98B17B2A31}">
  <sheetPr codeName="Sheet53"/>
  <dimension ref="A1:M37"/>
  <sheetViews>
    <sheetView showGridLines="0" workbookViewId="0">
      <selection activeCell="A6" sqref="A6"/>
    </sheetView>
  </sheetViews>
  <sheetFormatPr defaultRowHeight="12.5" x14ac:dyDescent="0.25"/>
  <cols>
    <col min="1" max="1" width="31.6328125" customWidth="1"/>
    <col min="2" max="13" width="22.6328125" customWidth="1"/>
  </cols>
  <sheetData>
    <row r="1" spans="1:13" s="1" customFormat="1" ht="20" x14ac:dyDescent="0.4">
      <c r="A1" s="2" t="s">
        <v>0</v>
      </c>
    </row>
    <row r="2" spans="1:13" s="1" customFormat="1" ht="15.5" x14ac:dyDescent="0.35">
      <c r="A2" s="30" t="s">
        <v>1</v>
      </c>
      <c r="B2" s="3" t="str">
        <f>wb_title</f>
        <v>Fire_S - Consolidated Factor Spreadsheet</v>
      </c>
    </row>
    <row r="3" spans="1:13" s="1" customFormat="1" ht="15.5" x14ac:dyDescent="0.35">
      <c r="A3" s="30" t="s">
        <v>2</v>
      </c>
      <c r="B3" s="3" t="str">
        <f>TABLE_FACTOR_TYPE_1 &amp; " - x-" &amp; TABLE_SERIES_NUMBER_1</f>
        <v>ERF - x-401</v>
      </c>
    </row>
    <row r="6" spans="1:13" x14ac:dyDescent="0.25">
      <c r="A6" s="40" t="s">
        <v>390</v>
      </c>
      <c r="B6" s="47" t="s">
        <v>391</v>
      </c>
      <c r="C6" s="47"/>
      <c r="D6" s="47"/>
      <c r="E6" s="47"/>
      <c r="F6" s="47"/>
      <c r="G6" s="47"/>
      <c r="H6" s="47"/>
      <c r="I6" s="47"/>
      <c r="J6" s="47"/>
      <c r="K6" s="47"/>
      <c r="L6" s="47"/>
      <c r="M6" s="47"/>
    </row>
    <row r="7" spans="1:13" x14ac:dyDescent="0.25">
      <c r="A7" s="40" t="s">
        <v>392</v>
      </c>
      <c r="B7" s="47" t="s">
        <v>31</v>
      </c>
      <c r="C7" s="47"/>
      <c r="D7" s="47"/>
      <c r="E7" s="47"/>
      <c r="F7" s="47"/>
      <c r="G7" s="47"/>
      <c r="H7" s="47"/>
      <c r="I7" s="47"/>
      <c r="J7" s="47"/>
      <c r="K7" s="47"/>
      <c r="L7" s="47"/>
      <c r="M7" s="47"/>
    </row>
    <row r="8" spans="1:13" x14ac:dyDescent="0.25">
      <c r="A8" s="40" t="s">
        <v>138</v>
      </c>
      <c r="B8" s="47">
        <v>2006</v>
      </c>
      <c r="C8" s="47"/>
      <c r="D8" s="47"/>
      <c r="E8" s="47"/>
      <c r="F8" s="47"/>
      <c r="G8" s="47"/>
      <c r="H8" s="47"/>
      <c r="I8" s="47"/>
      <c r="J8" s="47"/>
      <c r="K8" s="47"/>
      <c r="L8" s="47"/>
      <c r="M8" s="47"/>
    </row>
    <row r="9" spans="1:13" x14ac:dyDescent="0.25">
      <c r="A9" s="40" t="s">
        <v>139</v>
      </c>
      <c r="B9" s="47" t="s">
        <v>269</v>
      </c>
      <c r="C9" s="47"/>
      <c r="D9" s="47"/>
      <c r="E9" s="47"/>
      <c r="F9" s="47"/>
      <c r="G9" s="47"/>
      <c r="H9" s="47"/>
      <c r="I9" s="47"/>
      <c r="J9" s="47"/>
      <c r="K9" s="47"/>
      <c r="L9" s="47"/>
      <c r="M9" s="47"/>
    </row>
    <row r="10" spans="1:13" x14ac:dyDescent="0.25">
      <c r="A10" s="40" t="s">
        <v>6</v>
      </c>
      <c r="B10" s="47" t="s">
        <v>270</v>
      </c>
      <c r="C10" s="47"/>
      <c r="D10" s="47"/>
      <c r="E10" s="47"/>
      <c r="F10" s="47"/>
      <c r="G10" s="47"/>
      <c r="H10" s="47"/>
      <c r="I10" s="47"/>
      <c r="J10" s="47"/>
      <c r="K10" s="47"/>
      <c r="L10" s="47"/>
      <c r="M10" s="47"/>
    </row>
    <row r="11" spans="1:13" x14ac:dyDescent="0.25">
      <c r="A11" s="40" t="s">
        <v>140</v>
      </c>
      <c r="B11" s="47" t="s">
        <v>233</v>
      </c>
      <c r="C11" s="47"/>
      <c r="D11" s="47"/>
      <c r="E11" s="47"/>
      <c r="F11" s="47"/>
      <c r="G11" s="47"/>
      <c r="H11" s="47"/>
      <c r="I11" s="47"/>
      <c r="J11" s="47"/>
      <c r="K11" s="47"/>
      <c r="L11" s="47"/>
      <c r="M11" s="47"/>
    </row>
    <row r="12" spans="1:13" x14ac:dyDescent="0.25">
      <c r="A12" s="40" t="s">
        <v>141</v>
      </c>
      <c r="B12" s="47" t="s">
        <v>247</v>
      </c>
      <c r="C12" s="47"/>
      <c r="D12" s="47"/>
      <c r="E12" s="47"/>
      <c r="F12" s="47"/>
      <c r="G12" s="47"/>
      <c r="H12" s="47"/>
      <c r="I12" s="47"/>
      <c r="J12" s="47"/>
      <c r="K12" s="47"/>
      <c r="L12" s="47"/>
      <c r="M12" s="47"/>
    </row>
    <row r="13" spans="1:13" x14ac:dyDescent="0.25">
      <c r="A13" s="40" t="s">
        <v>393</v>
      </c>
      <c r="B13" s="47">
        <v>1</v>
      </c>
      <c r="C13" s="47"/>
      <c r="D13" s="47"/>
      <c r="E13" s="47"/>
      <c r="F13" s="47"/>
      <c r="G13" s="47"/>
      <c r="H13" s="47"/>
      <c r="I13" s="47"/>
      <c r="J13" s="47"/>
      <c r="K13" s="47"/>
      <c r="L13" s="47"/>
      <c r="M13" s="47"/>
    </row>
    <row r="14" spans="1:13" x14ac:dyDescent="0.25">
      <c r="A14" s="40" t="s">
        <v>143</v>
      </c>
      <c r="B14" s="47">
        <v>401</v>
      </c>
      <c r="C14" s="47"/>
      <c r="D14" s="47"/>
      <c r="E14" s="47"/>
      <c r="F14" s="47"/>
      <c r="G14" s="47"/>
      <c r="H14" s="47"/>
      <c r="I14" s="47"/>
      <c r="J14" s="47"/>
      <c r="K14" s="47"/>
      <c r="L14" s="47"/>
      <c r="M14" s="47"/>
    </row>
    <row r="15" spans="1:13" x14ac:dyDescent="0.25">
      <c r="A15" s="40" t="s">
        <v>394</v>
      </c>
      <c r="B15" s="47" t="s">
        <v>271</v>
      </c>
      <c r="C15" s="47"/>
      <c r="D15" s="47"/>
      <c r="E15" s="47"/>
      <c r="F15" s="47"/>
      <c r="G15" s="47"/>
      <c r="H15" s="47"/>
      <c r="I15" s="47"/>
      <c r="J15" s="47"/>
      <c r="K15" s="47"/>
      <c r="L15" s="47"/>
      <c r="M15" s="47"/>
    </row>
    <row r="16" spans="1:13" x14ac:dyDescent="0.25">
      <c r="A16" s="40" t="s">
        <v>145</v>
      </c>
      <c r="B16" s="47" t="s">
        <v>272</v>
      </c>
      <c r="C16" s="47"/>
      <c r="D16" s="47"/>
      <c r="E16" s="47"/>
      <c r="F16" s="47"/>
      <c r="G16" s="47"/>
      <c r="H16" s="47"/>
      <c r="I16" s="47"/>
      <c r="J16" s="47"/>
      <c r="K16" s="47"/>
      <c r="L16" s="47"/>
      <c r="M16" s="47"/>
    </row>
    <row r="17" spans="1:13" x14ac:dyDescent="0.25">
      <c r="A17" s="41" t="s">
        <v>395</v>
      </c>
      <c r="B17" s="47"/>
      <c r="C17" s="47"/>
      <c r="D17" s="47"/>
      <c r="E17" s="47"/>
      <c r="F17" s="47"/>
      <c r="G17" s="47"/>
      <c r="H17" s="47"/>
      <c r="I17" s="47"/>
      <c r="J17" s="47"/>
      <c r="K17" s="47"/>
      <c r="L17" s="47"/>
      <c r="M17" s="47"/>
    </row>
    <row r="18" spans="1:13" x14ac:dyDescent="0.25">
      <c r="A18" s="40" t="s">
        <v>147</v>
      </c>
      <c r="B18" s="48">
        <v>45106</v>
      </c>
      <c r="C18" s="48"/>
      <c r="D18" s="48"/>
      <c r="E18" s="48"/>
      <c r="F18" s="48"/>
      <c r="G18" s="48"/>
      <c r="H18" s="48"/>
      <c r="I18" s="48"/>
      <c r="J18" s="48"/>
      <c r="K18" s="48"/>
      <c r="L18" s="48"/>
      <c r="M18" s="48"/>
    </row>
    <row r="19" spans="1:13" x14ac:dyDescent="0.25">
      <c r="A19" s="40" t="s">
        <v>148</v>
      </c>
      <c r="B19" s="48">
        <v>45110</v>
      </c>
      <c r="C19" s="48"/>
      <c r="D19" s="48"/>
      <c r="E19" s="48"/>
      <c r="F19" s="48"/>
      <c r="G19" s="48"/>
      <c r="H19" s="48"/>
      <c r="I19" s="48"/>
      <c r="J19" s="48"/>
      <c r="K19" s="48"/>
      <c r="L19" s="48"/>
      <c r="M19" s="48"/>
    </row>
    <row r="20" spans="1:13" x14ac:dyDescent="0.25">
      <c r="A20" s="40" t="s">
        <v>149</v>
      </c>
      <c r="B20" s="47" t="s">
        <v>158</v>
      </c>
      <c r="C20" s="47"/>
      <c r="D20" s="47"/>
      <c r="E20" s="47"/>
      <c r="F20" s="47"/>
      <c r="G20" s="47"/>
      <c r="H20" s="47"/>
      <c r="I20" s="47"/>
      <c r="J20" s="47"/>
      <c r="K20" s="47"/>
      <c r="L20" s="47"/>
      <c r="M20" s="47"/>
    </row>
    <row r="21" spans="1:13" x14ac:dyDescent="0.25">
      <c r="A21" s="40" t="s">
        <v>396</v>
      </c>
      <c r="B21" s="47" t="s">
        <v>78</v>
      </c>
      <c r="C21" s="47"/>
      <c r="D21" s="47"/>
      <c r="E21" s="47"/>
      <c r="F21" s="47"/>
      <c r="G21" s="47"/>
      <c r="H21" s="47"/>
      <c r="I21" s="47"/>
      <c r="J21" s="47"/>
      <c r="K21" s="47"/>
      <c r="L21" s="47"/>
      <c r="M21" s="47"/>
    </row>
    <row r="23" spans="1:13" x14ac:dyDescent="0.25">
      <c r="A23" s="23" t="str">
        <f>HYPERLINK("#'Factor List'!A1", "Back to Factor List")</f>
        <v>Back to Factor List</v>
      </c>
      <c r="B23" s="23" t="str">
        <f>HYPERLINK("#'Assumptions'!A1", "Assumptions")</f>
        <v>Assumptions</v>
      </c>
    </row>
    <row r="26" spans="1:13" s="57" customFormat="1" ht="13" x14ac:dyDescent="0.25">
      <c r="A26" s="56" t="s">
        <v>416</v>
      </c>
      <c r="B26" s="56">
        <v>0</v>
      </c>
      <c r="C26" s="56">
        <v>1</v>
      </c>
      <c r="D26" s="56">
        <v>2</v>
      </c>
      <c r="E26" s="56">
        <v>3</v>
      </c>
      <c r="F26" s="56">
        <v>4</v>
      </c>
      <c r="G26" s="56">
        <v>5</v>
      </c>
      <c r="H26" s="56">
        <v>6</v>
      </c>
      <c r="I26" s="56">
        <v>7</v>
      </c>
      <c r="J26" s="56">
        <v>8</v>
      </c>
      <c r="K26" s="56">
        <v>9</v>
      </c>
      <c r="L26" s="56">
        <v>10</v>
      </c>
      <c r="M26" s="56">
        <v>11</v>
      </c>
    </row>
    <row r="27" spans="1:13" x14ac:dyDescent="0.25">
      <c r="A27" s="43">
        <v>55</v>
      </c>
      <c r="B27" s="45">
        <v>0.60899999999999999</v>
      </c>
      <c r="C27" s="45">
        <v>0.61199999999999999</v>
      </c>
      <c r="D27" s="45">
        <v>0.61399999999999999</v>
      </c>
      <c r="E27" s="45">
        <v>0.61599999999999999</v>
      </c>
      <c r="F27" s="45">
        <v>0.61799999999999999</v>
      </c>
      <c r="G27" s="45">
        <v>0.62</v>
      </c>
      <c r="H27" s="45">
        <v>0.623</v>
      </c>
      <c r="I27" s="45">
        <v>0.625</v>
      </c>
      <c r="J27" s="45">
        <v>0.627</v>
      </c>
      <c r="K27" s="45">
        <v>0.629</v>
      </c>
      <c r="L27" s="45">
        <v>0.63100000000000001</v>
      </c>
      <c r="M27" s="45">
        <v>0.63400000000000001</v>
      </c>
    </row>
    <row r="28" spans="1:13" x14ac:dyDescent="0.25">
      <c r="A28" s="43">
        <v>56</v>
      </c>
      <c r="B28" s="45">
        <v>0.63600000000000001</v>
      </c>
      <c r="C28" s="45">
        <v>0.63800000000000001</v>
      </c>
      <c r="D28" s="45">
        <v>0.64100000000000001</v>
      </c>
      <c r="E28" s="45">
        <v>0.64300000000000002</v>
      </c>
      <c r="F28" s="45">
        <v>0.64500000000000002</v>
      </c>
      <c r="G28" s="45">
        <v>0.64800000000000002</v>
      </c>
      <c r="H28" s="45">
        <v>0.65</v>
      </c>
      <c r="I28" s="45">
        <v>0.65300000000000002</v>
      </c>
      <c r="J28" s="45">
        <v>0.65500000000000003</v>
      </c>
      <c r="K28" s="45">
        <v>0.65700000000000003</v>
      </c>
      <c r="L28" s="45">
        <v>0.66</v>
      </c>
      <c r="M28" s="45">
        <v>0.66200000000000003</v>
      </c>
    </row>
    <row r="29" spans="1:13" x14ac:dyDescent="0.25">
      <c r="A29" s="43">
        <v>57</v>
      </c>
      <c r="B29" s="45">
        <v>0.66500000000000004</v>
      </c>
      <c r="C29" s="45">
        <v>0.66700000000000004</v>
      </c>
      <c r="D29" s="45">
        <v>0.67</v>
      </c>
      <c r="E29" s="45">
        <v>0.67200000000000004</v>
      </c>
      <c r="F29" s="45">
        <v>0.67500000000000004</v>
      </c>
      <c r="G29" s="45">
        <v>0.67700000000000005</v>
      </c>
      <c r="H29" s="45">
        <v>0.68</v>
      </c>
      <c r="I29" s="45">
        <v>0.68200000000000005</v>
      </c>
      <c r="J29" s="45">
        <v>0.68500000000000005</v>
      </c>
      <c r="K29" s="45">
        <v>0.68799999999999994</v>
      </c>
      <c r="L29" s="45">
        <v>0.69</v>
      </c>
      <c r="M29" s="45">
        <v>0.69299999999999995</v>
      </c>
    </row>
    <row r="30" spans="1:13" x14ac:dyDescent="0.25">
      <c r="A30" s="43">
        <v>58</v>
      </c>
      <c r="B30" s="45">
        <v>0.69499999999999995</v>
      </c>
      <c r="C30" s="45">
        <v>0.69799999999999995</v>
      </c>
      <c r="D30" s="45">
        <v>0.70099999999999996</v>
      </c>
      <c r="E30" s="45">
        <v>0.70399999999999996</v>
      </c>
      <c r="F30" s="45">
        <v>0.70599999999999996</v>
      </c>
      <c r="G30" s="45">
        <v>0.70899999999999996</v>
      </c>
      <c r="H30" s="45">
        <v>0.71199999999999997</v>
      </c>
      <c r="I30" s="45">
        <v>0.71499999999999997</v>
      </c>
      <c r="J30" s="45">
        <v>0.71799999999999997</v>
      </c>
      <c r="K30" s="45">
        <v>0.72</v>
      </c>
      <c r="L30" s="45">
        <v>0.72299999999999998</v>
      </c>
      <c r="M30" s="45">
        <v>0.72599999999999998</v>
      </c>
    </row>
    <row r="31" spans="1:13" x14ac:dyDescent="0.25">
      <c r="A31" s="43">
        <v>59</v>
      </c>
      <c r="B31" s="45">
        <v>0.72899999999999998</v>
      </c>
      <c r="C31" s="45">
        <v>0.73199999999999998</v>
      </c>
      <c r="D31" s="45">
        <v>0.73499999999999999</v>
      </c>
      <c r="E31" s="45">
        <v>0.73799999999999999</v>
      </c>
      <c r="F31" s="45">
        <v>0.74099999999999999</v>
      </c>
      <c r="G31" s="45">
        <v>0.74399999999999999</v>
      </c>
      <c r="H31" s="45">
        <v>0.747</v>
      </c>
      <c r="I31" s="45">
        <v>0.75</v>
      </c>
      <c r="J31" s="45">
        <v>0.753</v>
      </c>
      <c r="K31" s="45">
        <v>0.75600000000000001</v>
      </c>
      <c r="L31" s="45">
        <v>0.75900000000000001</v>
      </c>
      <c r="M31" s="45">
        <v>0.76200000000000001</v>
      </c>
    </row>
    <row r="32" spans="1:13" x14ac:dyDescent="0.25">
      <c r="A32" s="43">
        <v>60</v>
      </c>
      <c r="B32" s="45">
        <v>0.76500000000000001</v>
      </c>
      <c r="C32" s="45">
        <v>0.76800000000000002</v>
      </c>
      <c r="D32" s="45">
        <v>0.77100000000000002</v>
      </c>
      <c r="E32" s="45">
        <v>0.77400000000000002</v>
      </c>
      <c r="F32" s="45">
        <v>0.77800000000000002</v>
      </c>
      <c r="G32" s="45">
        <v>0.78100000000000003</v>
      </c>
      <c r="H32" s="45">
        <v>0.78400000000000003</v>
      </c>
      <c r="I32" s="45">
        <v>0.78800000000000003</v>
      </c>
      <c r="J32" s="45">
        <v>0.79100000000000004</v>
      </c>
      <c r="K32" s="45">
        <v>0.79400000000000004</v>
      </c>
      <c r="L32" s="45">
        <v>0.79700000000000004</v>
      </c>
      <c r="M32" s="45">
        <v>0.80100000000000005</v>
      </c>
    </row>
    <row r="33" spans="1:13" x14ac:dyDescent="0.25">
      <c r="A33" s="43">
        <v>61</v>
      </c>
      <c r="B33" s="45">
        <v>0.80400000000000005</v>
      </c>
      <c r="C33" s="45">
        <v>0.80700000000000005</v>
      </c>
      <c r="D33" s="45">
        <v>0.81100000000000005</v>
      </c>
      <c r="E33" s="45">
        <v>0.81499999999999995</v>
      </c>
      <c r="F33" s="45">
        <v>0.81799999999999995</v>
      </c>
      <c r="G33" s="45">
        <v>0.82199999999999995</v>
      </c>
      <c r="H33" s="45">
        <v>0.82499999999999996</v>
      </c>
      <c r="I33" s="45">
        <v>0.82899999999999996</v>
      </c>
      <c r="J33" s="45">
        <v>0.83199999999999996</v>
      </c>
      <c r="K33" s="45">
        <v>0.83599999999999997</v>
      </c>
      <c r="L33" s="45">
        <v>0.83899999999999997</v>
      </c>
      <c r="M33" s="45">
        <v>0.84299999999999997</v>
      </c>
    </row>
    <row r="34" spans="1:13" x14ac:dyDescent="0.25">
      <c r="A34" s="43">
        <v>62</v>
      </c>
      <c r="B34" s="45">
        <v>0.84599999999999997</v>
      </c>
      <c r="C34" s="45">
        <v>0.85</v>
      </c>
      <c r="D34" s="45">
        <v>0.85399999999999998</v>
      </c>
      <c r="E34" s="45">
        <v>0.85799999999999998</v>
      </c>
      <c r="F34" s="45">
        <v>0.86199999999999999</v>
      </c>
      <c r="G34" s="45">
        <v>0.86599999999999999</v>
      </c>
      <c r="H34" s="45">
        <v>0.87</v>
      </c>
      <c r="I34" s="45">
        <v>0.874</v>
      </c>
      <c r="J34" s="45">
        <v>0.877</v>
      </c>
      <c r="K34" s="45">
        <v>0.88100000000000001</v>
      </c>
      <c r="L34" s="45">
        <v>0.88500000000000001</v>
      </c>
      <c r="M34" s="45">
        <v>0.88900000000000001</v>
      </c>
    </row>
    <row r="35" spans="1:13" x14ac:dyDescent="0.25">
      <c r="A35" s="43">
        <v>63</v>
      </c>
      <c r="B35" s="45">
        <v>0.89300000000000002</v>
      </c>
      <c r="C35" s="45">
        <v>0.89700000000000002</v>
      </c>
      <c r="D35" s="45">
        <v>0.90200000000000002</v>
      </c>
      <c r="E35" s="45">
        <v>0.90600000000000003</v>
      </c>
      <c r="F35" s="45">
        <v>0.91</v>
      </c>
      <c r="G35" s="45">
        <v>0.91400000000000003</v>
      </c>
      <c r="H35" s="45">
        <v>0.91800000000000004</v>
      </c>
      <c r="I35" s="45">
        <v>0.92300000000000004</v>
      </c>
      <c r="J35" s="45">
        <v>0.92700000000000005</v>
      </c>
      <c r="K35" s="45">
        <v>0.93100000000000005</v>
      </c>
      <c r="L35" s="45">
        <v>0.93500000000000005</v>
      </c>
      <c r="M35" s="45">
        <v>0.94</v>
      </c>
    </row>
    <row r="36" spans="1:13" x14ac:dyDescent="0.25">
      <c r="A36" s="43">
        <v>64</v>
      </c>
      <c r="B36" s="45">
        <v>0.94399999999999995</v>
      </c>
      <c r="C36" s="45">
        <v>0.94899999999999995</v>
      </c>
      <c r="D36" s="45">
        <v>0.95299999999999996</v>
      </c>
      <c r="E36" s="45">
        <v>0.95799999999999996</v>
      </c>
      <c r="F36" s="45">
        <v>0.96299999999999997</v>
      </c>
      <c r="G36" s="45">
        <v>0.96699999999999997</v>
      </c>
      <c r="H36" s="45">
        <v>0.97199999999999998</v>
      </c>
      <c r="I36" s="45">
        <v>0.97699999999999998</v>
      </c>
      <c r="J36" s="45">
        <v>0.98099999999999998</v>
      </c>
      <c r="K36" s="45">
        <v>0.98599999999999999</v>
      </c>
      <c r="L36" s="45">
        <v>0.99099999999999999</v>
      </c>
      <c r="M36" s="45">
        <v>0.995</v>
      </c>
    </row>
    <row r="37" spans="1:13" x14ac:dyDescent="0.25">
      <c r="A37" s="43">
        <v>65</v>
      </c>
      <c r="B37" s="45">
        <v>1</v>
      </c>
      <c r="C37" s="45"/>
      <c r="D37" s="45"/>
      <c r="E37" s="45"/>
      <c r="F37" s="45"/>
      <c r="G37" s="45"/>
      <c r="H37" s="45"/>
      <c r="I37" s="45"/>
      <c r="J37" s="45"/>
      <c r="K37" s="45"/>
      <c r="L37" s="45"/>
      <c r="M37" s="45"/>
    </row>
  </sheetData>
  <sheetProtection algorithmName="SHA-512" hashValue="jTDeXXUsevndgbgqL3+HAD+34pYHdR0LxVs/wNP46pPogVgRa4I+yOjtyGmJLX9R3KESKaBRLrdGmn8yEgK4Sg==" saltValue="WZ+r9mFyn3cN5K4l3XZCRA==" spinCount="100000" sheet="1" objects="1" scenarios="1"/>
  <conditionalFormatting sqref="A6:A21">
    <cfRule type="expression" dxfId="387" priority="1" stopIfTrue="1">
      <formula>MOD(ROW(),2)=0</formula>
    </cfRule>
    <cfRule type="expression" dxfId="386" priority="2" stopIfTrue="1">
      <formula>MOD(ROW(),2)&lt;&gt;0</formula>
    </cfRule>
  </conditionalFormatting>
  <conditionalFormatting sqref="B6:M21">
    <cfRule type="expression" dxfId="385" priority="3" stopIfTrue="1">
      <formula>MOD(ROW(),2)=0</formula>
    </cfRule>
    <cfRule type="expression" dxfId="384" priority="4" stopIfTrue="1">
      <formula>MOD(ROW(),2)&lt;&gt;0</formula>
    </cfRule>
  </conditionalFormatting>
  <conditionalFormatting sqref="A26:A37">
    <cfRule type="expression" dxfId="383" priority="5" stopIfTrue="1">
      <formula>MOD(ROW(),2)=0</formula>
    </cfRule>
    <cfRule type="expression" dxfId="382" priority="6" stopIfTrue="1">
      <formula>MOD(ROW(),2)&lt;&gt;0</formula>
    </cfRule>
  </conditionalFormatting>
  <conditionalFormatting sqref="B26:M37">
    <cfRule type="expression" dxfId="381" priority="7" stopIfTrue="1">
      <formula>MOD(ROW(),2)=0</formula>
    </cfRule>
    <cfRule type="expression" dxfId="380"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505B-678D-45E1-88E7-037C94BF54EE}">
  <sheetPr codeName="Sheet54"/>
  <dimension ref="A1:M32"/>
  <sheetViews>
    <sheetView showGridLines="0" workbookViewId="0">
      <selection activeCell="A6" sqref="A6"/>
    </sheetView>
  </sheetViews>
  <sheetFormatPr defaultRowHeight="12.5" x14ac:dyDescent="0.25"/>
  <cols>
    <col min="1" max="1" width="31.6328125" customWidth="1"/>
    <col min="2" max="13" width="22.6328125" customWidth="1"/>
  </cols>
  <sheetData>
    <row r="1" spans="1:13" s="1" customFormat="1" ht="20" x14ac:dyDescent="0.4">
      <c r="A1" s="2" t="s">
        <v>0</v>
      </c>
    </row>
    <row r="2" spans="1:13" s="1" customFormat="1" ht="15.5" x14ac:dyDescent="0.35">
      <c r="A2" s="30" t="s">
        <v>1</v>
      </c>
      <c r="B2" s="3" t="str">
        <f>wb_title</f>
        <v>Fire_S - Consolidated Factor Spreadsheet</v>
      </c>
    </row>
    <row r="3" spans="1:13" s="1" customFormat="1" ht="15.5" x14ac:dyDescent="0.35">
      <c r="A3" s="30" t="s">
        <v>2</v>
      </c>
      <c r="B3" s="3" t="str">
        <f>TABLE_FACTOR_TYPE_1 &amp; " - x-" &amp; TABLE_SERIES_NUMBER_1</f>
        <v>ERF - x-402</v>
      </c>
    </row>
    <row r="6" spans="1:13" x14ac:dyDescent="0.25">
      <c r="A6" s="40" t="s">
        <v>390</v>
      </c>
      <c r="B6" s="47" t="s">
        <v>391</v>
      </c>
      <c r="C6" s="47"/>
      <c r="D6" s="47"/>
      <c r="E6" s="47"/>
      <c r="F6" s="47"/>
      <c r="G6" s="47"/>
      <c r="H6" s="47"/>
      <c r="I6" s="47"/>
      <c r="J6" s="47"/>
      <c r="K6" s="47"/>
      <c r="L6" s="47"/>
      <c r="M6" s="47"/>
    </row>
    <row r="7" spans="1:13" x14ac:dyDescent="0.25">
      <c r="A7" s="40" t="s">
        <v>392</v>
      </c>
      <c r="B7" s="47" t="s">
        <v>31</v>
      </c>
      <c r="C7" s="47"/>
      <c r="D7" s="47"/>
      <c r="E7" s="47"/>
      <c r="F7" s="47"/>
      <c r="G7" s="47"/>
      <c r="H7" s="47"/>
      <c r="I7" s="47"/>
      <c r="J7" s="47"/>
      <c r="K7" s="47"/>
      <c r="L7" s="47"/>
      <c r="M7" s="47"/>
    </row>
    <row r="8" spans="1:13" x14ac:dyDescent="0.25">
      <c r="A8" s="40" t="s">
        <v>138</v>
      </c>
      <c r="B8" s="47">
        <v>2015</v>
      </c>
      <c r="C8" s="47"/>
      <c r="D8" s="47"/>
      <c r="E8" s="47"/>
      <c r="F8" s="47"/>
      <c r="G8" s="47"/>
      <c r="H8" s="47"/>
      <c r="I8" s="47"/>
      <c r="J8" s="47"/>
      <c r="K8" s="47"/>
      <c r="L8" s="47"/>
      <c r="M8" s="47"/>
    </row>
    <row r="9" spans="1:13" x14ac:dyDescent="0.25">
      <c r="A9" s="40" t="s">
        <v>139</v>
      </c>
      <c r="B9" s="47" t="s">
        <v>269</v>
      </c>
      <c r="C9" s="47"/>
      <c r="D9" s="47"/>
      <c r="E9" s="47"/>
      <c r="F9" s="47"/>
      <c r="G9" s="47"/>
      <c r="H9" s="47"/>
      <c r="I9" s="47"/>
      <c r="J9" s="47"/>
      <c r="K9" s="47"/>
      <c r="L9" s="47"/>
      <c r="M9" s="47"/>
    </row>
    <row r="10" spans="1:13" x14ac:dyDescent="0.25">
      <c r="A10" s="40" t="s">
        <v>6</v>
      </c>
      <c r="B10" s="47" t="s">
        <v>273</v>
      </c>
      <c r="C10" s="47"/>
      <c r="D10" s="47"/>
      <c r="E10" s="47"/>
      <c r="F10" s="47"/>
      <c r="G10" s="47"/>
      <c r="H10" s="47"/>
      <c r="I10" s="47"/>
      <c r="J10" s="47"/>
      <c r="K10" s="47"/>
      <c r="L10" s="47"/>
      <c r="M10" s="47"/>
    </row>
    <row r="11" spans="1:13" x14ac:dyDescent="0.25">
      <c r="A11" s="40" t="s">
        <v>140</v>
      </c>
      <c r="B11" s="47" t="s">
        <v>233</v>
      </c>
      <c r="C11" s="47"/>
      <c r="D11" s="47"/>
      <c r="E11" s="47"/>
      <c r="F11" s="47"/>
      <c r="G11" s="47"/>
      <c r="H11" s="47"/>
      <c r="I11" s="47"/>
      <c r="J11" s="47"/>
      <c r="K11" s="47"/>
      <c r="L11" s="47"/>
      <c r="M11" s="47"/>
    </row>
    <row r="12" spans="1:13" x14ac:dyDescent="0.25">
      <c r="A12" s="40" t="s">
        <v>141</v>
      </c>
      <c r="B12" s="47" t="s">
        <v>274</v>
      </c>
      <c r="C12" s="47"/>
      <c r="D12" s="47"/>
      <c r="E12" s="47"/>
      <c r="F12" s="47"/>
      <c r="G12" s="47"/>
      <c r="H12" s="47"/>
      <c r="I12" s="47"/>
      <c r="J12" s="47"/>
      <c r="K12" s="47"/>
      <c r="L12" s="47"/>
      <c r="M12" s="47"/>
    </row>
    <row r="13" spans="1:13" x14ac:dyDescent="0.25">
      <c r="A13" s="40" t="s">
        <v>393</v>
      </c>
      <c r="B13" s="47">
        <v>0</v>
      </c>
      <c r="C13" s="47"/>
      <c r="D13" s="47"/>
      <c r="E13" s="47"/>
      <c r="F13" s="47"/>
      <c r="G13" s="47"/>
      <c r="H13" s="47"/>
      <c r="I13" s="47"/>
      <c r="J13" s="47"/>
      <c r="K13" s="47"/>
      <c r="L13" s="47"/>
      <c r="M13" s="47"/>
    </row>
    <row r="14" spans="1:13" x14ac:dyDescent="0.25">
      <c r="A14" s="40" t="s">
        <v>143</v>
      </c>
      <c r="B14" s="47">
        <v>402</v>
      </c>
      <c r="C14" s="47"/>
      <c r="D14" s="47"/>
      <c r="E14" s="47"/>
      <c r="F14" s="47"/>
      <c r="G14" s="47"/>
      <c r="H14" s="47"/>
      <c r="I14" s="47"/>
      <c r="J14" s="47"/>
      <c r="K14" s="47"/>
      <c r="L14" s="47"/>
      <c r="M14" s="47"/>
    </row>
    <row r="15" spans="1:13" x14ac:dyDescent="0.25">
      <c r="A15" s="40" t="s">
        <v>394</v>
      </c>
      <c r="B15" s="47" t="s">
        <v>275</v>
      </c>
      <c r="C15" s="47"/>
      <c r="D15" s="47"/>
      <c r="E15" s="47"/>
      <c r="F15" s="47"/>
      <c r="G15" s="47"/>
      <c r="H15" s="47"/>
      <c r="I15" s="47"/>
      <c r="J15" s="47"/>
      <c r="K15" s="47"/>
      <c r="L15" s="47"/>
      <c r="M15" s="47"/>
    </row>
    <row r="16" spans="1:13" x14ac:dyDescent="0.25">
      <c r="A16" s="40" t="s">
        <v>145</v>
      </c>
      <c r="B16" s="47">
        <v>2.1</v>
      </c>
      <c r="C16" s="47"/>
      <c r="D16" s="47"/>
      <c r="E16" s="47"/>
      <c r="F16" s="47"/>
      <c r="G16" s="47"/>
      <c r="H16" s="47"/>
      <c r="I16" s="47"/>
      <c r="J16" s="47"/>
      <c r="K16" s="47"/>
      <c r="L16" s="47"/>
      <c r="M16" s="47"/>
    </row>
    <row r="17" spans="1:13" x14ac:dyDescent="0.25">
      <c r="A17" s="41" t="s">
        <v>395</v>
      </c>
      <c r="B17" s="47"/>
      <c r="C17" s="47"/>
      <c r="D17" s="47"/>
      <c r="E17" s="47"/>
      <c r="F17" s="47"/>
      <c r="G17" s="47"/>
      <c r="H17" s="47"/>
      <c r="I17" s="47"/>
      <c r="J17" s="47"/>
      <c r="K17" s="47"/>
      <c r="L17" s="47"/>
      <c r="M17" s="47"/>
    </row>
    <row r="18" spans="1:13" x14ac:dyDescent="0.25">
      <c r="A18" s="40" t="s">
        <v>147</v>
      </c>
      <c r="B18" s="48">
        <v>45106</v>
      </c>
      <c r="C18" s="48"/>
      <c r="D18" s="48"/>
      <c r="E18" s="48"/>
      <c r="F18" s="48"/>
      <c r="G18" s="48"/>
      <c r="H18" s="48"/>
      <c r="I18" s="48"/>
      <c r="J18" s="48"/>
      <c r="K18" s="48"/>
      <c r="L18" s="48"/>
      <c r="M18" s="48"/>
    </row>
    <row r="19" spans="1:13" x14ac:dyDescent="0.25">
      <c r="A19" s="40" t="s">
        <v>148</v>
      </c>
      <c r="B19" s="48">
        <v>45110</v>
      </c>
      <c r="C19" s="48"/>
      <c r="D19" s="48"/>
      <c r="E19" s="48"/>
      <c r="F19" s="48"/>
      <c r="G19" s="48"/>
      <c r="H19" s="48"/>
      <c r="I19" s="48"/>
      <c r="J19" s="48"/>
      <c r="K19" s="48"/>
      <c r="L19" s="48"/>
      <c r="M19" s="48"/>
    </row>
    <row r="20" spans="1:13" x14ac:dyDescent="0.25">
      <c r="A20" s="40" t="s">
        <v>149</v>
      </c>
      <c r="B20" s="47" t="s">
        <v>158</v>
      </c>
      <c r="C20" s="47"/>
      <c r="D20" s="47"/>
      <c r="E20" s="47"/>
      <c r="F20" s="47"/>
      <c r="G20" s="47"/>
      <c r="H20" s="47"/>
      <c r="I20" s="47"/>
      <c r="J20" s="47"/>
      <c r="K20" s="47"/>
      <c r="L20" s="47"/>
      <c r="M20" s="47"/>
    </row>
    <row r="21" spans="1:13" x14ac:dyDescent="0.25">
      <c r="A21" s="40" t="s">
        <v>396</v>
      </c>
      <c r="B21" s="47" t="s">
        <v>78</v>
      </c>
      <c r="C21" s="47"/>
      <c r="D21" s="47"/>
      <c r="E21" s="47"/>
      <c r="F21" s="47"/>
      <c r="G21" s="47"/>
      <c r="H21" s="47"/>
      <c r="I21" s="47"/>
      <c r="J21" s="47"/>
      <c r="K21" s="47"/>
      <c r="L21" s="47"/>
      <c r="M21" s="47"/>
    </row>
    <row r="23" spans="1:13" x14ac:dyDescent="0.25">
      <c r="A23" s="23" t="str">
        <f>HYPERLINK("#'Factor List'!A1", "Back to Factor List")</f>
        <v>Back to Factor List</v>
      </c>
      <c r="B23" s="23" t="str">
        <f>HYPERLINK("#'Assumptions'!A1", "Assumptions")</f>
        <v>Assumptions</v>
      </c>
    </row>
    <row r="26" spans="1:13" s="57" customFormat="1" ht="13" x14ac:dyDescent="0.25">
      <c r="A26" s="56" t="s">
        <v>417</v>
      </c>
      <c r="B26" s="56">
        <v>0</v>
      </c>
      <c r="C26" s="56">
        <v>1</v>
      </c>
      <c r="D26" s="56">
        <v>2</v>
      </c>
      <c r="E26" s="56">
        <v>3</v>
      </c>
      <c r="F26" s="56">
        <v>4</v>
      </c>
      <c r="G26" s="56">
        <v>5</v>
      </c>
      <c r="H26" s="56">
        <v>6</v>
      </c>
      <c r="I26" s="56">
        <v>7</v>
      </c>
      <c r="J26" s="56">
        <v>8</v>
      </c>
      <c r="K26" s="56">
        <v>9</v>
      </c>
      <c r="L26" s="56">
        <v>10</v>
      </c>
      <c r="M26" s="56">
        <v>11</v>
      </c>
    </row>
    <row r="27" spans="1:13" x14ac:dyDescent="0.25">
      <c r="A27" s="43">
        <v>5</v>
      </c>
      <c r="B27" s="45">
        <v>0.86599999999999999</v>
      </c>
      <c r="C27" s="45"/>
      <c r="D27" s="45"/>
      <c r="E27" s="45"/>
      <c r="F27" s="45"/>
      <c r="G27" s="45"/>
      <c r="H27" s="45"/>
      <c r="I27" s="45"/>
      <c r="J27" s="45"/>
      <c r="K27" s="45"/>
      <c r="L27" s="45"/>
      <c r="M27" s="45"/>
    </row>
    <row r="28" spans="1:13" x14ac:dyDescent="0.25">
      <c r="A28" s="43">
        <v>4</v>
      </c>
      <c r="B28" s="45">
        <v>0.88900000000000001</v>
      </c>
      <c r="C28" s="45">
        <v>0.88700000000000001</v>
      </c>
      <c r="D28" s="45">
        <v>0.88500000000000001</v>
      </c>
      <c r="E28" s="45">
        <v>0.88300000000000001</v>
      </c>
      <c r="F28" s="45">
        <v>0.88100000000000001</v>
      </c>
      <c r="G28" s="45">
        <v>0.88</v>
      </c>
      <c r="H28" s="45">
        <v>0.878</v>
      </c>
      <c r="I28" s="45">
        <v>0.876</v>
      </c>
      <c r="J28" s="45">
        <v>0.874</v>
      </c>
      <c r="K28" s="45">
        <v>0.872</v>
      </c>
      <c r="L28" s="45">
        <v>0.87</v>
      </c>
      <c r="M28" s="45">
        <v>0.86799999999999999</v>
      </c>
    </row>
    <row r="29" spans="1:13" x14ac:dyDescent="0.25">
      <c r="A29" s="43">
        <v>3</v>
      </c>
      <c r="B29" s="45">
        <v>0.91400000000000003</v>
      </c>
      <c r="C29" s="45">
        <v>0.91200000000000003</v>
      </c>
      <c r="D29" s="45">
        <v>0.91</v>
      </c>
      <c r="E29" s="45">
        <v>0.90700000000000003</v>
      </c>
      <c r="F29" s="45">
        <v>0.90500000000000003</v>
      </c>
      <c r="G29" s="45">
        <v>0.90300000000000002</v>
      </c>
      <c r="H29" s="45">
        <v>0.90100000000000002</v>
      </c>
      <c r="I29" s="45">
        <v>0.89900000000000002</v>
      </c>
      <c r="J29" s="45">
        <v>0.89700000000000002</v>
      </c>
      <c r="K29" s="45">
        <v>0.89500000000000002</v>
      </c>
      <c r="L29" s="45">
        <v>0.89300000000000002</v>
      </c>
      <c r="M29" s="45">
        <v>0.89100000000000001</v>
      </c>
    </row>
    <row r="30" spans="1:13" x14ac:dyDescent="0.25">
      <c r="A30" s="43">
        <v>2</v>
      </c>
      <c r="B30" s="45">
        <v>0.94</v>
      </c>
      <c r="C30" s="45">
        <v>0.93799999999999994</v>
      </c>
      <c r="D30" s="45">
        <v>0.93600000000000005</v>
      </c>
      <c r="E30" s="45">
        <v>0.93400000000000005</v>
      </c>
      <c r="F30" s="45">
        <v>0.93100000000000005</v>
      </c>
      <c r="G30" s="45">
        <v>0.92900000000000005</v>
      </c>
      <c r="H30" s="45">
        <v>0.92700000000000005</v>
      </c>
      <c r="I30" s="45">
        <v>0.92500000000000004</v>
      </c>
      <c r="J30" s="45">
        <v>0.92200000000000004</v>
      </c>
      <c r="K30" s="45">
        <v>0.92</v>
      </c>
      <c r="L30" s="45">
        <v>0.91800000000000004</v>
      </c>
      <c r="M30" s="45">
        <v>0.91600000000000004</v>
      </c>
    </row>
    <row r="31" spans="1:13" x14ac:dyDescent="0.25">
      <c r="A31" s="43">
        <v>1</v>
      </c>
      <c r="B31" s="45">
        <v>0.96899999999999997</v>
      </c>
      <c r="C31" s="45">
        <v>0.96699999999999997</v>
      </c>
      <c r="D31" s="45">
        <v>0.96399999999999997</v>
      </c>
      <c r="E31" s="45">
        <v>0.96199999999999997</v>
      </c>
      <c r="F31" s="45">
        <v>0.95899999999999996</v>
      </c>
      <c r="G31" s="45">
        <v>0.95699999999999996</v>
      </c>
      <c r="H31" s="45">
        <v>0.95499999999999996</v>
      </c>
      <c r="I31" s="45">
        <v>0.95199999999999996</v>
      </c>
      <c r="J31" s="45">
        <v>0.95</v>
      </c>
      <c r="K31" s="45">
        <v>0.94699999999999995</v>
      </c>
      <c r="L31" s="45">
        <v>0.94499999999999995</v>
      </c>
      <c r="M31" s="45">
        <v>0.94299999999999995</v>
      </c>
    </row>
    <row r="32" spans="1:13" x14ac:dyDescent="0.25">
      <c r="A32" s="43">
        <v>0</v>
      </c>
      <c r="B32" s="45">
        <v>1</v>
      </c>
      <c r="C32" s="45">
        <v>0.997</v>
      </c>
      <c r="D32" s="45">
        <v>0.995</v>
      </c>
      <c r="E32" s="45">
        <v>0.99199999999999999</v>
      </c>
      <c r="F32" s="45">
        <v>0.99</v>
      </c>
      <c r="G32" s="45">
        <v>0.98699999999999999</v>
      </c>
      <c r="H32" s="45">
        <v>0.98399999999999999</v>
      </c>
      <c r="I32" s="45">
        <v>0.98199999999999998</v>
      </c>
      <c r="J32" s="45">
        <v>0.97899999999999998</v>
      </c>
      <c r="K32" s="45">
        <v>0.97699999999999998</v>
      </c>
      <c r="L32" s="45">
        <v>0.97399999999999998</v>
      </c>
      <c r="M32" s="45">
        <v>0.97099999999999997</v>
      </c>
    </row>
  </sheetData>
  <sheetProtection algorithmName="SHA-512" hashValue="Zt+qBjOHaKXrsQOj6tJ+pEHPKAqGhQg+dC2AZN9bLCegAQcPqlf0xBVL7WHhaTgW9MVbNsL5ynYCmxsPN7Am7A==" saltValue="YBoTiuxvrkDUMURbbUuhHA==" spinCount="100000" sheet="1" objects="1" scenarios="1"/>
  <conditionalFormatting sqref="A6:A21">
    <cfRule type="expression" dxfId="377" priority="1" stopIfTrue="1">
      <formula>MOD(ROW(),2)=0</formula>
    </cfRule>
    <cfRule type="expression" dxfId="376" priority="2" stopIfTrue="1">
      <formula>MOD(ROW(),2)&lt;&gt;0</formula>
    </cfRule>
  </conditionalFormatting>
  <conditionalFormatting sqref="B6:M21">
    <cfRule type="expression" dxfId="375" priority="3" stopIfTrue="1">
      <formula>MOD(ROW(),2)=0</formula>
    </cfRule>
    <cfRule type="expression" dxfId="374" priority="4" stopIfTrue="1">
      <formula>MOD(ROW(),2)&lt;&gt;0</formula>
    </cfRule>
  </conditionalFormatting>
  <conditionalFormatting sqref="A26:A32">
    <cfRule type="expression" dxfId="373" priority="5" stopIfTrue="1">
      <formula>MOD(ROW(),2)=0</formula>
    </cfRule>
    <cfRule type="expression" dxfId="372" priority="6" stopIfTrue="1">
      <formula>MOD(ROW(),2)&lt;&gt;0</formula>
    </cfRule>
  </conditionalFormatting>
  <conditionalFormatting sqref="B26:M32">
    <cfRule type="expression" dxfId="371" priority="7" stopIfTrue="1">
      <formula>MOD(ROW(),2)=0</formula>
    </cfRule>
    <cfRule type="expression" dxfId="370"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03358-B27B-49A1-BE1E-5CC129B3F1F6}">
  <sheetPr codeName="Sheet55"/>
  <dimension ref="A1:M40"/>
  <sheetViews>
    <sheetView showGridLines="0" workbookViewId="0">
      <selection activeCell="A6" sqref="A6"/>
    </sheetView>
  </sheetViews>
  <sheetFormatPr defaultRowHeight="12.5" x14ac:dyDescent="0.25"/>
  <cols>
    <col min="1" max="1" width="31.6328125" customWidth="1"/>
    <col min="2" max="13" width="22.6328125" customWidth="1"/>
  </cols>
  <sheetData>
    <row r="1" spans="1:13" s="1" customFormat="1" ht="20" x14ac:dyDescent="0.4">
      <c r="A1" s="2" t="s">
        <v>0</v>
      </c>
    </row>
    <row r="2" spans="1:13" s="1" customFormat="1" ht="15.5" x14ac:dyDescent="0.35">
      <c r="A2" s="30" t="s">
        <v>1</v>
      </c>
      <c r="B2" s="3" t="str">
        <f>wb_title</f>
        <v>Fire_S - Consolidated Factor Spreadsheet</v>
      </c>
    </row>
    <row r="3" spans="1:13" s="1" customFormat="1" ht="15.5" x14ac:dyDescent="0.35">
      <c r="A3" s="30" t="s">
        <v>2</v>
      </c>
      <c r="B3" s="3" t="str">
        <f>TABLE_FACTOR_TYPE_1 &amp; " - x-" &amp; TABLE_SERIES_NUMBER_1</f>
        <v>ERF - x-403</v>
      </c>
    </row>
    <row r="6" spans="1:13" x14ac:dyDescent="0.25">
      <c r="A6" s="40" t="s">
        <v>390</v>
      </c>
      <c r="B6" s="47" t="s">
        <v>391</v>
      </c>
      <c r="C6" s="47"/>
      <c r="D6" s="47"/>
      <c r="E6" s="47"/>
      <c r="F6" s="47"/>
      <c r="G6" s="47"/>
      <c r="H6" s="47"/>
      <c r="I6" s="47"/>
      <c r="J6" s="47"/>
      <c r="K6" s="47"/>
      <c r="L6" s="47"/>
      <c r="M6" s="47"/>
    </row>
    <row r="7" spans="1:13" x14ac:dyDescent="0.25">
      <c r="A7" s="40" t="s">
        <v>392</v>
      </c>
      <c r="B7" s="47" t="s">
        <v>31</v>
      </c>
      <c r="C7" s="47"/>
      <c r="D7" s="47"/>
      <c r="E7" s="47"/>
      <c r="F7" s="47"/>
      <c r="G7" s="47"/>
      <c r="H7" s="47"/>
      <c r="I7" s="47"/>
      <c r="J7" s="47"/>
      <c r="K7" s="47"/>
      <c r="L7" s="47"/>
      <c r="M7" s="47"/>
    </row>
    <row r="8" spans="1:13" x14ac:dyDescent="0.25">
      <c r="A8" s="40" t="s">
        <v>138</v>
      </c>
      <c r="B8" s="47">
        <v>2015</v>
      </c>
      <c r="C8" s="47"/>
      <c r="D8" s="47"/>
      <c r="E8" s="47"/>
      <c r="F8" s="47"/>
      <c r="G8" s="47"/>
      <c r="H8" s="47"/>
      <c r="I8" s="47"/>
      <c r="J8" s="47"/>
      <c r="K8" s="47"/>
      <c r="L8" s="47"/>
      <c r="M8" s="47"/>
    </row>
    <row r="9" spans="1:13" x14ac:dyDescent="0.25">
      <c r="A9" s="40" t="s">
        <v>139</v>
      </c>
      <c r="B9" s="47" t="s">
        <v>269</v>
      </c>
      <c r="C9" s="47"/>
      <c r="D9" s="47"/>
      <c r="E9" s="47"/>
      <c r="F9" s="47"/>
      <c r="G9" s="47"/>
      <c r="H9" s="47"/>
      <c r="I9" s="47"/>
      <c r="J9" s="47"/>
      <c r="K9" s="47"/>
      <c r="L9" s="47"/>
      <c r="M9" s="47"/>
    </row>
    <row r="10" spans="1:13" x14ac:dyDescent="0.25">
      <c r="A10" s="40" t="s">
        <v>6</v>
      </c>
      <c r="B10" s="47" t="s">
        <v>276</v>
      </c>
      <c r="C10" s="47"/>
      <c r="D10" s="47"/>
      <c r="E10" s="47"/>
      <c r="F10" s="47"/>
      <c r="G10" s="47"/>
      <c r="H10" s="47"/>
      <c r="I10" s="47"/>
      <c r="J10" s="47"/>
      <c r="K10" s="47"/>
      <c r="L10" s="47"/>
      <c r="M10" s="47"/>
    </row>
    <row r="11" spans="1:13" x14ac:dyDescent="0.25">
      <c r="A11" s="40" t="s">
        <v>140</v>
      </c>
      <c r="B11" s="47" t="s">
        <v>233</v>
      </c>
      <c r="C11" s="47"/>
      <c r="D11" s="47"/>
      <c r="E11" s="47"/>
      <c r="F11" s="47"/>
      <c r="G11" s="47"/>
      <c r="H11" s="47"/>
      <c r="I11" s="47"/>
      <c r="J11" s="47"/>
      <c r="K11" s="47"/>
      <c r="L11" s="47"/>
      <c r="M11" s="47"/>
    </row>
    <row r="12" spans="1:13" x14ac:dyDescent="0.25">
      <c r="A12" s="40" t="s">
        <v>141</v>
      </c>
      <c r="B12" s="47" t="s">
        <v>277</v>
      </c>
      <c r="C12" s="47"/>
      <c r="D12" s="47"/>
      <c r="E12" s="47"/>
      <c r="F12" s="47"/>
      <c r="G12" s="47"/>
      <c r="H12" s="47"/>
      <c r="I12" s="47"/>
      <c r="J12" s="47"/>
      <c r="K12" s="47"/>
      <c r="L12" s="47"/>
      <c r="M12" s="47"/>
    </row>
    <row r="13" spans="1:13" x14ac:dyDescent="0.25">
      <c r="A13" s="40" t="s">
        <v>393</v>
      </c>
      <c r="B13" s="47">
        <v>0</v>
      </c>
      <c r="C13" s="47"/>
      <c r="D13" s="47"/>
      <c r="E13" s="47"/>
      <c r="F13" s="47"/>
      <c r="G13" s="47"/>
      <c r="H13" s="47"/>
      <c r="I13" s="47"/>
      <c r="J13" s="47"/>
      <c r="K13" s="47"/>
      <c r="L13" s="47"/>
      <c r="M13" s="47"/>
    </row>
    <row r="14" spans="1:13" x14ac:dyDescent="0.25">
      <c r="A14" s="40" t="s">
        <v>143</v>
      </c>
      <c r="B14" s="47">
        <v>403</v>
      </c>
      <c r="C14" s="47"/>
      <c r="D14" s="47"/>
      <c r="E14" s="47"/>
      <c r="F14" s="47"/>
      <c r="G14" s="47"/>
      <c r="H14" s="47"/>
      <c r="I14" s="47"/>
      <c r="J14" s="47"/>
      <c r="K14" s="47"/>
      <c r="L14" s="47"/>
      <c r="M14" s="47"/>
    </row>
    <row r="15" spans="1:13" x14ac:dyDescent="0.25">
      <c r="A15" s="40" t="s">
        <v>394</v>
      </c>
      <c r="B15" s="47" t="s">
        <v>278</v>
      </c>
      <c r="C15" s="47"/>
      <c r="D15" s="47"/>
      <c r="E15" s="47"/>
      <c r="F15" s="47"/>
      <c r="G15" s="47"/>
      <c r="H15" s="47"/>
      <c r="I15" s="47"/>
      <c r="J15" s="47"/>
      <c r="K15" s="47"/>
      <c r="L15" s="47"/>
      <c r="M15" s="47"/>
    </row>
    <row r="16" spans="1:13" x14ac:dyDescent="0.25">
      <c r="A16" s="40" t="s">
        <v>145</v>
      </c>
      <c r="B16" s="47">
        <v>2.4</v>
      </c>
      <c r="C16" s="47"/>
      <c r="D16" s="47"/>
      <c r="E16" s="47"/>
      <c r="F16" s="47"/>
      <c r="G16" s="47"/>
      <c r="H16" s="47"/>
      <c r="I16" s="47"/>
      <c r="J16" s="47"/>
      <c r="K16" s="47"/>
      <c r="L16" s="47"/>
      <c r="M16" s="47"/>
    </row>
    <row r="17" spans="1:13" x14ac:dyDescent="0.25">
      <c r="A17" s="41" t="s">
        <v>395</v>
      </c>
      <c r="B17" s="47"/>
      <c r="C17" s="47"/>
      <c r="D17" s="47"/>
      <c r="E17" s="47"/>
      <c r="F17" s="47"/>
      <c r="G17" s="47"/>
      <c r="H17" s="47"/>
      <c r="I17" s="47"/>
      <c r="J17" s="47"/>
      <c r="K17" s="47"/>
      <c r="L17" s="47"/>
      <c r="M17" s="47"/>
    </row>
    <row r="18" spans="1:13" x14ac:dyDescent="0.25">
      <c r="A18" s="40" t="s">
        <v>147</v>
      </c>
      <c r="B18" s="48">
        <v>45106</v>
      </c>
      <c r="C18" s="48"/>
      <c r="D18" s="48"/>
      <c r="E18" s="48"/>
      <c r="F18" s="48"/>
      <c r="G18" s="48"/>
      <c r="H18" s="48"/>
      <c r="I18" s="48"/>
      <c r="J18" s="48"/>
      <c r="K18" s="48"/>
      <c r="L18" s="48"/>
      <c r="M18" s="48"/>
    </row>
    <row r="19" spans="1:13" x14ac:dyDescent="0.25">
      <c r="A19" s="40" t="s">
        <v>148</v>
      </c>
      <c r="B19" s="48">
        <v>45110</v>
      </c>
      <c r="C19" s="48"/>
      <c r="D19" s="48"/>
      <c r="E19" s="48"/>
      <c r="F19" s="48"/>
      <c r="G19" s="48"/>
      <c r="H19" s="48"/>
      <c r="I19" s="48"/>
      <c r="J19" s="48"/>
      <c r="K19" s="48"/>
      <c r="L19" s="48"/>
      <c r="M19" s="48"/>
    </row>
    <row r="20" spans="1:13" x14ac:dyDescent="0.25">
      <c r="A20" s="40" t="s">
        <v>149</v>
      </c>
      <c r="B20" s="47" t="s">
        <v>158</v>
      </c>
      <c r="C20" s="47"/>
      <c r="D20" s="47"/>
      <c r="E20" s="47"/>
      <c r="F20" s="47"/>
      <c r="G20" s="47"/>
      <c r="H20" s="47"/>
      <c r="I20" s="47"/>
      <c r="J20" s="47"/>
      <c r="K20" s="47"/>
      <c r="L20" s="47"/>
      <c r="M20" s="47"/>
    </row>
    <row r="21" spans="1:13" x14ac:dyDescent="0.25">
      <c r="A21" s="40" t="s">
        <v>396</v>
      </c>
      <c r="B21" s="47" t="s">
        <v>78</v>
      </c>
      <c r="C21" s="47"/>
      <c r="D21" s="47"/>
      <c r="E21" s="47"/>
      <c r="F21" s="47"/>
      <c r="G21" s="47"/>
      <c r="H21" s="47"/>
      <c r="I21" s="47"/>
      <c r="J21" s="47"/>
      <c r="K21" s="47"/>
      <c r="L21" s="47"/>
      <c r="M21" s="47"/>
    </row>
    <row r="23" spans="1:13" x14ac:dyDescent="0.25">
      <c r="A23" s="23" t="str">
        <f>HYPERLINK("#'Factor List'!A1", "Back to Factor List")</f>
        <v>Back to Factor List</v>
      </c>
      <c r="B23" s="23" t="str">
        <f>HYPERLINK("#'Assumptions'!A1", "Assumptions")</f>
        <v>Assumptions</v>
      </c>
    </row>
    <row r="26" spans="1:13" s="57" customFormat="1" ht="13" x14ac:dyDescent="0.25">
      <c r="A26" s="56" t="s">
        <v>417</v>
      </c>
      <c r="B26" s="56">
        <v>0</v>
      </c>
      <c r="C26" s="56">
        <v>1</v>
      </c>
      <c r="D26" s="56">
        <v>2</v>
      </c>
      <c r="E26" s="56">
        <v>3</v>
      </c>
      <c r="F26" s="56">
        <v>4</v>
      </c>
      <c r="G26" s="56">
        <v>5</v>
      </c>
      <c r="H26" s="56">
        <v>6</v>
      </c>
      <c r="I26" s="56">
        <v>7</v>
      </c>
      <c r="J26" s="56">
        <v>8</v>
      </c>
      <c r="K26" s="56">
        <v>9</v>
      </c>
      <c r="L26" s="56">
        <v>10</v>
      </c>
      <c r="M26" s="56">
        <v>11</v>
      </c>
    </row>
    <row r="27" spans="1:13" x14ac:dyDescent="0.25">
      <c r="A27" s="43">
        <v>13</v>
      </c>
      <c r="B27" s="45">
        <v>0.52</v>
      </c>
      <c r="C27" s="45"/>
      <c r="D27" s="45"/>
      <c r="E27" s="45"/>
      <c r="F27" s="45"/>
      <c r="G27" s="45"/>
      <c r="H27" s="45"/>
      <c r="I27" s="45"/>
      <c r="J27" s="45"/>
      <c r="K27" s="45"/>
      <c r="L27" s="45"/>
      <c r="M27" s="45"/>
    </row>
    <row r="28" spans="1:13" x14ac:dyDescent="0.25">
      <c r="A28" s="43">
        <v>12</v>
      </c>
      <c r="B28" s="45">
        <v>0.54200000000000004</v>
      </c>
      <c r="C28" s="45">
        <v>0.54</v>
      </c>
      <c r="D28" s="45">
        <v>0.53800000000000003</v>
      </c>
      <c r="E28" s="45">
        <v>0.53600000000000003</v>
      </c>
      <c r="F28" s="45">
        <v>0.53400000000000003</v>
      </c>
      <c r="G28" s="45">
        <v>0.53300000000000003</v>
      </c>
      <c r="H28" s="45">
        <v>0.53100000000000003</v>
      </c>
      <c r="I28" s="45">
        <v>0.52900000000000003</v>
      </c>
      <c r="J28" s="45">
        <v>0.52700000000000002</v>
      </c>
      <c r="K28" s="45">
        <v>0.52500000000000002</v>
      </c>
      <c r="L28" s="45">
        <v>0.52300000000000002</v>
      </c>
      <c r="M28" s="45">
        <v>0.52200000000000002</v>
      </c>
    </row>
    <row r="29" spans="1:13" x14ac:dyDescent="0.25">
      <c r="A29" s="43">
        <v>11</v>
      </c>
      <c r="B29" s="45">
        <v>0.56499999999999995</v>
      </c>
      <c r="C29" s="45">
        <v>0.56299999999999994</v>
      </c>
      <c r="D29" s="45">
        <v>0.56100000000000005</v>
      </c>
      <c r="E29" s="45">
        <v>0.55900000000000005</v>
      </c>
      <c r="F29" s="45">
        <v>0.55700000000000005</v>
      </c>
      <c r="G29" s="45">
        <v>0.55500000000000005</v>
      </c>
      <c r="H29" s="45">
        <v>0.55300000000000005</v>
      </c>
      <c r="I29" s="45">
        <v>0.55100000000000005</v>
      </c>
      <c r="J29" s="45">
        <v>0.54900000000000004</v>
      </c>
      <c r="K29" s="45">
        <v>0.54800000000000004</v>
      </c>
      <c r="L29" s="45">
        <v>0.54600000000000004</v>
      </c>
      <c r="M29" s="45">
        <v>0.54400000000000004</v>
      </c>
    </row>
    <row r="30" spans="1:13" x14ac:dyDescent="0.25">
      <c r="A30" s="43">
        <v>10</v>
      </c>
      <c r="B30" s="45">
        <v>0.59</v>
      </c>
      <c r="C30" s="45">
        <v>0.58799999999999997</v>
      </c>
      <c r="D30" s="45">
        <v>0.58599999999999997</v>
      </c>
      <c r="E30" s="45">
        <v>0.58399999999999996</v>
      </c>
      <c r="F30" s="45">
        <v>0.58199999999999996</v>
      </c>
      <c r="G30" s="45">
        <v>0.57999999999999996</v>
      </c>
      <c r="H30" s="45">
        <v>0.57799999999999996</v>
      </c>
      <c r="I30" s="45">
        <v>0.57599999999999996</v>
      </c>
      <c r="J30" s="45">
        <v>0.57299999999999995</v>
      </c>
      <c r="K30" s="45">
        <v>0.57099999999999995</v>
      </c>
      <c r="L30" s="45">
        <v>0.56899999999999995</v>
      </c>
      <c r="M30" s="45">
        <v>0.56699999999999995</v>
      </c>
    </row>
    <row r="31" spans="1:13" x14ac:dyDescent="0.25">
      <c r="A31" s="43">
        <v>9</v>
      </c>
      <c r="B31" s="45">
        <v>0.61699999999999999</v>
      </c>
      <c r="C31" s="45">
        <v>0.61499999999999999</v>
      </c>
      <c r="D31" s="45">
        <v>0.61299999999999999</v>
      </c>
      <c r="E31" s="45">
        <v>0.61099999999999999</v>
      </c>
      <c r="F31" s="45">
        <v>0.60799999999999998</v>
      </c>
      <c r="G31" s="45">
        <v>0.60599999999999998</v>
      </c>
      <c r="H31" s="45">
        <v>0.60399999999999998</v>
      </c>
      <c r="I31" s="45">
        <v>0.60199999999999998</v>
      </c>
      <c r="J31" s="45">
        <v>0.59899999999999998</v>
      </c>
      <c r="K31" s="45">
        <v>0.59699999999999998</v>
      </c>
      <c r="L31" s="45">
        <v>0.59499999999999997</v>
      </c>
      <c r="M31" s="45">
        <v>0.59299999999999997</v>
      </c>
    </row>
    <row r="32" spans="1:13" x14ac:dyDescent="0.25">
      <c r="A32" s="43">
        <v>8</v>
      </c>
      <c r="B32" s="45">
        <v>0.64700000000000002</v>
      </c>
      <c r="C32" s="45">
        <v>0.64400000000000002</v>
      </c>
      <c r="D32" s="45">
        <v>0.64200000000000002</v>
      </c>
      <c r="E32" s="45">
        <v>0.63900000000000001</v>
      </c>
      <c r="F32" s="45">
        <v>0.63700000000000001</v>
      </c>
      <c r="G32" s="45">
        <v>0.63500000000000001</v>
      </c>
      <c r="H32" s="45">
        <v>0.63200000000000001</v>
      </c>
      <c r="I32" s="45">
        <v>0.63</v>
      </c>
      <c r="J32" s="45">
        <v>0.627</v>
      </c>
      <c r="K32" s="45">
        <v>0.625</v>
      </c>
      <c r="L32" s="45">
        <v>0.622</v>
      </c>
      <c r="M32" s="45">
        <v>0.62</v>
      </c>
    </row>
    <row r="33" spans="1:13" x14ac:dyDescent="0.25">
      <c r="A33" s="43">
        <v>7</v>
      </c>
      <c r="B33" s="45">
        <v>0.67800000000000005</v>
      </c>
      <c r="C33" s="45">
        <v>0.67600000000000005</v>
      </c>
      <c r="D33" s="45">
        <v>0.67300000000000004</v>
      </c>
      <c r="E33" s="45">
        <v>0.67100000000000004</v>
      </c>
      <c r="F33" s="45">
        <v>0.66800000000000004</v>
      </c>
      <c r="G33" s="45">
        <v>0.66500000000000004</v>
      </c>
      <c r="H33" s="45">
        <v>0.66300000000000003</v>
      </c>
      <c r="I33" s="45">
        <v>0.66</v>
      </c>
      <c r="J33" s="45">
        <v>0.65700000000000003</v>
      </c>
      <c r="K33" s="45">
        <v>0.65500000000000003</v>
      </c>
      <c r="L33" s="45">
        <v>0.65200000000000002</v>
      </c>
      <c r="M33" s="45">
        <v>0.64900000000000002</v>
      </c>
    </row>
    <row r="34" spans="1:13" x14ac:dyDescent="0.25">
      <c r="A34" s="43">
        <v>6</v>
      </c>
      <c r="B34" s="45">
        <v>0.71299999999999997</v>
      </c>
      <c r="C34" s="45">
        <v>0.71</v>
      </c>
      <c r="D34" s="45">
        <v>0.70699999999999996</v>
      </c>
      <c r="E34" s="45">
        <v>0.70399999999999996</v>
      </c>
      <c r="F34" s="45">
        <v>0.70099999999999996</v>
      </c>
      <c r="G34" s="45">
        <v>0.69899999999999995</v>
      </c>
      <c r="H34" s="45">
        <v>0.69599999999999995</v>
      </c>
      <c r="I34" s="45">
        <v>0.69299999999999995</v>
      </c>
      <c r="J34" s="45">
        <v>0.69</v>
      </c>
      <c r="K34" s="45">
        <v>0.68700000000000006</v>
      </c>
      <c r="L34" s="45">
        <v>0.68400000000000005</v>
      </c>
      <c r="M34" s="45">
        <v>0.68100000000000005</v>
      </c>
    </row>
    <row r="35" spans="1:13" x14ac:dyDescent="0.25">
      <c r="A35" s="43">
        <v>5</v>
      </c>
      <c r="B35" s="45">
        <v>0.75</v>
      </c>
      <c r="C35" s="45">
        <v>0.747</v>
      </c>
      <c r="D35" s="45">
        <v>0.74399999999999999</v>
      </c>
      <c r="E35" s="45">
        <v>0.74099999999999999</v>
      </c>
      <c r="F35" s="45">
        <v>0.73799999999999999</v>
      </c>
      <c r="G35" s="45">
        <v>0.73499999999999999</v>
      </c>
      <c r="H35" s="45">
        <v>0.73199999999999998</v>
      </c>
      <c r="I35" s="45">
        <v>0.72899999999999998</v>
      </c>
      <c r="J35" s="45">
        <v>0.72499999999999998</v>
      </c>
      <c r="K35" s="45">
        <v>0.72199999999999998</v>
      </c>
      <c r="L35" s="45">
        <v>0.71899999999999997</v>
      </c>
      <c r="M35" s="45">
        <v>0.71599999999999997</v>
      </c>
    </row>
    <row r="36" spans="1:13" x14ac:dyDescent="0.25">
      <c r="A36" s="43">
        <v>4</v>
      </c>
      <c r="B36" s="45">
        <v>0.79100000000000004</v>
      </c>
      <c r="C36" s="45">
        <v>0.78800000000000003</v>
      </c>
      <c r="D36" s="45">
        <v>0.78500000000000003</v>
      </c>
      <c r="E36" s="45">
        <v>0.78100000000000003</v>
      </c>
      <c r="F36" s="45">
        <v>0.77800000000000002</v>
      </c>
      <c r="G36" s="45">
        <v>0.77400000000000002</v>
      </c>
      <c r="H36" s="45">
        <v>0.77100000000000002</v>
      </c>
      <c r="I36" s="45">
        <v>0.76700000000000002</v>
      </c>
      <c r="J36" s="45">
        <v>0.76400000000000001</v>
      </c>
      <c r="K36" s="45">
        <v>0.76100000000000001</v>
      </c>
      <c r="L36" s="45">
        <v>0.75700000000000001</v>
      </c>
      <c r="M36" s="45">
        <v>0.754</v>
      </c>
    </row>
    <row r="37" spans="1:13" x14ac:dyDescent="0.25">
      <c r="A37" s="43">
        <v>3</v>
      </c>
      <c r="B37" s="45">
        <v>0.83599999999999997</v>
      </c>
      <c r="C37" s="45">
        <v>0.83199999999999996</v>
      </c>
      <c r="D37" s="45">
        <v>0.82899999999999996</v>
      </c>
      <c r="E37" s="45">
        <v>0.82499999999999996</v>
      </c>
      <c r="F37" s="45">
        <v>0.82099999999999995</v>
      </c>
      <c r="G37" s="45">
        <v>0.81799999999999995</v>
      </c>
      <c r="H37" s="45">
        <v>0.81399999999999995</v>
      </c>
      <c r="I37" s="45">
        <v>0.81</v>
      </c>
      <c r="J37" s="45">
        <v>0.80600000000000005</v>
      </c>
      <c r="K37" s="45">
        <v>0.80300000000000005</v>
      </c>
      <c r="L37" s="45">
        <v>0.79900000000000004</v>
      </c>
      <c r="M37" s="45">
        <v>0.79500000000000004</v>
      </c>
    </row>
    <row r="38" spans="1:13" x14ac:dyDescent="0.25">
      <c r="A38" s="43">
        <v>2</v>
      </c>
      <c r="B38" s="45">
        <v>0.88600000000000001</v>
      </c>
      <c r="C38" s="45">
        <v>0.88100000000000001</v>
      </c>
      <c r="D38" s="45">
        <v>0.877</v>
      </c>
      <c r="E38" s="45">
        <v>0.873</v>
      </c>
      <c r="F38" s="45">
        <v>0.86899999999999999</v>
      </c>
      <c r="G38" s="45">
        <v>0.86499999999999999</v>
      </c>
      <c r="H38" s="45">
        <v>0.86099999999999999</v>
      </c>
      <c r="I38" s="45">
        <v>0.85699999999999998</v>
      </c>
      <c r="J38" s="45">
        <v>0.85299999999999998</v>
      </c>
      <c r="K38" s="45">
        <v>0.84899999999999998</v>
      </c>
      <c r="L38" s="45">
        <v>0.84399999999999997</v>
      </c>
      <c r="M38" s="45">
        <v>0.84</v>
      </c>
    </row>
    <row r="39" spans="1:13" x14ac:dyDescent="0.25">
      <c r="A39" s="43">
        <v>1</v>
      </c>
      <c r="B39" s="45">
        <v>0.94</v>
      </c>
      <c r="C39" s="45">
        <v>0.93500000000000005</v>
      </c>
      <c r="D39" s="45">
        <v>0.93100000000000005</v>
      </c>
      <c r="E39" s="45">
        <v>0.92600000000000005</v>
      </c>
      <c r="F39" s="45">
        <v>0.92200000000000004</v>
      </c>
      <c r="G39" s="45">
        <v>0.91700000000000004</v>
      </c>
      <c r="H39" s="45">
        <v>0.91300000000000003</v>
      </c>
      <c r="I39" s="45">
        <v>0.90800000000000003</v>
      </c>
      <c r="J39" s="45">
        <v>0.90400000000000003</v>
      </c>
      <c r="K39" s="45">
        <v>0.89900000000000002</v>
      </c>
      <c r="L39" s="45">
        <v>0.89500000000000002</v>
      </c>
      <c r="M39" s="45">
        <v>0.89</v>
      </c>
    </row>
    <row r="40" spans="1:13" x14ac:dyDescent="0.25">
      <c r="A40" s="43">
        <v>0</v>
      </c>
      <c r="B40" s="45">
        <v>1</v>
      </c>
      <c r="C40" s="45">
        <v>0.995</v>
      </c>
      <c r="D40" s="45">
        <v>0.99</v>
      </c>
      <c r="E40" s="45">
        <v>0.98499999999999999</v>
      </c>
      <c r="F40" s="45">
        <v>0.98</v>
      </c>
      <c r="G40" s="45">
        <v>0.97499999999999998</v>
      </c>
      <c r="H40" s="45">
        <v>0.97</v>
      </c>
      <c r="I40" s="45">
        <v>0.96499999999999997</v>
      </c>
      <c r="J40" s="45">
        <v>0.96</v>
      </c>
      <c r="K40" s="45">
        <v>0.95499999999999996</v>
      </c>
      <c r="L40" s="45">
        <v>0.95</v>
      </c>
      <c r="M40" s="45">
        <v>0.94499999999999995</v>
      </c>
    </row>
  </sheetData>
  <sheetProtection algorithmName="SHA-512" hashValue="DgEmafTSQVO889L7/lIX11R85leIbylKsyddf2kD4c9HCWI9/qJweyfyXaXkdrXvbkEdYwJ14Hug8CLvQrPkww==" saltValue="+5apxR0y5PngaPH+FF9ALQ==" spinCount="100000" sheet="1" objects="1" scenarios="1"/>
  <conditionalFormatting sqref="A6:A21">
    <cfRule type="expression" dxfId="367" priority="1" stopIfTrue="1">
      <formula>MOD(ROW(),2)=0</formula>
    </cfRule>
    <cfRule type="expression" dxfId="366" priority="2" stopIfTrue="1">
      <formula>MOD(ROW(),2)&lt;&gt;0</formula>
    </cfRule>
  </conditionalFormatting>
  <conditionalFormatting sqref="B6:M21">
    <cfRule type="expression" dxfId="365" priority="3" stopIfTrue="1">
      <formula>MOD(ROW(),2)=0</formula>
    </cfRule>
    <cfRule type="expression" dxfId="364" priority="4" stopIfTrue="1">
      <formula>MOD(ROW(),2)&lt;&gt;0</formula>
    </cfRule>
  </conditionalFormatting>
  <conditionalFormatting sqref="A26:A40">
    <cfRule type="expression" dxfId="363" priority="5" stopIfTrue="1">
      <formula>MOD(ROW(),2)=0</formula>
    </cfRule>
    <cfRule type="expression" dxfId="362" priority="6" stopIfTrue="1">
      <formula>MOD(ROW(),2)&lt;&gt;0</formula>
    </cfRule>
  </conditionalFormatting>
  <conditionalFormatting sqref="B26:M40">
    <cfRule type="expression" dxfId="361" priority="7" stopIfTrue="1">
      <formula>MOD(ROW(),2)=0</formula>
    </cfRule>
    <cfRule type="expression" dxfId="360"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1BAE9-B05D-4EC3-9D9C-F7C5B79889FF}">
  <sheetPr codeName="Sheet56"/>
  <dimension ref="A1:L38"/>
  <sheetViews>
    <sheetView showGridLines="0" workbookViewId="0">
      <selection activeCell="A6" sqref="A6"/>
    </sheetView>
  </sheetViews>
  <sheetFormatPr defaultRowHeight="12.5" x14ac:dyDescent="0.25"/>
  <cols>
    <col min="1" max="1" width="31.6328125" customWidth="1"/>
    <col min="2" max="12" width="22.6328125" customWidth="1"/>
  </cols>
  <sheetData>
    <row r="1" spans="1:12" s="1" customFormat="1" ht="20" x14ac:dyDescent="0.4">
      <c r="A1" s="2" t="s">
        <v>0</v>
      </c>
    </row>
    <row r="2" spans="1:12" s="1" customFormat="1" ht="15.5" x14ac:dyDescent="0.35">
      <c r="A2" s="30" t="s">
        <v>1</v>
      </c>
      <c r="B2" s="3" t="str">
        <f>wb_title</f>
        <v>Fire_S - Consolidated Factor Spreadsheet</v>
      </c>
    </row>
    <row r="3" spans="1:12" s="1" customFormat="1" ht="15.5" x14ac:dyDescent="0.35">
      <c r="A3" s="30" t="s">
        <v>2</v>
      </c>
      <c r="B3" s="3" t="str">
        <f>TABLE_FACTOR_TYPE_1 &amp; " - x-" &amp; TABLE_SERIES_NUMBER_1</f>
        <v>LRF - x-404</v>
      </c>
    </row>
    <row r="6" spans="1:12" x14ac:dyDescent="0.25">
      <c r="A6" s="40" t="s">
        <v>390</v>
      </c>
      <c r="B6" s="47" t="s">
        <v>391</v>
      </c>
      <c r="C6" s="47"/>
      <c r="D6" s="47"/>
      <c r="E6" s="47"/>
      <c r="F6" s="47"/>
      <c r="G6" s="47"/>
      <c r="H6" s="47"/>
      <c r="I6" s="47"/>
      <c r="J6" s="47"/>
      <c r="K6" s="47"/>
      <c r="L6" s="47"/>
    </row>
    <row r="7" spans="1:12" x14ac:dyDescent="0.25">
      <c r="A7" s="40" t="s">
        <v>392</v>
      </c>
      <c r="B7" s="47" t="s">
        <v>31</v>
      </c>
      <c r="C7" s="47"/>
      <c r="D7" s="47"/>
      <c r="E7" s="47"/>
      <c r="F7" s="47"/>
      <c r="G7" s="47"/>
      <c r="H7" s="47"/>
      <c r="I7" s="47"/>
      <c r="J7" s="47"/>
      <c r="K7" s="47"/>
      <c r="L7" s="47"/>
    </row>
    <row r="8" spans="1:12" x14ac:dyDescent="0.25">
      <c r="A8" s="40" t="s">
        <v>138</v>
      </c>
      <c r="B8" s="47">
        <v>2015</v>
      </c>
      <c r="C8" s="47"/>
      <c r="D8" s="47"/>
      <c r="E8" s="47"/>
      <c r="F8" s="47"/>
      <c r="G8" s="47"/>
      <c r="H8" s="47"/>
      <c r="I8" s="47"/>
      <c r="J8" s="47"/>
      <c r="K8" s="47"/>
      <c r="L8" s="47"/>
    </row>
    <row r="9" spans="1:12" x14ac:dyDescent="0.25">
      <c r="A9" s="40" t="s">
        <v>139</v>
      </c>
      <c r="B9" s="47" t="s">
        <v>279</v>
      </c>
      <c r="C9" s="47"/>
      <c r="D9" s="47"/>
      <c r="E9" s="47"/>
      <c r="F9" s="47"/>
      <c r="G9" s="47"/>
      <c r="H9" s="47"/>
      <c r="I9" s="47"/>
      <c r="J9" s="47"/>
      <c r="K9" s="47"/>
      <c r="L9" s="47"/>
    </row>
    <row r="10" spans="1:12" x14ac:dyDescent="0.25">
      <c r="A10" s="40" t="s">
        <v>6</v>
      </c>
      <c r="B10" s="47" t="s">
        <v>280</v>
      </c>
      <c r="C10" s="47"/>
      <c r="D10" s="47"/>
      <c r="E10" s="47"/>
      <c r="F10" s="47"/>
      <c r="G10" s="47"/>
      <c r="H10" s="47"/>
      <c r="I10" s="47"/>
      <c r="J10" s="47"/>
      <c r="K10" s="47"/>
      <c r="L10" s="47"/>
    </row>
    <row r="11" spans="1:12" x14ac:dyDescent="0.25">
      <c r="A11" s="40" t="s">
        <v>140</v>
      </c>
      <c r="B11" s="47" t="s">
        <v>233</v>
      </c>
      <c r="C11" s="47"/>
      <c r="D11" s="47"/>
      <c r="E11" s="47"/>
      <c r="F11" s="47"/>
      <c r="G11" s="47"/>
      <c r="H11" s="47"/>
      <c r="I11" s="47"/>
      <c r="J11" s="47"/>
      <c r="K11" s="47"/>
      <c r="L11" s="47"/>
    </row>
    <row r="12" spans="1:12" x14ac:dyDescent="0.25">
      <c r="A12" s="40" t="s">
        <v>141</v>
      </c>
      <c r="B12" s="47" t="s">
        <v>281</v>
      </c>
      <c r="C12" s="47"/>
      <c r="D12" s="47"/>
      <c r="E12" s="47"/>
      <c r="F12" s="47"/>
      <c r="G12" s="47"/>
      <c r="H12" s="47"/>
      <c r="I12" s="47"/>
      <c r="J12" s="47"/>
      <c r="K12" s="47"/>
      <c r="L12" s="47"/>
    </row>
    <row r="13" spans="1:12" x14ac:dyDescent="0.25">
      <c r="A13" s="40" t="s">
        <v>393</v>
      </c>
      <c r="B13" s="47">
        <v>0</v>
      </c>
      <c r="C13" s="47"/>
      <c r="D13" s="47"/>
      <c r="E13" s="47"/>
      <c r="F13" s="47"/>
      <c r="G13" s="47"/>
      <c r="H13" s="47"/>
      <c r="I13" s="47"/>
      <c r="J13" s="47"/>
      <c r="K13" s="47"/>
      <c r="L13" s="47"/>
    </row>
    <row r="14" spans="1:12" x14ac:dyDescent="0.25">
      <c r="A14" s="40" t="s">
        <v>143</v>
      </c>
      <c r="B14" s="47">
        <v>404</v>
      </c>
      <c r="C14" s="47"/>
      <c r="D14" s="47"/>
      <c r="E14" s="47"/>
      <c r="F14" s="47"/>
      <c r="G14" s="47"/>
      <c r="H14" s="47"/>
      <c r="I14" s="47"/>
      <c r="J14" s="47"/>
      <c r="K14" s="47"/>
      <c r="L14" s="47"/>
    </row>
    <row r="15" spans="1:12" x14ac:dyDescent="0.25">
      <c r="A15" s="40" t="s">
        <v>394</v>
      </c>
      <c r="B15" s="47" t="s">
        <v>282</v>
      </c>
      <c r="C15" s="47"/>
      <c r="D15" s="47"/>
      <c r="E15" s="47"/>
      <c r="F15" s="47"/>
      <c r="G15" s="47"/>
      <c r="H15" s="47"/>
      <c r="I15" s="47"/>
      <c r="J15" s="47"/>
      <c r="K15" s="47"/>
      <c r="L15" s="47"/>
    </row>
    <row r="16" spans="1:12" x14ac:dyDescent="0.25">
      <c r="A16" s="40" t="s">
        <v>145</v>
      </c>
      <c r="B16" s="47" t="s">
        <v>272</v>
      </c>
      <c r="C16" s="47"/>
      <c r="D16" s="47"/>
      <c r="E16" s="47"/>
      <c r="F16" s="47"/>
      <c r="G16" s="47"/>
      <c r="H16" s="47"/>
      <c r="I16" s="47"/>
      <c r="J16" s="47"/>
      <c r="K16" s="47"/>
      <c r="L16" s="47"/>
    </row>
    <row r="17" spans="1:12" x14ac:dyDescent="0.25">
      <c r="A17" s="41" t="s">
        <v>395</v>
      </c>
      <c r="B17" s="47"/>
      <c r="C17" s="47"/>
      <c r="D17" s="47"/>
      <c r="E17" s="47"/>
      <c r="F17" s="47"/>
      <c r="G17" s="47"/>
      <c r="H17" s="47"/>
      <c r="I17" s="47"/>
      <c r="J17" s="47"/>
      <c r="K17" s="47"/>
      <c r="L17" s="47"/>
    </row>
    <row r="18" spans="1:12" x14ac:dyDescent="0.25">
      <c r="A18" s="40" t="s">
        <v>147</v>
      </c>
      <c r="B18" s="48">
        <v>45106</v>
      </c>
      <c r="C18" s="48"/>
      <c r="D18" s="48"/>
      <c r="E18" s="48"/>
      <c r="F18" s="48"/>
      <c r="G18" s="48"/>
      <c r="H18" s="48"/>
      <c r="I18" s="48"/>
      <c r="J18" s="48"/>
      <c r="K18" s="48"/>
      <c r="L18" s="48"/>
    </row>
    <row r="19" spans="1:12" x14ac:dyDescent="0.25">
      <c r="A19" s="40" t="s">
        <v>148</v>
      </c>
      <c r="B19" s="48">
        <v>45110</v>
      </c>
      <c r="C19" s="48"/>
      <c r="D19" s="48"/>
      <c r="E19" s="48"/>
      <c r="F19" s="48"/>
      <c r="G19" s="48"/>
      <c r="H19" s="48"/>
      <c r="I19" s="48"/>
      <c r="J19" s="48"/>
      <c r="K19" s="48"/>
      <c r="L19" s="48"/>
    </row>
    <row r="20" spans="1:12" x14ac:dyDescent="0.25">
      <c r="A20" s="40" t="s">
        <v>149</v>
      </c>
      <c r="B20" s="47" t="s">
        <v>158</v>
      </c>
      <c r="C20" s="47"/>
      <c r="D20" s="47"/>
      <c r="E20" s="47"/>
      <c r="F20" s="47"/>
      <c r="G20" s="47"/>
      <c r="H20" s="47"/>
      <c r="I20" s="47"/>
      <c r="J20" s="47"/>
      <c r="K20" s="47"/>
      <c r="L20" s="47"/>
    </row>
    <row r="21" spans="1:12" x14ac:dyDescent="0.25">
      <c r="A21" s="40" t="s">
        <v>396</v>
      </c>
      <c r="B21" s="47" t="s">
        <v>78</v>
      </c>
      <c r="C21" s="47"/>
      <c r="D21" s="47"/>
      <c r="E21" s="47"/>
      <c r="F21" s="47"/>
      <c r="G21" s="47"/>
      <c r="H21" s="47"/>
      <c r="I21" s="47"/>
      <c r="J21" s="47"/>
      <c r="K21" s="47"/>
      <c r="L21" s="47"/>
    </row>
    <row r="23" spans="1:12" x14ac:dyDescent="0.25">
      <c r="A23" s="23" t="str">
        <f>HYPERLINK("#'Factor List'!A1", "Back to Factor List")</f>
        <v>Back to Factor List</v>
      </c>
      <c r="B23" s="23" t="str">
        <f>HYPERLINK("#'Assumptions'!A1", "Assumptions")</f>
        <v>Assumptions</v>
      </c>
    </row>
    <row r="26" spans="1:12" s="57" customFormat="1" ht="13" x14ac:dyDescent="0.25">
      <c r="A26" s="56" t="s">
        <v>412</v>
      </c>
      <c r="B26" s="56">
        <v>60</v>
      </c>
      <c r="C26" s="56">
        <v>61</v>
      </c>
      <c r="D26" s="56">
        <v>62</v>
      </c>
      <c r="E26" s="56">
        <v>63</v>
      </c>
      <c r="F26" s="56">
        <v>64</v>
      </c>
      <c r="G26" s="56">
        <v>65</v>
      </c>
      <c r="H26" s="56">
        <v>66</v>
      </c>
      <c r="I26" s="56">
        <v>67</v>
      </c>
      <c r="J26" s="56">
        <v>68</v>
      </c>
      <c r="K26" s="56">
        <v>69</v>
      </c>
      <c r="L26" s="56">
        <v>70</v>
      </c>
    </row>
    <row r="27" spans="1:12" x14ac:dyDescent="0.25">
      <c r="A27" s="43">
        <v>0</v>
      </c>
      <c r="B27" s="46">
        <v>1E-3</v>
      </c>
      <c r="C27" s="46">
        <v>2.8000000000000001E-2</v>
      </c>
      <c r="D27" s="46">
        <v>2.9000000000000001E-2</v>
      </c>
      <c r="E27" s="46">
        <v>3.1E-2</v>
      </c>
      <c r="F27" s="46">
        <v>3.2000000000000001E-2</v>
      </c>
      <c r="G27" s="46">
        <v>3.4000000000000002E-2</v>
      </c>
      <c r="H27" s="46">
        <v>3.5999999999999997E-2</v>
      </c>
      <c r="I27" s="46">
        <v>3.6999999999999998E-2</v>
      </c>
      <c r="J27" s="46">
        <v>3.9E-2</v>
      </c>
      <c r="K27" s="46">
        <v>0.04</v>
      </c>
      <c r="L27" s="46">
        <v>4.2999999999999997E-2</v>
      </c>
    </row>
    <row r="28" spans="1:12" x14ac:dyDescent="0.25">
      <c r="A28" s="43">
        <v>1</v>
      </c>
      <c r="B28" s="46">
        <v>3.0000000000000001E-3</v>
      </c>
      <c r="C28" s="46">
        <v>2.8000000000000001E-2</v>
      </c>
      <c r="D28" s="46">
        <v>2.9000000000000001E-2</v>
      </c>
      <c r="E28" s="46">
        <v>3.1E-2</v>
      </c>
      <c r="F28" s="46">
        <v>3.2000000000000001E-2</v>
      </c>
      <c r="G28" s="46">
        <v>3.4000000000000002E-2</v>
      </c>
      <c r="H28" s="46">
        <v>3.5999999999999997E-2</v>
      </c>
      <c r="I28" s="46">
        <v>3.6999999999999998E-2</v>
      </c>
      <c r="J28" s="46">
        <v>3.9E-2</v>
      </c>
      <c r="K28" s="46">
        <v>4.1000000000000002E-2</v>
      </c>
      <c r="L28" s="46"/>
    </row>
    <row r="29" spans="1:12" x14ac:dyDescent="0.25">
      <c r="A29" s="43">
        <v>2</v>
      </c>
      <c r="B29" s="46">
        <v>6.0000000000000001E-3</v>
      </c>
      <c r="C29" s="46">
        <v>2.8000000000000001E-2</v>
      </c>
      <c r="D29" s="46">
        <v>2.9000000000000001E-2</v>
      </c>
      <c r="E29" s="46">
        <v>3.1E-2</v>
      </c>
      <c r="F29" s="46">
        <v>3.2000000000000001E-2</v>
      </c>
      <c r="G29" s="46">
        <v>3.4000000000000002E-2</v>
      </c>
      <c r="H29" s="46">
        <v>3.5999999999999997E-2</v>
      </c>
      <c r="I29" s="46">
        <v>3.6999999999999998E-2</v>
      </c>
      <c r="J29" s="46">
        <v>3.9E-2</v>
      </c>
      <c r="K29" s="46">
        <v>4.1000000000000002E-2</v>
      </c>
      <c r="L29" s="46"/>
    </row>
    <row r="30" spans="1:12" x14ac:dyDescent="0.25">
      <c r="A30" s="43">
        <v>3</v>
      </c>
      <c r="B30" s="46">
        <v>8.0000000000000002E-3</v>
      </c>
      <c r="C30" s="46">
        <v>2.8000000000000001E-2</v>
      </c>
      <c r="D30" s="46">
        <v>2.9000000000000001E-2</v>
      </c>
      <c r="E30" s="46">
        <v>3.1E-2</v>
      </c>
      <c r="F30" s="46">
        <v>3.3000000000000002E-2</v>
      </c>
      <c r="G30" s="46">
        <v>3.4000000000000002E-2</v>
      </c>
      <c r="H30" s="46">
        <v>3.5999999999999997E-2</v>
      </c>
      <c r="I30" s="46">
        <v>3.6999999999999998E-2</v>
      </c>
      <c r="J30" s="46">
        <v>3.9E-2</v>
      </c>
      <c r="K30" s="46">
        <v>4.1000000000000002E-2</v>
      </c>
      <c r="L30" s="46"/>
    </row>
    <row r="31" spans="1:12" x14ac:dyDescent="0.25">
      <c r="A31" s="43">
        <v>4</v>
      </c>
      <c r="B31" s="46">
        <v>0.01</v>
      </c>
      <c r="C31" s="46">
        <v>2.8000000000000001E-2</v>
      </c>
      <c r="D31" s="46">
        <v>0.03</v>
      </c>
      <c r="E31" s="46">
        <v>3.1E-2</v>
      </c>
      <c r="F31" s="46">
        <v>3.3000000000000002E-2</v>
      </c>
      <c r="G31" s="46">
        <v>3.4000000000000002E-2</v>
      </c>
      <c r="H31" s="46">
        <v>3.5999999999999997E-2</v>
      </c>
      <c r="I31" s="46">
        <v>3.7999999999999999E-2</v>
      </c>
      <c r="J31" s="46">
        <v>3.9E-2</v>
      </c>
      <c r="K31" s="46">
        <v>4.1000000000000002E-2</v>
      </c>
      <c r="L31" s="46"/>
    </row>
    <row r="32" spans="1:12" x14ac:dyDescent="0.25">
      <c r="A32" s="43">
        <v>5</v>
      </c>
      <c r="B32" s="46">
        <v>1.2999999999999999E-2</v>
      </c>
      <c r="C32" s="46">
        <v>2.8000000000000001E-2</v>
      </c>
      <c r="D32" s="46">
        <v>0.03</v>
      </c>
      <c r="E32" s="46">
        <v>3.1E-2</v>
      </c>
      <c r="F32" s="46">
        <v>3.3000000000000002E-2</v>
      </c>
      <c r="G32" s="46">
        <v>3.5000000000000003E-2</v>
      </c>
      <c r="H32" s="46">
        <v>3.5999999999999997E-2</v>
      </c>
      <c r="I32" s="46">
        <v>3.7999999999999999E-2</v>
      </c>
      <c r="J32" s="46">
        <v>3.9E-2</v>
      </c>
      <c r="K32" s="46">
        <v>4.2000000000000003E-2</v>
      </c>
      <c r="L32" s="46"/>
    </row>
    <row r="33" spans="1:12" x14ac:dyDescent="0.25">
      <c r="A33" s="43">
        <v>6</v>
      </c>
      <c r="B33" s="46">
        <v>1.4999999999999999E-2</v>
      </c>
      <c r="C33" s="46">
        <v>2.8000000000000001E-2</v>
      </c>
      <c r="D33" s="46">
        <v>0.03</v>
      </c>
      <c r="E33" s="46">
        <v>3.1E-2</v>
      </c>
      <c r="F33" s="46">
        <v>3.3000000000000002E-2</v>
      </c>
      <c r="G33" s="46">
        <v>3.5000000000000003E-2</v>
      </c>
      <c r="H33" s="46">
        <v>3.5999999999999997E-2</v>
      </c>
      <c r="I33" s="46">
        <v>3.7999999999999999E-2</v>
      </c>
      <c r="J33" s="46">
        <v>0.04</v>
      </c>
      <c r="K33" s="46">
        <v>4.2000000000000003E-2</v>
      </c>
      <c r="L33" s="46"/>
    </row>
    <row r="34" spans="1:12" x14ac:dyDescent="0.25">
      <c r="A34" s="43">
        <v>7</v>
      </c>
      <c r="B34" s="46">
        <v>1.7000000000000001E-2</v>
      </c>
      <c r="C34" s="46">
        <v>2.8000000000000001E-2</v>
      </c>
      <c r="D34" s="46">
        <v>0.03</v>
      </c>
      <c r="E34" s="46">
        <v>3.1E-2</v>
      </c>
      <c r="F34" s="46">
        <v>3.3000000000000002E-2</v>
      </c>
      <c r="G34" s="46">
        <v>3.5000000000000003E-2</v>
      </c>
      <c r="H34" s="46">
        <v>3.5999999999999997E-2</v>
      </c>
      <c r="I34" s="46">
        <v>3.7999999999999999E-2</v>
      </c>
      <c r="J34" s="46">
        <v>0.04</v>
      </c>
      <c r="K34" s="46">
        <v>4.2000000000000003E-2</v>
      </c>
      <c r="L34" s="46"/>
    </row>
    <row r="35" spans="1:12" x14ac:dyDescent="0.25">
      <c r="A35" s="43">
        <v>8</v>
      </c>
      <c r="B35" s="46">
        <v>0.02</v>
      </c>
      <c r="C35" s="46">
        <v>2.9000000000000001E-2</v>
      </c>
      <c r="D35" s="46">
        <v>0.03</v>
      </c>
      <c r="E35" s="46">
        <v>3.2000000000000001E-2</v>
      </c>
      <c r="F35" s="46">
        <v>3.3000000000000002E-2</v>
      </c>
      <c r="G35" s="46">
        <v>3.5000000000000003E-2</v>
      </c>
      <c r="H35" s="46">
        <v>3.6999999999999998E-2</v>
      </c>
      <c r="I35" s="46">
        <v>3.7999999999999999E-2</v>
      </c>
      <c r="J35" s="46">
        <v>0.04</v>
      </c>
      <c r="K35" s="46">
        <v>4.2000000000000003E-2</v>
      </c>
      <c r="L35" s="46"/>
    </row>
    <row r="36" spans="1:12" x14ac:dyDescent="0.25">
      <c r="A36" s="43">
        <v>9</v>
      </c>
      <c r="B36" s="46">
        <v>2.1999999999999999E-2</v>
      </c>
      <c r="C36" s="46">
        <v>2.9000000000000001E-2</v>
      </c>
      <c r="D36" s="46">
        <v>0.03</v>
      </c>
      <c r="E36" s="46">
        <v>3.2000000000000001E-2</v>
      </c>
      <c r="F36" s="46">
        <v>3.3000000000000002E-2</v>
      </c>
      <c r="G36" s="46">
        <v>3.5000000000000003E-2</v>
      </c>
      <c r="H36" s="46">
        <v>3.6999999999999998E-2</v>
      </c>
      <c r="I36" s="46">
        <v>3.7999999999999999E-2</v>
      </c>
      <c r="J36" s="46">
        <v>0.04</v>
      </c>
      <c r="K36" s="46">
        <v>4.2999999999999997E-2</v>
      </c>
      <c r="L36" s="46"/>
    </row>
    <row r="37" spans="1:12" x14ac:dyDescent="0.25">
      <c r="A37" s="43">
        <v>10</v>
      </c>
      <c r="B37" s="46">
        <v>2.4E-2</v>
      </c>
      <c r="C37" s="46">
        <v>2.9000000000000001E-2</v>
      </c>
      <c r="D37" s="46">
        <v>0.03</v>
      </c>
      <c r="E37" s="46">
        <v>3.2000000000000001E-2</v>
      </c>
      <c r="F37" s="46">
        <v>3.4000000000000002E-2</v>
      </c>
      <c r="G37" s="46">
        <v>3.5000000000000003E-2</v>
      </c>
      <c r="H37" s="46">
        <v>3.6999999999999998E-2</v>
      </c>
      <c r="I37" s="46">
        <v>3.7999999999999999E-2</v>
      </c>
      <c r="J37" s="46">
        <v>0.04</v>
      </c>
      <c r="K37" s="46">
        <v>4.2999999999999997E-2</v>
      </c>
      <c r="L37" s="46"/>
    </row>
    <row r="38" spans="1:12" x14ac:dyDescent="0.25">
      <c r="A38" s="43">
        <v>11</v>
      </c>
      <c r="B38" s="46">
        <v>2.5999999999999999E-2</v>
      </c>
      <c r="C38" s="46">
        <v>2.9000000000000001E-2</v>
      </c>
      <c r="D38" s="46">
        <v>0.03</v>
      </c>
      <c r="E38" s="46">
        <v>3.2000000000000001E-2</v>
      </c>
      <c r="F38" s="46">
        <v>3.4000000000000002E-2</v>
      </c>
      <c r="G38" s="46">
        <v>3.5000000000000003E-2</v>
      </c>
      <c r="H38" s="46">
        <v>3.6999999999999998E-2</v>
      </c>
      <c r="I38" s="46">
        <v>3.9E-2</v>
      </c>
      <c r="J38" s="46">
        <v>0.04</v>
      </c>
      <c r="K38" s="46">
        <v>4.2999999999999997E-2</v>
      </c>
      <c r="L38" s="46"/>
    </row>
  </sheetData>
  <sheetProtection algorithmName="SHA-512" hashValue="sMctI1HScd9La49oPSm7BHMtjSTYciuT1c5bGE1VTIhgdiI4OYr3qjPw6VtSo7JMOHbWeQy9/t1iKl9zA+IU9Q==" saltValue="K/IbqLP5bu4J8O0wZ6dRnQ==" spinCount="100000" sheet="1" objects="1" scenarios="1"/>
  <conditionalFormatting sqref="A6:A21">
    <cfRule type="expression" dxfId="357" priority="1" stopIfTrue="1">
      <formula>MOD(ROW(),2)=0</formula>
    </cfRule>
    <cfRule type="expression" dxfId="356" priority="2" stopIfTrue="1">
      <formula>MOD(ROW(),2)&lt;&gt;0</formula>
    </cfRule>
  </conditionalFormatting>
  <conditionalFormatting sqref="B6:L21">
    <cfRule type="expression" dxfId="355" priority="3" stopIfTrue="1">
      <formula>MOD(ROW(),2)=0</formula>
    </cfRule>
    <cfRule type="expression" dxfId="354" priority="4" stopIfTrue="1">
      <formula>MOD(ROW(),2)&lt;&gt;0</formula>
    </cfRule>
  </conditionalFormatting>
  <conditionalFormatting sqref="A26:A38">
    <cfRule type="expression" dxfId="353" priority="5" stopIfTrue="1">
      <formula>MOD(ROW(),2)=0</formula>
    </cfRule>
    <cfRule type="expression" dxfId="352" priority="6" stopIfTrue="1">
      <formula>MOD(ROW(),2)&lt;&gt;0</formula>
    </cfRule>
  </conditionalFormatting>
  <conditionalFormatting sqref="B26:L38">
    <cfRule type="expression" dxfId="351" priority="7" stopIfTrue="1">
      <formula>MOD(ROW(),2)=0</formula>
    </cfRule>
    <cfRule type="expression" dxfId="350"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44CC-9BF8-4697-B314-61194AE3718C}">
  <sheetPr codeName="Sheet57"/>
  <dimension ref="A1:L38"/>
  <sheetViews>
    <sheetView showGridLines="0" workbookViewId="0">
      <selection activeCell="A6" sqref="A6"/>
    </sheetView>
  </sheetViews>
  <sheetFormatPr defaultRowHeight="12.5" x14ac:dyDescent="0.25"/>
  <cols>
    <col min="1" max="1" width="31.6328125" customWidth="1"/>
    <col min="2" max="12" width="22.6328125" customWidth="1"/>
  </cols>
  <sheetData>
    <row r="1" spans="1:12" s="1" customFormat="1" ht="20" x14ac:dyDescent="0.4">
      <c r="A1" s="2" t="s">
        <v>0</v>
      </c>
    </row>
    <row r="2" spans="1:12" s="1" customFormat="1" ht="15.5" x14ac:dyDescent="0.35">
      <c r="A2" s="30" t="s">
        <v>1</v>
      </c>
      <c r="B2" s="3" t="str">
        <f>wb_title</f>
        <v>Fire_S - Consolidated Factor Spreadsheet</v>
      </c>
    </row>
    <row r="3" spans="1:12" s="1" customFormat="1" ht="15.5" x14ac:dyDescent="0.35">
      <c r="A3" s="30" t="s">
        <v>2</v>
      </c>
      <c r="B3" s="3" t="str">
        <f>TABLE_FACTOR_TYPE_1 &amp; " - x-" &amp; TABLE_SERIES_NUMBER_1</f>
        <v>LRF - x-405</v>
      </c>
    </row>
    <row r="6" spans="1:12" x14ac:dyDescent="0.25">
      <c r="A6" s="40" t="s">
        <v>390</v>
      </c>
      <c r="B6" s="47" t="s">
        <v>391</v>
      </c>
      <c r="C6" s="47"/>
      <c r="D6" s="47"/>
      <c r="E6" s="47"/>
      <c r="F6" s="47"/>
      <c r="G6" s="47"/>
      <c r="H6" s="47"/>
      <c r="I6" s="47"/>
      <c r="J6" s="47"/>
      <c r="K6" s="47"/>
      <c r="L6" s="47"/>
    </row>
    <row r="7" spans="1:12" x14ac:dyDescent="0.25">
      <c r="A7" s="40" t="s">
        <v>392</v>
      </c>
      <c r="B7" s="47" t="s">
        <v>31</v>
      </c>
      <c r="C7" s="47"/>
      <c r="D7" s="47"/>
      <c r="E7" s="47"/>
      <c r="F7" s="47"/>
      <c r="G7" s="47"/>
      <c r="H7" s="47"/>
      <c r="I7" s="47"/>
      <c r="J7" s="47"/>
      <c r="K7" s="47"/>
      <c r="L7" s="47"/>
    </row>
    <row r="8" spans="1:12" x14ac:dyDescent="0.25">
      <c r="A8" s="40" t="s">
        <v>138</v>
      </c>
      <c r="B8" s="47">
        <v>2015</v>
      </c>
      <c r="C8" s="47"/>
      <c r="D8" s="47"/>
      <c r="E8" s="47"/>
      <c r="F8" s="47"/>
      <c r="G8" s="47"/>
      <c r="H8" s="47"/>
      <c r="I8" s="47"/>
      <c r="J8" s="47"/>
      <c r="K8" s="47"/>
      <c r="L8" s="47"/>
    </row>
    <row r="9" spans="1:12" x14ac:dyDescent="0.25">
      <c r="A9" s="40" t="s">
        <v>139</v>
      </c>
      <c r="B9" s="47" t="s">
        <v>279</v>
      </c>
      <c r="C9" s="47"/>
      <c r="D9" s="47"/>
      <c r="E9" s="47"/>
      <c r="F9" s="47"/>
      <c r="G9" s="47"/>
      <c r="H9" s="47"/>
      <c r="I9" s="47"/>
      <c r="J9" s="47"/>
      <c r="K9" s="47"/>
      <c r="L9" s="47"/>
    </row>
    <row r="10" spans="1:12" x14ac:dyDescent="0.25">
      <c r="A10" s="40" t="s">
        <v>6</v>
      </c>
      <c r="B10" s="47" t="s">
        <v>283</v>
      </c>
      <c r="C10" s="47"/>
      <c r="D10" s="47"/>
      <c r="E10" s="47"/>
      <c r="F10" s="47"/>
      <c r="G10" s="47"/>
      <c r="H10" s="47"/>
      <c r="I10" s="47"/>
      <c r="J10" s="47"/>
      <c r="K10" s="47"/>
      <c r="L10" s="47"/>
    </row>
    <row r="11" spans="1:12" x14ac:dyDescent="0.25">
      <c r="A11" s="40" t="s">
        <v>140</v>
      </c>
      <c r="B11" s="47" t="s">
        <v>233</v>
      </c>
      <c r="C11" s="47"/>
      <c r="D11" s="47"/>
      <c r="E11" s="47"/>
      <c r="F11" s="47"/>
      <c r="G11" s="47"/>
      <c r="H11" s="47"/>
      <c r="I11" s="47"/>
      <c r="J11" s="47"/>
      <c r="K11" s="47"/>
      <c r="L11" s="47"/>
    </row>
    <row r="12" spans="1:12" x14ac:dyDescent="0.25">
      <c r="A12" s="40" t="s">
        <v>141</v>
      </c>
      <c r="B12" s="47" t="s">
        <v>281</v>
      </c>
      <c r="C12" s="47"/>
      <c r="D12" s="47"/>
      <c r="E12" s="47"/>
      <c r="F12" s="47"/>
      <c r="G12" s="47"/>
      <c r="H12" s="47"/>
      <c r="I12" s="47"/>
      <c r="J12" s="47"/>
      <c r="K12" s="47"/>
      <c r="L12" s="47"/>
    </row>
    <row r="13" spans="1:12" x14ac:dyDescent="0.25">
      <c r="A13" s="40" t="s">
        <v>393</v>
      </c>
      <c r="B13" s="47">
        <v>0</v>
      </c>
      <c r="C13" s="47"/>
      <c r="D13" s="47"/>
      <c r="E13" s="47"/>
      <c r="F13" s="47"/>
      <c r="G13" s="47"/>
      <c r="H13" s="47"/>
      <c r="I13" s="47"/>
      <c r="J13" s="47"/>
      <c r="K13" s="47"/>
      <c r="L13" s="47"/>
    </row>
    <row r="14" spans="1:12" x14ac:dyDescent="0.25">
      <c r="A14" s="40" t="s">
        <v>143</v>
      </c>
      <c r="B14" s="47">
        <v>405</v>
      </c>
      <c r="C14" s="47"/>
      <c r="D14" s="47"/>
      <c r="E14" s="47"/>
      <c r="F14" s="47"/>
      <c r="G14" s="47"/>
      <c r="H14" s="47"/>
      <c r="I14" s="47"/>
      <c r="J14" s="47"/>
      <c r="K14" s="47"/>
      <c r="L14" s="47"/>
    </row>
    <row r="15" spans="1:12" x14ac:dyDescent="0.25">
      <c r="A15" s="40" t="s">
        <v>394</v>
      </c>
      <c r="B15" s="47" t="s">
        <v>284</v>
      </c>
      <c r="C15" s="47"/>
      <c r="D15" s="47"/>
      <c r="E15" s="47"/>
      <c r="F15" s="47"/>
      <c r="G15" s="47"/>
      <c r="H15" s="47"/>
      <c r="I15" s="47"/>
      <c r="J15" s="47"/>
      <c r="K15" s="47"/>
      <c r="L15" s="47"/>
    </row>
    <row r="16" spans="1:12" x14ac:dyDescent="0.25">
      <c r="A16" s="40" t="s">
        <v>145</v>
      </c>
      <c r="B16" s="47" t="s">
        <v>285</v>
      </c>
      <c r="C16" s="47"/>
      <c r="D16" s="47"/>
      <c r="E16" s="47"/>
      <c r="F16" s="47"/>
      <c r="G16" s="47"/>
      <c r="H16" s="47"/>
      <c r="I16" s="47"/>
      <c r="J16" s="47"/>
      <c r="K16" s="47"/>
      <c r="L16" s="47"/>
    </row>
    <row r="17" spans="1:12" x14ac:dyDescent="0.25">
      <c r="A17" s="41" t="s">
        <v>395</v>
      </c>
      <c r="B17" s="47"/>
      <c r="C17" s="47"/>
      <c r="D17" s="47"/>
      <c r="E17" s="47"/>
      <c r="F17" s="47"/>
      <c r="G17" s="47"/>
      <c r="H17" s="47"/>
      <c r="I17" s="47"/>
      <c r="J17" s="47"/>
      <c r="K17" s="47"/>
      <c r="L17" s="47"/>
    </row>
    <row r="18" spans="1:12" x14ac:dyDescent="0.25">
      <c r="A18" s="40" t="s">
        <v>147</v>
      </c>
      <c r="B18" s="48">
        <v>45106</v>
      </c>
      <c r="C18" s="48"/>
      <c r="D18" s="48"/>
      <c r="E18" s="48"/>
      <c r="F18" s="48"/>
      <c r="G18" s="48"/>
      <c r="H18" s="48"/>
      <c r="I18" s="48"/>
      <c r="J18" s="48"/>
      <c r="K18" s="48"/>
      <c r="L18" s="48"/>
    </row>
    <row r="19" spans="1:12" x14ac:dyDescent="0.25">
      <c r="A19" s="40" t="s">
        <v>148</v>
      </c>
      <c r="B19" s="48">
        <v>45110</v>
      </c>
      <c r="C19" s="48"/>
      <c r="D19" s="48"/>
      <c r="E19" s="48"/>
      <c r="F19" s="48"/>
      <c r="G19" s="48"/>
      <c r="H19" s="48"/>
      <c r="I19" s="48"/>
      <c r="J19" s="48"/>
      <c r="K19" s="48"/>
      <c r="L19" s="48"/>
    </row>
    <row r="20" spans="1:12" x14ac:dyDescent="0.25">
      <c r="A20" s="40" t="s">
        <v>149</v>
      </c>
      <c r="B20" s="47" t="s">
        <v>158</v>
      </c>
      <c r="C20" s="47"/>
      <c r="D20" s="47"/>
      <c r="E20" s="47"/>
      <c r="F20" s="47"/>
      <c r="G20" s="47"/>
      <c r="H20" s="47"/>
      <c r="I20" s="47"/>
      <c r="J20" s="47"/>
      <c r="K20" s="47"/>
      <c r="L20" s="47"/>
    </row>
    <row r="21" spans="1:12" x14ac:dyDescent="0.25">
      <c r="A21" s="40" t="s">
        <v>396</v>
      </c>
      <c r="B21" s="47" t="s">
        <v>78</v>
      </c>
      <c r="C21" s="47"/>
      <c r="D21" s="47"/>
      <c r="E21" s="47"/>
      <c r="F21" s="47"/>
      <c r="G21" s="47"/>
      <c r="H21" s="47"/>
      <c r="I21" s="47"/>
      <c r="J21" s="47"/>
      <c r="K21" s="47"/>
      <c r="L21" s="47"/>
    </row>
    <row r="23" spans="1:12" x14ac:dyDescent="0.25">
      <c r="A23" s="23" t="str">
        <f>HYPERLINK("#'Factor List'!A1", "Back to Factor List")</f>
        <v>Back to Factor List</v>
      </c>
      <c r="B23" s="23" t="str">
        <f>HYPERLINK("#'Assumptions'!A1", "Assumptions")</f>
        <v>Assumptions</v>
      </c>
    </row>
    <row r="26" spans="1:12" s="57" customFormat="1" ht="13" x14ac:dyDescent="0.25">
      <c r="A26" s="56" t="s">
        <v>412</v>
      </c>
      <c r="B26" s="56">
        <v>60</v>
      </c>
      <c r="C26" s="56">
        <v>61</v>
      </c>
      <c r="D26" s="56">
        <v>62</v>
      </c>
      <c r="E26" s="56">
        <v>63</v>
      </c>
      <c r="F26" s="56">
        <v>64</v>
      </c>
      <c r="G26" s="56">
        <v>65</v>
      </c>
      <c r="H26" s="56">
        <v>66</v>
      </c>
      <c r="I26" s="56">
        <v>67</v>
      </c>
      <c r="J26" s="56">
        <v>68</v>
      </c>
      <c r="K26" s="56">
        <v>69</v>
      </c>
      <c r="L26" s="56">
        <v>70</v>
      </c>
    </row>
    <row r="27" spans="1:12" x14ac:dyDescent="0.25">
      <c r="A27" s="43">
        <v>0</v>
      </c>
      <c r="B27" s="46">
        <v>2E-3</v>
      </c>
      <c r="C27" s="46">
        <v>4.5999999999999999E-2</v>
      </c>
      <c r="D27" s="46">
        <v>4.7E-2</v>
      </c>
      <c r="E27" s="46">
        <v>4.9000000000000002E-2</v>
      </c>
      <c r="F27" s="46">
        <v>0.05</v>
      </c>
      <c r="G27" s="46">
        <v>5.1999999999999998E-2</v>
      </c>
      <c r="H27" s="46">
        <v>5.3999999999999999E-2</v>
      </c>
      <c r="I27" s="46">
        <v>5.5E-2</v>
      </c>
      <c r="J27" s="46">
        <v>5.7000000000000002E-2</v>
      </c>
      <c r="K27" s="46">
        <v>5.8999999999999997E-2</v>
      </c>
      <c r="L27" s="46">
        <v>6.2E-2</v>
      </c>
    </row>
    <row r="28" spans="1:12" x14ac:dyDescent="0.25">
      <c r="A28" s="43">
        <v>1</v>
      </c>
      <c r="B28" s="46">
        <v>6.0000000000000001E-3</v>
      </c>
      <c r="C28" s="46">
        <v>4.5999999999999999E-2</v>
      </c>
      <c r="D28" s="46">
        <v>4.7E-2</v>
      </c>
      <c r="E28" s="46">
        <v>4.9000000000000002E-2</v>
      </c>
      <c r="F28" s="46">
        <v>5.0999999999999997E-2</v>
      </c>
      <c r="G28" s="46">
        <v>5.1999999999999998E-2</v>
      </c>
      <c r="H28" s="46">
        <v>5.3999999999999999E-2</v>
      </c>
      <c r="I28" s="46">
        <v>5.6000000000000001E-2</v>
      </c>
      <c r="J28" s="46">
        <v>5.7000000000000002E-2</v>
      </c>
      <c r="K28" s="46">
        <v>5.8999999999999997E-2</v>
      </c>
      <c r="L28" s="46"/>
    </row>
    <row r="29" spans="1:12" x14ac:dyDescent="0.25">
      <c r="A29" s="43">
        <v>2</v>
      </c>
      <c r="B29" s="46">
        <v>0.01</v>
      </c>
      <c r="C29" s="46">
        <v>4.5999999999999999E-2</v>
      </c>
      <c r="D29" s="46">
        <v>4.7E-2</v>
      </c>
      <c r="E29" s="46">
        <v>4.9000000000000002E-2</v>
      </c>
      <c r="F29" s="46">
        <v>5.0999999999999997E-2</v>
      </c>
      <c r="G29" s="46">
        <v>5.1999999999999998E-2</v>
      </c>
      <c r="H29" s="46">
        <v>5.3999999999999999E-2</v>
      </c>
      <c r="I29" s="46">
        <v>5.6000000000000001E-2</v>
      </c>
      <c r="J29" s="46">
        <v>5.7000000000000002E-2</v>
      </c>
      <c r="K29" s="46">
        <v>5.8999999999999997E-2</v>
      </c>
      <c r="L29" s="46"/>
    </row>
    <row r="30" spans="1:12" x14ac:dyDescent="0.25">
      <c r="A30" s="43">
        <v>3</v>
      </c>
      <c r="B30" s="46">
        <v>1.2999999999999999E-2</v>
      </c>
      <c r="C30" s="46">
        <v>4.5999999999999999E-2</v>
      </c>
      <c r="D30" s="46">
        <v>4.8000000000000001E-2</v>
      </c>
      <c r="E30" s="46">
        <v>4.9000000000000002E-2</v>
      </c>
      <c r="F30" s="46">
        <v>5.0999999999999997E-2</v>
      </c>
      <c r="G30" s="46">
        <v>5.2999999999999999E-2</v>
      </c>
      <c r="H30" s="46">
        <v>5.3999999999999999E-2</v>
      </c>
      <c r="I30" s="46">
        <v>5.6000000000000001E-2</v>
      </c>
      <c r="J30" s="46">
        <v>5.7000000000000002E-2</v>
      </c>
      <c r="K30" s="46">
        <v>0.06</v>
      </c>
      <c r="L30" s="46"/>
    </row>
    <row r="31" spans="1:12" x14ac:dyDescent="0.25">
      <c r="A31" s="43">
        <v>4</v>
      </c>
      <c r="B31" s="46">
        <v>1.7000000000000001E-2</v>
      </c>
      <c r="C31" s="46">
        <v>4.5999999999999999E-2</v>
      </c>
      <c r="D31" s="46">
        <v>4.8000000000000001E-2</v>
      </c>
      <c r="E31" s="46">
        <v>4.9000000000000002E-2</v>
      </c>
      <c r="F31" s="46">
        <v>5.0999999999999997E-2</v>
      </c>
      <c r="G31" s="46">
        <v>5.2999999999999999E-2</v>
      </c>
      <c r="H31" s="46">
        <v>5.3999999999999999E-2</v>
      </c>
      <c r="I31" s="46">
        <v>5.6000000000000001E-2</v>
      </c>
      <c r="J31" s="46">
        <v>5.8000000000000003E-2</v>
      </c>
      <c r="K31" s="46">
        <v>0.06</v>
      </c>
      <c r="L31" s="46"/>
    </row>
    <row r="32" spans="1:12" x14ac:dyDescent="0.25">
      <c r="A32" s="43">
        <v>5</v>
      </c>
      <c r="B32" s="46">
        <v>2.1000000000000001E-2</v>
      </c>
      <c r="C32" s="46">
        <v>4.5999999999999999E-2</v>
      </c>
      <c r="D32" s="46">
        <v>4.8000000000000001E-2</v>
      </c>
      <c r="E32" s="46">
        <v>4.9000000000000002E-2</v>
      </c>
      <c r="F32" s="46">
        <v>5.0999999999999997E-2</v>
      </c>
      <c r="G32" s="46">
        <v>5.2999999999999999E-2</v>
      </c>
      <c r="H32" s="46">
        <v>5.3999999999999999E-2</v>
      </c>
      <c r="I32" s="46">
        <v>5.6000000000000001E-2</v>
      </c>
      <c r="J32" s="46">
        <v>5.8000000000000003E-2</v>
      </c>
      <c r="K32" s="46">
        <v>0.06</v>
      </c>
      <c r="L32" s="46"/>
    </row>
    <row r="33" spans="1:12" x14ac:dyDescent="0.25">
      <c r="A33" s="43">
        <v>6</v>
      </c>
      <c r="B33" s="46">
        <v>2.5000000000000001E-2</v>
      </c>
      <c r="C33" s="46">
        <v>4.5999999999999999E-2</v>
      </c>
      <c r="D33" s="46">
        <v>4.8000000000000001E-2</v>
      </c>
      <c r="E33" s="46">
        <v>0.05</v>
      </c>
      <c r="F33" s="46">
        <v>5.0999999999999997E-2</v>
      </c>
      <c r="G33" s="46">
        <v>5.2999999999999999E-2</v>
      </c>
      <c r="H33" s="46">
        <v>5.5E-2</v>
      </c>
      <c r="I33" s="46">
        <v>5.6000000000000001E-2</v>
      </c>
      <c r="J33" s="46">
        <v>5.8000000000000003E-2</v>
      </c>
      <c r="K33" s="46">
        <v>0.06</v>
      </c>
      <c r="L33" s="46"/>
    </row>
    <row r="34" spans="1:12" x14ac:dyDescent="0.25">
      <c r="A34" s="43">
        <v>7</v>
      </c>
      <c r="B34" s="46">
        <v>2.9000000000000001E-2</v>
      </c>
      <c r="C34" s="46">
        <v>4.7E-2</v>
      </c>
      <c r="D34" s="46">
        <v>4.8000000000000001E-2</v>
      </c>
      <c r="E34" s="46">
        <v>0.05</v>
      </c>
      <c r="F34" s="46">
        <v>5.0999999999999997E-2</v>
      </c>
      <c r="G34" s="46">
        <v>5.2999999999999999E-2</v>
      </c>
      <c r="H34" s="46">
        <v>5.5E-2</v>
      </c>
      <c r="I34" s="46">
        <v>5.6000000000000001E-2</v>
      </c>
      <c r="J34" s="46">
        <v>5.8000000000000003E-2</v>
      </c>
      <c r="K34" s="46">
        <v>6.0999999999999999E-2</v>
      </c>
      <c r="L34" s="46"/>
    </row>
    <row r="35" spans="1:12" x14ac:dyDescent="0.25">
      <c r="A35" s="43">
        <v>8</v>
      </c>
      <c r="B35" s="46">
        <v>3.2000000000000001E-2</v>
      </c>
      <c r="C35" s="46">
        <v>4.7E-2</v>
      </c>
      <c r="D35" s="46">
        <v>4.8000000000000001E-2</v>
      </c>
      <c r="E35" s="46">
        <v>0.05</v>
      </c>
      <c r="F35" s="46">
        <v>5.1999999999999998E-2</v>
      </c>
      <c r="G35" s="46">
        <v>5.2999999999999999E-2</v>
      </c>
      <c r="H35" s="46">
        <v>5.5E-2</v>
      </c>
      <c r="I35" s="46">
        <v>5.6000000000000001E-2</v>
      </c>
      <c r="J35" s="46">
        <v>5.8000000000000003E-2</v>
      </c>
      <c r="K35" s="46">
        <v>6.0999999999999999E-2</v>
      </c>
      <c r="L35" s="46"/>
    </row>
    <row r="36" spans="1:12" x14ac:dyDescent="0.25">
      <c r="A36" s="43">
        <v>9</v>
      </c>
      <c r="B36" s="46">
        <v>3.5999999999999997E-2</v>
      </c>
      <c r="C36" s="46">
        <v>4.7E-2</v>
      </c>
      <c r="D36" s="46">
        <v>4.8000000000000001E-2</v>
      </c>
      <c r="E36" s="46">
        <v>0.05</v>
      </c>
      <c r="F36" s="46">
        <v>5.1999999999999998E-2</v>
      </c>
      <c r="G36" s="46">
        <v>5.2999999999999999E-2</v>
      </c>
      <c r="H36" s="46">
        <v>5.5E-2</v>
      </c>
      <c r="I36" s="46">
        <v>5.7000000000000002E-2</v>
      </c>
      <c r="J36" s="46">
        <v>5.8000000000000003E-2</v>
      </c>
      <c r="K36" s="46">
        <v>6.0999999999999999E-2</v>
      </c>
      <c r="L36" s="46"/>
    </row>
    <row r="37" spans="1:12" x14ac:dyDescent="0.25">
      <c r="A37" s="43">
        <v>10</v>
      </c>
      <c r="B37" s="46">
        <v>0.04</v>
      </c>
      <c r="C37" s="46">
        <v>4.7E-2</v>
      </c>
      <c r="D37" s="46">
        <v>4.8000000000000001E-2</v>
      </c>
      <c r="E37" s="46">
        <v>0.05</v>
      </c>
      <c r="F37" s="46">
        <v>5.1999999999999998E-2</v>
      </c>
      <c r="G37" s="46">
        <v>5.3999999999999999E-2</v>
      </c>
      <c r="H37" s="46">
        <v>5.5E-2</v>
      </c>
      <c r="I37" s="46">
        <v>5.7000000000000002E-2</v>
      </c>
      <c r="J37" s="46">
        <v>5.8000000000000003E-2</v>
      </c>
      <c r="K37" s="46">
        <v>6.0999999999999999E-2</v>
      </c>
      <c r="L37" s="46"/>
    </row>
    <row r="38" spans="1:12" x14ac:dyDescent="0.25">
      <c r="A38" s="43">
        <v>11</v>
      </c>
      <c r="B38" s="46">
        <v>4.3999999999999997E-2</v>
      </c>
      <c r="C38" s="46">
        <v>4.7E-2</v>
      </c>
      <c r="D38" s="46">
        <v>4.9000000000000002E-2</v>
      </c>
      <c r="E38" s="46">
        <v>0.05</v>
      </c>
      <c r="F38" s="46">
        <v>5.1999999999999998E-2</v>
      </c>
      <c r="G38" s="46">
        <v>5.3999999999999999E-2</v>
      </c>
      <c r="H38" s="46">
        <v>5.5E-2</v>
      </c>
      <c r="I38" s="46">
        <v>5.7000000000000002E-2</v>
      </c>
      <c r="J38" s="46">
        <v>5.8999999999999997E-2</v>
      </c>
      <c r="K38" s="46">
        <v>6.2E-2</v>
      </c>
      <c r="L38" s="46"/>
    </row>
  </sheetData>
  <sheetProtection algorithmName="SHA-512" hashValue="iqabSOpmZ5qjkSVGrXsaUYAkeNe2ova3T9DcCYK33hdilL7pXRWFpOJENYE12/eJWZybkjtaB1qT1zIJF+2d5w==" saltValue="yFaFAMk8SIujEWuozApFmw==" spinCount="100000" sheet="1" objects="1" scenarios="1"/>
  <conditionalFormatting sqref="A6:A21">
    <cfRule type="expression" dxfId="347" priority="1" stopIfTrue="1">
      <formula>MOD(ROW(),2)=0</formula>
    </cfRule>
    <cfRule type="expression" dxfId="346" priority="2" stopIfTrue="1">
      <formula>MOD(ROW(),2)&lt;&gt;0</formula>
    </cfRule>
  </conditionalFormatting>
  <conditionalFormatting sqref="B6:L21">
    <cfRule type="expression" dxfId="345" priority="3" stopIfTrue="1">
      <formula>MOD(ROW(),2)=0</formula>
    </cfRule>
    <cfRule type="expression" dxfId="344" priority="4" stopIfTrue="1">
      <formula>MOD(ROW(),2)&lt;&gt;0</formula>
    </cfRule>
  </conditionalFormatting>
  <conditionalFormatting sqref="A26:A38">
    <cfRule type="expression" dxfId="343" priority="5" stopIfTrue="1">
      <formula>MOD(ROW(),2)=0</formula>
    </cfRule>
    <cfRule type="expression" dxfId="342" priority="6" stopIfTrue="1">
      <formula>MOD(ROW(),2)&lt;&gt;0</formula>
    </cfRule>
  </conditionalFormatting>
  <conditionalFormatting sqref="B26:L38">
    <cfRule type="expression" dxfId="341" priority="7" stopIfTrue="1">
      <formula>MOD(ROW(),2)=0</formula>
    </cfRule>
    <cfRule type="expression" dxfId="340"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2E679-166A-4BD6-8126-CB15C2B88A86}">
  <sheetPr codeName="Sheet58"/>
  <dimension ref="A1:L38"/>
  <sheetViews>
    <sheetView showGridLines="0" workbookViewId="0">
      <selection activeCell="A6" sqref="A6"/>
    </sheetView>
  </sheetViews>
  <sheetFormatPr defaultRowHeight="12.5" x14ac:dyDescent="0.25"/>
  <cols>
    <col min="1" max="1" width="31.6328125" customWidth="1"/>
    <col min="2" max="2" width="22.6328125" customWidth="1"/>
    <col min="3" max="3" width="10.36328125" customWidth="1"/>
    <col min="4" max="4" width="10" customWidth="1"/>
  </cols>
  <sheetData>
    <row r="1" spans="1:12" s="1" customFormat="1" ht="20" x14ac:dyDescent="0.4">
      <c r="A1" s="2" t="s">
        <v>0</v>
      </c>
    </row>
    <row r="2" spans="1:12" s="1" customFormat="1" ht="15.5" x14ac:dyDescent="0.35">
      <c r="A2" s="30" t="s">
        <v>1</v>
      </c>
      <c r="B2" s="3" t="str">
        <f>wb_title</f>
        <v>Fire_S - Consolidated Factor Spreadsheet</v>
      </c>
    </row>
    <row r="3" spans="1:12" s="1" customFormat="1" ht="15.5" x14ac:dyDescent="0.35">
      <c r="A3" s="30" t="s">
        <v>2</v>
      </c>
      <c r="B3" s="3" t="str">
        <f>TABLE_FACTOR_TYPE_1 &amp; " - x-" &amp; TABLE_SERIES_NUMBER_1</f>
        <v>LRF - x-406</v>
      </c>
    </row>
    <row r="6" spans="1:12" x14ac:dyDescent="0.25">
      <c r="A6" s="40" t="s">
        <v>390</v>
      </c>
      <c r="B6" s="47" t="s">
        <v>391</v>
      </c>
      <c r="C6" s="47"/>
      <c r="D6" s="47"/>
      <c r="E6" s="47"/>
      <c r="F6" s="47"/>
      <c r="G6" s="47"/>
      <c r="H6" s="47"/>
      <c r="I6" s="47"/>
      <c r="J6" s="47"/>
      <c r="K6" s="47"/>
      <c r="L6" s="47"/>
    </row>
    <row r="7" spans="1:12" x14ac:dyDescent="0.25">
      <c r="A7" s="40" t="s">
        <v>392</v>
      </c>
      <c r="B7" s="47" t="s">
        <v>31</v>
      </c>
      <c r="C7" s="47"/>
      <c r="D7" s="47"/>
      <c r="E7" s="47"/>
      <c r="F7" s="47"/>
      <c r="G7" s="47"/>
      <c r="H7" s="47"/>
      <c r="I7" s="47"/>
      <c r="J7" s="47"/>
      <c r="K7" s="47"/>
      <c r="L7" s="47"/>
    </row>
    <row r="8" spans="1:12" x14ac:dyDescent="0.25">
      <c r="A8" s="40" t="s">
        <v>138</v>
      </c>
      <c r="B8" s="47">
        <v>2015</v>
      </c>
      <c r="C8" s="47"/>
      <c r="D8" s="47"/>
      <c r="E8" s="47"/>
      <c r="F8" s="47"/>
      <c r="G8" s="47"/>
      <c r="H8" s="47"/>
      <c r="I8" s="47"/>
      <c r="J8" s="47"/>
      <c r="K8" s="47"/>
      <c r="L8" s="47"/>
    </row>
    <row r="9" spans="1:12" x14ac:dyDescent="0.25">
      <c r="A9" s="40" t="s">
        <v>139</v>
      </c>
      <c r="B9" s="47" t="s">
        <v>279</v>
      </c>
      <c r="C9" s="47"/>
      <c r="D9" s="47"/>
      <c r="E9" s="47"/>
      <c r="F9" s="47"/>
      <c r="G9" s="47"/>
      <c r="H9" s="47"/>
      <c r="I9" s="47"/>
      <c r="J9" s="47"/>
      <c r="K9" s="47"/>
      <c r="L9" s="47"/>
    </row>
    <row r="10" spans="1:12" ht="25" x14ac:dyDescent="0.25">
      <c r="A10" s="40" t="s">
        <v>6</v>
      </c>
      <c r="B10" s="47" t="s">
        <v>418</v>
      </c>
      <c r="C10" s="47"/>
      <c r="D10" s="47"/>
      <c r="E10" s="47"/>
      <c r="F10" s="47"/>
      <c r="G10" s="47"/>
      <c r="H10" s="47"/>
      <c r="I10" s="47"/>
      <c r="J10" s="47"/>
      <c r="K10" s="47"/>
      <c r="L10" s="47"/>
    </row>
    <row r="11" spans="1:12" x14ac:dyDescent="0.25">
      <c r="A11" s="40" t="s">
        <v>140</v>
      </c>
      <c r="B11" s="47" t="s">
        <v>233</v>
      </c>
      <c r="C11" s="47"/>
      <c r="D11" s="47"/>
      <c r="E11" s="47"/>
      <c r="F11" s="47"/>
      <c r="G11" s="47"/>
      <c r="H11" s="47"/>
      <c r="I11" s="47"/>
      <c r="J11" s="47"/>
      <c r="K11" s="47"/>
      <c r="L11" s="47"/>
    </row>
    <row r="12" spans="1:12" x14ac:dyDescent="0.25">
      <c r="A12" s="40" t="s">
        <v>141</v>
      </c>
      <c r="B12" s="47" t="s">
        <v>419</v>
      </c>
      <c r="C12" s="47"/>
      <c r="D12" s="47"/>
      <c r="E12" s="47"/>
      <c r="F12" s="47"/>
      <c r="G12" s="47"/>
      <c r="H12" s="47"/>
      <c r="I12" s="47"/>
      <c r="J12" s="47"/>
      <c r="K12" s="47"/>
      <c r="L12" s="47"/>
    </row>
    <row r="13" spans="1:12" x14ac:dyDescent="0.25">
      <c r="A13" s="40" t="s">
        <v>393</v>
      </c>
      <c r="B13" s="47">
        <v>0</v>
      </c>
      <c r="C13" s="47"/>
      <c r="D13" s="47"/>
      <c r="E13" s="47"/>
      <c r="F13" s="47"/>
      <c r="G13" s="47"/>
      <c r="H13" s="47"/>
      <c r="I13" s="47"/>
      <c r="J13" s="47"/>
      <c r="K13" s="47"/>
      <c r="L13" s="47"/>
    </row>
    <row r="14" spans="1:12" x14ac:dyDescent="0.25">
      <c r="A14" s="40" t="s">
        <v>143</v>
      </c>
      <c r="B14" s="47">
        <v>406</v>
      </c>
      <c r="C14" s="47"/>
      <c r="D14" s="47"/>
      <c r="E14" s="47"/>
      <c r="F14" s="47"/>
      <c r="G14" s="47"/>
      <c r="H14" s="47"/>
      <c r="I14" s="47"/>
      <c r="J14" s="47"/>
      <c r="K14" s="47"/>
      <c r="L14" s="47"/>
    </row>
    <row r="15" spans="1:12" x14ac:dyDescent="0.25">
      <c r="A15" s="40" t="s">
        <v>394</v>
      </c>
      <c r="B15" s="47" t="s">
        <v>420</v>
      </c>
      <c r="C15" s="47"/>
      <c r="D15" s="47"/>
      <c r="E15" s="47"/>
      <c r="F15" s="47"/>
      <c r="G15" s="47"/>
      <c r="H15" s="47"/>
      <c r="I15" s="47"/>
      <c r="J15" s="47"/>
      <c r="K15" s="47"/>
      <c r="L15" s="47"/>
    </row>
    <row r="16" spans="1:12" x14ac:dyDescent="0.25">
      <c r="A16" s="40" t="s">
        <v>145</v>
      </c>
      <c r="B16" s="47" t="s">
        <v>329</v>
      </c>
      <c r="C16" s="47"/>
      <c r="D16" s="47"/>
      <c r="E16" s="47"/>
      <c r="F16" s="47"/>
      <c r="G16" s="47"/>
      <c r="H16" s="47"/>
      <c r="I16" s="47"/>
      <c r="J16" s="47"/>
      <c r="K16" s="47"/>
      <c r="L16" s="47"/>
    </row>
    <row r="17" spans="1:12" x14ac:dyDescent="0.25">
      <c r="A17" s="41" t="s">
        <v>395</v>
      </c>
      <c r="B17" s="47"/>
      <c r="C17" s="47"/>
      <c r="D17" s="47"/>
      <c r="E17" s="47"/>
      <c r="F17" s="47"/>
      <c r="G17" s="47"/>
      <c r="H17" s="47"/>
      <c r="I17" s="47"/>
      <c r="J17" s="47"/>
      <c r="K17" s="47"/>
      <c r="L17" s="47"/>
    </row>
    <row r="18" spans="1:12" x14ac:dyDescent="0.25">
      <c r="A18" s="40" t="s">
        <v>147</v>
      </c>
      <c r="B18" s="48">
        <v>45106</v>
      </c>
      <c r="C18" s="48"/>
      <c r="D18" s="48"/>
      <c r="E18" s="48"/>
      <c r="F18" s="48"/>
      <c r="G18" s="48"/>
      <c r="H18" s="48"/>
      <c r="I18" s="48"/>
      <c r="J18" s="48"/>
      <c r="K18" s="48"/>
      <c r="L18" s="48"/>
    </row>
    <row r="19" spans="1:12" x14ac:dyDescent="0.25">
      <c r="A19" s="40" t="s">
        <v>148</v>
      </c>
      <c r="B19" s="48">
        <v>45110</v>
      </c>
      <c r="C19" s="48"/>
      <c r="D19" s="48"/>
      <c r="E19" s="48"/>
      <c r="F19" s="48"/>
      <c r="G19" s="48"/>
      <c r="H19" s="48"/>
      <c r="I19" s="48"/>
      <c r="J19" s="48"/>
      <c r="K19" s="48"/>
      <c r="L19" s="48"/>
    </row>
    <row r="20" spans="1:12" x14ac:dyDescent="0.25">
      <c r="A20" s="40" t="s">
        <v>149</v>
      </c>
      <c r="B20" s="47" t="s">
        <v>158</v>
      </c>
      <c r="C20" s="47"/>
      <c r="D20" s="47"/>
      <c r="E20" s="47"/>
      <c r="F20" s="47"/>
      <c r="G20" s="47"/>
      <c r="H20" s="47"/>
      <c r="I20" s="47"/>
      <c r="J20" s="47"/>
      <c r="K20" s="47"/>
      <c r="L20" s="47"/>
    </row>
    <row r="21" spans="1:12" x14ac:dyDescent="0.25">
      <c r="A21" s="40" t="s">
        <v>396</v>
      </c>
      <c r="B21" s="47" t="s">
        <v>78</v>
      </c>
      <c r="C21" s="47"/>
      <c r="D21" s="47"/>
      <c r="E21" s="47"/>
      <c r="F21" s="47"/>
      <c r="G21" s="47"/>
      <c r="H21" s="47"/>
      <c r="I21" s="47"/>
      <c r="J21" s="47"/>
      <c r="K21" s="47"/>
      <c r="L21" s="47"/>
    </row>
    <row r="23" spans="1:12" x14ac:dyDescent="0.25">
      <c r="A23" s="23" t="str">
        <f>HYPERLINK("#'Factor List'!A1", "Back to Factor List")</f>
        <v>Back to Factor List</v>
      </c>
      <c r="B23" s="23" t="str">
        <f>HYPERLINK("#'Assumptions'!A1", "Assumptions")</f>
        <v>Assumptions</v>
      </c>
    </row>
    <row r="26" spans="1:12" s="57" customFormat="1" ht="13" x14ac:dyDescent="0.25">
      <c r="A26" s="56" t="s">
        <v>421</v>
      </c>
      <c r="B26" s="56">
        <v>59</v>
      </c>
      <c r="C26" s="56">
        <v>60</v>
      </c>
      <c r="D26" s="56">
        <v>61</v>
      </c>
      <c r="E26" s="56">
        <v>62</v>
      </c>
      <c r="F26" s="56">
        <v>63</v>
      </c>
      <c r="G26" s="56">
        <v>64</v>
      </c>
      <c r="H26" s="56">
        <v>65</v>
      </c>
      <c r="I26" s="56">
        <v>66</v>
      </c>
      <c r="J26" s="56">
        <v>67</v>
      </c>
      <c r="K26" s="56">
        <v>68</v>
      </c>
      <c r="L26" s="56">
        <v>69</v>
      </c>
    </row>
    <row r="27" spans="1:12" x14ac:dyDescent="0.25">
      <c r="A27" s="43">
        <v>0</v>
      </c>
      <c r="B27" s="46">
        <v>0</v>
      </c>
      <c r="C27" s="46">
        <v>0</v>
      </c>
      <c r="D27" s="46">
        <v>0</v>
      </c>
      <c r="E27" s="46">
        <v>0</v>
      </c>
      <c r="F27" s="46">
        <v>0</v>
      </c>
      <c r="G27" s="46">
        <v>0</v>
      </c>
      <c r="H27" s="46">
        <v>0</v>
      </c>
      <c r="I27" s="46">
        <v>0</v>
      </c>
      <c r="J27" s="46">
        <v>0</v>
      </c>
      <c r="K27" s="46">
        <v>0</v>
      </c>
      <c r="L27" s="46">
        <v>0</v>
      </c>
    </row>
    <row r="28" spans="1:12" x14ac:dyDescent="0.25">
      <c r="A28" s="43">
        <v>1</v>
      </c>
      <c r="B28" s="46">
        <v>2E-3</v>
      </c>
      <c r="C28" s="46">
        <v>2E-3</v>
      </c>
      <c r="D28" s="46">
        <v>2E-3</v>
      </c>
      <c r="E28" s="46">
        <v>3.0000000000000001E-3</v>
      </c>
      <c r="F28" s="46">
        <v>3.0000000000000001E-3</v>
      </c>
      <c r="G28" s="46">
        <v>3.0000000000000001E-3</v>
      </c>
      <c r="H28" s="46">
        <v>3.0000000000000001E-3</v>
      </c>
      <c r="I28" s="46">
        <v>3.0000000000000001E-3</v>
      </c>
      <c r="J28" s="46">
        <v>3.0000000000000001E-3</v>
      </c>
      <c r="K28" s="46">
        <v>3.0000000000000001E-3</v>
      </c>
      <c r="L28" s="46">
        <v>4.0000000000000001E-3</v>
      </c>
    </row>
    <row r="29" spans="1:12" x14ac:dyDescent="0.25">
      <c r="A29" s="43">
        <v>2</v>
      </c>
      <c r="B29" s="46">
        <v>5.0000000000000001E-3</v>
      </c>
      <c r="C29" s="46">
        <v>5.0000000000000001E-3</v>
      </c>
      <c r="D29" s="46">
        <v>5.0000000000000001E-3</v>
      </c>
      <c r="E29" s="46">
        <v>5.0000000000000001E-3</v>
      </c>
      <c r="F29" s="46">
        <v>5.0000000000000001E-3</v>
      </c>
      <c r="G29" s="46">
        <v>6.0000000000000001E-3</v>
      </c>
      <c r="H29" s="46">
        <v>6.0000000000000001E-3</v>
      </c>
      <c r="I29" s="46">
        <v>6.0000000000000001E-3</v>
      </c>
      <c r="J29" s="46">
        <v>6.0000000000000001E-3</v>
      </c>
      <c r="K29" s="46">
        <v>7.0000000000000001E-3</v>
      </c>
      <c r="L29" s="46">
        <v>7.0000000000000001E-3</v>
      </c>
    </row>
    <row r="30" spans="1:12" x14ac:dyDescent="0.25">
      <c r="A30" s="43">
        <v>3</v>
      </c>
      <c r="B30" s="46">
        <v>7.0000000000000001E-3</v>
      </c>
      <c r="C30" s="46">
        <v>7.0000000000000001E-3</v>
      </c>
      <c r="D30" s="46">
        <v>7.0000000000000001E-3</v>
      </c>
      <c r="E30" s="46">
        <v>8.0000000000000002E-3</v>
      </c>
      <c r="F30" s="46">
        <v>8.0000000000000002E-3</v>
      </c>
      <c r="G30" s="46">
        <v>8.0000000000000002E-3</v>
      </c>
      <c r="H30" s="46">
        <v>8.9999999999999993E-3</v>
      </c>
      <c r="I30" s="46">
        <v>8.9999999999999993E-3</v>
      </c>
      <c r="J30" s="46">
        <v>0.01</v>
      </c>
      <c r="K30" s="46">
        <v>0.01</v>
      </c>
      <c r="L30" s="46">
        <v>1.0999999999999999E-2</v>
      </c>
    </row>
    <row r="31" spans="1:12" x14ac:dyDescent="0.25">
      <c r="A31" s="43">
        <v>4</v>
      </c>
      <c r="B31" s="46">
        <v>8.9999999999999993E-3</v>
      </c>
      <c r="C31" s="46">
        <v>8.9999999999999993E-3</v>
      </c>
      <c r="D31" s="46">
        <v>0.01</v>
      </c>
      <c r="E31" s="46">
        <v>0.01</v>
      </c>
      <c r="F31" s="46">
        <v>1.0999999999999999E-2</v>
      </c>
      <c r="G31" s="46">
        <v>1.0999999999999999E-2</v>
      </c>
      <c r="H31" s="46">
        <v>1.2E-2</v>
      </c>
      <c r="I31" s="46">
        <v>1.2E-2</v>
      </c>
      <c r="J31" s="46">
        <v>1.2999999999999999E-2</v>
      </c>
      <c r="K31" s="46">
        <v>1.2999999999999999E-2</v>
      </c>
      <c r="L31" s="46">
        <v>1.4E-2</v>
      </c>
    </row>
    <row r="32" spans="1:12" x14ac:dyDescent="0.25">
      <c r="A32" s="43">
        <v>5</v>
      </c>
      <c r="B32" s="46">
        <v>1.0999999999999999E-2</v>
      </c>
      <c r="C32" s="46">
        <v>1.0999999999999999E-2</v>
      </c>
      <c r="D32" s="46">
        <v>1.2E-2</v>
      </c>
      <c r="E32" s="46">
        <v>1.2999999999999999E-2</v>
      </c>
      <c r="F32" s="46">
        <v>1.2999999999999999E-2</v>
      </c>
      <c r="G32" s="46">
        <v>1.4E-2</v>
      </c>
      <c r="H32" s="46">
        <v>1.4999999999999999E-2</v>
      </c>
      <c r="I32" s="46">
        <v>1.4999999999999999E-2</v>
      </c>
      <c r="J32" s="46">
        <v>1.6E-2</v>
      </c>
      <c r="K32" s="46">
        <v>1.7000000000000001E-2</v>
      </c>
      <c r="L32" s="46">
        <v>1.7999999999999999E-2</v>
      </c>
    </row>
    <row r="33" spans="1:12" x14ac:dyDescent="0.25">
      <c r="A33" s="43">
        <v>6</v>
      </c>
      <c r="B33" s="46">
        <v>1.4E-2</v>
      </c>
      <c r="C33" s="46">
        <v>1.4E-2</v>
      </c>
      <c r="D33" s="46">
        <v>1.4E-2</v>
      </c>
      <c r="E33" s="46">
        <v>1.4999999999999999E-2</v>
      </c>
      <c r="F33" s="46">
        <v>1.6E-2</v>
      </c>
      <c r="G33" s="46">
        <v>1.7000000000000001E-2</v>
      </c>
      <c r="H33" s="46">
        <v>1.7999999999999999E-2</v>
      </c>
      <c r="I33" s="46">
        <v>1.9E-2</v>
      </c>
      <c r="J33" s="46">
        <v>1.9E-2</v>
      </c>
      <c r="K33" s="46">
        <v>0.02</v>
      </c>
      <c r="L33" s="46">
        <v>2.1999999999999999E-2</v>
      </c>
    </row>
    <row r="34" spans="1:12" x14ac:dyDescent="0.25">
      <c r="A34" s="43">
        <v>7</v>
      </c>
      <c r="B34" s="46">
        <v>1.6E-2</v>
      </c>
      <c r="C34" s="46">
        <v>1.6E-2</v>
      </c>
      <c r="D34" s="46">
        <v>1.7000000000000001E-2</v>
      </c>
      <c r="E34" s="46">
        <v>1.7999999999999999E-2</v>
      </c>
      <c r="F34" s="46">
        <v>1.9E-2</v>
      </c>
      <c r="G34" s="46">
        <v>0.02</v>
      </c>
      <c r="H34" s="46">
        <v>2.1000000000000001E-2</v>
      </c>
      <c r="I34" s="46">
        <v>2.1999999999999999E-2</v>
      </c>
      <c r="J34" s="46">
        <v>2.3E-2</v>
      </c>
      <c r="K34" s="46">
        <v>2.4E-2</v>
      </c>
      <c r="L34" s="46">
        <v>2.5000000000000001E-2</v>
      </c>
    </row>
    <row r="35" spans="1:12" x14ac:dyDescent="0.25">
      <c r="A35" s="43">
        <v>8</v>
      </c>
      <c r="B35" s="46">
        <v>1.7999999999999999E-2</v>
      </c>
      <c r="C35" s="46">
        <v>1.7999999999999999E-2</v>
      </c>
      <c r="D35" s="46">
        <v>1.9E-2</v>
      </c>
      <c r="E35" s="46">
        <v>0.02</v>
      </c>
      <c r="F35" s="46">
        <v>2.1000000000000001E-2</v>
      </c>
      <c r="G35" s="46">
        <v>2.3E-2</v>
      </c>
      <c r="H35" s="46">
        <v>2.4E-2</v>
      </c>
      <c r="I35" s="46">
        <v>2.5000000000000001E-2</v>
      </c>
      <c r="J35" s="46">
        <v>2.5999999999999999E-2</v>
      </c>
      <c r="K35" s="46">
        <v>2.7E-2</v>
      </c>
      <c r="L35" s="46">
        <v>2.9000000000000001E-2</v>
      </c>
    </row>
    <row r="36" spans="1:12" x14ac:dyDescent="0.25">
      <c r="A36" s="43">
        <v>9</v>
      </c>
      <c r="B36" s="46">
        <v>2.1000000000000001E-2</v>
      </c>
      <c r="C36" s="46">
        <v>2.1000000000000001E-2</v>
      </c>
      <c r="D36" s="46">
        <v>2.1999999999999999E-2</v>
      </c>
      <c r="E36" s="46">
        <v>2.3E-2</v>
      </c>
      <c r="F36" s="46">
        <v>2.4E-2</v>
      </c>
      <c r="G36" s="46">
        <v>2.5000000000000001E-2</v>
      </c>
      <c r="H36" s="46">
        <v>2.7E-2</v>
      </c>
      <c r="I36" s="46">
        <v>2.8000000000000001E-2</v>
      </c>
      <c r="J36" s="46">
        <v>2.9000000000000001E-2</v>
      </c>
      <c r="K36" s="46">
        <v>0.03</v>
      </c>
      <c r="L36" s="46">
        <v>3.3000000000000002E-2</v>
      </c>
    </row>
    <row r="37" spans="1:12" x14ac:dyDescent="0.25">
      <c r="A37" s="43">
        <v>10</v>
      </c>
      <c r="B37" s="46">
        <v>2.3E-2</v>
      </c>
      <c r="C37" s="46">
        <v>2.3E-2</v>
      </c>
      <c r="D37" s="46">
        <v>2.4E-2</v>
      </c>
      <c r="E37" s="46">
        <v>2.5000000000000001E-2</v>
      </c>
      <c r="F37" s="46">
        <v>2.7E-2</v>
      </c>
      <c r="G37" s="46">
        <v>2.8000000000000001E-2</v>
      </c>
      <c r="H37" s="46">
        <v>0.03</v>
      </c>
      <c r="I37" s="46">
        <v>3.1E-2</v>
      </c>
      <c r="J37" s="46">
        <v>3.2000000000000001E-2</v>
      </c>
      <c r="K37" s="46">
        <v>3.4000000000000002E-2</v>
      </c>
      <c r="L37" s="46">
        <v>3.5999999999999997E-2</v>
      </c>
    </row>
    <row r="38" spans="1:12" x14ac:dyDescent="0.25">
      <c r="A38" s="43">
        <v>11</v>
      </c>
      <c r="B38" s="46">
        <v>2.5000000000000001E-2</v>
      </c>
      <c r="C38" s="46">
        <v>2.5000000000000001E-2</v>
      </c>
      <c r="D38" s="46">
        <v>2.7E-2</v>
      </c>
      <c r="E38" s="46">
        <v>2.8000000000000001E-2</v>
      </c>
      <c r="F38" s="46">
        <v>2.9000000000000001E-2</v>
      </c>
      <c r="G38" s="46">
        <v>3.1E-2</v>
      </c>
      <c r="H38" s="46">
        <v>3.3000000000000002E-2</v>
      </c>
      <c r="I38" s="46">
        <v>3.4000000000000002E-2</v>
      </c>
      <c r="J38" s="46">
        <v>3.5000000000000003E-2</v>
      </c>
      <c r="K38" s="46">
        <v>3.6999999999999998E-2</v>
      </c>
      <c r="L38" s="46">
        <v>0.04</v>
      </c>
    </row>
  </sheetData>
  <sheetProtection algorithmName="SHA-512" hashValue="FFrgAnSxHpr9hnplq/jiZ1Q1ehnXugeYHLhHjwACFQ+XIcoyw3SmNOh71O8QihxIf+RO5ucDNdxhRa9txGdkRA==" saltValue="VGcsgEQOcOCl+w1Xbv2z3A==" spinCount="100000" sheet="1" objects="1" scenarios="1"/>
  <conditionalFormatting sqref="A6:A21">
    <cfRule type="expression" dxfId="337" priority="1" stopIfTrue="1">
      <formula>MOD(ROW(),2)=0</formula>
    </cfRule>
    <cfRule type="expression" dxfId="336" priority="2" stopIfTrue="1">
      <formula>MOD(ROW(),2)&lt;&gt;0</formula>
    </cfRule>
  </conditionalFormatting>
  <conditionalFormatting sqref="B6:L21">
    <cfRule type="expression" dxfId="335" priority="3" stopIfTrue="1">
      <formula>MOD(ROW(),2)=0</formula>
    </cfRule>
    <cfRule type="expression" dxfId="334" priority="4" stopIfTrue="1">
      <formula>MOD(ROW(),2)&lt;&gt;0</formula>
    </cfRule>
  </conditionalFormatting>
  <conditionalFormatting sqref="A26:A38">
    <cfRule type="expression" dxfId="333" priority="5" stopIfTrue="1">
      <formula>MOD(ROW(),2)=0</formula>
    </cfRule>
    <cfRule type="expression" dxfId="332" priority="6" stopIfTrue="1">
      <formula>MOD(ROW(),2)&lt;&gt;0</formula>
    </cfRule>
  </conditionalFormatting>
  <conditionalFormatting sqref="B26:L38">
    <cfRule type="expression" dxfId="331" priority="7" stopIfTrue="1">
      <formula>MOD(ROW(),2)=0</formula>
    </cfRule>
    <cfRule type="expression" dxfId="330"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FE5ED-0AAC-4705-8F08-8837242D4EB1}">
  <sheetPr codeName="Sheet59"/>
  <dimension ref="A1:L38"/>
  <sheetViews>
    <sheetView showGridLines="0" workbookViewId="0">
      <selection activeCell="A6" sqref="A6"/>
    </sheetView>
  </sheetViews>
  <sheetFormatPr defaultRowHeight="12.5" x14ac:dyDescent="0.25"/>
  <cols>
    <col min="1" max="1" width="31.6328125" customWidth="1"/>
    <col min="2" max="12" width="22.6328125" customWidth="1"/>
  </cols>
  <sheetData>
    <row r="1" spans="1:12" s="1" customFormat="1" ht="20" x14ac:dyDescent="0.4">
      <c r="A1" s="2" t="s">
        <v>0</v>
      </c>
    </row>
    <row r="2" spans="1:12" s="1" customFormat="1" ht="15.5" x14ac:dyDescent="0.35">
      <c r="A2" s="30" t="s">
        <v>1</v>
      </c>
      <c r="B2" s="3" t="str">
        <f>wb_title</f>
        <v>Fire_S - Consolidated Factor Spreadsheet</v>
      </c>
    </row>
    <row r="3" spans="1:12" s="1" customFormat="1" ht="15.5" x14ac:dyDescent="0.35">
      <c r="A3" s="30" t="s">
        <v>2</v>
      </c>
      <c r="B3" s="3" t="str">
        <f>TABLE_FACTOR_TYPE_1 &amp; " - x-" &amp; TABLE_SERIES_NUMBER_1</f>
        <v>LRF - x-407</v>
      </c>
    </row>
    <row r="6" spans="1:12" x14ac:dyDescent="0.25">
      <c r="A6" s="40" t="s">
        <v>390</v>
      </c>
      <c r="B6" s="47" t="s">
        <v>391</v>
      </c>
      <c r="C6" s="47"/>
      <c r="D6" s="47"/>
      <c r="E6" s="47"/>
      <c r="F6" s="47"/>
      <c r="G6" s="47"/>
      <c r="H6" s="47"/>
      <c r="I6" s="47"/>
      <c r="J6" s="47"/>
      <c r="K6" s="47"/>
      <c r="L6" s="47"/>
    </row>
    <row r="7" spans="1:12" x14ac:dyDescent="0.25">
      <c r="A7" s="40" t="s">
        <v>392</v>
      </c>
      <c r="B7" s="47" t="s">
        <v>31</v>
      </c>
      <c r="C7" s="47"/>
      <c r="D7" s="47"/>
      <c r="E7" s="47"/>
      <c r="F7" s="47"/>
      <c r="G7" s="47"/>
      <c r="H7" s="47"/>
      <c r="I7" s="47"/>
      <c r="J7" s="47"/>
      <c r="K7" s="47"/>
      <c r="L7" s="47"/>
    </row>
    <row r="8" spans="1:12" x14ac:dyDescent="0.25">
      <c r="A8" s="40" t="s">
        <v>138</v>
      </c>
      <c r="B8" s="47">
        <v>2015</v>
      </c>
      <c r="C8" s="47"/>
      <c r="D8" s="47"/>
      <c r="E8" s="47"/>
      <c r="F8" s="47"/>
      <c r="G8" s="47"/>
      <c r="H8" s="47"/>
      <c r="I8" s="47"/>
      <c r="J8" s="47"/>
      <c r="K8" s="47"/>
      <c r="L8" s="47"/>
    </row>
    <row r="9" spans="1:12" x14ac:dyDescent="0.25">
      <c r="A9" s="40" t="s">
        <v>139</v>
      </c>
      <c r="B9" s="47" t="s">
        <v>279</v>
      </c>
      <c r="C9" s="47"/>
      <c r="D9" s="47"/>
      <c r="E9" s="47"/>
      <c r="F9" s="47"/>
      <c r="G9" s="47"/>
      <c r="H9" s="47"/>
      <c r="I9" s="47"/>
      <c r="J9" s="47"/>
      <c r="K9" s="47"/>
      <c r="L9" s="47"/>
    </row>
    <row r="10" spans="1:12" x14ac:dyDescent="0.25">
      <c r="A10" s="40" t="s">
        <v>6</v>
      </c>
      <c r="B10" s="47" t="s">
        <v>286</v>
      </c>
      <c r="C10" s="47"/>
      <c r="D10" s="47"/>
      <c r="E10" s="47"/>
      <c r="F10" s="47"/>
      <c r="G10" s="47"/>
      <c r="H10" s="47"/>
      <c r="I10" s="47"/>
      <c r="J10" s="47"/>
      <c r="K10" s="47"/>
      <c r="L10" s="47"/>
    </row>
    <row r="11" spans="1:12" x14ac:dyDescent="0.25">
      <c r="A11" s="40" t="s">
        <v>140</v>
      </c>
      <c r="B11" s="47" t="s">
        <v>233</v>
      </c>
      <c r="C11" s="47"/>
      <c r="D11" s="47"/>
      <c r="E11" s="47"/>
      <c r="F11" s="47"/>
      <c r="G11" s="47"/>
      <c r="H11" s="47"/>
      <c r="I11" s="47"/>
      <c r="J11" s="47"/>
      <c r="K11" s="47"/>
      <c r="L11" s="47"/>
    </row>
    <row r="12" spans="1:12" ht="25" x14ac:dyDescent="0.25">
      <c r="A12" s="40" t="s">
        <v>141</v>
      </c>
      <c r="B12" s="47" t="s">
        <v>287</v>
      </c>
      <c r="C12" s="47"/>
      <c r="D12" s="47"/>
      <c r="E12" s="47"/>
      <c r="F12" s="47"/>
      <c r="G12" s="47"/>
      <c r="H12" s="47"/>
      <c r="I12" s="47"/>
      <c r="J12" s="47"/>
      <c r="K12" s="47"/>
      <c r="L12" s="47"/>
    </row>
    <row r="13" spans="1:12" x14ac:dyDescent="0.25">
      <c r="A13" s="40" t="s">
        <v>393</v>
      </c>
      <c r="B13" s="47">
        <v>0</v>
      </c>
      <c r="C13" s="47"/>
      <c r="D13" s="47"/>
      <c r="E13" s="47"/>
      <c r="F13" s="47"/>
      <c r="G13" s="47"/>
      <c r="H13" s="47"/>
      <c r="I13" s="47"/>
      <c r="J13" s="47"/>
      <c r="K13" s="47"/>
      <c r="L13" s="47"/>
    </row>
    <row r="14" spans="1:12" x14ac:dyDescent="0.25">
      <c r="A14" s="40" t="s">
        <v>143</v>
      </c>
      <c r="B14" s="47">
        <v>407</v>
      </c>
      <c r="C14" s="47"/>
      <c r="D14" s="47"/>
      <c r="E14" s="47"/>
      <c r="F14" s="47"/>
      <c r="G14" s="47"/>
      <c r="H14" s="47"/>
      <c r="I14" s="47"/>
      <c r="J14" s="47"/>
      <c r="K14" s="47"/>
      <c r="L14" s="47"/>
    </row>
    <row r="15" spans="1:12" x14ac:dyDescent="0.25">
      <c r="A15" s="40" t="s">
        <v>394</v>
      </c>
      <c r="B15" s="47" t="s">
        <v>288</v>
      </c>
      <c r="C15" s="47"/>
      <c r="D15" s="47"/>
      <c r="E15" s="47"/>
      <c r="F15" s="47"/>
      <c r="G15" s="47"/>
      <c r="H15" s="47"/>
      <c r="I15" s="47"/>
      <c r="J15" s="47"/>
      <c r="K15" s="47"/>
      <c r="L15" s="47"/>
    </row>
    <row r="16" spans="1:12" x14ac:dyDescent="0.25">
      <c r="A16" s="40" t="s">
        <v>145</v>
      </c>
      <c r="B16" s="47" t="s">
        <v>289</v>
      </c>
      <c r="C16" s="47"/>
      <c r="D16" s="47"/>
      <c r="E16" s="47"/>
      <c r="F16" s="47"/>
      <c r="G16" s="47"/>
      <c r="H16" s="47"/>
      <c r="I16" s="47"/>
      <c r="J16" s="47"/>
      <c r="K16" s="47"/>
      <c r="L16" s="47"/>
    </row>
    <row r="17" spans="1:12" x14ac:dyDescent="0.25">
      <c r="A17" s="41" t="s">
        <v>395</v>
      </c>
      <c r="B17" s="47"/>
      <c r="C17" s="47"/>
      <c r="D17" s="47"/>
      <c r="E17" s="47"/>
      <c r="F17" s="47"/>
      <c r="G17" s="47"/>
      <c r="H17" s="47"/>
      <c r="I17" s="47"/>
      <c r="J17" s="47"/>
      <c r="K17" s="47"/>
      <c r="L17" s="47"/>
    </row>
    <row r="18" spans="1:12" x14ac:dyDescent="0.25">
      <c r="A18" s="40" t="s">
        <v>147</v>
      </c>
      <c r="B18" s="48">
        <v>45106</v>
      </c>
      <c r="C18" s="48"/>
      <c r="D18" s="48"/>
      <c r="E18" s="48"/>
      <c r="F18" s="48"/>
      <c r="G18" s="48"/>
      <c r="H18" s="48"/>
      <c r="I18" s="48"/>
      <c r="J18" s="48"/>
      <c r="K18" s="48"/>
      <c r="L18" s="48"/>
    </row>
    <row r="19" spans="1:12" x14ac:dyDescent="0.25">
      <c r="A19" s="40" t="s">
        <v>148</v>
      </c>
      <c r="B19" s="48">
        <v>45110</v>
      </c>
      <c r="C19" s="48"/>
      <c r="D19" s="48"/>
      <c r="E19" s="48"/>
      <c r="F19" s="48"/>
      <c r="G19" s="48"/>
      <c r="H19" s="48"/>
      <c r="I19" s="48"/>
      <c r="J19" s="48"/>
      <c r="K19" s="48"/>
      <c r="L19" s="48"/>
    </row>
    <row r="20" spans="1:12" x14ac:dyDescent="0.25">
      <c r="A20" s="40" t="s">
        <v>149</v>
      </c>
      <c r="B20" s="47" t="s">
        <v>158</v>
      </c>
      <c r="C20" s="47"/>
      <c r="D20" s="47"/>
      <c r="E20" s="47"/>
      <c r="F20" s="47"/>
      <c r="G20" s="47"/>
      <c r="H20" s="47"/>
      <c r="I20" s="47"/>
      <c r="J20" s="47"/>
      <c r="K20" s="47"/>
      <c r="L20" s="47"/>
    </row>
    <row r="21" spans="1:12" x14ac:dyDescent="0.25">
      <c r="A21" s="40" t="s">
        <v>396</v>
      </c>
      <c r="B21" s="47" t="s">
        <v>78</v>
      </c>
      <c r="C21" s="47"/>
      <c r="D21" s="47"/>
      <c r="E21" s="47"/>
      <c r="F21" s="47"/>
      <c r="G21" s="47"/>
      <c r="H21" s="47"/>
      <c r="I21" s="47"/>
      <c r="J21" s="47"/>
      <c r="K21" s="47"/>
      <c r="L21" s="47"/>
    </row>
    <row r="23" spans="1:12" x14ac:dyDescent="0.25">
      <c r="A23" s="23" t="str">
        <f>HYPERLINK("#'Factor List'!A1", "Back to Factor List")</f>
        <v>Back to Factor List</v>
      </c>
      <c r="B23" s="23" t="str">
        <f>HYPERLINK("#'Assumptions'!A1", "Assumptions")</f>
        <v>Assumptions</v>
      </c>
    </row>
    <row r="26" spans="1:12" s="57" customFormat="1" ht="13" x14ac:dyDescent="0.25">
      <c r="A26" s="56" t="s">
        <v>421</v>
      </c>
      <c r="B26" s="56">
        <v>59</v>
      </c>
      <c r="C26" s="56">
        <v>60</v>
      </c>
      <c r="D26" s="56">
        <v>61</v>
      </c>
      <c r="E26" s="56">
        <v>62</v>
      </c>
      <c r="F26" s="56">
        <v>63</v>
      </c>
      <c r="G26" s="56">
        <v>64</v>
      </c>
      <c r="H26" s="56">
        <v>65</v>
      </c>
      <c r="I26" s="56">
        <v>66</v>
      </c>
      <c r="J26" s="56">
        <v>67</v>
      </c>
      <c r="K26" s="56">
        <v>68</v>
      </c>
      <c r="L26" s="56">
        <v>69</v>
      </c>
    </row>
    <row r="27" spans="1:12" x14ac:dyDescent="0.25">
      <c r="A27" s="43">
        <v>0</v>
      </c>
      <c r="B27" s="46">
        <v>0</v>
      </c>
      <c r="C27" s="46">
        <v>0</v>
      </c>
      <c r="D27" s="46">
        <v>0</v>
      </c>
      <c r="E27" s="46">
        <v>0</v>
      </c>
      <c r="F27" s="46">
        <v>0</v>
      </c>
      <c r="G27" s="46">
        <v>0</v>
      </c>
      <c r="H27" s="46">
        <v>0</v>
      </c>
      <c r="I27" s="46">
        <v>0</v>
      </c>
      <c r="J27" s="46">
        <v>0</v>
      </c>
      <c r="K27" s="46">
        <v>0</v>
      </c>
      <c r="L27" s="46">
        <v>0</v>
      </c>
    </row>
    <row r="28" spans="1:12" x14ac:dyDescent="0.25">
      <c r="A28" s="43">
        <v>1</v>
      </c>
      <c r="B28" s="46">
        <v>4.0000000000000001E-3</v>
      </c>
      <c r="C28" s="46">
        <v>4.0000000000000001E-3</v>
      </c>
      <c r="D28" s="46">
        <v>4.0000000000000001E-3</v>
      </c>
      <c r="E28" s="46">
        <v>4.0000000000000001E-3</v>
      </c>
      <c r="F28" s="46">
        <v>4.0000000000000001E-3</v>
      </c>
      <c r="G28" s="46">
        <v>4.0000000000000001E-3</v>
      </c>
      <c r="H28" s="46">
        <v>4.0000000000000001E-3</v>
      </c>
      <c r="I28" s="46">
        <v>5.0000000000000001E-3</v>
      </c>
      <c r="J28" s="46">
        <v>5.0000000000000001E-3</v>
      </c>
      <c r="K28" s="46">
        <v>5.0000000000000001E-3</v>
      </c>
      <c r="L28" s="46">
        <v>5.0000000000000001E-3</v>
      </c>
    </row>
    <row r="29" spans="1:12" x14ac:dyDescent="0.25">
      <c r="A29" s="43">
        <v>2</v>
      </c>
      <c r="B29" s="46">
        <v>8.0000000000000002E-3</v>
      </c>
      <c r="C29" s="46">
        <v>8.0000000000000002E-3</v>
      </c>
      <c r="D29" s="46">
        <v>8.0000000000000002E-3</v>
      </c>
      <c r="E29" s="46">
        <v>8.0000000000000002E-3</v>
      </c>
      <c r="F29" s="46">
        <v>8.0000000000000002E-3</v>
      </c>
      <c r="G29" s="46">
        <v>8.9999999999999993E-3</v>
      </c>
      <c r="H29" s="46">
        <v>8.9999999999999993E-3</v>
      </c>
      <c r="I29" s="46">
        <v>8.9999999999999993E-3</v>
      </c>
      <c r="J29" s="46">
        <v>8.9999999999999993E-3</v>
      </c>
      <c r="K29" s="46">
        <v>0.01</v>
      </c>
      <c r="L29" s="46">
        <v>0.01</v>
      </c>
    </row>
    <row r="30" spans="1:12" x14ac:dyDescent="0.25">
      <c r="A30" s="43">
        <v>3</v>
      </c>
      <c r="B30" s="46">
        <v>1.0999999999999999E-2</v>
      </c>
      <c r="C30" s="46">
        <v>1.0999999999999999E-2</v>
      </c>
      <c r="D30" s="46">
        <v>1.2E-2</v>
      </c>
      <c r="E30" s="46">
        <v>1.2E-2</v>
      </c>
      <c r="F30" s="46">
        <v>1.2999999999999999E-2</v>
      </c>
      <c r="G30" s="46">
        <v>1.2999999999999999E-2</v>
      </c>
      <c r="H30" s="46">
        <v>1.2999999999999999E-2</v>
      </c>
      <c r="I30" s="46">
        <v>1.4E-2</v>
      </c>
      <c r="J30" s="46">
        <v>1.4E-2</v>
      </c>
      <c r="K30" s="46">
        <v>1.4999999999999999E-2</v>
      </c>
      <c r="L30" s="46">
        <v>1.4999999999999999E-2</v>
      </c>
    </row>
    <row r="31" spans="1:12" x14ac:dyDescent="0.25">
      <c r="A31" s="43">
        <v>4</v>
      </c>
      <c r="B31" s="46">
        <v>1.4999999999999999E-2</v>
      </c>
      <c r="C31" s="46">
        <v>1.4999999999999999E-2</v>
      </c>
      <c r="D31" s="46">
        <v>1.6E-2</v>
      </c>
      <c r="E31" s="46">
        <v>1.6E-2</v>
      </c>
      <c r="F31" s="46">
        <v>1.7000000000000001E-2</v>
      </c>
      <c r="G31" s="46">
        <v>1.7000000000000001E-2</v>
      </c>
      <c r="H31" s="46">
        <v>1.7999999999999999E-2</v>
      </c>
      <c r="I31" s="46">
        <v>1.7999999999999999E-2</v>
      </c>
      <c r="J31" s="46">
        <v>1.9E-2</v>
      </c>
      <c r="K31" s="46">
        <v>0.02</v>
      </c>
      <c r="L31" s="46">
        <v>2.1000000000000001E-2</v>
      </c>
    </row>
    <row r="32" spans="1:12" x14ac:dyDescent="0.25">
      <c r="A32" s="43">
        <v>5</v>
      </c>
      <c r="B32" s="46">
        <v>1.9E-2</v>
      </c>
      <c r="C32" s="46">
        <v>1.9E-2</v>
      </c>
      <c r="D32" s="46">
        <v>0.02</v>
      </c>
      <c r="E32" s="46">
        <v>0.02</v>
      </c>
      <c r="F32" s="46">
        <v>2.1000000000000001E-2</v>
      </c>
      <c r="G32" s="46">
        <v>2.1999999999999999E-2</v>
      </c>
      <c r="H32" s="46">
        <v>2.1999999999999999E-2</v>
      </c>
      <c r="I32" s="46">
        <v>2.3E-2</v>
      </c>
      <c r="J32" s="46">
        <v>2.4E-2</v>
      </c>
      <c r="K32" s="46">
        <v>2.4E-2</v>
      </c>
      <c r="L32" s="46">
        <v>2.5999999999999999E-2</v>
      </c>
    </row>
    <row r="33" spans="1:12" x14ac:dyDescent="0.25">
      <c r="A33" s="43">
        <v>6</v>
      </c>
      <c r="B33" s="46">
        <v>2.3E-2</v>
      </c>
      <c r="C33" s="46">
        <v>2.3E-2</v>
      </c>
      <c r="D33" s="46">
        <v>2.4E-2</v>
      </c>
      <c r="E33" s="46">
        <v>2.4E-2</v>
      </c>
      <c r="F33" s="46">
        <v>2.5000000000000001E-2</v>
      </c>
      <c r="G33" s="46">
        <v>2.5999999999999999E-2</v>
      </c>
      <c r="H33" s="46">
        <v>2.7E-2</v>
      </c>
      <c r="I33" s="46">
        <v>2.8000000000000001E-2</v>
      </c>
      <c r="J33" s="46">
        <v>2.8000000000000001E-2</v>
      </c>
      <c r="K33" s="46">
        <v>2.9000000000000001E-2</v>
      </c>
      <c r="L33" s="46">
        <v>3.1E-2</v>
      </c>
    </row>
    <row r="34" spans="1:12" x14ac:dyDescent="0.25">
      <c r="A34" s="43">
        <v>7</v>
      </c>
      <c r="B34" s="46">
        <v>2.7E-2</v>
      </c>
      <c r="C34" s="46">
        <v>2.7E-2</v>
      </c>
      <c r="D34" s="46">
        <v>2.8000000000000001E-2</v>
      </c>
      <c r="E34" s="46">
        <v>2.8000000000000001E-2</v>
      </c>
      <c r="F34" s="46">
        <v>2.9000000000000001E-2</v>
      </c>
      <c r="G34" s="46">
        <v>0.03</v>
      </c>
      <c r="H34" s="46">
        <v>3.1E-2</v>
      </c>
      <c r="I34" s="46">
        <v>3.2000000000000001E-2</v>
      </c>
      <c r="J34" s="46">
        <v>3.3000000000000002E-2</v>
      </c>
      <c r="K34" s="46">
        <v>3.4000000000000002E-2</v>
      </c>
      <c r="L34" s="46">
        <v>3.5999999999999997E-2</v>
      </c>
    </row>
    <row r="35" spans="1:12" x14ac:dyDescent="0.25">
      <c r="A35" s="43">
        <v>8</v>
      </c>
      <c r="B35" s="46">
        <v>0.03</v>
      </c>
      <c r="C35" s="46">
        <v>0.03</v>
      </c>
      <c r="D35" s="46">
        <v>3.1E-2</v>
      </c>
      <c r="E35" s="46">
        <v>3.2000000000000001E-2</v>
      </c>
      <c r="F35" s="46">
        <v>3.4000000000000002E-2</v>
      </c>
      <c r="G35" s="46">
        <v>3.5000000000000003E-2</v>
      </c>
      <c r="H35" s="46">
        <v>3.5999999999999997E-2</v>
      </c>
      <c r="I35" s="46">
        <v>3.6999999999999998E-2</v>
      </c>
      <c r="J35" s="46">
        <v>3.7999999999999999E-2</v>
      </c>
      <c r="K35" s="46">
        <v>3.9E-2</v>
      </c>
      <c r="L35" s="46">
        <v>4.1000000000000002E-2</v>
      </c>
    </row>
    <row r="36" spans="1:12" x14ac:dyDescent="0.25">
      <c r="A36" s="43">
        <v>9</v>
      </c>
      <c r="B36" s="46">
        <v>3.4000000000000002E-2</v>
      </c>
      <c r="C36" s="46">
        <v>3.4000000000000002E-2</v>
      </c>
      <c r="D36" s="46">
        <v>3.5000000000000003E-2</v>
      </c>
      <c r="E36" s="46">
        <v>3.5999999999999997E-2</v>
      </c>
      <c r="F36" s="46">
        <v>3.7999999999999999E-2</v>
      </c>
      <c r="G36" s="46">
        <v>3.9E-2</v>
      </c>
      <c r="H36" s="46">
        <v>0.04</v>
      </c>
      <c r="I36" s="46">
        <v>4.1000000000000002E-2</v>
      </c>
      <c r="J36" s="46">
        <v>4.2999999999999997E-2</v>
      </c>
      <c r="K36" s="46">
        <v>4.3999999999999997E-2</v>
      </c>
      <c r="L36" s="46">
        <v>4.5999999999999999E-2</v>
      </c>
    </row>
    <row r="37" spans="1:12" x14ac:dyDescent="0.25">
      <c r="A37" s="43">
        <v>10</v>
      </c>
      <c r="B37" s="46">
        <v>3.7999999999999999E-2</v>
      </c>
      <c r="C37" s="46">
        <v>3.7999999999999999E-2</v>
      </c>
      <c r="D37" s="46">
        <v>3.9E-2</v>
      </c>
      <c r="E37" s="46">
        <v>4.1000000000000002E-2</v>
      </c>
      <c r="F37" s="46">
        <v>4.2000000000000003E-2</v>
      </c>
      <c r="G37" s="46">
        <v>4.2999999999999997E-2</v>
      </c>
      <c r="H37" s="46">
        <v>4.4999999999999998E-2</v>
      </c>
      <c r="I37" s="46">
        <v>4.5999999999999999E-2</v>
      </c>
      <c r="J37" s="46">
        <v>4.7E-2</v>
      </c>
      <c r="K37" s="46">
        <v>4.9000000000000002E-2</v>
      </c>
      <c r="L37" s="46">
        <v>5.0999999999999997E-2</v>
      </c>
    </row>
    <row r="38" spans="1:12" x14ac:dyDescent="0.25">
      <c r="A38" s="43">
        <v>11</v>
      </c>
      <c r="B38" s="46">
        <v>4.2000000000000003E-2</v>
      </c>
      <c r="C38" s="46">
        <v>4.2000000000000003E-2</v>
      </c>
      <c r="D38" s="46">
        <v>4.2999999999999997E-2</v>
      </c>
      <c r="E38" s="46">
        <v>4.4999999999999998E-2</v>
      </c>
      <c r="F38" s="46">
        <v>4.5999999999999999E-2</v>
      </c>
      <c r="G38" s="46">
        <v>4.8000000000000001E-2</v>
      </c>
      <c r="H38" s="46">
        <v>4.9000000000000002E-2</v>
      </c>
      <c r="I38" s="46">
        <v>5.0999999999999997E-2</v>
      </c>
      <c r="J38" s="46">
        <v>5.1999999999999998E-2</v>
      </c>
      <c r="K38" s="46">
        <v>5.3999999999999999E-2</v>
      </c>
      <c r="L38" s="46">
        <v>5.7000000000000002E-2</v>
      </c>
    </row>
  </sheetData>
  <sheetProtection algorithmName="SHA-512" hashValue="nraoag4B6wAJYF2Cbxl+NSpg4fZN+fpEArkNtcEhs3lvJ68qd0R6u9egc6cY1XEL0uuTrx0gfQILOF1QAEcwiA==" saltValue="Ze5TMnmYMQ6ZU4YezMfY5A==" spinCount="100000" sheet="1" objects="1" scenarios="1"/>
  <conditionalFormatting sqref="A6:A21">
    <cfRule type="expression" dxfId="327" priority="1" stopIfTrue="1">
      <formula>MOD(ROW(),2)=0</formula>
    </cfRule>
    <cfRule type="expression" dxfId="326" priority="2" stopIfTrue="1">
      <formula>MOD(ROW(),2)&lt;&gt;0</formula>
    </cfRule>
  </conditionalFormatting>
  <conditionalFormatting sqref="B6:L21">
    <cfRule type="expression" dxfId="325" priority="3" stopIfTrue="1">
      <formula>MOD(ROW(),2)=0</formula>
    </cfRule>
    <cfRule type="expression" dxfId="324" priority="4" stopIfTrue="1">
      <formula>MOD(ROW(),2)&lt;&gt;0</formula>
    </cfRule>
  </conditionalFormatting>
  <conditionalFormatting sqref="A26:A38">
    <cfRule type="expression" dxfId="323" priority="5" stopIfTrue="1">
      <formula>MOD(ROW(),2)=0</formula>
    </cfRule>
    <cfRule type="expression" dxfId="322" priority="6" stopIfTrue="1">
      <formula>MOD(ROW(),2)&lt;&gt;0</formula>
    </cfRule>
  </conditionalFormatting>
  <conditionalFormatting sqref="B26:L38">
    <cfRule type="expression" dxfId="321" priority="7" stopIfTrue="1">
      <formula>MOD(ROW(),2)=0</formula>
    </cfRule>
    <cfRule type="expression" dxfId="320"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B303-4C4B-45CF-9394-A60DD9CA7477}">
  <sheetPr codeName="Sheet60"/>
  <dimension ref="A1:C41"/>
  <sheetViews>
    <sheetView showGridLines="0" workbookViewId="0">
      <selection activeCell="A6" sqref="A6"/>
    </sheetView>
  </sheetViews>
  <sheetFormatPr defaultRowHeight="12.5" x14ac:dyDescent="0.25"/>
  <cols>
    <col min="1" max="1" width="31.6328125" customWidth="1"/>
    <col min="2" max="2" width="22.6328125" customWidth="1"/>
    <col min="3" max="3" width="28.453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Triv Comm - x-501</v>
      </c>
    </row>
    <row r="6" spans="1:3" x14ac:dyDescent="0.25">
      <c r="A6" s="40" t="s">
        <v>390</v>
      </c>
      <c r="B6" s="47" t="s">
        <v>391</v>
      </c>
      <c r="C6" s="47"/>
    </row>
    <row r="7" spans="1:3" x14ac:dyDescent="0.25">
      <c r="A7" s="40" t="s">
        <v>392</v>
      </c>
      <c r="B7" s="47" t="s">
        <v>31</v>
      </c>
      <c r="C7" s="47"/>
    </row>
    <row r="8" spans="1:3" x14ac:dyDescent="0.25">
      <c r="A8" s="40" t="s">
        <v>138</v>
      </c>
      <c r="B8" s="47" t="s">
        <v>290</v>
      </c>
      <c r="C8" s="47"/>
    </row>
    <row r="9" spans="1:3" x14ac:dyDescent="0.25">
      <c r="A9" s="40" t="s">
        <v>139</v>
      </c>
      <c r="B9" s="47" t="s">
        <v>291</v>
      </c>
      <c r="C9" s="47"/>
    </row>
    <row r="10" spans="1:3" ht="25" x14ac:dyDescent="0.25">
      <c r="A10" s="40" t="s">
        <v>6</v>
      </c>
      <c r="B10" s="47" t="s">
        <v>292</v>
      </c>
      <c r="C10" s="47"/>
    </row>
    <row r="11" spans="1:3" x14ac:dyDescent="0.25">
      <c r="A11" s="40" t="s">
        <v>140</v>
      </c>
      <c r="B11" s="47" t="s">
        <v>233</v>
      </c>
      <c r="C11" s="47"/>
    </row>
    <row r="12" spans="1:3" x14ac:dyDescent="0.25">
      <c r="A12" s="40" t="s">
        <v>141</v>
      </c>
      <c r="B12" s="47" t="s">
        <v>293</v>
      </c>
      <c r="C12" s="47"/>
    </row>
    <row r="13" spans="1:3" x14ac:dyDescent="0.25">
      <c r="A13" s="40" t="s">
        <v>393</v>
      </c>
      <c r="B13" s="47">
        <v>1</v>
      </c>
      <c r="C13" s="47"/>
    </row>
    <row r="14" spans="1:3" x14ac:dyDescent="0.25">
      <c r="A14" s="40" t="s">
        <v>143</v>
      </c>
      <c r="B14" s="47">
        <v>501</v>
      </c>
      <c r="C14" s="47"/>
    </row>
    <row r="15" spans="1:3" x14ac:dyDescent="0.25">
      <c r="A15" s="40" t="s">
        <v>394</v>
      </c>
      <c r="B15" s="47" t="s">
        <v>294</v>
      </c>
      <c r="C15" s="47"/>
    </row>
    <row r="16" spans="1:3" x14ac:dyDescent="0.25">
      <c r="A16" s="40" t="s">
        <v>145</v>
      </c>
      <c r="B16" s="47" t="s">
        <v>295</v>
      </c>
      <c r="C16" s="47"/>
    </row>
    <row r="17" spans="1:3" x14ac:dyDescent="0.25">
      <c r="A17" s="41" t="s">
        <v>395</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158</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39" x14ac:dyDescent="0.25">
      <c r="A26" s="56" t="s">
        <v>397</v>
      </c>
      <c r="B26" s="56" t="s">
        <v>422</v>
      </c>
      <c r="C26" s="56" t="s">
        <v>423</v>
      </c>
    </row>
    <row r="27" spans="1:3" x14ac:dyDescent="0.25">
      <c r="A27" s="43">
        <v>60</v>
      </c>
      <c r="B27" s="45">
        <v>19.577000000000002</v>
      </c>
      <c r="C27" s="45">
        <v>3.8730000000000002</v>
      </c>
    </row>
    <row r="28" spans="1:3" x14ac:dyDescent="0.25">
      <c r="A28" s="43">
        <v>61</v>
      </c>
      <c r="B28" s="45">
        <v>18.957999999999998</v>
      </c>
      <c r="C28" s="45">
        <v>3.8860000000000001</v>
      </c>
    </row>
    <row r="29" spans="1:3" x14ac:dyDescent="0.25">
      <c r="A29" s="43">
        <v>62</v>
      </c>
      <c r="B29" s="45">
        <v>18.335000000000001</v>
      </c>
      <c r="C29" s="45">
        <v>3.8959999999999999</v>
      </c>
    </row>
    <row r="30" spans="1:3" x14ac:dyDescent="0.25">
      <c r="A30" s="43">
        <v>63</v>
      </c>
      <c r="B30" s="45">
        <v>17.709</v>
      </c>
      <c r="C30" s="45">
        <v>3.9020000000000001</v>
      </c>
    </row>
    <row r="31" spans="1:3" x14ac:dyDescent="0.25">
      <c r="A31" s="43">
        <v>64</v>
      </c>
      <c r="B31" s="45">
        <v>17.082000000000001</v>
      </c>
      <c r="C31" s="45">
        <v>3.9039999999999999</v>
      </c>
    </row>
    <row r="32" spans="1:3" x14ac:dyDescent="0.25">
      <c r="A32" s="43">
        <v>65</v>
      </c>
      <c r="B32" s="45">
        <v>16.454000000000001</v>
      </c>
      <c r="C32" s="45">
        <v>3.9009999999999998</v>
      </c>
    </row>
    <row r="33" spans="1:3" x14ac:dyDescent="0.25">
      <c r="A33" s="43">
        <v>66</v>
      </c>
      <c r="B33" s="45">
        <v>15.824999999999999</v>
      </c>
      <c r="C33" s="45">
        <v>3.8940000000000001</v>
      </c>
    </row>
    <row r="34" spans="1:3" x14ac:dyDescent="0.25">
      <c r="A34" s="43">
        <v>67</v>
      </c>
      <c r="B34" s="45">
        <v>15.196999999999999</v>
      </c>
      <c r="C34" s="45">
        <v>3.883</v>
      </c>
    </row>
    <row r="35" spans="1:3" x14ac:dyDescent="0.25">
      <c r="A35" s="43">
        <v>68</v>
      </c>
      <c r="B35" s="45">
        <v>14.569000000000001</v>
      </c>
      <c r="C35" s="45">
        <v>3.867</v>
      </c>
    </row>
    <row r="36" spans="1:3" x14ac:dyDescent="0.25">
      <c r="A36" s="43">
        <v>69</v>
      </c>
      <c r="B36" s="45">
        <v>13.943</v>
      </c>
      <c r="C36" s="45">
        <v>3.8460000000000001</v>
      </c>
    </row>
    <row r="37" spans="1:3" x14ac:dyDescent="0.25">
      <c r="A37" s="43">
        <v>70</v>
      </c>
      <c r="B37" s="45">
        <v>13.317</v>
      </c>
      <c r="C37" s="45">
        <v>3.82</v>
      </c>
    </row>
    <row r="38" spans="1:3" x14ac:dyDescent="0.25">
      <c r="A38" s="43">
        <v>71</v>
      </c>
      <c r="B38" s="45">
        <v>12.696</v>
      </c>
      <c r="C38" s="45">
        <v>3.7890000000000001</v>
      </c>
    </row>
    <row r="39" spans="1:3" x14ac:dyDescent="0.25">
      <c r="A39" s="43">
        <v>72</v>
      </c>
      <c r="B39" s="45">
        <v>12.079000000000001</v>
      </c>
      <c r="C39" s="45">
        <v>3.7519999999999998</v>
      </c>
    </row>
    <row r="40" spans="1:3" x14ac:dyDescent="0.25">
      <c r="A40" s="43">
        <v>73</v>
      </c>
      <c r="B40" s="45">
        <v>11.468</v>
      </c>
      <c r="C40" s="45">
        <v>3.7069999999999999</v>
      </c>
    </row>
    <row r="41" spans="1:3" x14ac:dyDescent="0.25">
      <c r="A41" s="43">
        <v>74</v>
      </c>
      <c r="B41" s="45">
        <v>10.864000000000001</v>
      </c>
      <c r="C41" s="45">
        <v>3.5609999999999999</v>
      </c>
    </row>
  </sheetData>
  <sheetProtection algorithmName="SHA-512" hashValue="vhM/WRGgEX1wFFZljUgWxcFJtjR07enjtVXkvqSk8sgqZhMcqV6lBIO9284S9qNEatUbw34eE9skgSnobrz3Tg==" saltValue="8eBQ5WqWW6yxmcwnUuLUfg==" spinCount="100000" sheet="1" objects="1" scenarios="1"/>
  <conditionalFormatting sqref="A6:A21">
    <cfRule type="expression" dxfId="317" priority="1" stopIfTrue="1">
      <formula>MOD(ROW(),2)=0</formula>
    </cfRule>
    <cfRule type="expression" dxfId="316" priority="2" stopIfTrue="1">
      <formula>MOD(ROW(),2)&lt;&gt;0</formula>
    </cfRule>
  </conditionalFormatting>
  <conditionalFormatting sqref="B6:C21">
    <cfRule type="expression" dxfId="315" priority="3" stopIfTrue="1">
      <formula>MOD(ROW(),2)=0</formula>
    </cfRule>
    <cfRule type="expression" dxfId="314" priority="4" stopIfTrue="1">
      <formula>MOD(ROW(),2)&lt;&gt;0</formula>
    </cfRule>
  </conditionalFormatting>
  <conditionalFormatting sqref="A26:A41">
    <cfRule type="expression" dxfId="313" priority="5" stopIfTrue="1">
      <formula>MOD(ROW(),2)=0</formula>
    </cfRule>
    <cfRule type="expression" dxfId="312" priority="6" stopIfTrue="1">
      <formula>MOD(ROW(),2)&lt;&gt;0</formula>
    </cfRule>
  </conditionalFormatting>
  <conditionalFormatting sqref="B26:C41">
    <cfRule type="expression" dxfId="311" priority="7" stopIfTrue="1">
      <formula>MOD(ROW(),2)=0</formula>
    </cfRule>
    <cfRule type="expression" dxfId="310"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A4BA-A245-4ABF-8180-EB76C7989A41}">
  <sheetPr codeName="Sheet61"/>
  <dimension ref="A1:B101"/>
  <sheetViews>
    <sheetView showGridLines="0" workbookViewId="0">
      <selection activeCell="A6" sqref="A6"/>
    </sheetView>
  </sheetViews>
  <sheetFormatPr defaultRowHeight="12.5" x14ac:dyDescent="0.25"/>
  <cols>
    <col min="1" max="1" width="31.632812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Triv Comm - x-502</v>
      </c>
    </row>
    <row r="6" spans="1:2" x14ac:dyDescent="0.25">
      <c r="A6" s="40" t="s">
        <v>390</v>
      </c>
      <c r="B6" s="47" t="s">
        <v>391</v>
      </c>
    </row>
    <row r="7" spans="1:2" x14ac:dyDescent="0.25">
      <c r="A7" s="40" t="s">
        <v>392</v>
      </c>
      <c r="B7" s="47" t="s">
        <v>31</v>
      </c>
    </row>
    <row r="8" spans="1:2" x14ac:dyDescent="0.25">
      <c r="A8" s="40" t="s">
        <v>138</v>
      </c>
      <c r="B8" s="47" t="s">
        <v>290</v>
      </c>
    </row>
    <row r="9" spans="1:2" x14ac:dyDescent="0.25">
      <c r="A9" s="40" t="s">
        <v>139</v>
      </c>
      <c r="B9" s="47" t="s">
        <v>291</v>
      </c>
    </row>
    <row r="10" spans="1:2" ht="62.5" x14ac:dyDescent="0.25">
      <c r="A10" s="40" t="s">
        <v>6</v>
      </c>
      <c r="B10" s="47" t="s">
        <v>296</v>
      </c>
    </row>
    <row r="11" spans="1:2" x14ac:dyDescent="0.25">
      <c r="A11" s="40" t="s">
        <v>140</v>
      </c>
      <c r="B11" s="47" t="s">
        <v>233</v>
      </c>
    </row>
    <row r="12" spans="1:2" x14ac:dyDescent="0.25">
      <c r="A12" s="40" t="s">
        <v>141</v>
      </c>
      <c r="B12" s="47" t="s">
        <v>293</v>
      </c>
    </row>
    <row r="13" spans="1:2" x14ac:dyDescent="0.25">
      <c r="A13" s="40" t="s">
        <v>393</v>
      </c>
      <c r="B13" s="47">
        <v>1</v>
      </c>
    </row>
    <row r="14" spans="1:2" x14ac:dyDescent="0.25">
      <c r="A14" s="40" t="s">
        <v>143</v>
      </c>
      <c r="B14" s="47">
        <v>502</v>
      </c>
    </row>
    <row r="15" spans="1:2" x14ac:dyDescent="0.25">
      <c r="A15" s="40" t="s">
        <v>394</v>
      </c>
      <c r="B15" s="47" t="s">
        <v>297</v>
      </c>
    </row>
    <row r="16" spans="1:2" x14ac:dyDescent="0.25">
      <c r="A16" s="40" t="s">
        <v>145</v>
      </c>
      <c r="B16" s="47" t="s">
        <v>298</v>
      </c>
    </row>
    <row r="17" spans="1:2" x14ac:dyDescent="0.25">
      <c r="A17" s="41" t="s">
        <v>395</v>
      </c>
      <c r="B17" s="47"/>
    </row>
    <row r="18" spans="1:2" x14ac:dyDescent="0.25">
      <c r="A18" s="40" t="s">
        <v>147</v>
      </c>
      <c r="B18" s="48">
        <v>45135</v>
      </c>
    </row>
    <row r="19" spans="1:2" x14ac:dyDescent="0.25">
      <c r="A19" s="40" t="s">
        <v>148</v>
      </c>
      <c r="B19" s="48">
        <v>45135</v>
      </c>
    </row>
    <row r="20" spans="1:2" x14ac:dyDescent="0.25">
      <c r="A20" s="40" t="s">
        <v>149</v>
      </c>
      <c r="B20" s="47" t="s">
        <v>158</v>
      </c>
    </row>
    <row r="21" spans="1:2" x14ac:dyDescent="0.25">
      <c r="A21" s="40" t="s">
        <v>396</v>
      </c>
      <c r="B21" s="47" t="s">
        <v>78</v>
      </c>
    </row>
    <row r="23" spans="1:2" x14ac:dyDescent="0.25">
      <c r="A23" s="23" t="str">
        <f>HYPERLINK("#'Factor List'!A1", "Back to Factor List")</f>
        <v>Back to Factor List</v>
      </c>
      <c r="B23" s="23" t="str">
        <f>HYPERLINK("#'Assumptions'!A1", "Assumptions")</f>
        <v>Assumptions</v>
      </c>
    </row>
    <row r="26" spans="1:2" s="57" customFormat="1" ht="13" x14ac:dyDescent="0.25">
      <c r="A26" s="56" t="s">
        <v>397</v>
      </c>
      <c r="B26" s="56" t="s">
        <v>424</v>
      </c>
    </row>
    <row r="27" spans="1:2" x14ac:dyDescent="0.25">
      <c r="A27" s="43">
        <v>25</v>
      </c>
      <c r="B27" s="45">
        <v>37.994999999999997</v>
      </c>
    </row>
    <row r="28" spans="1:2" x14ac:dyDescent="0.25">
      <c r="A28" s="43">
        <v>26</v>
      </c>
      <c r="B28" s="45">
        <v>37.603000000000002</v>
      </c>
    </row>
    <row r="29" spans="1:2" x14ac:dyDescent="0.25">
      <c r="A29" s="43">
        <v>27</v>
      </c>
      <c r="B29" s="45">
        <v>37.204999999999998</v>
      </c>
    </row>
    <row r="30" spans="1:2" x14ac:dyDescent="0.25">
      <c r="A30" s="43">
        <v>28</v>
      </c>
      <c r="B30" s="45">
        <v>36.801000000000002</v>
      </c>
    </row>
    <row r="31" spans="1:2" x14ac:dyDescent="0.25">
      <c r="A31" s="43">
        <v>29</v>
      </c>
      <c r="B31" s="45">
        <v>36.39</v>
      </c>
    </row>
    <row r="32" spans="1:2" x14ac:dyDescent="0.25">
      <c r="A32" s="43">
        <v>30</v>
      </c>
      <c r="B32" s="45">
        <v>35.972000000000001</v>
      </c>
    </row>
    <row r="33" spans="1:2" x14ac:dyDescent="0.25">
      <c r="A33" s="43">
        <v>31</v>
      </c>
      <c r="B33" s="45">
        <v>35.548000000000002</v>
      </c>
    </row>
    <row r="34" spans="1:2" x14ac:dyDescent="0.25">
      <c r="A34" s="43">
        <v>32</v>
      </c>
      <c r="B34" s="45">
        <v>35.116999999999997</v>
      </c>
    </row>
    <row r="35" spans="1:2" x14ac:dyDescent="0.25">
      <c r="A35" s="43">
        <v>33</v>
      </c>
      <c r="B35" s="45">
        <v>34.68</v>
      </c>
    </row>
    <row r="36" spans="1:2" x14ac:dyDescent="0.25">
      <c r="A36" s="43">
        <v>34</v>
      </c>
      <c r="B36" s="45">
        <v>34.235999999999997</v>
      </c>
    </row>
    <row r="37" spans="1:2" x14ac:dyDescent="0.25">
      <c r="A37" s="43">
        <v>35</v>
      </c>
      <c r="B37" s="45">
        <v>33.786000000000001</v>
      </c>
    </row>
    <row r="38" spans="1:2" x14ac:dyDescent="0.25">
      <c r="A38" s="43">
        <v>36</v>
      </c>
      <c r="B38" s="45">
        <v>33.33</v>
      </c>
    </row>
    <row r="39" spans="1:2" x14ac:dyDescent="0.25">
      <c r="A39" s="43">
        <v>37</v>
      </c>
      <c r="B39" s="45">
        <v>32.866999999999997</v>
      </c>
    </row>
    <row r="40" spans="1:2" x14ac:dyDescent="0.25">
      <c r="A40" s="43">
        <v>38</v>
      </c>
      <c r="B40" s="45">
        <v>32.398000000000003</v>
      </c>
    </row>
    <row r="41" spans="1:2" x14ac:dyDescent="0.25">
      <c r="A41" s="43">
        <v>39</v>
      </c>
      <c r="B41" s="45">
        <v>31.922999999999998</v>
      </c>
    </row>
    <row r="42" spans="1:2" x14ac:dyDescent="0.25">
      <c r="A42" s="43">
        <v>40</v>
      </c>
      <c r="B42" s="45">
        <v>31.440999999999999</v>
      </c>
    </row>
    <row r="43" spans="1:2" x14ac:dyDescent="0.25">
      <c r="A43" s="43">
        <v>41</v>
      </c>
      <c r="B43" s="45">
        <v>30.954000000000001</v>
      </c>
    </row>
    <row r="44" spans="1:2" x14ac:dyDescent="0.25">
      <c r="A44" s="43">
        <v>42</v>
      </c>
      <c r="B44" s="45">
        <v>30.460999999999999</v>
      </c>
    </row>
    <row r="45" spans="1:2" x14ac:dyDescent="0.25">
      <c r="A45" s="43">
        <v>43</v>
      </c>
      <c r="B45" s="45">
        <v>29.962</v>
      </c>
    </row>
    <row r="46" spans="1:2" x14ac:dyDescent="0.25">
      <c r="A46" s="43">
        <v>44</v>
      </c>
      <c r="B46" s="45">
        <v>29.457999999999998</v>
      </c>
    </row>
    <row r="47" spans="1:2" x14ac:dyDescent="0.25">
      <c r="A47" s="43">
        <v>45</v>
      </c>
      <c r="B47" s="45">
        <v>28.95</v>
      </c>
    </row>
    <row r="48" spans="1:2" x14ac:dyDescent="0.25">
      <c r="A48" s="43">
        <v>46</v>
      </c>
      <c r="B48" s="45">
        <v>28.437999999999999</v>
      </c>
    </row>
    <row r="49" spans="1:2" x14ac:dyDescent="0.25">
      <c r="A49" s="43">
        <v>47</v>
      </c>
      <c r="B49" s="45">
        <v>27.922000000000001</v>
      </c>
    </row>
    <row r="50" spans="1:2" x14ac:dyDescent="0.25">
      <c r="A50" s="43">
        <v>48</v>
      </c>
      <c r="B50" s="45">
        <v>27.401</v>
      </c>
    </row>
    <row r="51" spans="1:2" x14ac:dyDescent="0.25">
      <c r="A51" s="43">
        <v>49</v>
      </c>
      <c r="B51" s="45">
        <v>26.873999999999999</v>
      </c>
    </row>
    <row r="52" spans="1:2" x14ac:dyDescent="0.25">
      <c r="A52" s="43">
        <v>50</v>
      </c>
      <c r="B52" s="45">
        <v>26.343</v>
      </c>
    </row>
    <row r="53" spans="1:2" x14ac:dyDescent="0.25">
      <c r="A53" s="43">
        <v>51</v>
      </c>
      <c r="B53" s="45">
        <v>25.805</v>
      </c>
    </row>
    <row r="54" spans="1:2" x14ac:dyDescent="0.25">
      <c r="A54" s="43">
        <v>52</v>
      </c>
      <c r="B54" s="45">
        <v>25.262</v>
      </c>
    </row>
    <row r="55" spans="1:2" x14ac:dyDescent="0.25">
      <c r="A55" s="43">
        <v>53</v>
      </c>
      <c r="B55" s="45">
        <v>24.713999999999999</v>
      </c>
    </row>
    <row r="56" spans="1:2" x14ac:dyDescent="0.25">
      <c r="A56" s="43">
        <v>54</v>
      </c>
      <c r="B56" s="45">
        <v>24.158999999999999</v>
      </c>
    </row>
    <row r="57" spans="1:2" x14ac:dyDescent="0.25">
      <c r="A57" s="43">
        <v>55</v>
      </c>
      <c r="B57" s="45">
        <v>23.599</v>
      </c>
    </row>
    <row r="58" spans="1:2" x14ac:dyDescent="0.25">
      <c r="A58" s="43">
        <v>56</v>
      </c>
      <c r="B58" s="45">
        <v>23.033000000000001</v>
      </c>
    </row>
    <row r="59" spans="1:2" x14ac:dyDescent="0.25">
      <c r="A59" s="43">
        <v>57</v>
      </c>
      <c r="B59" s="45">
        <v>22.460999999999999</v>
      </c>
    </row>
    <row r="60" spans="1:2" x14ac:dyDescent="0.25">
      <c r="A60" s="43">
        <v>58</v>
      </c>
      <c r="B60" s="45">
        <v>21.884</v>
      </c>
    </row>
    <row r="61" spans="1:2" x14ac:dyDescent="0.25">
      <c r="A61" s="43">
        <v>59</v>
      </c>
      <c r="B61" s="45">
        <v>21.302</v>
      </c>
    </row>
    <row r="62" spans="1:2" x14ac:dyDescent="0.25">
      <c r="A62" s="43">
        <v>60</v>
      </c>
      <c r="B62" s="45">
        <v>20.715</v>
      </c>
    </row>
    <row r="63" spans="1:2" x14ac:dyDescent="0.25">
      <c r="A63" s="43">
        <v>61</v>
      </c>
      <c r="B63" s="45">
        <v>20.123000000000001</v>
      </c>
    </row>
    <row r="64" spans="1:2" x14ac:dyDescent="0.25">
      <c r="A64" s="43">
        <v>62</v>
      </c>
      <c r="B64" s="45">
        <v>19.527000000000001</v>
      </c>
    </row>
    <row r="65" spans="1:2" x14ac:dyDescent="0.25">
      <c r="A65" s="43">
        <v>63</v>
      </c>
      <c r="B65" s="45">
        <v>18.925999999999998</v>
      </c>
    </row>
    <row r="66" spans="1:2" x14ac:dyDescent="0.25">
      <c r="A66" s="43">
        <v>64</v>
      </c>
      <c r="B66" s="45">
        <v>18.321999999999999</v>
      </c>
    </row>
    <row r="67" spans="1:2" x14ac:dyDescent="0.25">
      <c r="A67" s="43">
        <v>65</v>
      </c>
      <c r="B67" s="45">
        <v>17.715</v>
      </c>
    </row>
    <row r="68" spans="1:2" x14ac:dyDescent="0.25">
      <c r="A68" s="43">
        <v>66</v>
      </c>
      <c r="B68" s="45">
        <v>17.105</v>
      </c>
    </row>
    <row r="69" spans="1:2" x14ac:dyDescent="0.25">
      <c r="A69" s="43">
        <v>67</v>
      </c>
      <c r="B69" s="45">
        <v>16.492000000000001</v>
      </c>
    </row>
    <row r="70" spans="1:2" x14ac:dyDescent="0.25">
      <c r="A70" s="43">
        <v>68</v>
      </c>
      <c r="B70" s="45">
        <v>15.877000000000001</v>
      </c>
    </row>
    <row r="71" spans="1:2" x14ac:dyDescent="0.25">
      <c r="A71" s="43">
        <v>69</v>
      </c>
      <c r="B71" s="45">
        <v>15.259</v>
      </c>
    </row>
    <row r="72" spans="1:2" x14ac:dyDescent="0.25">
      <c r="A72" s="43">
        <v>70</v>
      </c>
      <c r="B72" s="45">
        <v>14.638</v>
      </c>
    </row>
    <row r="73" spans="1:2" x14ac:dyDescent="0.25">
      <c r="A73" s="43">
        <v>71</v>
      </c>
      <c r="B73" s="45">
        <v>14.016</v>
      </c>
    </row>
    <row r="74" spans="1:2" x14ac:dyDescent="0.25">
      <c r="A74" s="43">
        <v>72</v>
      </c>
      <c r="B74" s="45">
        <v>13.398999999999999</v>
      </c>
    </row>
    <row r="75" spans="1:2" x14ac:dyDescent="0.25">
      <c r="A75" s="43">
        <v>73</v>
      </c>
      <c r="B75" s="45">
        <v>12.784000000000001</v>
      </c>
    </row>
    <row r="76" spans="1:2" x14ac:dyDescent="0.25">
      <c r="A76" s="43">
        <v>74</v>
      </c>
      <c r="B76" s="45">
        <v>12.170999999999999</v>
      </c>
    </row>
    <row r="77" spans="1:2" x14ac:dyDescent="0.25">
      <c r="A77" s="43">
        <v>75</v>
      </c>
      <c r="B77" s="45">
        <v>11.561999999999999</v>
      </c>
    </row>
    <row r="78" spans="1:2" x14ac:dyDescent="0.25">
      <c r="A78" s="43">
        <v>76</v>
      </c>
      <c r="B78" s="45">
        <v>10.958</v>
      </c>
    </row>
    <row r="79" spans="1:2" x14ac:dyDescent="0.25">
      <c r="A79" s="43">
        <v>77</v>
      </c>
      <c r="B79" s="45">
        <v>10.362</v>
      </c>
    </row>
    <row r="80" spans="1:2" x14ac:dyDescent="0.25">
      <c r="A80" s="43">
        <v>78</v>
      </c>
      <c r="B80" s="45">
        <v>9.7739999999999991</v>
      </c>
    </row>
    <row r="81" spans="1:2" x14ac:dyDescent="0.25">
      <c r="A81" s="43">
        <v>79</v>
      </c>
      <c r="B81" s="45">
        <v>9.1969999999999992</v>
      </c>
    </row>
    <row r="82" spans="1:2" x14ac:dyDescent="0.25">
      <c r="A82" s="43">
        <v>80</v>
      </c>
      <c r="B82" s="45">
        <v>8.6319999999999997</v>
      </c>
    </row>
    <row r="83" spans="1:2" x14ac:dyDescent="0.25">
      <c r="A83" s="43">
        <v>81</v>
      </c>
      <c r="B83" s="45">
        <v>8.08</v>
      </c>
    </row>
    <row r="84" spans="1:2" x14ac:dyDescent="0.25">
      <c r="A84" s="43">
        <v>82</v>
      </c>
      <c r="B84" s="45">
        <v>7.5439999999999996</v>
      </c>
    </row>
    <row r="85" spans="1:2" x14ac:dyDescent="0.25">
      <c r="A85" s="43">
        <v>83</v>
      </c>
      <c r="B85" s="45">
        <v>7.0229999999999997</v>
      </c>
    </row>
    <row r="86" spans="1:2" x14ac:dyDescent="0.25">
      <c r="A86" s="43">
        <v>84</v>
      </c>
      <c r="B86" s="45">
        <v>6.5190000000000001</v>
      </c>
    </row>
    <row r="87" spans="1:2" x14ac:dyDescent="0.25">
      <c r="A87" s="43">
        <v>85</v>
      </c>
      <c r="B87" s="45">
        <v>6.0330000000000004</v>
      </c>
    </row>
    <row r="88" spans="1:2" x14ac:dyDescent="0.25">
      <c r="A88" s="43">
        <v>86</v>
      </c>
      <c r="B88" s="45">
        <v>5.5720000000000001</v>
      </c>
    </row>
    <row r="89" spans="1:2" x14ac:dyDescent="0.25">
      <c r="A89" s="43">
        <v>87</v>
      </c>
      <c r="B89" s="45">
        <v>5.1379999999999999</v>
      </c>
    </row>
    <row r="90" spans="1:2" x14ac:dyDescent="0.25">
      <c r="A90" s="43">
        <v>88</v>
      </c>
      <c r="B90" s="45">
        <v>4.7309999999999999</v>
      </c>
    </row>
    <row r="91" spans="1:2" x14ac:dyDescent="0.25">
      <c r="A91" s="43">
        <v>89</v>
      </c>
      <c r="B91" s="45">
        <v>4.3499999999999996</v>
      </c>
    </row>
    <row r="92" spans="1:2" x14ac:dyDescent="0.25">
      <c r="A92" s="43">
        <v>90</v>
      </c>
      <c r="B92" s="45">
        <v>3.996</v>
      </c>
    </row>
    <row r="93" spans="1:2" x14ac:dyDescent="0.25">
      <c r="A93" s="43">
        <v>91</v>
      </c>
      <c r="B93" s="45">
        <v>3.669</v>
      </c>
    </row>
    <row r="94" spans="1:2" x14ac:dyDescent="0.25">
      <c r="A94" s="43">
        <v>92</v>
      </c>
      <c r="B94" s="45">
        <v>3.37</v>
      </c>
    </row>
    <row r="95" spans="1:2" x14ac:dyDescent="0.25">
      <c r="A95" s="43">
        <v>93</v>
      </c>
      <c r="B95" s="45">
        <v>3.0979999999999999</v>
      </c>
    </row>
    <row r="96" spans="1:2" x14ac:dyDescent="0.25">
      <c r="A96" s="43">
        <v>94</v>
      </c>
      <c r="B96" s="45">
        <v>2.85</v>
      </c>
    </row>
    <row r="97" spans="1:2" x14ac:dyDescent="0.25">
      <c r="A97" s="43">
        <v>95</v>
      </c>
      <c r="B97" s="45">
        <v>2.6259999999999999</v>
      </c>
    </row>
    <row r="98" spans="1:2" x14ac:dyDescent="0.25">
      <c r="A98" s="43">
        <v>96</v>
      </c>
      <c r="B98" s="45">
        <v>2.427</v>
      </c>
    </row>
    <row r="99" spans="1:2" x14ac:dyDescent="0.25">
      <c r="A99" s="43">
        <v>97</v>
      </c>
      <c r="B99" s="45">
        <v>2.2490000000000001</v>
      </c>
    </row>
    <row r="100" spans="1:2" x14ac:dyDescent="0.25">
      <c r="A100" s="43">
        <v>98</v>
      </c>
      <c r="B100" s="45">
        <v>2.0950000000000002</v>
      </c>
    </row>
    <row r="101" spans="1:2" x14ac:dyDescent="0.25">
      <c r="A101" s="43">
        <v>99</v>
      </c>
      <c r="B101" s="45">
        <v>1.9730000000000001</v>
      </c>
    </row>
  </sheetData>
  <sheetProtection algorithmName="SHA-512" hashValue="mZqtGeJyzqUQstv8xqE1y5B4aCuiQV0+c3u99vK2DxS3IRcxgldUhX09cayqqSsVkMX0fAt2YSiRLLtYW86wKQ==" saltValue="+f4k5EnV1w7EXh6BwhZKMA==" spinCount="100000" sheet="1" objects="1" scenarios="1"/>
  <conditionalFormatting sqref="A6:A21">
    <cfRule type="expression" dxfId="307" priority="1" stopIfTrue="1">
      <formula>MOD(ROW(),2)=0</formula>
    </cfRule>
    <cfRule type="expression" dxfId="306" priority="2" stopIfTrue="1">
      <formula>MOD(ROW(),2)&lt;&gt;0</formula>
    </cfRule>
  </conditionalFormatting>
  <conditionalFormatting sqref="B6:B21">
    <cfRule type="expression" dxfId="305" priority="3" stopIfTrue="1">
      <formula>MOD(ROW(),2)=0</formula>
    </cfRule>
    <cfRule type="expression" dxfId="304" priority="4" stopIfTrue="1">
      <formula>MOD(ROW(),2)&lt;&gt;0</formula>
    </cfRule>
  </conditionalFormatting>
  <conditionalFormatting sqref="A26:A101">
    <cfRule type="expression" dxfId="303" priority="5" stopIfTrue="1">
      <formula>MOD(ROW(),2)=0</formula>
    </cfRule>
    <cfRule type="expression" dxfId="302" priority="6" stopIfTrue="1">
      <formula>MOD(ROW(),2)&lt;&gt;0</formula>
    </cfRule>
  </conditionalFormatting>
  <conditionalFormatting sqref="B26:B101">
    <cfRule type="expression" dxfId="301" priority="7" stopIfTrue="1">
      <formula>MOD(ROW(),2)=0</formula>
    </cfRule>
    <cfRule type="expression" dxfId="300"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E6CF-810A-40E3-8EFF-4962A6BDE6E0}">
  <sheetPr codeName="Sheet8"/>
  <dimension ref="A1:D68"/>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CETV - x-201</v>
      </c>
    </row>
    <row r="6" spans="1:4" x14ac:dyDescent="0.25">
      <c r="A6" s="40" t="s">
        <v>390</v>
      </c>
      <c r="B6" s="47" t="s">
        <v>391</v>
      </c>
      <c r="C6" s="47"/>
      <c r="D6" s="47"/>
    </row>
    <row r="7" spans="1:4" x14ac:dyDescent="0.25">
      <c r="A7" s="40" t="s">
        <v>392</v>
      </c>
      <c r="B7" s="47" t="s">
        <v>31</v>
      </c>
      <c r="C7" s="47"/>
      <c r="D7" s="47"/>
    </row>
    <row r="8" spans="1:4" x14ac:dyDescent="0.25">
      <c r="A8" s="40" t="s">
        <v>138</v>
      </c>
      <c r="B8" s="47">
        <v>1992</v>
      </c>
      <c r="C8" s="47"/>
      <c r="D8" s="47"/>
    </row>
    <row r="9" spans="1:4" x14ac:dyDescent="0.25">
      <c r="A9" s="40" t="s">
        <v>139</v>
      </c>
      <c r="B9" s="47" t="s">
        <v>151</v>
      </c>
      <c r="C9" s="47"/>
      <c r="D9" s="47"/>
    </row>
    <row r="10" spans="1:4" ht="25" x14ac:dyDescent="0.25">
      <c r="A10" s="40" t="s">
        <v>6</v>
      </c>
      <c r="B10" s="47" t="s">
        <v>152</v>
      </c>
      <c r="C10" s="47"/>
      <c r="D10" s="47"/>
    </row>
    <row r="11" spans="1:4" x14ac:dyDescent="0.25">
      <c r="A11" s="40" t="s">
        <v>140</v>
      </c>
      <c r="B11" s="47" t="s">
        <v>153</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201</v>
      </c>
      <c r="C14" s="47"/>
      <c r="D14" s="47"/>
    </row>
    <row r="15" spans="1:4" x14ac:dyDescent="0.25">
      <c r="A15" s="40" t="s">
        <v>394</v>
      </c>
      <c r="B15" s="47" t="s">
        <v>156</v>
      </c>
      <c r="C15" s="47"/>
      <c r="D15" s="47"/>
    </row>
    <row r="16" spans="1:4" x14ac:dyDescent="0.25">
      <c r="A16" s="40" t="s">
        <v>145</v>
      </c>
      <c r="B16" s="47" t="s">
        <v>157</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39" x14ac:dyDescent="0.25">
      <c r="A26" s="56" t="s">
        <v>397</v>
      </c>
      <c r="B26" s="56" t="s">
        <v>398</v>
      </c>
      <c r="C26" s="56" t="s">
        <v>399</v>
      </c>
      <c r="D26" s="56" t="s">
        <v>400</v>
      </c>
    </row>
    <row r="27" spans="1:4" x14ac:dyDescent="0.25">
      <c r="A27" s="43">
        <v>18</v>
      </c>
      <c r="B27" s="44">
        <v>8.84</v>
      </c>
      <c r="C27" s="44">
        <v>2.1</v>
      </c>
      <c r="D27" s="44">
        <v>0</v>
      </c>
    </row>
    <row r="28" spans="1:4" x14ac:dyDescent="0.25">
      <c r="A28" s="43">
        <v>19</v>
      </c>
      <c r="B28" s="44">
        <v>8.99</v>
      </c>
      <c r="C28" s="44">
        <v>2.19</v>
      </c>
      <c r="D28" s="44">
        <v>0</v>
      </c>
    </row>
    <row r="29" spans="1:4" x14ac:dyDescent="0.25">
      <c r="A29" s="43">
        <v>20</v>
      </c>
      <c r="B29" s="44">
        <v>9.15</v>
      </c>
      <c r="C29" s="44">
        <v>2.23</v>
      </c>
      <c r="D29" s="44">
        <v>0</v>
      </c>
    </row>
    <row r="30" spans="1:4" x14ac:dyDescent="0.25">
      <c r="A30" s="43">
        <v>21</v>
      </c>
      <c r="B30" s="44">
        <v>9.31</v>
      </c>
      <c r="C30" s="44">
        <v>2.27</v>
      </c>
      <c r="D30" s="44">
        <v>0</v>
      </c>
    </row>
    <row r="31" spans="1:4" x14ac:dyDescent="0.25">
      <c r="A31" s="43">
        <v>22</v>
      </c>
      <c r="B31" s="44">
        <v>9.48</v>
      </c>
      <c r="C31" s="44">
        <v>2.31</v>
      </c>
      <c r="D31" s="44">
        <v>0</v>
      </c>
    </row>
    <row r="32" spans="1:4" x14ac:dyDescent="0.25">
      <c r="A32" s="43">
        <v>23</v>
      </c>
      <c r="B32" s="44">
        <v>9.65</v>
      </c>
      <c r="C32" s="44">
        <v>2.35</v>
      </c>
      <c r="D32" s="44">
        <v>0</v>
      </c>
    </row>
    <row r="33" spans="1:4" x14ac:dyDescent="0.25">
      <c r="A33" s="43">
        <v>24</v>
      </c>
      <c r="B33" s="44">
        <v>9.82</v>
      </c>
      <c r="C33" s="44">
        <v>2.38</v>
      </c>
      <c r="D33" s="44">
        <v>0</v>
      </c>
    </row>
    <row r="34" spans="1:4" x14ac:dyDescent="0.25">
      <c r="A34" s="43">
        <v>25</v>
      </c>
      <c r="B34" s="44">
        <v>10</v>
      </c>
      <c r="C34" s="44">
        <v>2.42</v>
      </c>
      <c r="D34" s="44">
        <v>0</v>
      </c>
    </row>
    <row r="35" spans="1:4" x14ac:dyDescent="0.25">
      <c r="A35" s="43">
        <v>26</v>
      </c>
      <c r="B35" s="44">
        <v>10.18</v>
      </c>
      <c r="C35" s="44">
        <v>2.4700000000000002</v>
      </c>
      <c r="D35" s="44">
        <v>0</v>
      </c>
    </row>
    <row r="36" spans="1:4" x14ac:dyDescent="0.25">
      <c r="A36" s="43">
        <v>27</v>
      </c>
      <c r="B36" s="44">
        <v>10.36</v>
      </c>
      <c r="C36" s="44">
        <v>2.5099999999999998</v>
      </c>
      <c r="D36" s="44">
        <v>0</v>
      </c>
    </row>
    <row r="37" spans="1:4" x14ac:dyDescent="0.25">
      <c r="A37" s="43">
        <v>28</v>
      </c>
      <c r="B37" s="44">
        <v>10.54</v>
      </c>
      <c r="C37" s="44">
        <v>2.5499999999999998</v>
      </c>
      <c r="D37" s="44">
        <v>0</v>
      </c>
    </row>
    <row r="38" spans="1:4" x14ac:dyDescent="0.25">
      <c r="A38" s="43">
        <v>29</v>
      </c>
      <c r="B38" s="44">
        <v>10.73</v>
      </c>
      <c r="C38" s="44">
        <v>2.59</v>
      </c>
      <c r="D38" s="44">
        <v>0</v>
      </c>
    </row>
    <row r="39" spans="1:4" x14ac:dyDescent="0.25">
      <c r="A39" s="43">
        <v>30</v>
      </c>
      <c r="B39" s="44">
        <v>10.92</v>
      </c>
      <c r="C39" s="44">
        <v>2.63</v>
      </c>
      <c r="D39" s="44">
        <v>0</v>
      </c>
    </row>
    <row r="40" spans="1:4" x14ac:dyDescent="0.25">
      <c r="A40" s="43">
        <v>31</v>
      </c>
      <c r="B40" s="44">
        <v>11.12</v>
      </c>
      <c r="C40" s="44">
        <v>2.68</v>
      </c>
      <c r="D40" s="44">
        <v>0</v>
      </c>
    </row>
    <row r="41" spans="1:4" x14ac:dyDescent="0.25">
      <c r="A41" s="43">
        <v>32</v>
      </c>
      <c r="B41" s="44">
        <v>11.32</v>
      </c>
      <c r="C41" s="44">
        <v>2.72</v>
      </c>
      <c r="D41" s="44">
        <v>0</v>
      </c>
    </row>
    <row r="42" spans="1:4" x14ac:dyDescent="0.25">
      <c r="A42" s="43">
        <v>33</v>
      </c>
      <c r="B42" s="44">
        <v>11.52</v>
      </c>
      <c r="C42" s="44">
        <v>2.77</v>
      </c>
      <c r="D42" s="44">
        <v>0</v>
      </c>
    </row>
    <row r="43" spans="1:4" x14ac:dyDescent="0.25">
      <c r="A43" s="43">
        <v>34</v>
      </c>
      <c r="B43" s="44">
        <v>11.73</v>
      </c>
      <c r="C43" s="44">
        <v>2.81</v>
      </c>
      <c r="D43" s="44">
        <v>0</v>
      </c>
    </row>
    <row r="44" spans="1:4" x14ac:dyDescent="0.25">
      <c r="A44" s="43">
        <v>35</v>
      </c>
      <c r="B44" s="44">
        <v>11.94</v>
      </c>
      <c r="C44" s="44">
        <v>2.86</v>
      </c>
      <c r="D44" s="44">
        <v>0</v>
      </c>
    </row>
    <row r="45" spans="1:4" x14ac:dyDescent="0.25">
      <c r="A45" s="43">
        <v>36</v>
      </c>
      <c r="B45" s="44">
        <v>12.15</v>
      </c>
      <c r="C45" s="44">
        <v>2.91</v>
      </c>
      <c r="D45" s="44">
        <v>0</v>
      </c>
    </row>
    <row r="46" spans="1:4" x14ac:dyDescent="0.25">
      <c r="A46" s="43">
        <v>37</v>
      </c>
      <c r="B46" s="44">
        <v>12.37</v>
      </c>
      <c r="C46" s="44">
        <v>2.96</v>
      </c>
      <c r="D46" s="44">
        <v>0</v>
      </c>
    </row>
    <row r="47" spans="1:4" x14ac:dyDescent="0.25">
      <c r="A47" s="43">
        <v>38</v>
      </c>
      <c r="B47" s="44">
        <v>12.59</v>
      </c>
      <c r="C47" s="44">
        <v>3</v>
      </c>
      <c r="D47" s="44">
        <v>0</v>
      </c>
    </row>
    <row r="48" spans="1:4" x14ac:dyDescent="0.25">
      <c r="A48" s="43">
        <v>39</v>
      </c>
      <c r="B48" s="44">
        <v>12.82</v>
      </c>
      <c r="C48" s="44">
        <v>3.05</v>
      </c>
      <c r="D48" s="44">
        <v>0</v>
      </c>
    </row>
    <row r="49" spans="1:4" x14ac:dyDescent="0.25">
      <c r="A49" s="43">
        <v>40</v>
      </c>
      <c r="B49" s="44">
        <v>13.05</v>
      </c>
      <c r="C49" s="44">
        <v>3.1</v>
      </c>
      <c r="D49" s="44">
        <v>0</v>
      </c>
    </row>
    <row r="50" spans="1:4" x14ac:dyDescent="0.25">
      <c r="A50" s="43">
        <v>41</v>
      </c>
      <c r="B50" s="44">
        <v>13.29</v>
      </c>
      <c r="C50" s="44">
        <v>3.14</v>
      </c>
      <c r="D50" s="44">
        <v>0</v>
      </c>
    </row>
    <row r="51" spans="1:4" x14ac:dyDescent="0.25">
      <c r="A51" s="43">
        <v>42</v>
      </c>
      <c r="B51" s="44">
        <v>13.53</v>
      </c>
      <c r="C51" s="44">
        <v>3.19</v>
      </c>
      <c r="D51" s="44">
        <v>0</v>
      </c>
    </row>
    <row r="52" spans="1:4" x14ac:dyDescent="0.25">
      <c r="A52" s="43">
        <v>43</v>
      </c>
      <c r="B52" s="44">
        <v>13.78</v>
      </c>
      <c r="C52" s="44">
        <v>3.23</v>
      </c>
      <c r="D52" s="44">
        <v>0</v>
      </c>
    </row>
    <row r="53" spans="1:4" x14ac:dyDescent="0.25">
      <c r="A53" s="43">
        <v>44</v>
      </c>
      <c r="B53" s="44">
        <v>14.04</v>
      </c>
      <c r="C53" s="44">
        <v>3.28</v>
      </c>
      <c r="D53" s="44">
        <v>0</v>
      </c>
    </row>
    <row r="54" spans="1:4" x14ac:dyDescent="0.25">
      <c r="A54" s="43">
        <v>45</v>
      </c>
      <c r="B54" s="44">
        <v>14.3</v>
      </c>
      <c r="C54" s="44">
        <v>3.32</v>
      </c>
      <c r="D54" s="44">
        <v>0</v>
      </c>
    </row>
    <row r="55" spans="1:4" x14ac:dyDescent="0.25">
      <c r="A55" s="43">
        <v>46</v>
      </c>
      <c r="B55" s="44">
        <v>14.57</v>
      </c>
      <c r="C55" s="44">
        <v>3.37</v>
      </c>
      <c r="D55" s="44">
        <v>0</v>
      </c>
    </row>
    <row r="56" spans="1:4" x14ac:dyDescent="0.25">
      <c r="A56" s="43">
        <v>47</v>
      </c>
      <c r="B56" s="44">
        <v>14.84</v>
      </c>
      <c r="C56" s="44">
        <v>3.41</v>
      </c>
      <c r="D56" s="44">
        <v>0</v>
      </c>
    </row>
    <row r="57" spans="1:4" x14ac:dyDescent="0.25">
      <c r="A57" s="43">
        <v>48</v>
      </c>
      <c r="B57" s="44">
        <v>15.13</v>
      </c>
      <c r="C57" s="44">
        <v>3.44</v>
      </c>
      <c r="D57" s="44">
        <v>0</v>
      </c>
    </row>
    <row r="58" spans="1:4" x14ac:dyDescent="0.25">
      <c r="A58" s="43">
        <v>49</v>
      </c>
      <c r="B58" s="44">
        <v>15.42</v>
      </c>
      <c r="C58" s="44">
        <v>3.48</v>
      </c>
      <c r="D58" s="44">
        <v>0</v>
      </c>
    </row>
    <row r="59" spans="1:4" x14ac:dyDescent="0.25">
      <c r="A59" s="43">
        <v>50</v>
      </c>
      <c r="B59" s="44">
        <v>15.72</v>
      </c>
      <c r="C59" s="44">
        <v>3.52</v>
      </c>
      <c r="D59" s="44">
        <v>0</v>
      </c>
    </row>
    <row r="60" spans="1:4" x14ac:dyDescent="0.25">
      <c r="A60" s="43">
        <v>51</v>
      </c>
      <c r="B60" s="44">
        <v>16.03</v>
      </c>
      <c r="C60" s="44">
        <v>3.55</v>
      </c>
      <c r="D60" s="44">
        <v>0</v>
      </c>
    </row>
    <row r="61" spans="1:4" x14ac:dyDescent="0.25">
      <c r="A61" s="43">
        <v>52</v>
      </c>
      <c r="B61" s="44">
        <v>16.350000000000001</v>
      </c>
      <c r="C61" s="44">
        <v>3.59</v>
      </c>
      <c r="D61" s="44">
        <v>0</v>
      </c>
    </row>
    <row r="62" spans="1:4" x14ac:dyDescent="0.25">
      <c r="A62" s="43">
        <v>53</v>
      </c>
      <c r="B62" s="44">
        <v>16.68</v>
      </c>
      <c r="C62" s="44">
        <v>3.62</v>
      </c>
      <c r="D62" s="44">
        <v>0</v>
      </c>
    </row>
    <row r="63" spans="1:4" x14ac:dyDescent="0.25">
      <c r="A63" s="43">
        <v>54</v>
      </c>
      <c r="B63" s="44">
        <v>17.02</v>
      </c>
      <c r="C63" s="44">
        <v>3.64</v>
      </c>
      <c r="D63" s="44">
        <v>0</v>
      </c>
    </row>
    <row r="64" spans="1:4" x14ac:dyDescent="0.25">
      <c r="A64" s="43">
        <v>55</v>
      </c>
      <c r="B64" s="44">
        <v>17.39</v>
      </c>
      <c r="C64" s="44">
        <v>3.66</v>
      </c>
      <c r="D64" s="44">
        <v>0</v>
      </c>
    </row>
    <row r="65" spans="1:4" x14ac:dyDescent="0.25">
      <c r="A65" s="43">
        <v>56</v>
      </c>
      <c r="B65" s="44">
        <v>17.760000000000002</v>
      </c>
      <c r="C65" s="44">
        <v>3.67</v>
      </c>
      <c r="D65" s="44">
        <v>0</v>
      </c>
    </row>
    <row r="66" spans="1:4" x14ac:dyDescent="0.25">
      <c r="A66" s="43">
        <v>57</v>
      </c>
      <c r="B66" s="44">
        <v>18.16</v>
      </c>
      <c r="C66" s="44">
        <v>3.69</v>
      </c>
      <c r="D66" s="44">
        <v>0</v>
      </c>
    </row>
    <row r="67" spans="1:4" x14ac:dyDescent="0.25">
      <c r="A67" s="43">
        <v>58</v>
      </c>
      <c r="B67" s="44">
        <v>18.57</v>
      </c>
      <c r="C67" s="44">
        <v>3.7</v>
      </c>
      <c r="D67" s="44">
        <v>0</v>
      </c>
    </row>
    <row r="68" spans="1:4" x14ac:dyDescent="0.25">
      <c r="A68" s="43">
        <v>59</v>
      </c>
      <c r="B68" s="44">
        <v>18.989999999999998</v>
      </c>
      <c r="C68" s="44">
        <v>3.7</v>
      </c>
      <c r="D68" s="44">
        <v>0</v>
      </c>
    </row>
  </sheetData>
  <sheetProtection algorithmName="SHA-512" hashValue="ylKToqrruzVI/weN/Z/2M5JLVS1E2US1zEMRpFQdy+uin02va0vEwEYA7R01ZrwGPoFJjNrf3MA0NHCkoD6wDQ==" saltValue="xjfmVb1Zjr1E3vL/BJCOCQ==" spinCount="100000" sheet="1" objects="1" scenarios="1"/>
  <conditionalFormatting sqref="A6:A21">
    <cfRule type="expression" dxfId="837" priority="9" stopIfTrue="1">
      <formula>MOD(ROW(),2)=0</formula>
    </cfRule>
    <cfRule type="expression" dxfId="836" priority="10" stopIfTrue="1">
      <formula>MOD(ROW(),2)&lt;&gt;0</formula>
    </cfRule>
  </conditionalFormatting>
  <conditionalFormatting sqref="B6:D21">
    <cfRule type="expression" dxfId="835" priority="11" stopIfTrue="1">
      <formula>MOD(ROW(),2)=0</formula>
    </cfRule>
    <cfRule type="expression" dxfId="834" priority="12" stopIfTrue="1">
      <formula>MOD(ROW(),2)&lt;&gt;0</formula>
    </cfRule>
  </conditionalFormatting>
  <conditionalFormatting sqref="A26:A68">
    <cfRule type="expression" dxfId="833" priority="13" stopIfTrue="1">
      <formula>MOD(ROW(),2)=0</formula>
    </cfRule>
    <cfRule type="expression" dxfId="832" priority="14" stopIfTrue="1">
      <formula>MOD(ROW(),2)&lt;&gt;0</formula>
    </cfRule>
  </conditionalFormatting>
  <conditionalFormatting sqref="B26:D68">
    <cfRule type="expression" dxfId="831" priority="15" stopIfTrue="1">
      <formula>MOD(ROW(),2)=0</formula>
    </cfRule>
    <cfRule type="expression" dxfId="830"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34952-EF2F-4D2E-9279-6BD5BB98ED16}">
  <sheetPr codeName="Sheet62"/>
  <dimension ref="A1:C46"/>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Triv Comm - x-503</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291</v>
      </c>
      <c r="C9" s="47"/>
    </row>
    <row r="10" spans="1:3" ht="25" x14ac:dyDescent="0.25">
      <c r="A10" s="40" t="s">
        <v>6</v>
      </c>
      <c r="B10" s="47" t="s">
        <v>299</v>
      </c>
      <c r="C10" s="47"/>
    </row>
    <row r="11" spans="1:3" x14ac:dyDescent="0.25">
      <c r="A11" s="40" t="s">
        <v>140</v>
      </c>
      <c r="B11" s="47" t="s">
        <v>233</v>
      </c>
      <c r="C11" s="47"/>
    </row>
    <row r="12" spans="1:3" x14ac:dyDescent="0.25">
      <c r="A12" s="40" t="s">
        <v>141</v>
      </c>
      <c r="B12" s="47" t="s">
        <v>293</v>
      </c>
      <c r="C12" s="47"/>
    </row>
    <row r="13" spans="1:3" x14ac:dyDescent="0.25">
      <c r="A13" s="40" t="s">
        <v>393</v>
      </c>
      <c r="B13" s="47">
        <v>0</v>
      </c>
      <c r="C13" s="47"/>
    </row>
    <row r="14" spans="1:3" x14ac:dyDescent="0.25">
      <c r="A14" s="40" t="s">
        <v>143</v>
      </c>
      <c r="B14" s="47">
        <v>503</v>
      </c>
      <c r="C14" s="47"/>
    </row>
    <row r="15" spans="1:3" x14ac:dyDescent="0.25">
      <c r="A15" s="40" t="s">
        <v>394</v>
      </c>
      <c r="B15" s="47" t="s">
        <v>300</v>
      </c>
      <c r="C15" s="47"/>
    </row>
    <row r="16" spans="1:3" x14ac:dyDescent="0.25">
      <c r="A16" s="40" t="s">
        <v>145</v>
      </c>
      <c r="B16" s="47" t="s">
        <v>295</v>
      </c>
      <c r="C16" s="47"/>
    </row>
    <row r="17" spans="1:3" x14ac:dyDescent="0.25">
      <c r="A17" s="41" t="s">
        <v>395</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158</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39" x14ac:dyDescent="0.25">
      <c r="A26" s="56" t="s">
        <v>397</v>
      </c>
      <c r="B26" s="56" t="s">
        <v>425</v>
      </c>
      <c r="C26" s="56" t="s">
        <v>426</v>
      </c>
    </row>
    <row r="27" spans="1:3" x14ac:dyDescent="0.25">
      <c r="A27" s="43">
        <v>55</v>
      </c>
      <c r="B27" s="45">
        <v>22.648</v>
      </c>
      <c r="C27" s="45">
        <v>4.0279999999999996</v>
      </c>
    </row>
    <row r="28" spans="1:3" x14ac:dyDescent="0.25">
      <c r="A28" s="43">
        <v>56</v>
      </c>
      <c r="B28" s="45">
        <v>22.059000000000001</v>
      </c>
      <c r="C28" s="45">
        <v>4.0519999999999996</v>
      </c>
    </row>
    <row r="29" spans="1:3" x14ac:dyDescent="0.25">
      <c r="A29" s="43">
        <v>57</v>
      </c>
      <c r="B29" s="45">
        <v>21.465</v>
      </c>
      <c r="C29" s="45">
        <v>4.0750000000000002</v>
      </c>
    </row>
    <row r="30" spans="1:3" x14ac:dyDescent="0.25">
      <c r="A30" s="43">
        <v>58</v>
      </c>
      <c r="B30" s="45">
        <v>20.864999999999998</v>
      </c>
      <c r="C30" s="45">
        <v>4.0960000000000001</v>
      </c>
    </row>
    <row r="31" spans="1:3" x14ac:dyDescent="0.25">
      <c r="A31" s="43">
        <v>59</v>
      </c>
      <c r="B31" s="45">
        <v>20.260999999999999</v>
      </c>
      <c r="C31" s="45">
        <v>4.1150000000000002</v>
      </c>
    </row>
    <row r="32" spans="1:3" x14ac:dyDescent="0.25">
      <c r="A32" s="43">
        <v>60</v>
      </c>
      <c r="B32" s="45">
        <v>19.652000000000001</v>
      </c>
      <c r="C32" s="45">
        <v>4.1310000000000002</v>
      </c>
    </row>
    <row r="33" spans="1:3" x14ac:dyDescent="0.25">
      <c r="A33" s="43">
        <v>61</v>
      </c>
      <c r="B33" s="45">
        <v>19.04</v>
      </c>
      <c r="C33" s="45">
        <v>4.1449999999999996</v>
      </c>
    </row>
    <row r="34" spans="1:3" x14ac:dyDescent="0.25">
      <c r="A34" s="43">
        <v>62</v>
      </c>
      <c r="B34" s="45">
        <v>18.425999999999998</v>
      </c>
      <c r="C34" s="45">
        <v>4.1550000000000002</v>
      </c>
    </row>
    <row r="35" spans="1:3" x14ac:dyDescent="0.25">
      <c r="A35" s="43">
        <v>63</v>
      </c>
      <c r="B35" s="45">
        <v>17.809999999999999</v>
      </c>
      <c r="C35" s="45">
        <v>4.1619999999999999</v>
      </c>
    </row>
    <row r="36" spans="1:3" x14ac:dyDescent="0.25">
      <c r="A36" s="43">
        <v>64</v>
      </c>
      <c r="B36" s="45">
        <v>17.193000000000001</v>
      </c>
      <c r="C36" s="45">
        <v>4.1639999999999997</v>
      </c>
    </row>
    <row r="37" spans="1:3" x14ac:dyDescent="0.25">
      <c r="A37" s="43">
        <v>65</v>
      </c>
      <c r="B37" s="45">
        <v>16.577000000000002</v>
      </c>
      <c r="C37" s="45">
        <v>4.1619999999999999</v>
      </c>
    </row>
    <row r="38" spans="1:3" x14ac:dyDescent="0.25">
      <c r="A38" s="43">
        <v>66</v>
      </c>
      <c r="B38" s="45">
        <v>15.961</v>
      </c>
      <c r="C38" s="45">
        <v>4.1539999999999999</v>
      </c>
    </row>
    <row r="39" spans="1:3" x14ac:dyDescent="0.25">
      <c r="A39" s="43">
        <v>67</v>
      </c>
      <c r="B39" s="45">
        <v>15.347</v>
      </c>
      <c r="C39" s="45">
        <v>4.1420000000000003</v>
      </c>
    </row>
    <row r="40" spans="1:3" x14ac:dyDescent="0.25">
      <c r="A40" s="43">
        <v>68</v>
      </c>
      <c r="B40" s="45">
        <v>14.734999999999999</v>
      </c>
      <c r="C40" s="45">
        <v>4.1239999999999997</v>
      </c>
    </row>
    <row r="41" spans="1:3" x14ac:dyDescent="0.25">
      <c r="A41" s="43">
        <v>69</v>
      </c>
      <c r="B41" s="45">
        <v>14.125999999999999</v>
      </c>
      <c r="C41" s="45">
        <v>4.0510000000000002</v>
      </c>
    </row>
    <row r="42" spans="1:3" x14ac:dyDescent="0.25">
      <c r="A42" s="43">
        <v>70</v>
      </c>
      <c r="B42" s="45">
        <v>13.523</v>
      </c>
      <c r="C42" s="45">
        <v>3.9729999999999999</v>
      </c>
    </row>
    <row r="43" spans="1:3" x14ac:dyDescent="0.25">
      <c r="A43" s="43">
        <v>71</v>
      </c>
      <c r="B43" s="45">
        <v>12.926</v>
      </c>
      <c r="C43" s="45">
        <v>3.94</v>
      </c>
    </row>
    <row r="44" spans="1:3" x14ac:dyDescent="0.25">
      <c r="A44" s="43">
        <v>72</v>
      </c>
      <c r="B44" s="45">
        <v>12.337999999999999</v>
      </c>
      <c r="C44" s="45">
        <v>3.9020000000000001</v>
      </c>
    </row>
    <row r="45" spans="1:3" x14ac:dyDescent="0.25">
      <c r="A45" s="43">
        <v>73</v>
      </c>
      <c r="B45" s="45">
        <v>11.760999999999999</v>
      </c>
      <c r="C45" s="45">
        <v>3.8559999999999999</v>
      </c>
    </row>
    <row r="46" spans="1:3" x14ac:dyDescent="0.25">
      <c r="A46" s="43">
        <v>74</v>
      </c>
      <c r="B46" s="45">
        <v>11.195</v>
      </c>
      <c r="C46" s="45">
        <v>3.6829999999999998</v>
      </c>
    </row>
  </sheetData>
  <sheetProtection algorithmName="SHA-512" hashValue="hYH/muChhCvbO9mP+ChB1C7OMaeeYClJ1UpLBikS/JRu7aecs+53qLN1g0ISaO0L09XqU40Q8TuGgwVeUH86Ow==" saltValue="WeQca5ahIgHm53zL3GMIyw==" spinCount="100000" sheet="1" objects="1" scenarios="1"/>
  <conditionalFormatting sqref="A6:A21">
    <cfRule type="expression" dxfId="297" priority="1" stopIfTrue="1">
      <formula>MOD(ROW(),2)=0</formula>
    </cfRule>
    <cfRule type="expression" dxfId="296" priority="2" stopIfTrue="1">
      <formula>MOD(ROW(),2)&lt;&gt;0</formula>
    </cfRule>
  </conditionalFormatting>
  <conditionalFormatting sqref="B6:C21">
    <cfRule type="expression" dxfId="295" priority="3" stopIfTrue="1">
      <formula>MOD(ROW(),2)=0</formula>
    </cfRule>
    <cfRule type="expression" dxfId="294" priority="4" stopIfTrue="1">
      <formula>MOD(ROW(),2)&lt;&gt;0</formula>
    </cfRule>
  </conditionalFormatting>
  <conditionalFormatting sqref="A26:A46">
    <cfRule type="expression" dxfId="293" priority="5" stopIfTrue="1">
      <formula>MOD(ROW(),2)=0</formula>
    </cfRule>
    <cfRule type="expression" dxfId="292" priority="6" stopIfTrue="1">
      <formula>MOD(ROW(),2)&lt;&gt;0</formula>
    </cfRule>
  </conditionalFormatting>
  <conditionalFormatting sqref="B26:C46">
    <cfRule type="expression" dxfId="291" priority="7" stopIfTrue="1">
      <formula>MOD(ROW(),2)=0</formula>
    </cfRule>
    <cfRule type="expression" dxfId="290"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D75E4-C2DE-4939-98D6-936B3BD2BCC0}">
  <sheetPr codeName="Sheet63"/>
  <dimension ref="A1:B101"/>
  <sheetViews>
    <sheetView showGridLines="0" workbookViewId="0">
      <selection activeCell="A6" sqref="A6"/>
    </sheetView>
  </sheetViews>
  <sheetFormatPr defaultRowHeight="12.5" x14ac:dyDescent="0.25"/>
  <cols>
    <col min="1" max="1" width="31.632812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Triv Comm - x-504</v>
      </c>
    </row>
    <row r="6" spans="1:2" x14ac:dyDescent="0.25">
      <c r="A6" s="40" t="s">
        <v>390</v>
      </c>
      <c r="B6" s="47" t="s">
        <v>391</v>
      </c>
    </row>
    <row r="7" spans="1:2" x14ac:dyDescent="0.25">
      <c r="A7" s="40" t="s">
        <v>392</v>
      </c>
      <c r="B7" s="47" t="s">
        <v>31</v>
      </c>
    </row>
    <row r="8" spans="1:2" x14ac:dyDescent="0.25">
      <c r="A8" s="40" t="s">
        <v>138</v>
      </c>
      <c r="B8" s="47">
        <v>2015</v>
      </c>
    </row>
    <row r="9" spans="1:2" x14ac:dyDescent="0.25">
      <c r="A9" s="40" t="s">
        <v>139</v>
      </c>
      <c r="B9" s="47" t="s">
        <v>291</v>
      </c>
    </row>
    <row r="10" spans="1:2" ht="25" x14ac:dyDescent="0.25">
      <c r="A10" s="40" t="s">
        <v>6</v>
      </c>
      <c r="B10" s="47" t="s">
        <v>301</v>
      </c>
    </row>
    <row r="11" spans="1:2" x14ac:dyDescent="0.25">
      <c r="A11" s="40" t="s">
        <v>140</v>
      </c>
      <c r="B11" s="47" t="s">
        <v>233</v>
      </c>
    </row>
    <row r="12" spans="1:2" x14ac:dyDescent="0.25">
      <c r="A12" s="40" t="s">
        <v>141</v>
      </c>
      <c r="B12" s="47" t="s">
        <v>293</v>
      </c>
    </row>
    <row r="13" spans="1:2" x14ac:dyDescent="0.25">
      <c r="A13" s="40" t="s">
        <v>393</v>
      </c>
      <c r="B13" s="47">
        <v>0</v>
      </c>
    </row>
    <row r="14" spans="1:2" x14ac:dyDescent="0.25">
      <c r="A14" s="40" t="s">
        <v>143</v>
      </c>
      <c r="B14" s="47">
        <v>504</v>
      </c>
    </row>
    <row r="15" spans="1:2" x14ac:dyDescent="0.25">
      <c r="A15" s="40" t="s">
        <v>394</v>
      </c>
      <c r="B15" s="47" t="s">
        <v>302</v>
      </c>
    </row>
    <row r="16" spans="1:2" x14ac:dyDescent="0.25">
      <c r="A16" s="40" t="s">
        <v>145</v>
      </c>
      <c r="B16" s="47" t="s">
        <v>298</v>
      </c>
    </row>
    <row r="17" spans="1:2" x14ac:dyDescent="0.25">
      <c r="A17" s="41" t="s">
        <v>395</v>
      </c>
      <c r="B17" s="47"/>
    </row>
    <row r="18" spans="1:2" x14ac:dyDescent="0.25">
      <c r="A18" s="40" t="s">
        <v>147</v>
      </c>
      <c r="B18" s="48">
        <v>45135</v>
      </c>
    </row>
    <row r="19" spans="1:2" x14ac:dyDescent="0.25">
      <c r="A19" s="40" t="s">
        <v>148</v>
      </c>
      <c r="B19" s="48">
        <v>45135</v>
      </c>
    </row>
    <row r="20" spans="1:2" x14ac:dyDescent="0.25">
      <c r="A20" s="40" t="s">
        <v>149</v>
      </c>
      <c r="B20" s="47" t="s">
        <v>158</v>
      </c>
    </row>
    <row r="21" spans="1:2" x14ac:dyDescent="0.25">
      <c r="A21" s="40" t="s">
        <v>396</v>
      </c>
      <c r="B21" s="47" t="s">
        <v>78</v>
      </c>
    </row>
    <row r="23" spans="1:2" x14ac:dyDescent="0.25">
      <c r="A23" s="23" t="str">
        <f>HYPERLINK("#'Factor List'!A1", "Back to Factor List")</f>
        <v>Back to Factor List</v>
      </c>
      <c r="B23" s="23" t="str">
        <f>HYPERLINK("#'Assumptions'!A1", "Assumptions")</f>
        <v>Assumptions</v>
      </c>
    </row>
    <row r="26" spans="1:2" s="57" customFormat="1" ht="13" x14ac:dyDescent="0.25">
      <c r="A26" s="56" t="s">
        <v>397</v>
      </c>
      <c r="B26" s="56" t="s">
        <v>427</v>
      </c>
    </row>
    <row r="27" spans="1:2" x14ac:dyDescent="0.25">
      <c r="A27" s="43">
        <v>25</v>
      </c>
      <c r="B27" s="45">
        <v>37.994999999999997</v>
      </c>
    </row>
    <row r="28" spans="1:2" x14ac:dyDescent="0.25">
      <c r="A28" s="43">
        <v>26</v>
      </c>
      <c r="B28" s="45">
        <v>37.603000000000002</v>
      </c>
    </row>
    <row r="29" spans="1:2" x14ac:dyDescent="0.25">
      <c r="A29" s="43">
        <v>27</v>
      </c>
      <c r="B29" s="45">
        <v>37.204999999999998</v>
      </c>
    </row>
    <row r="30" spans="1:2" x14ac:dyDescent="0.25">
      <c r="A30" s="43">
        <v>28</v>
      </c>
      <c r="B30" s="45">
        <v>36.801000000000002</v>
      </c>
    </row>
    <row r="31" spans="1:2" x14ac:dyDescent="0.25">
      <c r="A31" s="43">
        <v>29</v>
      </c>
      <c r="B31" s="45">
        <v>36.39</v>
      </c>
    </row>
    <row r="32" spans="1:2" x14ac:dyDescent="0.25">
      <c r="A32" s="43">
        <v>30</v>
      </c>
      <c r="B32" s="45">
        <v>35.972000000000001</v>
      </c>
    </row>
    <row r="33" spans="1:2" x14ac:dyDescent="0.25">
      <c r="A33" s="43">
        <v>31</v>
      </c>
      <c r="B33" s="45">
        <v>35.548000000000002</v>
      </c>
    </row>
    <row r="34" spans="1:2" x14ac:dyDescent="0.25">
      <c r="A34" s="43">
        <v>32</v>
      </c>
      <c r="B34" s="45">
        <v>35.116999999999997</v>
      </c>
    </row>
    <row r="35" spans="1:2" x14ac:dyDescent="0.25">
      <c r="A35" s="43">
        <v>33</v>
      </c>
      <c r="B35" s="45">
        <v>34.68</v>
      </c>
    </row>
    <row r="36" spans="1:2" x14ac:dyDescent="0.25">
      <c r="A36" s="43">
        <v>34</v>
      </c>
      <c r="B36" s="45">
        <v>34.235999999999997</v>
      </c>
    </row>
    <row r="37" spans="1:2" x14ac:dyDescent="0.25">
      <c r="A37" s="43">
        <v>35</v>
      </c>
      <c r="B37" s="45">
        <v>33.786000000000001</v>
      </c>
    </row>
    <row r="38" spans="1:2" x14ac:dyDescent="0.25">
      <c r="A38" s="43">
        <v>36</v>
      </c>
      <c r="B38" s="45">
        <v>33.33</v>
      </c>
    </row>
    <row r="39" spans="1:2" x14ac:dyDescent="0.25">
      <c r="A39" s="43">
        <v>37</v>
      </c>
      <c r="B39" s="45">
        <v>32.866999999999997</v>
      </c>
    </row>
    <row r="40" spans="1:2" x14ac:dyDescent="0.25">
      <c r="A40" s="43">
        <v>38</v>
      </c>
      <c r="B40" s="45">
        <v>32.398000000000003</v>
      </c>
    </row>
    <row r="41" spans="1:2" x14ac:dyDescent="0.25">
      <c r="A41" s="43">
        <v>39</v>
      </c>
      <c r="B41" s="45">
        <v>31.922999999999998</v>
      </c>
    </row>
    <row r="42" spans="1:2" x14ac:dyDescent="0.25">
      <c r="A42" s="43">
        <v>40</v>
      </c>
      <c r="B42" s="45">
        <v>31.440999999999999</v>
      </c>
    </row>
    <row r="43" spans="1:2" x14ac:dyDescent="0.25">
      <c r="A43" s="43">
        <v>41</v>
      </c>
      <c r="B43" s="45">
        <v>30.954000000000001</v>
      </c>
    </row>
    <row r="44" spans="1:2" x14ac:dyDescent="0.25">
      <c r="A44" s="43">
        <v>42</v>
      </c>
      <c r="B44" s="45">
        <v>30.460999999999999</v>
      </c>
    </row>
    <row r="45" spans="1:2" x14ac:dyDescent="0.25">
      <c r="A45" s="43">
        <v>43</v>
      </c>
      <c r="B45" s="45">
        <v>29.962</v>
      </c>
    </row>
    <row r="46" spans="1:2" x14ac:dyDescent="0.25">
      <c r="A46" s="43">
        <v>44</v>
      </c>
      <c r="B46" s="45">
        <v>29.457999999999998</v>
      </c>
    </row>
    <row r="47" spans="1:2" x14ac:dyDescent="0.25">
      <c r="A47" s="43">
        <v>45</v>
      </c>
      <c r="B47" s="45">
        <v>28.95</v>
      </c>
    </row>
    <row r="48" spans="1:2" x14ac:dyDescent="0.25">
      <c r="A48" s="43">
        <v>46</v>
      </c>
      <c r="B48" s="45">
        <v>28.437999999999999</v>
      </c>
    </row>
    <row r="49" spans="1:2" x14ac:dyDescent="0.25">
      <c r="A49" s="43">
        <v>47</v>
      </c>
      <c r="B49" s="45">
        <v>27.922000000000001</v>
      </c>
    </row>
    <row r="50" spans="1:2" x14ac:dyDescent="0.25">
      <c r="A50" s="43">
        <v>48</v>
      </c>
      <c r="B50" s="45">
        <v>27.401</v>
      </c>
    </row>
    <row r="51" spans="1:2" x14ac:dyDescent="0.25">
      <c r="A51" s="43">
        <v>49</v>
      </c>
      <c r="B51" s="45">
        <v>26.873999999999999</v>
      </c>
    </row>
    <row r="52" spans="1:2" x14ac:dyDescent="0.25">
      <c r="A52" s="43">
        <v>50</v>
      </c>
      <c r="B52" s="45">
        <v>26.343</v>
      </c>
    </row>
    <row r="53" spans="1:2" x14ac:dyDescent="0.25">
      <c r="A53" s="43">
        <v>51</v>
      </c>
      <c r="B53" s="45">
        <v>25.805</v>
      </c>
    </row>
    <row r="54" spans="1:2" x14ac:dyDescent="0.25">
      <c r="A54" s="43">
        <v>52</v>
      </c>
      <c r="B54" s="45">
        <v>25.262</v>
      </c>
    </row>
    <row r="55" spans="1:2" x14ac:dyDescent="0.25">
      <c r="A55" s="43">
        <v>53</v>
      </c>
      <c r="B55" s="45">
        <v>24.713999999999999</v>
      </c>
    </row>
    <row r="56" spans="1:2" x14ac:dyDescent="0.25">
      <c r="A56" s="43">
        <v>54</v>
      </c>
      <c r="B56" s="45">
        <v>24.158999999999999</v>
      </c>
    </row>
    <row r="57" spans="1:2" x14ac:dyDescent="0.25">
      <c r="A57" s="43">
        <v>55</v>
      </c>
      <c r="B57" s="45">
        <v>23.599</v>
      </c>
    </row>
    <row r="58" spans="1:2" x14ac:dyDescent="0.25">
      <c r="A58" s="43">
        <v>56</v>
      </c>
      <c r="B58" s="45">
        <v>23.033000000000001</v>
      </c>
    </row>
    <row r="59" spans="1:2" x14ac:dyDescent="0.25">
      <c r="A59" s="43">
        <v>57</v>
      </c>
      <c r="B59" s="45">
        <v>22.460999999999999</v>
      </c>
    </row>
    <row r="60" spans="1:2" x14ac:dyDescent="0.25">
      <c r="A60" s="43">
        <v>58</v>
      </c>
      <c r="B60" s="45">
        <v>21.884</v>
      </c>
    </row>
    <row r="61" spans="1:2" x14ac:dyDescent="0.25">
      <c r="A61" s="43">
        <v>59</v>
      </c>
      <c r="B61" s="45">
        <v>21.302</v>
      </c>
    </row>
    <row r="62" spans="1:2" x14ac:dyDescent="0.25">
      <c r="A62" s="43">
        <v>60</v>
      </c>
      <c r="B62" s="45">
        <v>20.715</v>
      </c>
    </row>
    <row r="63" spans="1:2" x14ac:dyDescent="0.25">
      <c r="A63" s="43">
        <v>61</v>
      </c>
      <c r="B63" s="45">
        <v>20.123000000000001</v>
      </c>
    </row>
    <row r="64" spans="1:2" x14ac:dyDescent="0.25">
      <c r="A64" s="43">
        <v>62</v>
      </c>
      <c r="B64" s="45">
        <v>19.527000000000001</v>
      </c>
    </row>
    <row r="65" spans="1:2" x14ac:dyDescent="0.25">
      <c r="A65" s="43">
        <v>63</v>
      </c>
      <c r="B65" s="45">
        <v>18.925999999999998</v>
      </c>
    </row>
    <row r="66" spans="1:2" x14ac:dyDescent="0.25">
      <c r="A66" s="43">
        <v>64</v>
      </c>
      <c r="B66" s="45">
        <v>18.321999999999999</v>
      </c>
    </row>
    <row r="67" spans="1:2" x14ac:dyDescent="0.25">
      <c r="A67" s="43">
        <v>65</v>
      </c>
      <c r="B67" s="45">
        <v>17.715</v>
      </c>
    </row>
    <row r="68" spans="1:2" x14ac:dyDescent="0.25">
      <c r="A68" s="43">
        <v>66</v>
      </c>
      <c r="B68" s="45">
        <v>17.105</v>
      </c>
    </row>
    <row r="69" spans="1:2" x14ac:dyDescent="0.25">
      <c r="A69" s="43">
        <v>67</v>
      </c>
      <c r="B69" s="45">
        <v>16.492000000000001</v>
      </c>
    </row>
    <row r="70" spans="1:2" x14ac:dyDescent="0.25">
      <c r="A70" s="43">
        <v>68</v>
      </c>
      <c r="B70" s="45">
        <v>15.877000000000001</v>
      </c>
    </row>
    <row r="71" spans="1:2" x14ac:dyDescent="0.25">
      <c r="A71" s="43">
        <v>69</v>
      </c>
      <c r="B71" s="45">
        <v>15.259</v>
      </c>
    </row>
    <row r="72" spans="1:2" x14ac:dyDescent="0.25">
      <c r="A72" s="43">
        <v>70</v>
      </c>
      <c r="B72" s="45">
        <v>14.638</v>
      </c>
    </row>
    <row r="73" spans="1:2" x14ac:dyDescent="0.25">
      <c r="A73" s="43">
        <v>71</v>
      </c>
      <c r="B73" s="45">
        <v>14.016</v>
      </c>
    </row>
    <row r="74" spans="1:2" x14ac:dyDescent="0.25">
      <c r="A74" s="43">
        <v>72</v>
      </c>
      <c r="B74" s="45">
        <v>13.398999999999999</v>
      </c>
    </row>
    <row r="75" spans="1:2" x14ac:dyDescent="0.25">
      <c r="A75" s="43">
        <v>73</v>
      </c>
      <c r="B75" s="45">
        <v>12.784000000000001</v>
      </c>
    </row>
    <row r="76" spans="1:2" x14ac:dyDescent="0.25">
      <c r="A76" s="43">
        <v>74</v>
      </c>
      <c r="B76" s="45">
        <v>12.170999999999999</v>
      </c>
    </row>
    <row r="77" spans="1:2" x14ac:dyDescent="0.25">
      <c r="A77" s="43">
        <v>75</v>
      </c>
      <c r="B77" s="45">
        <v>11.561999999999999</v>
      </c>
    </row>
    <row r="78" spans="1:2" x14ac:dyDescent="0.25">
      <c r="A78" s="43">
        <v>76</v>
      </c>
      <c r="B78" s="45">
        <v>10.958</v>
      </c>
    </row>
    <row r="79" spans="1:2" x14ac:dyDescent="0.25">
      <c r="A79" s="43">
        <v>77</v>
      </c>
      <c r="B79" s="45">
        <v>10.362</v>
      </c>
    </row>
    <row r="80" spans="1:2" x14ac:dyDescent="0.25">
      <c r="A80" s="43">
        <v>78</v>
      </c>
      <c r="B80" s="45">
        <v>9.7739999999999991</v>
      </c>
    </row>
    <row r="81" spans="1:2" x14ac:dyDescent="0.25">
      <c r="A81" s="43">
        <v>79</v>
      </c>
      <c r="B81" s="45">
        <v>9.1969999999999992</v>
      </c>
    </row>
    <row r="82" spans="1:2" x14ac:dyDescent="0.25">
      <c r="A82" s="43">
        <v>80</v>
      </c>
      <c r="B82" s="45">
        <v>8.6319999999999997</v>
      </c>
    </row>
    <row r="83" spans="1:2" x14ac:dyDescent="0.25">
      <c r="A83" s="43">
        <v>81</v>
      </c>
      <c r="B83" s="45">
        <v>8.08</v>
      </c>
    </row>
    <row r="84" spans="1:2" x14ac:dyDescent="0.25">
      <c r="A84" s="43">
        <v>82</v>
      </c>
      <c r="B84" s="45">
        <v>7.5439999999999996</v>
      </c>
    </row>
    <row r="85" spans="1:2" x14ac:dyDescent="0.25">
      <c r="A85" s="43">
        <v>83</v>
      </c>
      <c r="B85" s="45">
        <v>7.0229999999999997</v>
      </c>
    </row>
    <row r="86" spans="1:2" x14ac:dyDescent="0.25">
      <c r="A86" s="43">
        <v>84</v>
      </c>
      <c r="B86" s="45">
        <v>6.5190000000000001</v>
      </c>
    </row>
    <row r="87" spans="1:2" x14ac:dyDescent="0.25">
      <c r="A87" s="43">
        <v>85</v>
      </c>
      <c r="B87" s="45">
        <v>6.0330000000000004</v>
      </c>
    </row>
    <row r="88" spans="1:2" x14ac:dyDescent="0.25">
      <c r="A88" s="43">
        <v>86</v>
      </c>
      <c r="B88" s="45">
        <v>5.5720000000000001</v>
      </c>
    </row>
    <row r="89" spans="1:2" x14ac:dyDescent="0.25">
      <c r="A89" s="43">
        <v>87</v>
      </c>
      <c r="B89" s="45">
        <v>5.1379999999999999</v>
      </c>
    </row>
    <row r="90" spans="1:2" x14ac:dyDescent="0.25">
      <c r="A90" s="43">
        <v>88</v>
      </c>
      <c r="B90" s="45">
        <v>4.7309999999999999</v>
      </c>
    </row>
    <row r="91" spans="1:2" x14ac:dyDescent="0.25">
      <c r="A91" s="43">
        <v>89</v>
      </c>
      <c r="B91" s="45">
        <v>4.3499999999999996</v>
      </c>
    </row>
    <row r="92" spans="1:2" x14ac:dyDescent="0.25">
      <c r="A92" s="43">
        <v>90</v>
      </c>
      <c r="B92" s="45">
        <v>3.996</v>
      </c>
    </row>
    <row r="93" spans="1:2" x14ac:dyDescent="0.25">
      <c r="A93" s="43">
        <v>91</v>
      </c>
      <c r="B93" s="45">
        <v>3.669</v>
      </c>
    </row>
    <row r="94" spans="1:2" x14ac:dyDescent="0.25">
      <c r="A94" s="43">
        <v>92</v>
      </c>
      <c r="B94" s="45">
        <v>3.37</v>
      </c>
    </row>
    <row r="95" spans="1:2" x14ac:dyDescent="0.25">
      <c r="A95" s="43">
        <v>93</v>
      </c>
      <c r="B95" s="45">
        <v>3.0979999999999999</v>
      </c>
    </row>
    <row r="96" spans="1:2" x14ac:dyDescent="0.25">
      <c r="A96" s="43">
        <v>94</v>
      </c>
      <c r="B96" s="45">
        <v>2.85</v>
      </c>
    </row>
    <row r="97" spans="1:2" x14ac:dyDescent="0.25">
      <c r="A97" s="43">
        <v>95</v>
      </c>
      <c r="B97" s="45">
        <v>2.6259999999999999</v>
      </c>
    </row>
    <row r="98" spans="1:2" x14ac:dyDescent="0.25">
      <c r="A98" s="43">
        <v>96</v>
      </c>
      <c r="B98" s="45">
        <v>2.427</v>
      </c>
    </row>
    <row r="99" spans="1:2" x14ac:dyDescent="0.25">
      <c r="A99" s="43">
        <v>97</v>
      </c>
      <c r="B99" s="45">
        <v>2.2490000000000001</v>
      </c>
    </row>
    <row r="100" spans="1:2" x14ac:dyDescent="0.25">
      <c r="A100" s="43">
        <v>98</v>
      </c>
      <c r="B100" s="45">
        <v>2.0950000000000002</v>
      </c>
    </row>
    <row r="101" spans="1:2" x14ac:dyDescent="0.25">
      <c r="A101" s="43">
        <v>99</v>
      </c>
      <c r="B101" s="45">
        <v>1.9730000000000001</v>
      </c>
    </row>
  </sheetData>
  <sheetProtection algorithmName="SHA-512" hashValue="Bh/Pd5JCPnqMgFOIls9E39beBzFYMKN+E8BQDN4U9nVB10Wo0R2yehJYzQlnDacJyKz+kztXvyV+dPabIJubGw==" saltValue="K0hgYjWpQm+29dy2DZLzfw==" spinCount="100000" sheet="1" objects="1" scenarios="1"/>
  <conditionalFormatting sqref="A6:A21">
    <cfRule type="expression" dxfId="287" priority="1" stopIfTrue="1">
      <formula>MOD(ROW(),2)=0</formula>
    </cfRule>
    <cfRule type="expression" dxfId="286" priority="2" stopIfTrue="1">
      <formula>MOD(ROW(),2)&lt;&gt;0</formula>
    </cfRule>
  </conditionalFormatting>
  <conditionalFormatting sqref="B6:B21">
    <cfRule type="expression" dxfId="285" priority="3" stopIfTrue="1">
      <formula>MOD(ROW(),2)=0</formula>
    </cfRule>
    <cfRule type="expression" dxfId="284" priority="4" stopIfTrue="1">
      <formula>MOD(ROW(),2)&lt;&gt;0</formula>
    </cfRule>
  </conditionalFormatting>
  <conditionalFormatting sqref="A26:A101">
    <cfRule type="expression" dxfId="283" priority="5" stopIfTrue="1">
      <formula>MOD(ROW(),2)=0</formula>
    </cfRule>
    <cfRule type="expression" dxfId="282" priority="6" stopIfTrue="1">
      <formula>MOD(ROW(),2)&lt;&gt;0</formula>
    </cfRule>
  </conditionalFormatting>
  <conditionalFormatting sqref="B26:B101">
    <cfRule type="expression" dxfId="281" priority="7" stopIfTrue="1">
      <formula>MOD(ROW(),2)=0</formula>
    </cfRule>
    <cfRule type="expression" dxfId="280"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1C70-8DFF-4775-B815-2E0A633E2D36}">
  <sheetPr codeName="Sheet64"/>
  <dimension ref="A1:M53"/>
  <sheetViews>
    <sheetView showGridLines="0" workbookViewId="0">
      <selection activeCell="A6" sqref="A6"/>
    </sheetView>
  </sheetViews>
  <sheetFormatPr defaultRowHeight="12.5" x14ac:dyDescent="0.25"/>
  <cols>
    <col min="1" max="1" width="31.6328125" customWidth="1"/>
    <col min="2" max="2" width="11.54296875" customWidth="1"/>
    <col min="3" max="3" width="10.36328125" customWidth="1"/>
    <col min="4" max="4" width="10" customWidth="1"/>
  </cols>
  <sheetData>
    <row r="1" spans="1:13" s="1" customFormat="1" ht="20" x14ac:dyDescent="0.4">
      <c r="A1" s="2" t="s">
        <v>0</v>
      </c>
    </row>
    <row r="2" spans="1:13" s="1" customFormat="1" ht="15.5" x14ac:dyDescent="0.35">
      <c r="A2" s="30" t="s">
        <v>1</v>
      </c>
      <c r="B2" s="3" t="str">
        <f>wb_title</f>
        <v>Fire_S - Consolidated Factor Spreadsheet</v>
      </c>
    </row>
    <row r="3" spans="1:13" s="1" customFormat="1" ht="15.5" x14ac:dyDescent="0.35">
      <c r="A3" s="30" t="s">
        <v>2</v>
      </c>
      <c r="B3" s="3" t="str">
        <f>TABLE_FACTOR_TYPE_1 &amp; " - x-" &amp; TABLE_SERIES_NUMBER_1</f>
        <v>Commutation - x-505</v>
      </c>
    </row>
    <row r="6" spans="1:13" x14ac:dyDescent="0.25">
      <c r="A6" s="40" t="s">
        <v>390</v>
      </c>
      <c r="B6" s="47" t="s">
        <v>391</v>
      </c>
      <c r="C6" s="47"/>
      <c r="D6" s="47"/>
      <c r="E6" s="47"/>
      <c r="F6" s="47"/>
      <c r="G6" s="47"/>
      <c r="H6" s="47"/>
      <c r="I6" s="47"/>
      <c r="J6" s="47"/>
      <c r="K6" s="47"/>
      <c r="L6" s="47"/>
      <c r="M6" s="47"/>
    </row>
    <row r="7" spans="1:13" x14ac:dyDescent="0.25">
      <c r="A7" s="40" t="s">
        <v>392</v>
      </c>
      <c r="B7" s="47" t="s">
        <v>31</v>
      </c>
      <c r="C7" s="47"/>
      <c r="D7" s="47"/>
      <c r="E7" s="47"/>
      <c r="F7" s="47"/>
      <c r="G7" s="47"/>
      <c r="H7" s="47"/>
      <c r="I7" s="47"/>
      <c r="J7" s="47"/>
      <c r="K7" s="47"/>
      <c r="L7" s="47"/>
      <c r="M7" s="47"/>
    </row>
    <row r="8" spans="1:13" x14ac:dyDescent="0.25">
      <c r="A8" s="40" t="s">
        <v>138</v>
      </c>
      <c r="B8" s="47">
        <v>1992</v>
      </c>
      <c r="C8" s="47"/>
      <c r="D8" s="47"/>
      <c r="E8" s="47"/>
      <c r="F8" s="47"/>
      <c r="G8" s="47"/>
      <c r="H8" s="47"/>
      <c r="I8" s="47"/>
      <c r="J8" s="47"/>
      <c r="K8" s="47"/>
      <c r="L8" s="47"/>
      <c r="M8" s="47"/>
    </row>
    <row r="9" spans="1:13" x14ac:dyDescent="0.25">
      <c r="A9" s="40" t="s">
        <v>139</v>
      </c>
      <c r="B9" s="47" t="s">
        <v>303</v>
      </c>
      <c r="C9" s="47"/>
      <c r="D9" s="47"/>
      <c r="E9" s="47"/>
      <c r="F9" s="47"/>
      <c r="G9" s="47"/>
      <c r="H9" s="47"/>
      <c r="I9" s="47"/>
      <c r="J9" s="47"/>
      <c r="K9" s="47"/>
      <c r="L9" s="47"/>
      <c r="M9" s="47"/>
    </row>
    <row r="10" spans="1:13" ht="25" x14ac:dyDescent="0.25">
      <c r="A10" s="40" t="s">
        <v>6</v>
      </c>
      <c r="B10" s="47" t="s">
        <v>304</v>
      </c>
      <c r="C10" s="47"/>
      <c r="D10" s="47"/>
      <c r="E10" s="47"/>
      <c r="F10" s="47"/>
      <c r="G10" s="47"/>
      <c r="H10" s="47"/>
      <c r="I10" s="47"/>
      <c r="J10" s="47"/>
      <c r="K10" s="47"/>
      <c r="L10" s="47"/>
      <c r="M10" s="47"/>
    </row>
    <row r="11" spans="1:13" x14ac:dyDescent="0.25">
      <c r="A11" s="40" t="s">
        <v>140</v>
      </c>
      <c r="B11" s="47" t="s">
        <v>233</v>
      </c>
      <c r="C11" s="47"/>
      <c r="D11" s="47"/>
      <c r="E11" s="47"/>
      <c r="F11" s="47"/>
      <c r="G11" s="47"/>
      <c r="H11" s="47"/>
      <c r="I11" s="47"/>
      <c r="J11" s="47"/>
      <c r="K11" s="47"/>
      <c r="L11" s="47"/>
      <c r="M11" s="47"/>
    </row>
    <row r="12" spans="1:13" x14ac:dyDescent="0.25">
      <c r="A12" s="40" t="s">
        <v>141</v>
      </c>
      <c r="B12" s="47" t="s">
        <v>305</v>
      </c>
      <c r="C12" s="47"/>
      <c r="D12" s="47"/>
      <c r="E12" s="47"/>
      <c r="F12" s="47"/>
      <c r="G12" s="47"/>
      <c r="H12" s="47"/>
      <c r="I12" s="47"/>
      <c r="J12" s="47"/>
      <c r="K12" s="47"/>
      <c r="L12" s="47"/>
      <c r="M12" s="47"/>
    </row>
    <row r="13" spans="1:13" x14ac:dyDescent="0.25">
      <c r="A13" s="40" t="s">
        <v>393</v>
      </c>
      <c r="B13" s="47">
        <v>0</v>
      </c>
      <c r="C13" s="47"/>
      <c r="D13" s="47"/>
      <c r="E13" s="47"/>
      <c r="F13" s="47"/>
      <c r="G13" s="47"/>
      <c r="H13" s="47"/>
      <c r="I13" s="47"/>
      <c r="J13" s="47"/>
      <c r="K13" s="47"/>
      <c r="L13" s="47"/>
      <c r="M13" s="47"/>
    </row>
    <row r="14" spans="1:13" x14ac:dyDescent="0.25">
      <c r="A14" s="40" t="s">
        <v>143</v>
      </c>
      <c r="B14" s="47">
        <v>505</v>
      </c>
      <c r="C14" s="47"/>
      <c r="D14" s="47"/>
      <c r="E14" s="47"/>
      <c r="F14" s="47"/>
      <c r="G14" s="47"/>
      <c r="H14" s="47"/>
      <c r="I14" s="47"/>
      <c r="J14" s="47"/>
      <c r="K14" s="47"/>
      <c r="L14" s="47"/>
      <c r="M14" s="47"/>
    </row>
    <row r="15" spans="1:13" x14ac:dyDescent="0.25">
      <c r="A15" s="40" t="s">
        <v>394</v>
      </c>
      <c r="B15" s="47" t="s">
        <v>306</v>
      </c>
      <c r="C15" s="47"/>
      <c r="D15" s="47"/>
      <c r="E15" s="47"/>
      <c r="F15" s="47"/>
      <c r="G15" s="47"/>
      <c r="H15" s="47"/>
      <c r="I15" s="47"/>
      <c r="J15" s="47"/>
      <c r="K15" s="47"/>
      <c r="L15" s="47"/>
      <c r="M15" s="47"/>
    </row>
    <row r="16" spans="1:13" x14ac:dyDescent="0.25">
      <c r="A16" s="40" t="s">
        <v>145</v>
      </c>
      <c r="B16" s="47" t="s">
        <v>295</v>
      </c>
      <c r="C16" s="47"/>
      <c r="D16" s="47"/>
      <c r="E16" s="47"/>
      <c r="F16" s="47"/>
      <c r="G16" s="47"/>
      <c r="H16" s="47"/>
      <c r="I16" s="47"/>
      <c r="J16" s="47"/>
      <c r="K16" s="47"/>
      <c r="L16" s="47"/>
      <c r="M16" s="47"/>
    </row>
    <row r="17" spans="1:13" x14ac:dyDescent="0.25">
      <c r="A17" s="41" t="s">
        <v>395</v>
      </c>
      <c r="B17" s="47"/>
      <c r="C17" s="47"/>
      <c r="D17" s="47"/>
      <c r="E17" s="47"/>
      <c r="F17" s="47"/>
      <c r="G17" s="47"/>
      <c r="H17" s="47"/>
      <c r="I17" s="47"/>
      <c r="J17" s="47"/>
      <c r="K17" s="47"/>
      <c r="L17" s="47"/>
      <c r="M17" s="47"/>
    </row>
    <row r="18" spans="1:13" x14ac:dyDescent="0.25">
      <c r="A18" s="40" t="s">
        <v>147</v>
      </c>
      <c r="B18" s="48">
        <v>46163</v>
      </c>
      <c r="C18" s="48"/>
      <c r="D18" s="48"/>
      <c r="E18" s="48"/>
      <c r="F18" s="48"/>
      <c r="G18" s="48"/>
      <c r="H18" s="48"/>
      <c r="I18" s="48"/>
      <c r="J18" s="48"/>
      <c r="K18" s="48"/>
      <c r="L18" s="48"/>
      <c r="M18" s="48"/>
    </row>
    <row r="19" spans="1:13" x14ac:dyDescent="0.25">
      <c r="A19" s="40" t="s">
        <v>148</v>
      </c>
      <c r="B19" s="48">
        <v>46163</v>
      </c>
      <c r="C19" s="48"/>
      <c r="D19" s="48"/>
      <c r="E19" s="48"/>
      <c r="F19" s="48"/>
      <c r="G19" s="48"/>
      <c r="H19" s="48"/>
      <c r="I19" s="48"/>
      <c r="J19" s="48"/>
      <c r="K19" s="48"/>
      <c r="L19" s="48"/>
      <c r="M19" s="48"/>
    </row>
    <row r="20" spans="1:13" x14ac:dyDescent="0.25">
      <c r="A20" s="40" t="s">
        <v>149</v>
      </c>
      <c r="B20" s="47" t="s">
        <v>158</v>
      </c>
      <c r="C20" s="47"/>
      <c r="D20" s="47"/>
      <c r="E20" s="47"/>
      <c r="F20" s="47"/>
      <c r="G20" s="47"/>
      <c r="H20" s="47"/>
      <c r="I20" s="47"/>
      <c r="J20" s="47"/>
      <c r="K20" s="47"/>
      <c r="L20" s="47"/>
      <c r="M20" s="47"/>
    </row>
    <row r="21" spans="1:13" x14ac:dyDescent="0.25">
      <c r="A21" s="40" t="s">
        <v>396</v>
      </c>
      <c r="B21" s="47" t="s">
        <v>77</v>
      </c>
      <c r="C21" s="47"/>
      <c r="D21" s="47"/>
      <c r="E21" s="47"/>
      <c r="F21" s="47"/>
      <c r="G21" s="47"/>
      <c r="H21" s="47"/>
      <c r="I21" s="47"/>
      <c r="J21" s="47"/>
      <c r="K21" s="47"/>
      <c r="L21" s="47"/>
      <c r="M21" s="47"/>
    </row>
    <row r="23" spans="1:13" x14ac:dyDescent="0.25">
      <c r="A23" s="23" t="str">
        <f>HYPERLINK("#'Factor List'!A1", "Back to Factor List")</f>
        <v>Back to Factor List</v>
      </c>
      <c r="B23" s="23" t="str">
        <f>HYPERLINK("#'Assumptions'!A1", "Assumptions")</f>
        <v>Assumptions</v>
      </c>
    </row>
    <row r="26" spans="1:13" s="57" customFormat="1" ht="13" x14ac:dyDescent="0.25">
      <c r="A26" s="56" t="s">
        <v>416</v>
      </c>
      <c r="B26" s="56">
        <v>0</v>
      </c>
      <c r="C26" s="56">
        <v>1</v>
      </c>
      <c r="D26" s="56">
        <v>2</v>
      </c>
      <c r="E26" s="56">
        <v>3</v>
      </c>
      <c r="F26" s="56">
        <v>4</v>
      </c>
      <c r="G26" s="56">
        <v>5</v>
      </c>
      <c r="H26" s="56">
        <v>6</v>
      </c>
      <c r="I26" s="56">
        <v>7</v>
      </c>
      <c r="J26" s="56">
        <v>8</v>
      </c>
      <c r="K26" s="56">
        <v>9</v>
      </c>
      <c r="L26" s="56">
        <v>10</v>
      </c>
      <c r="M26" s="56">
        <v>11</v>
      </c>
    </row>
    <row r="27" spans="1:13" x14ac:dyDescent="0.25">
      <c r="A27" s="43" t="s">
        <v>428</v>
      </c>
      <c r="B27" s="44">
        <v>24.9</v>
      </c>
      <c r="C27" s="44"/>
      <c r="D27" s="44"/>
      <c r="E27" s="44"/>
      <c r="F27" s="44"/>
      <c r="G27" s="44"/>
      <c r="H27" s="44"/>
      <c r="I27" s="44"/>
      <c r="J27" s="44"/>
      <c r="K27" s="44"/>
      <c r="L27" s="44"/>
      <c r="M27" s="44"/>
    </row>
    <row r="28" spans="1:13" x14ac:dyDescent="0.25">
      <c r="A28" s="43">
        <v>50</v>
      </c>
      <c r="B28" s="44">
        <v>24.9</v>
      </c>
      <c r="C28" s="44">
        <v>24.9</v>
      </c>
      <c r="D28" s="44">
        <v>24.8</v>
      </c>
      <c r="E28" s="44">
        <v>24.8</v>
      </c>
      <c r="F28" s="44">
        <v>24.8</v>
      </c>
      <c r="G28" s="44">
        <v>24.7</v>
      </c>
      <c r="H28" s="44">
        <v>24.7</v>
      </c>
      <c r="I28" s="44">
        <v>24.6</v>
      </c>
      <c r="J28" s="44">
        <v>24.6</v>
      </c>
      <c r="K28" s="44">
        <v>24.6</v>
      </c>
      <c r="L28" s="44">
        <v>24.5</v>
      </c>
      <c r="M28" s="44">
        <v>24.5</v>
      </c>
    </row>
    <row r="29" spans="1:13" x14ac:dyDescent="0.25">
      <c r="A29" s="43">
        <v>51</v>
      </c>
      <c r="B29" s="44">
        <v>24.5</v>
      </c>
      <c r="C29" s="44">
        <v>24.4</v>
      </c>
      <c r="D29" s="44">
        <v>24.4</v>
      </c>
      <c r="E29" s="44">
        <v>24.4</v>
      </c>
      <c r="F29" s="44">
        <v>24.3</v>
      </c>
      <c r="G29" s="44">
        <v>24.3</v>
      </c>
      <c r="H29" s="44">
        <v>24.2</v>
      </c>
      <c r="I29" s="44">
        <v>24.2</v>
      </c>
      <c r="J29" s="44">
        <v>24.2</v>
      </c>
      <c r="K29" s="44">
        <v>24.1</v>
      </c>
      <c r="L29" s="44">
        <v>24.1</v>
      </c>
      <c r="M29" s="44">
        <v>24.1</v>
      </c>
    </row>
    <row r="30" spans="1:13" x14ac:dyDescent="0.25">
      <c r="A30" s="43">
        <v>52</v>
      </c>
      <c r="B30" s="44">
        <v>24</v>
      </c>
      <c r="C30" s="44">
        <v>24</v>
      </c>
      <c r="D30" s="44">
        <v>23.9</v>
      </c>
      <c r="E30" s="44">
        <v>23.9</v>
      </c>
      <c r="F30" s="44">
        <v>23.9</v>
      </c>
      <c r="G30" s="44">
        <v>23.8</v>
      </c>
      <c r="H30" s="44">
        <v>23.8</v>
      </c>
      <c r="I30" s="44">
        <v>23.8</v>
      </c>
      <c r="J30" s="44">
        <v>23.7</v>
      </c>
      <c r="K30" s="44">
        <v>23.7</v>
      </c>
      <c r="L30" s="44">
        <v>23.6</v>
      </c>
      <c r="M30" s="44">
        <v>23.6</v>
      </c>
    </row>
    <row r="31" spans="1:13" x14ac:dyDescent="0.25">
      <c r="A31" s="43">
        <v>53</v>
      </c>
      <c r="B31" s="44">
        <v>23.6</v>
      </c>
      <c r="C31" s="44">
        <v>23.5</v>
      </c>
      <c r="D31" s="44">
        <v>23.5</v>
      </c>
      <c r="E31" s="44">
        <v>23.4</v>
      </c>
      <c r="F31" s="44">
        <v>23.4</v>
      </c>
      <c r="G31" s="44">
        <v>23.3</v>
      </c>
      <c r="H31" s="44">
        <v>23.3</v>
      </c>
      <c r="I31" s="44">
        <v>23.3</v>
      </c>
      <c r="J31" s="44">
        <v>23.2</v>
      </c>
      <c r="K31" s="44">
        <v>23.2</v>
      </c>
      <c r="L31" s="44">
        <v>23.1</v>
      </c>
      <c r="M31" s="44">
        <v>23.1</v>
      </c>
    </row>
    <row r="32" spans="1:13" x14ac:dyDescent="0.25">
      <c r="A32" s="43">
        <v>54</v>
      </c>
      <c r="B32" s="44">
        <v>23.1</v>
      </c>
      <c r="C32" s="44">
        <v>23</v>
      </c>
      <c r="D32" s="44">
        <v>23</v>
      </c>
      <c r="E32" s="44">
        <v>22.9</v>
      </c>
      <c r="F32" s="44">
        <v>22.9</v>
      </c>
      <c r="G32" s="44">
        <v>22.9</v>
      </c>
      <c r="H32" s="44">
        <v>22.8</v>
      </c>
      <c r="I32" s="44">
        <v>22.8</v>
      </c>
      <c r="J32" s="44">
        <v>22.7</v>
      </c>
      <c r="K32" s="44">
        <v>22.7</v>
      </c>
      <c r="L32" s="44">
        <v>22.6</v>
      </c>
      <c r="M32" s="44">
        <v>22.6</v>
      </c>
    </row>
    <row r="33" spans="1:13" x14ac:dyDescent="0.25">
      <c r="A33" s="43">
        <v>55</v>
      </c>
      <c r="B33" s="44">
        <v>22.6</v>
      </c>
      <c r="C33" s="44">
        <v>22.5</v>
      </c>
      <c r="D33" s="44">
        <v>22.5</v>
      </c>
      <c r="E33" s="44">
        <v>22.4</v>
      </c>
      <c r="F33" s="44">
        <v>22.4</v>
      </c>
      <c r="G33" s="44">
        <v>22.3</v>
      </c>
      <c r="H33" s="44">
        <v>22.3</v>
      </c>
      <c r="I33" s="44">
        <v>22.2</v>
      </c>
      <c r="J33" s="44">
        <v>22.2</v>
      </c>
      <c r="K33" s="44">
        <v>22.2</v>
      </c>
      <c r="L33" s="44">
        <v>22.1</v>
      </c>
      <c r="M33" s="44">
        <v>22.1</v>
      </c>
    </row>
    <row r="34" spans="1:13" x14ac:dyDescent="0.25">
      <c r="A34" s="43">
        <v>56</v>
      </c>
      <c r="B34" s="44">
        <v>22</v>
      </c>
      <c r="C34" s="44">
        <v>22</v>
      </c>
      <c r="D34" s="44">
        <v>21.9</v>
      </c>
      <c r="E34" s="44">
        <v>21.9</v>
      </c>
      <c r="F34" s="44">
        <v>21.9</v>
      </c>
      <c r="G34" s="44">
        <v>21.8</v>
      </c>
      <c r="H34" s="44">
        <v>21.8</v>
      </c>
      <c r="I34" s="44">
        <v>21.7</v>
      </c>
      <c r="J34" s="44">
        <v>21.7</v>
      </c>
      <c r="K34" s="44">
        <v>21.6</v>
      </c>
      <c r="L34" s="44">
        <v>21.6</v>
      </c>
      <c r="M34" s="44">
        <v>21.5</v>
      </c>
    </row>
    <row r="35" spans="1:13" x14ac:dyDescent="0.25">
      <c r="A35" s="43">
        <v>57</v>
      </c>
      <c r="B35" s="44">
        <v>21.5</v>
      </c>
      <c r="C35" s="44">
        <v>21.5</v>
      </c>
      <c r="D35" s="44">
        <v>21.4</v>
      </c>
      <c r="E35" s="44">
        <v>21.4</v>
      </c>
      <c r="F35" s="44">
        <v>21.3</v>
      </c>
      <c r="G35" s="44">
        <v>21.3</v>
      </c>
      <c r="H35" s="44">
        <v>21.2</v>
      </c>
      <c r="I35" s="44">
        <v>21.2</v>
      </c>
      <c r="J35" s="44">
        <v>21.1</v>
      </c>
      <c r="K35" s="44">
        <v>21.1</v>
      </c>
      <c r="L35" s="44">
        <v>21.1</v>
      </c>
      <c r="M35" s="44">
        <v>21</v>
      </c>
    </row>
    <row r="36" spans="1:13" x14ac:dyDescent="0.25">
      <c r="A36" s="43">
        <v>58</v>
      </c>
      <c r="B36" s="44">
        <v>21</v>
      </c>
      <c r="C36" s="44">
        <v>20.9</v>
      </c>
      <c r="D36" s="44">
        <v>20.9</v>
      </c>
      <c r="E36" s="44">
        <v>20.8</v>
      </c>
      <c r="F36" s="44">
        <v>20.8</v>
      </c>
      <c r="G36" s="44">
        <v>20.7</v>
      </c>
      <c r="H36" s="44">
        <v>20.7</v>
      </c>
      <c r="I36" s="44">
        <v>20.6</v>
      </c>
      <c r="J36" s="44">
        <v>20.6</v>
      </c>
      <c r="K36" s="44">
        <v>20.6</v>
      </c>
      <c r="L36" s="44">
        <v>20.5</v>
      </c>
      <c r="M36" s="44">
        <v>20.5</v>
      </c>
    </row>
    <row r="37" spans="1:13" x14ac:dyDescent="0.25">
      <c r="A37" s="43">
        <v>59</v>
      </c>
      <c r="B37" s="44">
        <v>20.399999999999999</v>
      </c>
      <c r="C37" s="44">
        <v>20.399999999999999</v>
      </c>
      <c r="D37" s="44">
        <v>20.3</v>
      </c>
      <c r="E37" s="44">
        <v>20.3</v>
      </c>
      <c r="F37" s="44">
        <v>20.2</v>
      </c>
      <c r="G37" s="44">
        <v>20.2</v>
      </c>
      <c r="H37" s="44">
        <v>20.100000000000001</v>
      </c>
      <c r="I37" s="44">
        <v>20.100000000000001</v>
      </c>
      <c r="J37" s="44">
        <v>20.100000000000001</v>
      </c>
      <c r="K37" s="44">
        <v>20</v>
      </c>
      <c r="L37" s="44">
        <v>20</v>
      </c>
      <c r="M37" s="44">
        <v>19.899999999999999</v>
      </c>
    </row>
    <row r="38" spans="1:13" x14ac:dyDescent="0.25">
      <c r="A38" s="43">
        <v>60</v>
      </c>
      <c r="B38" s="44">
        <v>19.899999999999999</v>
      </c>
      <c r="C38" s="44">
        <v>19.8</v>
      </c>
      <c r="D38" s="44">
        <v>19.8</v>
      </c>
      <c r="E38" s="44">
        <v>19.7</v>
      </c>
      <c r="F38" s="44">
        <v>19.7</v>
      </c>
      <c r="G38" s="44">
        <v>19.600000000000001</v>
      </c>
      <c r="H38" s="44">
        <v>19.600000000000001</v>
      </c>
      <c r="I38" s="44">
        <v>19.600000000000001</v>
      </c>
      <c r="J38" s="44">
        <v>19.5</v>
      </c>
      <c r="K38" s="44">
        <v>19.5</v>
      </c>
      <c r="L38" s="44">
        <v>19.399999999999999</v>
      </c>
      <c r="M38" s="44">
        <v>19.399999999999999</v>
      </c>
    </row>
    <row r="39" spans="1:13" x14ac:dyDescent="0.25">
      <c r="A39" s="43">
        <v>61</v>
      </c>
      <c r="B39" s="44">
        <v>19.3</v>
      </c>
      <c r="C39" s="44">
        <v>19.3</v>
      </c>
      <c r="D39" s="44">
        <v>19.2</v>
      </c>
      <c r="E39" s="44">
        <v>19.2</v>
      </c>
      <c r="F39" s="44">
        <v>19.100000000000001</v>
      </c>
      <c r="G39" s="44">
        <v>19.100000000000001</v>
      </c>
      <c r="H39" s="44">
        <v>19</v>
      </c>
      <c r="I39" s="44">
        <v>19</v>
      </c>
      <c r="J39" s="44">
        <v>18.899999999999999</v>
      </c>
      <c r="K39" s="44">
        <v>18.899999999999999</v>
      </c>
      <c r="L39" s="44">
        <v>18.899999999999999</v>
      </c>
      <c r="M39" s="44">
        <v>18.8</v>
      </c>
    </row>
    <row r="40" spans="1:13" x14ac:dyDescent="0.25">
      <c r="A40" s="43">
        <v>62</v>
      </c>
      <c r="B40" s="44">
        <v>18.8</v>
      </c>
      <c r="C40" s="44">
        <v>18.7</v>
      </c>
      <c r="D40" s="44">
        <v>18.7</v>
      </c>
      <c r="E40" s="44">
        <v>18.600000000000001</v>
      </c>
      <c r="F40" s="44">
        <v>18.600000000000001</v>
      </c>
      <c r="G40" s="44">
        <v>18.5</v>
      </c>
      <c r="H40" s="44">
        <v>18.5</v>
      </c>
      <c r="I40" s="44">
        <v>18.399999999999999</v>
      </c>
      <c r="J40" s="44">
        <v>18.399999999999999</v>
      </c>
      <c r="K40" s="44">
        <v>18.3</v>
      </c>
      <c r="L40" s="44">
        <v>18.3</v>
      </c>
      <c r="M40" s="44">
        <v>18.2</v>
      </c>
    </row>
    <row r="41" spans="1:13" x14ac:dyDescent="0.25">
      <c r="A41" s="43">
        <v>63</v>
      </c>
      <c r="B41" s="44">
        <v>18.2</v>
      </c>
      <c r="C41" s="44">
        <v>18.2</v>
      </c>
      <c r="D41" s="44">
        <v>18.100000000000001</v>
      </c>
      <c r="E41" s="44">
        <v>18.100000000000001</v>
      </c>
      <c r="F41" s="44">
        <v>18</v>
      </c>
      <c r="G41" s="44">
        <v>18</v>
      </c>
      <c r="H41" s="44">
        <v>17.899999999999999</v>
      </c>
      <c r="I41" s="44">
        <v>17.899999999999999</v>
      </c>
      <c r="J41" s="44">
        <v>17.8</v>
      </c>
      <c r="K41" s="44">
        <v>17.8</v>
      </c>
      <c r="L41" s="44">
        <v>17.7</v>
      </c>
      <c r="M41" s="44">
        <v>17.7</v>
      </c>
    </row>
    <row r="42" spans="1:13" x14ac:dyDescent="0.25">
      <c r="A42" s="43">
        <v>64</v>
      </c>
      <c r="B42" s="44">
        <v>17.600000000000001</v>
      </c>
      <c r="C42" s="44">
        <v>17.600000000000001</v>
      </c>
      <c r="D42" s="44">
        <v>17.5</v>
      </c>
      <c r="E42" s="44">
        <v>17.5</v>
      </c>
      <c r="F42" s="44">
        <v>17.399999999999999</v>
      </c>
      <c r="G42" s="44">
        <v>17.399999999999999</v>
      </c>
      <c r="H42" s="44">
        <v>17.3</v>
      </c>
      <c r="I42" s="44">
        <v>17.3</v>
      </c>
      <c r="J42" s="44">
        <v>17.2</v>
      </c>
      <c r="K42" s="44">
        <v>17.2</v>
      </c>
      <c r="L42" s="44">
        <v>17.2</v>
      </c>
      <c r="M42" s="44">
        <v>17.100000000000001</v>
      </c>
    </row>
    <row r="43" spans="1:13" x14ac:dyDescent="0.25">
      <c r="A43" s="43">
        <v>65</v>
      </c>
      <c r="B43" s="44">
        <v>17.100000000000001</v>
      </c>
      <c r="C43" s="44">
        <v>17</v>
      </c>
      <c r="D43" s="44">
        <v>17</v>
      </c>
      <c r="E43" s="44">
        <v>16.899999999999999</v>
      </c>
      <c r="F43" s="44">
        <v>16.899999999999999</v>
      </c>
      <c r="G43" s="44">
        <v>16.8</v>
      </c>
      <c r="H43" s="44">
        <v>16.8</v>
      </c>
      <c r="I43" s="44">
        <v>16.7</v>
      </c>
      <c r="J43" s="44">
        <v>16.7</v>
      </c>
      <c r="K43" s="44">
        <v>16.600000000000001</v>
      </c>
      <c r="L43" s="44">
        <v>16.600000000000001</v>
      </c>
      <c r="M43" s="44">
        <v>16.5</v>
      </c>
    </row>
    <row r="44" spans="1:13" x14ac:dyDescent="0.25">
      <c r="A44" s="43">
        <v>66</v>
      </c>
      <c r="B44" s="44">
        <v>16.5</v>
      </c>
      <c r="C44" s="44">
        <v>16.399999999999999</v>
      </c>
      <c r="D44" s="44">
        <v>16.399999999999999</v>
      </c>
      <c r="E44" s="44">
        <v>16.3</v>
      </c>
      <c r="F44" s="44">
        <v>16.3</v>
      </c>
      <c r="G44" s="44">
        <v>16.2</v>
      </c>
      <c r="H44" s="44">
        <v>16.2</v>
      </c>
      <c r="I44" s="44">
        <v>16.100000000000001</v>
      </c>
      <c r="J44" s="44">
        <v>16.100000000000001</v>
      </c>
      <c r="K44" s="44">
        <v>16</v>
      </c>
      <c r="L44" s="44">
        <v>16</v>
      </c>
      <c r="M44" s="44">
        <v>16</v>
      </c>
    </row>
    <row r="45" spans="1:13" x14ac:dyDescent="0.25">
      <c r="A45" s="43">
        <v>67</v>
      </c>
      <c r="B45" s="44">
        <v>15.9</v>
      </c>
      <c r="C45" s="44">
        <v>15.9</v>
      </c>
      <c r="D45" s="44">
        <v>15.8</v>
      </c>
      <c r="E45" s="44">
        <v>15.8</v>
      </c>
      <c r="F45" s="44">
        <v>15.7</v>
      </c>
      <c r="G45" s="44">
        <v>15.7</v>
      </c>
      <c r="H45" s="44">
        <v>15.6</v>
      </c>
      <c r="I45" s="44">
        <v>15.6</v>
      </c>
      <c r="J45" s="44">
        <v>15.5</v>
      </c>
      <c r="K45" s="44">
        <v>15.5</v>
      </c>
      <c r="L45" s="44">
        <v>15.4</v>
      </c>
      <c r="M45" s="44">
        <v>15.4</v>
      </c>
    </row>
    <row r="46" spans="1:13" x14ac:dyDescent="0.25">
      <c r="A46" s="43">
        <v>68</v>
      </c>
      <c r="B46" s="44">
        <v>15.3</v>
      </c>
      <c r="C46" s="44">
        <v>15.3</v>
      </c>
      <c r="D46" s="44">
        <v>15.2</v>
      </c>
      <c r="E46" s="44">
        <v>15.2</v>
      </c>
      <c r="F46" s="44">
        <v>15.1</v>
      </c>
      <c r="G46" s="44">
        <v>15.1</v>
      </c>
      <c r="H46" s="44">
        <v>15</v>
      </c>
      <c r="I46" s="44">
        <v>15</v>
      </c>
      <c r="J46" s="44">
        <v>14.9</v>
      </c>
      <c r="K46" s="44">
        <v>14.9</v>
      </c>
      <c r="L46" s="44">
        <v>14.8</v>
      </c>
      <c r="M46" s="44">
        <v>14.8</v>
      </c>
    </row>
    <row r="47" spans="1:13" x14ac:dyDescent="0.25">
      <c r="A47" s="43">
        <v>69</v>
      </c>
      <c r="B47" s="44">
        <v>14.7</v>
      </c>
      <c r="C47" s="44">
        <v>14.7</v>
      </c>
      <c r="D47" s="44">
        <v>14.6</v>
      </c>
      <c r="E47" s="44">
        <v>14.6</v>
      </c>
      <c r="F47" s="44">
        <v>14.5</v>
      </c>
      <c r="G47" s="44">
        <v>14.5</v>
      </c>
      <c r="H47" s="44">
        <v>14.4</v>
      </c>
      <c r="I47" s="44">
        <v>14.4</v>
      </c>
      <c r="J47" s="44">
        <v>14.3</v>
      </c>
      <c r="K47" s="44">
        <v>14.3</v>
      </c>
      <c r="L47" s="44">
        <v>14.2</v>
      </c>
      <c r="M47" s="44">
        <v>14.2</v>
      </c>
    </row>
    <row r="48" spans="1:13" x14ac:dyDescent="0.25">
      <c r="A48" s="43">
        <v>70</v>
      </c>
      <c r="B48" s="44">
        <v>14.1</v>
      </c>
      <c r="C48" s="44">
        <v>14.1</v>
      </c>
      <c r="D48" s="44">
        <v>14</v>
      </c>
      <c r="E48" s="44">
        <v>14</v>
      </c>
      <c r="F48" s="44">
        <v>13.9</v>
      </c>
      <c r="G48" s="44">
        <v>13.9</v>
      </c>
      <c r="H48" s="44">
        <v>13.8</v>
      </c>
      <c r="I48" s="44">
        <v>13.8</v>
      </c>
      <c r="J48" s="44">
        <v>13.7</v>
      </c>
      <c r="K48" s="44">
        <v>13.7</v>
      </c>
      <c r="L48" s="44">
        <v>13.6</v>
      </c>
      <c r="M48" s="44">
        <v>13.6</v>
      </c>
    </row>
    <row r="49" spans="1:13" x14ac:dyDescent="0.25">
      <c r="A49" s="43">
        <v>71</v>
      </c>
      <c r="B49" s="44">
        <v>13.5</v>
      </c>
      <c r="C49" s="44">
        <v>13.5</v>
      </c>
      <c r="D49" s="44">
        <v>13.4</v>
      </c>
      <c r="E49" s="44">
        <v>13.4</v>
      </c>
      <c r="F49" s="44">
        <v>13.3</v>
      </c>
      <c r="G49" s="44">
        <v>13.3</v>
      </c>
      <c r="H49" s="44">
        <v>13.2</v>
      </c>
      <c r="I49" s="44">
        <v>13.2</v>
      </c>
      <c r="J49" s="44">
        <v>13.1</v>
      </c>
      <c r="K49" s="44">
        <v>13.1</v>
      </c>
      <c r="L49" s="44">
        <v>13</v>
      </c>
      <c r="M49" s="44">
        <v>13</v>
      </c>
    </row>
    <row r="50" spans="1:13" x14ac:dyDescent="0.25">
      <c r="A50" s="43">
        <v>72</v>
      </c>
      <c r="B50" s="44">
        <v>12.9</v>
      </c>
      <c r="C50" s="44">
        <v>12.9</v>
      </c>
      <c r="D50" s="44">
        <v>12.8</v>
      </c>
      <c r="E50" s="44">
        <v>12.8</v>
      </c>
      <c r="F50" s="44">
        <v>12.7</v>
      </c>
      <c r="G50" s="44">
        <v>12.7</v>
      </c>
      <c r="H50" s="44">
        <v>12.6</v>
      </c>
      <c r="I50" s="44">
        <v>12.6</v>
      </c>
      <c r="J50" s="44">
        <v>12.5</v>
      </c>
      <c r="K50" s="44">
        <v>12.5</v>
      </c>
      <c r="L50" s="44">
        <v>12.4</v>
      </c>
      <c r="M50" s="44">
        <v>12.4</v>
      </c>
    </row>
    <row r="51" spans="1:13" x14ac:dyDescent="0.25">
      <c r="A51" s="43">
        <v>73</v>
      </c>
      <c r="B51" s="44">
        <v>12.3</v>
      </c>
      <c r="C51" s="44">
        <v>12.3</v>
      </c>
      <c r="D51" s="44">
        <v>12.2</v>
      </c>
      <c r="E51" s="44">
        <v>12.2</v>
      </c>
      <c r="F51" s="44">
        <v>12.1</v>
      </c>
      <c r="G51" s="44">
        <v>12.1</v>
      </c>
      <c r="H51" s="44">
        <v>12</v>
      </c>
      <c r="I51" s="44">
        <v>12</v>
      </c>
      <c r="J51" s="44">
        <v>11.9</v>
      </c>
      <c r="K51" s="44">
        <v>11.9</v>
      </c>
      <c r="L51" s="44">
        <v>11.8</v>
      </c>
      <c r="M51" s="44">
        <v>11.8</v>
      </c>
    </row>
    <row r="52" spans="1:13" x14ac:dyDescent="0.25">
      <c r="A52" s="43">
        <v>74</v>
      </c>
      <c r="B52" s="44">
        <v>11.7</v>
      </c>
      <c r="C52" s="44">
        <v>11.7</v>
      </c>
      <c r="D52" s="44">
        <v>11.6</v>
      </c>
      <c r="E52" s="44">
        <v>11.6</v>
      </c>
      <c r="F52" s="44">
        <v>11.6</v>
      </c>
      <c r="G52" s="44">
        <v>11.5</v>
      </c>
      <c r="H52" s="44">
        <v>11.5</v>
      </c>
      <c r="I52" s="44">
        <v>11.4</v>
      </c>
      <c r="J52" s="44">
        <v>11.4</v>
      </c>
      <c r="K52" s="44">
        <v>11.3</v>
      </c>
      <c r="L52" s="44">
        <v>11.3</v>
      </c>
      <c r="M52" s="44">
        <v>11.2</v>
      </c>
    </row>
    <row r="53" spans="1:13" x14ac:dyDescent="0.25">
      <c r="A53" s="43">
        <v>75</v>
      </c>
      <c r="B53" s="44">
        <v>11.2</v>
      </c>
      <c r="C53" s="44"/>
      <c r="D53" s="44"/>
      <c r="E53" s="44"/>
      <c r="F53" s="44"/>
      <c r="G53" s="44"/>
      <c r="H53" s="44"/>
      <c r="I53" s="44"/>
      <c r="J53" s="44"/>
      <c r="K53" s="44"/>
      <c r="L53" s="44"/>
      <c r="M53" s="44"/>
    </row>
  </sheetData>
  <sheetProtection algorithmName="SHA-512" hashValue="pax2QDEx72RlzLGdQId66D40d//X6UfbBmHk4w+jZ387vEgEq+ihMq8YIjD+5ZLyZisBmmUYnmY74Z7bwaJFfw==" saltValue="csl670jQzT6vEjxv7Ardvg==" spinCount="100000" sheet="1" objects="1" scenarios="1"/>
  <conditionalFormatting sqref="A6:A21">
    <cfRule type="expression" dxfId="277" priority="1" stopIfTrue="1">
      <formula>MOD(ROW(),2)=0</formula>
    </cfRule>
    <cfRule type="expression" dxfId="276" priority="2" stopIfTrue="1">
      <formula>MOD(ROW(),2)&lt;&gt;0</formula>
    </cfRule>
  </conditionalFormatting>
  <conditionalFormatting sqref="B6:M21">
    <cfRule type="expression" dxfId="275" priority="3" stopIfTrue="1">
      <formula>MOD(ROW(),2)=0</formula>
    </cfRule>
    <cfRule type="expression" dxfId="274" priority="4" stopIfTrue="1">
      <formula>MOD(ROW(),2)&lt;&gt;0</formula>
    </cfRule>
  </conditionalFormatting>
  <conditionalFormatting sqref="A26:A53">
    <cfRule type="expression" dxfId="273" priority="5" stopIfTrue="1">
      <formula>MOD(ROW(),2)=0</formula>
    </cfRule>
    <cfRule type="expression" dxfId="272" priority="6" stopIfTrue="1">
      <formula>MOD(ROW(),2)&lt;&gt;0</formula>
    </cfRule>
  </conditionalFormatting>
  <conditionalFormatting sqref="B26:M53">
    <cfRule type="expression" dxfId="271" priority="7" stopIfTrue="1">
      <formula>MOD(ROW(),2)=0</formula>
    </cfRule>
    <cfRule type="expression" dxfId="270"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7F3F-17C1-4DFC-ABA8-C4CE88B0B94B}">
  <sheetPr codeName="Sheet65"/>
  <dimension ref="A1:M45"/>
  <sheetViews>
    <sheetView showGridLines="0" workbookViewId="0">
      <selection activeCell="A6" sqref="A6"/>
    </sheetView>
  </sheetViews>
  <sheetFormatPr defaultRowHeight="12.5" x14ac:dyDescent="0.25"/>
  <cols>
    <col min="1" max="1" width="30.54296875" customWidth="1"/>
    <col min="2" max="2" width="32" customWidth="1"/>
  </cols>
  <sheetData>
    <row r="1" spans="1:13" s="1" customFormat="1" ht="20" x14ac:dyDescent="0.4">
      <c r="A1" s="2" t="s">
        <v>0</v>
      </c>
    </row>
    <row r="2" spans="1:13" s="1" customFormat="1" ht="15.5" x14ac:dyDescent="0.35">
      <c r="A2" s="30" t="s">
        <v>1</v>
      </c>
      <c r="B2" s="3" t="str">
        <f>wb_title</f>
        <v>Fire_S - Consolidated Factor Spreadsheet</v>
      </c>
    </row>
    <row r="3" spans="1:13" s="1" customFormat="1" ht="15.5" x14ac:dyDescent="0.35">
      <c r="A3" s="30" t="s">
        <v>2</v>
      </c>
      <c r="B3" s="3" t="str">
        <f>TABLE_FACTOR_TYPE_1 &amp; " - x-" &amp; TABLE_SERIES_NUMBER_1</f>
        <v>Commutation - x-506</v>
      </c>
    </row>
    <row r="6" spans="1:13" x14ac:dyDescent="0.25">
      <c r="A6" s="40" t="s">
        <v>390</v>
      </c>
      <c r="B6" s="47" t="s">
        <v>391</v>
      </c>
      <c r="C6" s="47"/>
      <c r="D6" s="47"/>
      <c r="E6" s="47"/>
      <c r="F6" s="47"/>
      <c r="G6" s="47"/>
      <c r="H6" s="47"/>
      <c r="I6" s="47"/>
      <c r="J6" s="47"/>
      <c r="K6" s="47"/>
      <c r="L6" s="47"/>
      <c r="M6" s="47"/>
    </row>
    <row r="7" spans="1:13" x14ac:dyDescent="0.25">
      <c r="A7" s="40" t="s">
        <v>392</v>
      </c>
      <c r="B7" s="47" t="s">
        <v>31</v>
      </c>
      <c r="C7" s="47"/>
      <c r="D7" s="47"/>
      <c r="E7" s="47"/>
      <c r="F7" s="47"/>
      <c r="G7" s="47"/>
      <c r="H7" s="47"/>
      <c r="I7" s="47"/>
      <c r="J7" s="47"/>
      <c r="K7" s="47"/>
      <c r="L7" s="47"/>
      <c r="M7" s="47"/>
    </row>
    <row r="8" spans="1:13" x14ac:dyDescent="0.25">
      <c r="A8" s="40" t="s">
        <v>138</v>
      </c>
      <c r="B8" s="47">
        <v>1992</v>
      </c>
      <c r="C8" s="47"/>
      <c r="D8" s="47"/>
      <c r="E8" s="47"/>
      <c r="F8" s="47"/>
      <c r="G8" s="47"/>
      <c r="H8" s="47"/>
      <c r="I8" s="47"/>
      <c r="J8" s="47"/>
      <c r="K8" s="47"/>
      <c r="L8" s="47"/>
      <c r="M8" s="47"/>
    </row>
    <row r="9" spans="1:13" x14ac:dyDescent="0.25">
      <c r="A9" s="40" t="s">
        <v>139</v>
      </c>
      <c r="B9" s="47" t="s">
        <v>303</v>
      </c>
      <c r="C9" s="47"/>
      <c r="D9" s="47"/>
      <c r="E9" s="47"/>
      <c r="F9" s="47"/>
      <c r="G9" s="47"/>
      <c r="H9" s="47"/>
      <c r="I9" s="47"/>
      <c r="J9" s="47"/>
      <c r="K9" s="47"/>
      <c r="L9" s="47"/>
      <c r="M9" s="47"/>
    </row>
    <row r="10" spans="1:13" x14ac:dyDescent="0.25">
      <c r="A10" s="40" t="s">
        <v>6</v>
      </c>
      <c r="B10" s="47" t="s">
        <v>307</v>
      </c>
      <c r="C10" s="47"/>
      <c r="D10" s="47"/>
      <c r="E10" s="47"/>
      <c r="F10" s="47"/>
      <c r="G10" s="47"/>
      <c r="H10" s="47"/>
      <c r="I10" s="47"/>
      <c r="J10" s="47"/>
      <c r="K10" s="47"/>
      <c r="L10" s="47"/>
      <c r="M10" s="47"/>
    </row>
    <row r="11" spans="1:13" x14ac:dyDescent="0.25">
      <c r="A11" s="40" t="s">
        <v>140</v>
      </c>
      <c r="B11" s="47" t="s">
        <v>233</v>
      </c>
      <c r="C11" s="47"/>
      <c r="D11" s="47"/>
      <c r="E11" s="47"/>
      <c r="F11" s="47"/>
      <c r="G11" s="47"/>
      <c r="H11" s="47"/>
      <c r="I11" s="47"/>
      <c r="J11" s="47"/>
      <c r="K11" s="47"/>
      <c r="L11" s="47"/>
      <c r="M11" s="47"/>
    </row>
    <row r="12" spans="1:13" x14ac:dyDescent="0.25">
      <c r="A12" s="40" t="s">
        <v>141</v>
      </c>
      <c r="B12" s="47" t="s">
        <v>305</v>
      </c>
      <c r="C12" s="47"/>
      <c r="D12" s="47"/>
      <c r="E12" s="47"/>
      <c r="F12" s="47"/>
      <c r="G12" s="47"/>
      <c r="H12" s="47"/>
      <c r="I12" s="47"/>
      <c r="J12" s="47"/>
      <c r="K12" s="47"/>
      <c r="L12" s="47"/>
      <c r="M12" s="47"/>
    </row>
    <row r="13" spans="1:13" x14ac:dyDescent="0.25">
      <c r="A13" s="40" t="s">
        <v>393</v>
      </c>
      <c r="B13" s="47">
        <v>0</v>
      </c>
      <c r="C13" s="47"/>
      <c r="D13" s="47"/>
      <c r="E13" s="47"/>
      <c r="F13" s="47"/>
      <c r="G13" s="47"/>
      <c r="H13" s="47"/>
      <c r="I13" s="47"/>
      <c r="J13" s="47"/>
      <c r="K13" s="47"/>
      <c r="L13" s="47"/>
      <c r="M13" s="47"/>
    </row>
    <row r="14" spans="1:13" x14ac:dyDescent="0.25">
      <c r="A14" s="40" t="s">
        <v>143</v>
      </c>
      <c r="B14" s="47">
        <v>506</v>
      </c>
      <c r="C14" s="47"/>
      <c r="D14" s="47"/>
      <c r="E14" s="47"/>
      <c r="F14" s="47"/>
      <c r="G14" s="47"/>
      <c r="H14" s="47"/>
      <c r="I14" s="47"/>
      <c r="J14" s="47"/>
      <c r="K14" s="47"/>
      <c r="L14" s="47"/>
      <c r="M14" s="47"/>
    </row>
    <row r="15" spans="1:13" x14ac:dyDescent="0.25">
      <c r="A15" s="40" t="s">
        <v>394</v>
      </c>
      <c r="B15" s="47" t="s">
        <v>308</v>
      </c>
      <c r="C15" s="47"/>
      <c r="D15" s="47"/>
      <c r="E15" s="47"/>
      <c r="F15" s="47"/>
      <c r="G15" s="47"/>
      <c r="H15" s="47"/>
      <c r="I15" s="47"/>
      <c r="J15" s="47"/>
      <c r="K15" s="47"/>
      <c r="L15" s="47"/>
      <c r="M15" s="47"/>
    </row>
    <row r="16" spans="1:13" x14ac:dyDescent="0.25">
      <c r="A16" s="40" t="s">
        <v>145</v>
      </c>
      <c r="B16" s="47" t="s">
        <v>309</v>
      </c>
      <c r="C16" s="47"/>
      <c r="D16" s="47"/>
      <c r="E16" s="47"/>
      <c r="F16" s="47"/>
      <c r="G16" s="47"/>
      <c r="H16" s="47"/>
      <c r="I16" s="47"/>
      <c r="J16" s="47"/>
      <c r="K16" s="47"/>
      <c r="L16" s="47"/>
      <c r="M16" s="47"/>
    </row>
    <row r="17" spans="1:13" x14ac:dyDescent="0.25">
      <c r="A17" s="41" t="s">
        <v>395</v>
      </c>
      <c r="B17" s="47"/>
      <c r="C17" s="47"/>
      <c r="D17" s="47"/>
      <c r="E17" s="47"/>
      <c r="F17" s="47"/>
      <c r="G17" s="47"/>
      <c r="H17" s="47"/>
      <c r="I17" s="47"/>
      <c r="J17" s="47"/>
      <c r="K17" s="47"/>
      <c r="L17" s="47"/>
      <c r="M17" s="47"/>
    </row>
    <row r="18" spans="1:13" x14ac:dyDescent="0.25">
      <c r="A18" s="40" t="s">
        <v>147</v>
      </c>
      <c r="B18" s="48">
        <v>46163</v>
      </c>
      <c r="C18" s="48"/>
      <c r="D18" s="48"/>
      <c r="E18" s="48"/>
      <c r="F18" s="48"/>
      <c r="G18" s="48"/>
      <c r="H18" s="48"/>
      <c r="I18" s="48"/>
      <c r="J18" s="48"/>
      <c r="K18" s="48"/>
      <c r="L18" s="48"/>
      <c r="M18" s="48"/>
    </row>
    <row r="19" spans="1:13" x14ac:dyDescent="0.25">
      <c r="A19" s="40" t="s">
        <v>148</v>
      </c>
      <c r="B19" s="48">
        <v>46163</v>
      </c>
      <c r="C19" s="48"/>
      <c r="D19" s="48"/>
      <c r="E19" s="48"/>
      <c r="F19" s="48"/>
      <c r="G19" s="48"/>
      <c r="H19" s="48"/>
      <c r="I19" s="48"/>
      <c r="J19" s="48"/>
      <c r="K19" s="48"/>
      <c r="L19" s="48"/>
      <c r="M19" s="48"/>
    </row>
    <row r="20" spans="1:13" x14ac:dyDescent="0.25">
      <c r="A20" s="40" t="s">
        <v>149</v>
      </c>
      <c r="B20" s="47" t="s">
        <v>158</v>
      </c>
      <c r="C20" s="47"/>
      <c r="D20" s="47"/>
      <c r="E20" s="47"/>
      <c r="F20" s="47"/>
      <c r="G20" s="47"/>
      <c r="H20" s="47"/>
      <c r="I20" s="47"/>
      <c r="J20" s="47"/>
      <c r="K20" s="47"/>
      <c r="L20" s="47"/>
      <c r="M20" s="47"/>
    </row>
    <row r="21" spans="1:13" x14ac:dyDescent="0.25">
      <c r="A21" s="40" t="s">
        <v>396</v>
      </c>
      <c r="B21" s="47" t="s">
        <v>77</v>
      </c>
      <c r="C21" s="47"/>
      <c r="D21" s="47"/>
      <c r="E21" s="47"/>
      <c r="F21" s="47"/>
      <c r="G21" s="47"/>
      <c r="H21" s="47"/>
      <c r="I21" s="47"/>
      <c r="J21" s="47"/>
      <c r="K21" s="47"/>
      <c r="L21" s="47"/>
      <c r="M21" s="47"/>
    </row>
    <row r="23" spans="1:13" x14ac:dyDescent="0.25">
      <c r="A23" s="23" t="str">
        <f>HYPERLINK("#'Factor List'!A1", "Back to Factor List")</f>
        <v>Back to Factor List</v>
      </c>
      <c r="B23" s="23" t="str">
        <f>HYPERLINK("#'Assumptions'!A1", "Assumptions")</f>
        <v>Assumptions</v>
      </c>
    </row>
    <row r="26" spans="1:13" s="57" customFormat="1" ht="13" x14ac:dyDescent="0.3">
      <c r="C26" s="68" t="s">
        <v>429</v>
      </c>
    </row>
    <row r="28" spans="1:13" ht="39" x14ac:dyDescent="0.25">
      <c r="A28" s="63"/>
      <c r="B28" s="64" t="s">
        <v>305</v>
      </c>
      <c r="C28" s="64"/>
      <c r="D28" s="64"/>
      <c r="E28" s="64"/>
      <c r="F28" s="64"/>
      <c r="G28" s="64"/>
      <c r="H28" s="64"/>
      <c r="I28" s="64"/>
      <c r="J28" s="64"/>
      <c r="K28" s="64"/>
      <c r="L28" s="64"/>
      <c r="M28" s="64"/>
    </row>
    <row r="29" spans="1:13" ht="13" x14ac:dyDescent="0.3">
      <c r="A29" s="63" t="s">
        <v>416</v>
      </c>
      <c r="B29" s="65">
        <v>0</v>
      </c>
      <c r="C29" s="65">
        <v>1</v>
      </c>
      <c r="D29" s="65">
        <v>2</v>
      </c>
      <c r="E29" s="65">
        <v>3</v>
      </c>
      <c r="F29" s="65">
        <v>4</v>
      </c>
      <c r="G29" s="65">
        <v>5</v>
      </c>
      <c r="H29" s="65">
        <v>6</v>
      </c>
      <c r="I29" s="65">
        <v>7</v>
      </c>
      <c r="J29" s="65">
        <v>8</v>
      </c>
      <c r="K29" s="65">
        <v>9</v>
      </c>
      <c r="L29" s="65">
        <v>10</v>
      </c>
      <c r="M29" s="65">
        <v>11</v>
      </c>
    </row>
    <row r="30" spans="1:13" x14ac:dyDescent="0.25">
      <c r="A30" s="66">
        <v>60</v>
      </c>
      <c r="B30" s="67">
        <v>19.2</v>
      </c>
      <c r="C30" s="67">
        <v>19.100000000000001</v>
      </c>
      <c r="D30" s="67">
        <v>19.100000000000001</v>
      </c>
      <c r="E30" s="67">
        <v>19</v>
      </c>
      <c r="F30" s="67">
        <v>19</v>
      </c>
      <c r="G30" s="67">
        <v>18.899999999999999</v>
      </c>
      <c r="H30" s="67">
        <v>18.899999999999999</v>
      </c>
      <c r="I30" s="67">
        <v>18.899999999999999</v>
      </c>
      <c r="J30" s="67">
        <v>18.8</v>
      </c>
      <c r="K30" s="67">
        <v>18.8</v>
      </c>
      <c r="L30" s="67">
        <v>18.7</v>
      </c>
      <c r="M30" s="67">
        <v>18.7</v>
      </c>
    </row>
    <row r="31" spans="1:13" x14ac:dyDescent="0.25">
      <c r="A31" s="66">
        <v>61</v>
      </c>
      <c r="B31" s="67">
        <v>18.600000000000001</v>
      </c>
      <c r="C31" s="67">
        <v>18.600000000000001</v>
      </c>
      <c r="D31" s="67">
        <v>18.5</v>
      </c>
      <c r="E31" s="67">
        <v>18.5</v>
      </c>
      <c r="F31" s="67">
        <v>18.399999999999999</v>
      </c>
      <c r="G31" s="67">
        <v>18.399999999999999</v>
      </c>
      <c r="H31" s="67">
        <v>18.3</v>
      </c>
      <c r="I31" s="67">
        <v>18.3</v>
      </c>
      <c r="J31" s="67">
        <v>18.3</v>
      </c>
      <c r="K31" s="67">
        <v>18.2</v>
      </c>
      <c r="L31" s="67">
        <v>18.2</v>
      </c>
      <c r="M31" s="67">
        <v>18.100000000000001</v>
      </c>
    </row>
    <row r="32" spans="1:13" x14ac:dyDescent="0.25">
      <c r="A32" s="66">
        <v>62</v>
      </c>
      <c r="B32" s="67">
        <v>18.100000000000001</v>
      </c>
      <c r="C32" s="67">
        <v>18</v>
      </c>
      <c r="D32" s="67">
        <v>18</v>
      </c>
      <c r="E32" s="67">
        <v>17.899999999999999</v>
      </c>
      <c r="F32" s="67">
        <v>17.899999999999999</v>
      </c>
      <c r="G32" s="67">
        <v>17.8</v>
      </c>
      <c r="H32" s="67">
        <v>17.8</v>
      </c>
      <c r="I32" s="67">
        <v>17.7</v>
      </c>
      <c r="J32" s="67">
        <v>17.7</v>
      </c>
      <c r="K32" s="67">
        <v>17.600000000000001</v>
      </c>
      <c r="L32" s="67">
        <v>17.600000000000001</v>
      </c>
      <c r="M32" s="67">
        <v>17.5</v>
      </c>
    </row>
    <row r="33" spans="1:13" x14ac:dyDescent="0.25">
      <c r="A33" s="66">
        <v>63</v>
      </c>
      <c r="B33" s="67">
        <v>17.5</v>
      </c>
      <c r="C33" s="67">
        <v>17.5</v>
      </c>
      <c r="D33" s="67">
        <v>17.399999999999999</v>
      </c>
      <c r="E33" s="67">
        <v>17.399999999999999</v>
      </c>
      <c r="F33" s="67">
        <v>17.3</v>
      </c>
      <c r="G33" s="67">
        <v>17.3</v>
      </c>
      <c r="H33" s="67">
        <v>17.2</v>
      </c>
      <c r="I33" s="67">
        <v>17.2</v>
      </c>
      <c r="J33" s="67">
        <v>17.100000000000001</v>
      </c>
      <c r="K33" s="67">
        <v>17.100000000000001</v>
      </c>
      <c r="L33" s="67">
        <v>17</v>
      </c>
      <c r="M33" s="67">
        <v>17</v>
      </c>
    </row>
    <row r="34" spans="1:13" x14ac:dyDescent="0.25">
      <c r="A34" s="66">
        <v>64</v>
      </c>
      <c r="B34" s="67">
        <v>16.899999999999999</v>
      </c>
      <c r="C34" s="67">
        <v>16.899999999999999</v>
      </c>
      <c r="D34" s="67">
        <v>16.8</v>
      </c>
      <c r="E34" s="67">
        <v>16.8</v>
      </c>
      <c r="F34" s="67">
        <v>16.7</v>
      </c>
      <c r="G34" s="67">
        <v>16.7</v>
      </c>
      <c r="H34" s="67">
        <v>16.600000000000001</v>
      </c>
      <c r="I34" s="67">
        <v>16.600000000000001</v>
      </c>
      <c r="J34" s="67">
        <v>16.600000000000001</v>
      </c>
      <c r="K34" s="67">
        <v>16.5</v>
      </c>
      <c r="L34" s="67">
        <v>16.5</v>
      </c>
      <c r="M34" s="67">
        <v>16.399999999999999</v>
      </c>
    </row>
    <row r="35" spans="1:13" x14ac:dyDescent="0.25">
      <c r="A35" s="66">
        <v>65</v>
      </c>
      <c r="B35" s="67">
        <v>16.399999999999999</v>
      </c>
      <c r="C35" s="67">
        <v>16.3</v>
      </c>
      <c r="D35" s="67">
        <v>16.3</v>
      </c>
      <c r="E35" s="67">
        <v>16.2</v>
      </c>
      <c r="F35" s="67">
        <v>16.2</v>
      </c>
      <c r="G35" s="67">
        <v>16.100000000000001</v>
      </c>
      <c r="H35" s="67">
        <v>16.100000000000001</v>
      </c>
      <c r="I35" s="67">
        <v>16</v>
      </c>
      <c r="J35" s="67">
        <v>16</v>
      </c>
      <c r="K35" s="67">
        <v>15.9</v>
      </c>
      <c r="L35" s="67">
        <v>15.9</v>
      </c>
      <c r="M35" s="67">
        <v>15.8</v>
      </c>
    </row>
    <row r="36" spans="1:13" x14ac:dyDescent="0.25">
      <c r="A36" s="66">
        <v>66</v>
      </c>
      <c r="B36" s="67">
        <v>15.8</v>
      </c>
      <c r="C36" s="67">
        <v>15.7</v>
      </c>
      <c r="D36" s="67">
        <v>15.7</v>
      </c>
      <c r="E36" s="67">
        <v>15.6</v>
      </c>
      <c r="F36" s="67">
        <v>15.6</v>
      </c>
      <c r="G36" s="67">
        <v>15.5</v>
      </c>
      <c r="H36" s="67">
        <v>15.5</v>
      </c>
      <c r="I36" s="67">
        <v>15.4</v>
      </c>
      <c r="J36" s="67">
        <v>15.4</v>
      </c>
      <c r="K36" s="67">
        <v>15.4</v>
      </c>
      <c r="L36" s="67">
        <v>15.3</v>
      </c>
      <c r="M36" s="67">
        <v>15.3</v>
      </c>
    </row>
    <row r="37" spans="1:13" x14ac:dyDescent="0.25">
      <c r="A37" s="66">
        <v>67</v>
      </c>
      <c r="B37" s="67">
        <v>15.2</v>
      </c>
      <c r="C37" s="67">
        <v>15.2</v>
      </c>
      <c r="D37" s="67">
        <v>15.1</v>
      </c>
      <c r="E37" s="67">
        <v>15.1</v>
      </c>
      <c r="F37" s="67">
        <v>15</v>
      </c>
      <c r="G37" s="67">
        <v>15</v>
      </c>
      <c r="H37" s="67">
        <v>14.9</v>
      </c>
      <c r="I37" s="67">
        <v>14.9</v>
      </c>
      <c r="J37" s="67">
        <v>14.8</v>
      </c>
      <c r="K37" s="67">
        <v>14.8</v>
      </c>
      <c r="L37" s="67">
        <v>14.7</v>
      </c>
      <c r="M37" s="67">
        <v>14.7</v>
      </c>
    </row>
    <row r="38" spans="1:13" x14ac:dyDescent="0.25">
      <c r="A38" s="66">
        <v>68</v>
      </c>
      <c r="B38" s="67">
        <v>14.6</v>
      </c>
      <c r="C38" s="67">
        <v>14.6</v>
      </c>
      <c r="D38" s="67">
        <v>14.5</v>
      </c>
      <c r="E38" s="67">
        <v>14.5</v>
      </c>
      <c r="F38" s="67">
        <v>14.4</v>
      </c>
      <c r="G38" s="67">
        <v>14.4</v>
      </c>
      <c r="H38" s="67">
        <v>14.3</v>
      </c>
      <c r="I38" s="67">
        <v>14.3</v>
      </c>
      <c r="J38" s="67">
        <v>14.2</v>
      </c>
      <c r="K38" s="67">
        <v>14.2</v>
      </c>
      <c r="L38" s="67">
        <v>14.1</v>
      </c>
      <c r="M38" s="67">
        <v>14.1</v>
      </c>
    </row>
    <row r="39" spans="1:13" x14ac:dyDescent="0.25">
      <c r="A39" s="66">
        <v>69</v>
      </c>
      <c r="B39" s="67">
        <v>14</v>
      </c>
      <c r="C39" s="67">
        <v>14</v>
      </c>
      <c r="D39" s="67">
        <v>13.9</v>
      </c>
      <c r="E39" s="67">
        <v>13.9</v>
      </c>
      <c r="F39" s="67">
        <v>13.8</v>
      </c>
      <c r="G39" s="67">
        <v>13.8</v>
      </c>
      <c r="H39" s="67">
        <v>13.7</v>
      </c>
      <c r="I39" s="67">
        <v>13.7</v>
      </c>
      <c r="J39" s="67">
        <v>13.6</v>
      </c>
      <c r="K39" s="67">
        <v>13.6</v>
      </c>
      <c r="L39" s="67">
        <v>13.5</v>
      </c>
      <c r="M39" s="67">
        <v>13.5</v>
      </c>
    </row>
    <row r="40" spans="1:13" x14ac:dyDescent="0.25">
      <c r="A40" s="66">
        <v>70</v>
      </c>
      <c r="B40" s="67">
        <v>13.4</v>
      </c>
      <c r="C40" s="67">
        <v>13.4</v>
      </c>
      <c r="D40" s="67">
        <v>13.3</v>
      </c>
      <c r="E40" s="67">
        <v>13.3</v>
      </c>
      <c r="F40" s="67">
        <v>13.2</v>
      </c>
      <c r="G40" s="67">
        <v>13.2</v>
      </c>
      <c r="H40" s="67">
        <v>13.2</v>
      </c>
      <c r="I40" s="67">
        <v>13.1</v>
      </c>
      <c r="J40" s="67">
        <v>13.1</v>
      </c>
      <c r="K40" s="67">
        <v>13</v>
      </c>
      <c r="L40" s="67">
        <v>13</v>
      </c>
      <c r="M40" s="67">
        <v>12.9</v>
      </c>
    </row>
    <row r="41" spans="1:13" x14ac:dyDescent="0.25">
      <c r="A41" s="66">
        <v>71</v>
      </c>
      <c r="B41" s="67">
        <v>12.9</v>
      </c>
      <c r="C41" s="67">
        <v>12.8</v>
      </c>
      <c r="D41" s="67">
        <v>12.8</v>
      </c>
      <c r="E41" s="67">
        <v>12.7</v>
      </c>
      <c r="F41" s="67">
        <v>12.7</v>
      </c>
      <c r="G41" s="67">
        <v>12.6</v>
      </c>
      <c r="H41" s="67">
        <v>12.6</v>
      </c>
      <c r="I41" s="67">
        <v>12.5</v>
      </c>
      <c r="J41" s="67">
        <v>12.5</v>
      </c>
      <c r="K41" s="67">
        <v>12.4</v>
      </c>
      <c r="L41" s="67">
        <v>12.4</v>
      </c>
      <c r="M41" s="67">
        <v>12.3</v>
      </c>
    </row>
    <row r="42" spans="1:13" x14ac:dyDescent="0.25">
      <c r="A42" s="66">
        <v>72</v>
      </c>
      <c r="B42" s="67">
        <v>12.3</v>
      </c>
      <c r="C42" s="67">
        <v>12.2</v>
      </c>
      <c r="D42" s="67">
        <v>12.2</v>
      </c>
      <c r="E42" s="67">
        <v>12.1</v>
      </c>
      <c r="F42" s="67">
        <v>12.1</v>
      </c>
      <c r="G42" s="67">
        <v>12</v>
      </c>
      <c r="H42" s="67">
        <v>12</v>
      </c>
      <c r="I42" s="67">
        <v>11.9</v>
      </c>
      <c r="J42" s="67">
        <v>11.9</v>
      </c>
      <c r="K42" s="67">
        <v>11.8</v>
      </c>
      <c r="L42" s="67">
        <v>11.8</v>
      </c>
      <c r="M42" s="67">
        <v>11.7</v>
      </c>
    </row>
    <row r="43" spans="1:13" x14ac:dyDescent="0.25">
      <c r="A43" s="66">
        <v>73</v>
      </c>
      <c r="B43" s="67">
        <v>11.7</v>
      </c>
      <c r="C43" s="67">
        <v>11.6</v>
      </c>
      <c r="D43" s="67">
        <v>11.6</v>
      </c>
      <c r="E43" s="67">
        <v>11.5</v>
      </c>
      <c r="F43" s="67">
        <v>11.5</v>
      </c>
      <c r="G43" s="67">
        <v>11.4</v>
      </c>
      <c r="H43" s="67">
        <v>11.4</v>
      </c>
      <c r="I43" s="67">
        <v>11.3</v>
      </c>
      <c r="J43" s="67">
        <v>11.3</v>
      </c>
      <c r="K43" s="67">
        <v>11.2</v>
      </c>
      <c r="L43" s="67">
        <v>11.2</v>
      </c>
      <c r="M43" s="67">
        <v>11.1</v>
      </c>
    </row>
    <row r="44" spans="1:13" x14ac:dyDescent="0.25">
      <c r="A44" s="66">
        <v>74</v>
      </c>
      <c r="B44" s="67">
        <v>11.1</v>
      </c>
      <c r="C44" s="67">
        <v>11</v>
      </c>
      <c r="D44" s="67">
        <v>11</v>
      </c>
      <c r="E44" s="67">
        <v>10.9</v>
      </c>
      <c r="F44" s="67">
        <v>10.9</v>
      </c>
      <c r="G44" s="67">
        <v>10.8</v>
      </c>
      <c r="H44" s="67">
        <v>10.8</v>
      </c>
      <c r="I44" s="67">
        <v>10.7</v>
      </c>
      <c r="J44" s="67">
        <v>10.7</v>
      </c>
      <c r="K44" s="67">
        <v>10.6</v>
      </c>
      <c r="L44" s="67">
        <v>10.6</v>
      </c>
      <c r="M44" s="67">
        <v>10.6</v>
      </c>
    </row>
    <row r="45" spans="1:13" x14ac:dyDescent="0.25">
      <c r="A45" s="66">
        <v>75</v>
      </c>
      <c r="B45" s="67">
        <v>10.5</v>
      </c>
      <c r="C45" s="67"/>
      <c r="D45" s="67"/>
      <c r="E45" s="67"/>
      <c r="F45" s="67"/>
      <c r="G45" s="67"/>
      <c r="H45" s="67"/>
      <c r="I45" s="67"/>
      <c r="J45" s="67"/>
      <c r="K45" s="67"/>
      <c r="L45" s="67"/>
      <c r="M45" s="67"/>
    </row>
  </sheetData>
  <sheetProtection algorithmName="SHA-512" hashValue="4uVsN66wG/h4w3vNjld2XkbieFXce4PYuS0CmwrXuS/a7t7gP2uaBoqKNASweav1JzTi4fe5hunImQz3ip7qUg==" saltValue="O6cTQcWH1HOMJUE5aQD0cg==" spinCount="100000" sheet="1" objects="1" scenarios="1"/>
  <phoneticPr fontId="34" type="noConversion"/>
  <conditionalFormatting sqref="A6:A21">
    <cfRule type="expression" dxfId="267" priority="7" stopIfTrue="1">
      <formula>MOD(ROW(),2)=0</formula>
    </cfRule>
    <cfRule type="expression" dxfId="266" priority="8" stopIfTrue="1">
      <formula>MOD(ROW(),2)&lt;&gt;0</formula>
    </cfRule>
  </conditionalFormatting>
  <conditionalFormatting sqref="B6:M21">
    <cfRule type="expression" dxfId="265" priority="9" stopIfTrue="1">
      <formula>MOD(ROW(),2)=0</formula>
    </cfRule>
    <cfRule type="expression" dxfId="264" priority="10" stopIfTrue="1">
      <formula>MOD(ROW(),2)&lt;&gt;0</formula>
    </cfRule>
  </conditionalFormatting>
  <conditionalFormatting sqref="A28:A45">
    <cfRule type="expression" dxfId="263" priority="1" stopIfTrue="1">
      <formula>MOD(ROW(),2)=0</formula>
    </cfRule>
    <cfRule type="expression" dxfId="262" priority="2" stopIfTrue="1">
      <formula>MOD(ROW(),2)&lt;&gt;0</formula>
    </cfRule>
  </conditionalFormatting>
  <conditionalFormatting sqref="B28:B29">
    <cfRule type="expression" dxfId="261" priority="3" stopIfTrue="1">
      <formula>MOD(ROW(),2)=0</formula>
    </cfRule>
    <cfRule type="expression" dxfId="260" priority="4" stopIfTrue="1">
      <formula>MOD(ROW(),2)&lt;&gt;0</formula>
    </cfRule>
  </conditionalFormatting>
  <conditionalFormatting sqref="C29:D29 E29:M45 B30:D45">
    <cfRule type="expression" dxfId="259" priority="5" stopIfTrue="1">
      <formula>MOD(ROW(),2)=0</formula>
    </cfRule>
    <cfRule type="expression" dxfId="258" priority="6"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09B0-A8CE-4C3E-97B6-B6AC517B759B}">
  <sheetPr codeName="Sheet66"/>
  <dimension ref="A1:B27"/>
  <sheetViews>
    <sheetView showGridLines="0" workbookViewId="0">
      <selection activeCell="A6" sqref="A6"/>
    </sheetView>
  </sheetViews>
  <sheetFormatPr defaultRowHeight="12.5" x14ac:dyDescent="0.25"/>
  <cols>
    <col min="1" max="1" width="34"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Triv Comm - x-507</v>
      </c>
    </row>
    <row r="6" spans="1:2" x14ac:dyDescent="0.25">
      <c r="A6" s="40" t="s">
        <v>390</v>
      </c>
      <c r="B6" s="47" t="s">
        <v>391</v>
      </c>
    </row>
    <row r="7" spans="1:2" x14ac:dyDescent="0.25">
      <c r="A7" s="40" t="s">
        <v>392</v>
      </c>
      <c r="B7" s="47" t="s">
        <v>31</v>
      </c>
    </row>
    <row r="8" spans="1:2" x14ac:dyDescent="0.25">
      <c r="A8" s="40" t="s">
        <v>138</v>
      </c>
      <c r="B8" s="47" t="s">
        <v>310</v>
      </c>
    </row>
    <row r="9" spans="1:2" x14ac:dyDescent="0.25">
      <c r="A9" s="40" t="s">
        <v>139</v>
      </c>
      <c r="B9" s="47" t="s">
        <v>291</v>
      </c>
    </row>
    <row r="10" spans="1:2" ht="75" x14ac:dyDescent="0.25">
      <c r="A10" s="40" t="s">
        <v>6</v>
      </c>
      <c r="B10" s="47" t="s">
        <v>311</v>
      </c>
    </row>
    <row r="11" spans="1:2" x14ac:dyDescent="0.25">
      <c r="A11" s="40" t="s">
        <v>140</v>
      </c>
      <c r="B11" s="47" t="s">
        <v>233</v>
      </c>
    </row>
    <row r="12" spans="1:2" x14ac:dyDescent="0.25">
      <c r="A12" s="40" t="s">
        <v>141</v>
      </c>
      <c r="B12" s="47" t="s">
        <v>107</v>
      </c>
    </row>
    <row r="13" spans="1:2" x14ac:dyDescent="0.25">
      <c r="A13" s="40" t="s">
        <v>393</v>
      </c>
      <c r="B13" s="47">
        <v>0</v>
      </c>
    </row>
    <row r="14" spans="1:2" x14ac:dyDescent="0.25">
      <c r="A14" s="40" t="s">
        <v>143</v>
      </c>
      <c r="B14" s="47">
        <v>507</v>
      </c>
    </row>
    <row r="15" spans="1:2" x14ac:dyDescent="0.25">
      <c r="A15" s="40" t="s">
        <v>394</v>
      </c>
      <c r="B15" s="47" t="s">
        <v>312</v>
      </c>
    </row>
    <row r="16" spans="1:2" x14ac:dyDescent="0.25">
      <c r="A16" s="40" t="s">
        <v>145</v>
      </c>
      <c r="B16" s="47" t="s">
        <v>174</v>
      </c>
    </row>
    <row r="17" spans="1:2" x14ac:dyDescent="0.25">
      <c r="A17" s="41" t="s">
        <v>395</v>
      </c>
      <c r="B17" s="47"/>
    </row>
    <row r="18" spans="1:2" x14ac:dyDescent="0.25">
      <c r="A18" s="40" t="s">
        <v>147</v>
      </c>
      <c r="B18" s="48">
        <v>45135</v>
      </c>
    </row>
    <row r="19" spans="1:2" x14ac:dyDescent="0.25">
      <c r="A19" s="40" t="s">
        <v>148</v>
      </c>
      <c r="B19" s="48">
        <v>45135</v>
      </c>
    </row>
    <row r="20" spans="1:2" x14ac:dyDescent="0.25">
      <c r="A20" s="40" t="s">
        <v>149</v>
      </c>
      <c r="B20" s="47" t="s">
        <v>158</v>
      </c>
    </row>
    <row r="21" spans="1:2" x14ac:dyDescent="0.25">
      <c r="A21" s="40" t="s">
        <v>396</v>
      </c>
      <c r="B21" s="47" t="s">
        <v>78</v>
      </c>
    </row>
    <row r="23" spans="1:2" x14ac:dyDescent="0.25">
      <c r="A23" s="23" t="str">
        <f>HYPERLINK("#'Factor List'!A1", "Back to Factor List")</f>
        <v>Back to Factor List</v>
      </c>
      <c r="B23" s="23" t="str">
        <f>HYPERLINK("#'Assumptions'!A1", "Assumptions")</f>
        <v>Assumptions</v>
      </c>
    </row>
    <row r="26" spans="1:2" s="57" customFormat="1" ht="13" x14ac:dyDescent="0.25">
      <c r="A26" s="56" t="s">
        <v>430</v>
      </c>
      <c r="B26" s="56" t="s">
        <v>431</v>
      </c>
    </row>
    <row r="27" spans="1:2" x14ac:dyDescent="0.25">
      <c r="A27" s="42" t="s">
        <v>432</v>
      </c>
      <c r="B27" s="42">
        <v>11</v>
      </c>
    </row>
  </sheetData>
  <sheetProtection algorithmName="SHA-512" hashValue="FjpdevwhRkEkkoGgIp1jDtW7PtwyRVVS4seplMI3EWXmBDKVvyhQMFsxqyIBossTWzmi8Yr1Sf1fn3uoCCmCKQ==" saltValue="//cyPRyJ8ePgcrfmtjLHCw==" spinCount="100000" sheet="1" objects="1" scenarios="1"/>
  <conditionalFormatting sqref="A6:A21">
    <cfRule type="expression" dxfId="255" priority="1" stopIfTrue="1">
      <formula>MOD(ROW(),2)=0</formula>
    </cfRule>
    <cfRule type="expression" dxfId="254" priority="2" stopIfTrue="1">
      <formula>MOD(ROW(),2)&lt;&gt;0</formula>
    </cfRule>
  </conditionalFormatting>
  <conditionalFormatting sqref="B6:B21">
    <cfRule type="expression" dxfId="253" priority="3" stopIfTrue="1">
      <formula>MOD(ROW(),2)=0</formula>
    </cfRule>
    <cfRule type="expression" dxfId="252" priority="4" stopIfTrue="1">
      <formula>MOD(ROW(),2)&lt;&gt;0</formula>
    </cfRule>
  </conditionalFormatting>
  <conditionalFormatting sqref="A26:A27">
    <cfRule type="expression" dxfId="251" priority="5" stopIfTrue="1">
      <formula>MOD(ROW(),2)=0</formula>
    </cfRule>
    <cfRule type="expression" dxfId="250" priority="6" stopIfTrue="1">
      <formula>MOD(ROW(),2)&lt;&gt;0</formula>
    </cfRule>
  </conditionalFormatting>
  <conditionalFormatting sqref="B26:B27">
    <cfRule type="expression" dxfId="249" priority="7" stopIfTrue="1">
      <formula>MOD(ROW(),2)=0</formula>
    </cfRule>
    <cfRule type="expression" dxfId="248"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2332-A25A-438A-A4CF-D560D8DAFFC5}">
  <sheetPr codeName="Sheet67"/>
  <dimension ref="A1:C68"/>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Scheme Pays AA - x-601</v>
      </c>
    </row>
    <row r="6" spans="1:3" x14ac:dyDescent="0.25">
      <c r="A6" s="40" t="s">
        <v>390</v>
      </c>
      <c r="B6" s="47" t="s">
        <v>391</v>
      </c>
      <c r="C6" s="47"/>
    </row>
    <row r="7" spans="1:3" x14ac:dyDescent="0.25">
      <c r="A7" s="40" t="s">
        <v>392</v>
      </c>
      <c r="B7" s="47" t="s">
        <v>31</v>
      </c>
      <c r="C7" s="47"/>
    </row>
    <row r="8" spans="1:3" x14ac:dyDescent="0.25">
      <c r="A8" s="40" t="s">
        <v>138</v>
      </c>
      <c r="B8" s="47">
        <v>1992</v>
      </c>
      <c r="C8" s="47"/>
    </row>
    <row r="9" spans="1:3" x14ac:dyDescent="0.25">
      <c r="A9" s="40" t="s">
        <v>139</v>
      </c>
      <c r="B9" s="47" t="s">
        <v>313</v>
      </c>
      <c r="C9" s="47"/>
    </row>
    <row r="10" spans="1:3" ht="37.5" x14ac:dyDescent="0.25">
      <c r="A10" s="40" t="s">
        <v>6</v>
      </c>
      <c r="B10" s="47" t="s">
        <v>314</v>
      </c>
      <c r="C10" s="47"/>
    </row>
    <row r="11" spans="1:3" x14ac:dyDescent="0.25">
      <c r="A11" s="40" t="s">
        <v>140</v>
      </c>
      <c r="B11" s="47" t="s">
        <v>221</v>
      </c>
      <c r="C11" s="47"/>
    </row>
    <row r="12" spans="1:3" ht="25" x14ac:dyDescent="0.25">
      <c r="A12" s="40" t="s">
        <v>141</v>
      </c>
      <c r="B12" s="47" t="s">
        <v>315</v>
      </c>
      <c r="C12" s="47"/>
    </row>
    <row r="13" spans="1:3" x14ac:dyDescent="0.25">
      <c r="A13" s="40" t="s">
        <v>393</v>
      </c>
      <c r="B13" s="47">
        <v>2</v>
      </c>
      <c r="C13" s="47"/>
    </row>
    <row r="14" spans="1:3" x14ac:dyDescent="0.25">
      <c r="A14" s="40" t="s">
        <v>143</v>
      </c>
      <c r="B14" s="47">
        <v>601</v>
      </c>
      <c r="C14" s="47"/>
    </row>
    <row r="15" spans="1:3" x14ac:dyDescent="0.25">
      <c r="A15" s="40" t="s">
        <v>394</v>
      </c>
      <c r="B15" s="47" t="s">
        <v>316</v>
      </c>
      <c r="C15" s="47"/>
    </row>
    <row r="16" spans="1:3" x14ac:dyDescent="0.25">
      <c r="A16" s="40" t="s">
        <v>145</v>
      </c>
      <c r="B16" s="47" t="s">
        <v>317</v>
      </c>
      <c r="C16" s="47"/>
    </row>
    <row r="17" spans="1:3" x14ac:dyDescent="0.25">
      <c r="A17" s="41" t="s">
        <v>395</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158</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52" x14ac:dyDescent="0.25">
      <c r="A26" s="56" t="s">
        <v>397</v>
      </c>
      <c r="B26" s="56" t="s">
        <v>433</v>
      </c>
      <c r="C26" s="56" t="s">
        <v>434</v>
      </c>
    </row>
    <row r="27" spans="1:3" x14ac:dyDescent="0.25">
      <c r="A27" s="43">
        <v>18</v>
      </c>
      <c r="B27" s="44">
        <v>10.46</v>
      </c>
      <c r="C27" s="44">
        <v>10.46</v>
      </c>
    </row>
    <row r="28" spans="1:3" x14ac:dyDescent="0.25">
      <c r="A28" s="43">
        <v>19</v>
      </c>
      <c r="B28" s="44">
        <v>10.61</v>
      </c>
      <c r="C28" s="44">
        <v>10.61</v>
      </c>
    </row>
    <row r="29" spans="1:3" x14ac:dyDescent="0.25">
      <c r="A29" s="43">
        <v>20</v>
      </c>
      <c r="B29" s="44">
        <v>10.76</v>
      </c>
      <c r="C29" s="44">
        <v>10.76</v>
      </c>
    </row>
    <row r="30" spans="1:3" x14ac:dyDescent="0.25">
      <c r="A30" s="43">
        <v>21</v>
      </c>
      <c r="B30" s="44">
        <v>10.91</v>
      </c>
      <c r="C30" s="44">
        <v>10.91</v>
      </c>
    </row>
    <row r="31" spans="1:3" x14ac:dyDescent="0.25">
      <c r="A31" s="43">
        <v>22</v>
      </c>
      <c r="B31" s="44">
        <v>11.07</v>
      </c>
      <c r="C31" s="44">
        <v>11.07</v>
      </c>
    </row>
    <row r="32" spans="1:3" x14ac:dyDescent="0.25">
      <c r="A32" s="43">
        <v>23</v>
      </c>
      <c r="B32" s="44">
        <v>11.23</v>
      </c>
      <c r="C32" s="44">
        <v>11.23</v>
      </c>
    </row>
    <row r="33" spans="1:3" x14ac:dyDescent="0.25">
      <c r="A33" s="43">
        <v>24</v>
      </c>
      <c r="B33" s="44">
        <v>11.39</v>
      </c>
      <c r="C33" s="44">
        <v>11.39</v>
      </c>
    </row>
    <row r="34" spans="1:3" x14ac:dyDescent="0.25">
      <c r="A34" s="43">
        <v>25</v>
      </c>
      <c r="B34" s="44">
        <v>11.55</v>
      </c>
      <c r="C34" s="44">
        <v>11.55</v>
      </c>
    </row>
    <row r="35" spans="1:3" x14ac:dyDescent="0.25">
      <c r="A35" s="43">
        <v>26</v>
      </c>
      <c r="B35" s="44">
        <v>11.72</v>
      </c>
      <c r="C35" s="44">
        <v>11.72</v>
      </c>
    </row>
    <row r="36" spans="1:3" x14ac:dyDescent="0.25">
      <c r="A36" s="43">
        <v>27</v>
      </c>
      <c r="B36" s="44">
        <v>11.89</v>
      </c>
      <c r="C36" s="44">
        <v>11.89</v>
      </c>
    </row>
    <row r="37" spans="1:3" x14ac:dyDescent="0.25">
      <c r="A37" s="43">
        <v>28</v>
      </c>
      <c r="B37" s="44">
        <v>12.06</v>
      </c>
      <c r="C37" s="44">
        <v>12.06</v>
      </c>
    </row>
    <row r="38" spans="1:3" x14ac:dyDescent="0.25">
      <c r="A38" s="43">
        <v>29</v>
      </c>
      <c r="B38" s="44">
        <v>12.23</v>
      </c>
      <c r="C38" s="44">
        <v>12.23</v>
      </c>
    </row>
    <row r="39" spans="1:3" x14ac:dyDescent="0.25">
      <c r="A39" s="43">
        <v>30</v>
      </c>
      <c r="B39" s="44">
        <v>12.41</v>
      </c>
      <c r="C39" s="44">
        <v>12.41</v>
      </c>
    </row>
    <row r="40" spans="1:3" x14ac:dyDescent="0.25">
      <c r="A40" s="43">
        <v>31</v>
      </c>
      <c r="B40" s="44">
        <v>12.59</v>
      </c>
      <c r="C40" s="44">
        <v>12.59</v>
      </c>
    </row>
    <row r="41" spans="1:3" x14ac:dyDescent="0.25">
      <c r="A41" s="43">
        <v>32</v>
      </c>
      <c r="B41" s="44">
        <v>12.77</v>
      </c>
      <c r="C41" s="44">
        <v>12.77</v>
      </c>
    </row>
    <row r="42" spans="1:3" x14ac:dyDescent="0.25">
      <c r="A42" s="43">
        <v>33</v>
      </c>
      <c r="B42" s="44">
        <v>12.96</v>
      </c>
      <c r="C42" s="44">
        <v>12.96</v>
      </c>
    </row>
    <row r="43" spans="1:3" x14ac:dyDescent="0.25">
      <c r="A43" s="43">
        <v>34</v>
      </c>
      <c r="B43" s="44">
        <v>13.15</v>
      </c>
      <c r="C43" s="44">
        <v>13.15</v>
      </c>
    </row>
    <row r="44" spans="1:3" x14ac:dyDescent="0.25">
      <c r="A44" s="43">
        <v>35</v>
      </c>
      <c r="B44" s="44">
        <v>13.34</v>
      </c>
      <c r="C44" s="44">
        <v>13.34</v>
      </c>
    </row>
    <row r="45" spans="1:3" x14ac:dyDescent="0.25">
      <c r="A45" s="43">
        <v>36</v>
      </c>
      <c r="B45" s="44">
        <v>13.54</v>
      </c>
      <c r="C45" s="44">
        <v>13.54</v>
      </c>
    </row>
    <row r="46" spans="1:3" x14ac:dyDescent="0.25">
      <c r="A46" s="43">
        <v>37</v>
      </c>
      <c r="B46" s="44">
        <v>13.74</v>
      </c>
      <c r="C46" s="44">
        <v>13.74</v>
      </c>
    </row>
    <row r="47" spans="1:3" x14ac:dyDescent="0.25">
      <c r="A47" s="43">
        <v>38</v>
      </c>
      <c r="B47" s="44">
        <v>13.95</v>
      </c>
      <c r="C47" s="44">
        <v>13.95</v>
      </c>
    </row>
    <row r="48" spans="1:3" x14ac:dyDescent="0.25">
      <c r="A48" s="43">
        <v>39</v>
      </c>
      <c r="B48" s="44">
        <v>14.16</v>
      </c>
      <c r="C48" s="44">
        <v>14.16</v>
      </c>
    </row>
    <row r="49" spans="1:3" x14ac:dyDescent="0.25">
      <c r="A49" s="43">
        <v>40</v>
      </c>
      <c r="B49" s="44">
        <v>14.37</v>
      </c>
      <c r="C49" s="44">
        <v>14.37</v>
      </c>
    </row>
    <row r="50" spans="1:3" x14ac:dyDescent="0.25">
      <c r="A50" s="43">
        <v>41</v>
      </c>
      <c r="B50" s="44">
        <v>14.59</v>
      </c>
      <c r="C50" s="44">
        <v>14.59</v>
      </c>
    </row>
    <row r="51" spans="1:3" x14ac:dyDescent="0.25">
      <c r="A51" s="43">
        <v>42</v>
      </c>
      <c r="B51" s="44">
        <v>14.81</v>
      </c>
      <c r="C51" s="44">
        <v>14.81</v>
      </c>
    </row>
    <row r="52" spans="1:3" x14ac:dyDescent="0.25">
      <c r="A52" s="43">
        <v>43</v>
      </c>
      <c r="B52" s="44">
        <v>15.04</v>
      </c>
      <c r="C52" s="44">
        <v>15.04</v>
      </c>
    </row>
    <row r="53" spans="1:3" x14ac:dyDescent="0.25">
      <c r="A53" s="43">
        <v>44</v>
      </c>
      <c r="B53" s="44">
        <v>15.28</v>
      </c>
      <c r="C53" s="44">
        <v>15.28</v>
      </c>
    </row>
    <row r="54" spans="1:3" x14ac:dyDescent="0.25">
      <c r="A54" s="43">
        <v>45</v>
      </c>
      <c r="B54" s="44">
        <v>15.52</v>
      </c>
      <c r="C54" s="44">
        <v>15.52</v>
      </c>
    </row>
    <row r="55" spans="1:3" x14ac:dyDescent="0.25">
      <c r="A55" s="43">
        <v>46</v>
      </c>
      <c r="B55" s="44">
        <v>15.76</v>
      </c>
      <c r="C55" s="44">
        <v>15.76</v>
      </c>
    </row>
    <row r="56" spans="1:3" x14ac:dyDescent="0.25">
      <c r="A56" s="43">
        <v>47</v>
      </c>
      <c r="B56" s="44">
        <v>16.02</v>
      </c>
      <c r="C56" s="44">
        <v>16.02</v>
      </c>
    </row>
    <row r="57" spans="1:3" x14ac:dyDescent="0.25">
      <c r="A57" s="43">
        <v>48</v>
      </c>
      <c r="B57" s="44">
        <v>16.27</v>
      </c>
      <c r="C57" s="44">
        <v>16.27</v>
      </c>
    </row>
    <row r="58" spans="1:3" x14ac:dyDescent="0.25">
      <c r="A58" s="43">
        <v>49</v>
      </c>
      <c r="B58" s="44">
        <v>16.54</v>
      </c>
      <c r="C58" s="44">
        <v>16.54</v>
      </c>
    </row>
    <row r="59" spans="1:3" x14ac:dyDescent="0.25">
      <c r="A59" s="43">
        <v>50</v>
      </c>
      <c r="B59" s="44">
        <v>16.809999999999999</v>
      </c>
      <c r="C59" s="44">
        <v>16.809999999999999</v>
      </c>
    </row>
    <row r="60" spans="1:3" x14ac:dyDescent="0.25">
      <c r="A60" s="43">
        <v>51</v>
      </c>
      <c r="B60" s="44">
        <v>17.100000000000001</v>
      </c>
      <c r="C60" s="44">
        <v>17.100000000000001</v>
      </c>
    </row>
    <row r="61" spans="1:3" x14ac:dyDescent="0.25">
      <c r="A61" s="43">
        <v>52</v>
      </c>
      <c r="B61" s="44">
        <v>17.38</v>
      </c>
      <c r="C61" s="44">
        <v>17.38</v>
      </c>
    </row>
    <row r="62" spans="1:3" x14ac:dyDescent="0.25">
      <c r="A62" s="43">
        <v>53</v>
      </c>
      <c r="B62" s="44">
        <v>17.68</v>
      </c>
      <c r="C62" s="44">
        <v>17.68</v>
      </c>
    </row>
    <row r="63" spans="1:3" x14ac:dyDescent="0.25">
      <c r="A63" s="43">
        <v>54</v>
      </c>
      <c r="B63" s="44">
        <v>17.989999999999998</v>
      </c>
      <c r="C63" s="44">
        <v>17.989999999999998</v>
      </c>
    </row>
    <row r="64" spans="1:3" x14ac:dyDescent="0.25">
      <c r="A64" s="43">
        <v>55</v>
      </c>
      <c r="B64" s="44">
        <v>18.309999999999999</v>
      </c>
      <c r="C64" s="44">
        <v>18.309999999999999</v>
      </c>
    </row>
    <row r="65" spans="1:3" x14ac:dyDescent="0.25">
      <c r="A65" s="43">
        <v>56</v>
      </c>
      <c r="B65" s="44">
        <v>18.64</v>
      </c>
      <c r="C65" s="44">
        <v>18.64</v>
      </c>
    </row>
    <row r="66" spans="1:3" x14ac:dyDescent="0.25">
      <c r="A66" s="43">
        <v>57</v>
      </c>
      <c r="B66" s="44">
        <v>18.98</v>
      </c>
      <c r="C66" s="44">
        <v>18.98</v>
      </c>
    </row>
    <row r="67" spans="1:3" x14ac:dyDescent="0.25">
      <c r="A67" s="43">
        <v>58</v>
      </c>
      <c r="B67" s="44">
        <v>19.329999999999998</v>
      </c>
      <c r="C67" s="44">
        <v>19.329999999999998</v>
      </c>
    </row>
    <row r="68" spans="1:3" x14ac:dyDescent="0.25">
      <c r="A68" s="43">
        <v>59</v>
      </c>
      <c r="B68" s="44">
        <v>19.7</v>
      </c>
      <c r="C68" s="44">
        <v>19.7</v>
      </c>
    </row>
  </sheetData>
  <sheetProtection algorithmName="SHA-512" hashValue="aVdXOVCi7lJa7ypumougFAelKdQId8K9t1/rEZz5c9SsT29WoZellnPwTO7aYHID7Q+BeG/hzS9bCjQXuqEYpQ==" saltValue="FNeyPg1EL5q6os2cLsHpoA==" spinCount="100000" sheet="1" objects="1" scenarios="1"/>
  <conditionalFormatting sqref="A6:A21">
    <cfRule type="expression" dxfId="245" priority="1" stopIfTrue="1">
      <formula>MOD(ROW(),2)=0</formula>
    </cfRule>
    <cfRule type="expression" dxfId="244" priority="2" stopIfTrue="1">
      <formula>MOD(ROW(),2)&lt;&gt;0</formula>
    </cfRule>
  </conditionalFormatting>
  <conditionalFormatting sqref="B6:C21">
    <cfRule type="expression" dxfId="243" priority="3" stopIfTrue="1">
      <formula>MOD(ROW(),2)=0</formula>
    </cfRule>
    <cfRule type="expression" dxfId="242" priority="4" stopIfTrue="1">
      <formula>MOD(ROW(),2)&lt;&gt;0</formula>
    </cfRule>
  </conditionalFormatting>
  <conditionalFormatting sqref="A26:A68">
    <cfRule type="expression" dxfId="241" priority="5" stopIfTrue="1">
      <formula>MOD(ROW(),2)=0</formula>
    </cfRule>
    <cfRule type="expression" dxfId="240" priority="6" stopIfTrue="1">
      <formula>MOD(ROW(),2)&lt;&gt;0</formula>
    </cfRule>
  </conditionalFormatting>
  <conditionalFormatting sqref="B26:C68">
    <cfRule type="expression" dxfId="239" priority="7" stopIfTrue="1">
      <formula>MOD(ROW(),2)=0</formula>
    </cfRule>
    <cfRule type="expression" dxfId="238"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5556-9CC5-489F-9AB2-72FBC9EFE17E}">
  <sheetPr codeName="Sheet68"/>
  <dimension ref="A1:C41"/>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Scheme Pays AA - x-602</v>
      </c>
    </row>
    <row r="6" spans="1:3" x14ac:dyDescent="0.25">
      <c r="A6" s="40" t="s">
        <v>390</v>
      </c>
      <c r="B6" s="47" t="s">
        <v>391</v>
      </c>
      <c r="C6" s="47"/>
    </row>
    <row r="7" spans="1:3" x14ac:dyDescent="0.25">
      <c r="A7" s="40" t="s">
        <v>392</v>
      </c>
      <c r="B7" s="47" t="s">
        <v>31</v>
      </c>
      <c r="C7" s="47"/>
    </row>
    <row r="8" spans="1:3" x14ac:dyDescent="0.25">
      <c r="A8" s="40" t="s">
        <v>138</v>
      </c>
      <c r="B8" s="47">
        <v>1992</v>
      </c>
      <c r="C8" s="47"/>
    </row>
    <row r="9" spans="1:3" x14ac:dyDescent="0.25">
      <c r="A9" s="40" t="s">
        <v>139</v>
      </c>
      <c r="B9" s="47" t="s">
        <v>313</v>
      </c>
      <c r="C9" s="47"/>
    </row>
    <row r="10" spans="1:3" ht="37.5" x14ac:dyDescent="0.25">
      <c r="A10" s="40" t="s">
        <v>6</v>
      </c>
      <c r="B10" s="47" t="s">
        <v>318</v>
      </c>
      <c r="C10" s="47"/>
    </row>
    <row r="11" spans="1:3" x14ac:dyDescent="0.25">
      <c r="A11" s="40" t="s">
        <v>140</v>
      </c>
      <c r="B11" s="47" t="s">
        <v>221</v>
      </c>
      <c r="C11" s="47"/>
    </row>
    <row r="12" spans="1:3" ht="25" x14ac:dyDescent="0.25">
      <c r="A12" s="40" t="s">
        <v>141</v>
      </c>
      <c r="B12" s="47" t="s">
        <v>315</v>
      </c>
      <c r="C12" s="47"/>
    </row>
    <row r="13" spans="1:3" x14ac:dyDescent="0.25">
      <c r="A13" s="40" t="s">
        <v>393</v>
      </c>
      <c r="B13" s="47">
        <v>2</v>
      </c>
      <c r="C13" s="47"/>
    </row>
    <row r="14" spans="1:3" x14ac:dyDescent="0.25">
      <c r="A14" s="40" t="s">
        <v>143</v>
      </c>
      <c r="B14" s="47">
        <v>602</v>
      </c>
      <c r="C14" s="47"/>
    </row>
    <row r="15" spans="1:3" x14ac:dyDescent="0.25">
      <c r="A15" s="40" t="s">
        <v>394</v>
      </c>
      <c r="B15" s="47" t="s">
        <v>319</v>
      </c>
      <c r="C15" s="47"/>
    </row>
    <row r="16" spans="1:3" x14ac:dyDescent="0.25">
      <c r="A16" s="40" t="s">
        <v>145</v>
      </c>
      <c r="B16" s="47" t="s">
        <v>320</v>
      </c>
      <c r="C16" s="47"/>
    </row>
    <row r="17" spans="1:3" x14ac:dyDescent="0.25">
      <c r="A17" s="41" t="s">
        <v>395</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158</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52" x14ac:dyDescent="0.25">
      <c r="A26" s="56" t="s">
        <v>397</v>
      </c>
      <c r="B26" s="56" t="s">
        <v>433</v>
      </c>
      <c r="C26" s="56" t="s">
        <v>434</v>
      </c>
    </row>
    <row r="27" spans="1:3" x14ac:dyDescent="0.25">
      <c r="A27" s="43">
        <v>60</v>
      </c>
      <c r="B27" s="44">
        <v>19.579999999999998</v>
      </c>
      <c r="C27" s="44">
        <v>19.579999999999998</v>
      </c>
    </row>
    <row r="28" spans="1:3" x14ac:dyDescent="0.25">
      <c r="A28" s="43">
        <v>61</v>
      </c>
      <c r="B28" s="44">
        <v>18.96</v>
      </c>
      <c r="C28" s="44">
        <v>18.96</v>
      </c>
    </row>
    <row r="29" spans="1:3" x14ac:dyDescent="0.25">
      <c r="A29" s="43">
        <v>62</v>
      </c>
      <c r="B29" s="44">
        <v>18.329999999999998</v>
      </c>
      <c r="C29" s="44">
        <v>18.329999999999998</v>
      </c>
    </row>
    <row r="30" spans="1:3" x14ac:dyDescent="0.25">
      <c r="A30" s="43">
        <v>63</v>
      </c>
      <c r="B30" s="44">
        <v>17.71</v>
      </c>
      <c r="C30" s="44">
        <v>17.71</v>
      </c>
    </row>
    <row r="31" spans="1:3" x14ac:dyDescent="0.25">
      <c r="A31" s="43">
        <v>64</v>
      </c>
      <c r="B31" s="44">
        <v>17.079999999999998</v>
      </c>
      <c r="C31" s="44">
        <v>17.079999999999998</v>
      </c>
    </row>
    <row r="32" spans="1:3" x14ac:dyDescent="0.25">
      <c r="A32" s="43">
        <v>65</v>
      </c>
      <c r="B32" s="44">
        <v>16.45</v>
      </c>
      <c r="C32" s="44">
        <v>16.45</v>
      </c>
    </row>
    <row r="33" spans="1:3" x14ac:dyDescent="0.25">
      <c r="A33" s="43">
        <v>66</v>
      </c>
      <c r="B33" s="44">
        <v>15.83</v>
      </c>
      <c r="C33" s="44">
        <v>15.83</v>
      </c>
    </row>
    <row r="34" spans="1:3" x14ac:dyDescent="0.25">
      <c r="A34" s="43">
        <v>67</v>
      </c>
      <c r="B34" s="44">
        <v>15.2</v>
      </c>
      <c r="C34" s="44">
        <v>15.2</v>
      </c>
    </row>
    <row r="35" spans="1:3" x14ac:dyDescent="0.25">
      <c r="A35" s="43">
        <v>68</v>
      </c>
      <c r="B35" s="44">
        <v>14.57</v>
      </c>
      <c r="C35" s="44">
        <v>14.57</v>
      </c>
    </row>
    <row r="36" spans="1:3" x14ac:dyDescent="0.25">
      <c r="A36" s="43">
        <v>69</v>
      </c>
      <c r="B36" s="44">
        <v>13.94</v>
      </c>
      <c r="C36" s="44">
        <v>13.94</v>
      </c>
    </row>
    <row r="37" spans="1:3" x14ac:dyDescent="0.25">
      <c r="A37" s="43">
        <v>70</v>
      </c>
      <c r="B37" s="44">
        <v>13.32</v>
      </c>
      <c r="C37" s="44">
        <v>13.32</v>
      </c>
    </row>
    <row r="38" spans="1:3" x14ac:dyDescent="0.25">
      <c r="A38" s="43">
        <v>71</v>
      </c>
      <c r="B38" s="44">
        <v>12.7</v>
      </c>
      <c r="C38" s="44">
        <v>12.7</v>
      </c>
    </row>
    <row r="39" spans="1:3" x14ac:dyDescent="0.25">
      <c r="A39" s="43">
        <v>72</v>
      </c>
      <c r="B39" s="44">
        <v>12.08</v>
      </c>
      <c r="C39" s="44">
        <v>12.08</v>
      </c>
    </row>
    <row r="40" spans="1:3" x14ac:dyDescent="0.25">
      <c r="A40" s="43">
        <v>73</v>
      </c>
      <c r="B40" s="44">
        <v>11.47</v>
      </c>
      <c r="C40" s="44">
        <v>11.47</v>
      </c>
    </row>
    <row r="41" spans="1:3" x14ac:dyDescent="0.25">
      <c r="A41" s="43">
        <v>74</v>
      </c>
      <c r="B41" s="44">
        <v>10.86</v>
      </c>
      <c r="C41" s="44">
        <v>10.86</v>
      </c>
    </row>
  </sheetData>
  <sheetProtection algorithmName="SHA-512" hashValue="HokCp5FrGGMfg72vB1oQWdSVjJz2kOz6lImXhH+bNDuJEnlpGR/Gkl/OPbAMpoA8NnlH8ijO5iPECxQPkl9TLQ==" saltValue="/lXsYYxzGBD+37kH9qSvPA==" spinCount="100000" sheet="1" objects="1" scenarios="1"/>
  <conditionalFormatting sqref="A6:A21">
    <cfRule type="expression" dxfId="235" priority="1" stopIfTrue="1">
      <formula>MOD(ROW(),2)=0</formula>
    </cfRule>
    <cfRule type="expression" dxfId="234" priority="2" stopIfTrue="1">
      <formula>MOD(ROW(),2)&lt;&gt;0</formula>
    </cfRule>
  </conditionalFormatting>
  <conditionalFormatting sqref="B6:C21">
    <cfRule type="expression" dxfId="233" priority="3" stopIfTrue="1">
      <formula>MOD(ROW(),2)=0</formula>
    </cfRule>
    <cfRule type="expression" dxfId="232" priority="4" stopIfTrue="1">
      <formula>MOD(ROW(),2)&lt;&gt;0</formula>
    </cfRule>
  </conditionalFormatting>
  <conditionalFormatting sqref="A26:A41">
    <cfRule type="expression" dxfId="231" priority="5" stopIfTrue="1">
      <formula>MOD(ROW(),2)=0</formula>
    </cfRule>
    <cfRule type="expression" dxfId="230" priority="6" stopIfTrue="1">
      <formula>MOD(ROW(),2)&lt;&gt;0</formula>
    </cfRule>
  </conditionalFormatting>
  <conditionalFormatting sqref="B26:C41">
    <cfRule type="expression" dxfId="229" priority="7" stopIfTrue="1">
      <formula>MOD(ROW(),2)=0</formula>
    </cfRule>
    <cfRule type="expression" dxfId="228"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B44E-84E7-464A-AD7D-10D4573BDB14}">
  <sheetPr codeName="Sheet69"/>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Fire_S - Consolidated Factor Spreadsheet</v>
      </c>
    </row>
    <row r="3" spans="1:11" s="1" customFormat="1" ht="15.5" x14ac:dyDescent="0.35">
      <c r="A3" s="30" t="s">
        <v>2</v>
      </c>
      <c r="B3" s="3" t="str">
        <f>TABLE_FACTOR_TYPE_1 &amp; " - x-" &amp; TABLE_SERIES_NUMBER_1</f>
        <v>Scheme Pays AA - x-603</v>
      </c>
    </row>
    <row r="6" spans="1:11" x14ac:dyDescent="0.25">
      <c r="A6" s="40" t="s">
        <v>390</v>
      </c>
      <c r="B6" s="47" t="s">
        <v>391</v>
      </c>
      <c r="C6" s="47"/>
      <c r="D6" s="47"/>
      <c r="E6" s="47"/>
      <c r="F6" s="47"/>
      <c r="G6" s="47"/>
      <c r="H6" s="47"/>
      <c r="I6" s="47"/>
      <c r="J6" s="47"/>
      <c r="K6" s="47"/>
    </row>
    <row r="7" spans="1:11" x14ac:dyDescent="0.25">
      <c r="A7" s="40" t="s">
        <v>392</v>
      </c>
      <c r="B7" s="47" t="s">
        <v>31</v>
      </c>
      <c r="C7" s="47"/>
      <c r="D7" s="47"/>
      <c r="E7" s="47"/>
      <c r="F7" s="47"/>
      <c r="G7" s="47"/>
      <c r="H7" s="47"/>
      <c r="I7" s="47"/>
      <c r="J7" s="47"/>
      <c r="K7" s="47"/>
    </row>
    <row r="8" spans="1:11" x14ac:dyDescent="0.25">
      <c r="A8" s="40" t="s">
        <v>138</v>
      </c>
      <c r="B8" s="47">
        <v>1992</v>
      </c>
      <c r="C8" s="47"/>
      <c r="D8" s="47"/>
      <c r="E8" s="47"/>
      <c r="F8" s="47"/>
      <c r="G8" s="47"/>
      <c r="H8" s="47"/>
      <c r="I8" s="47"/>
      <c r="J8" s="47"/>
      <c r="K8" s="47"/>
    </row>
    <row r="9" spans="1:11" x14ac:dyDescent="0.25">
      <c r="A9" s="40" t="s">
        <v>139</v>
      </c>
      <c r="B9" s="47" t="s">
        <v>313</v>
      </c>
      <c r="C9" s="47"/>
      <c r="D9" s="47"/>
      <c r="E9" s="47"/>
      <c r="F9" s="47"/>
      <c r="G9" s="47"/>
      <c r="H9" s="47"/>
      <c r="I9" s="47"/>
      <c r="J9" s="47"/>
      <c r="K9" s="47"/>
    </row>
    <row r="10" spans="1:11" x14ac:dyDescent="0.25">
      <c r="A10" s="40" t="s">
        <v>6</v>
      </c>
      <c r="B10" s="47" t="s">
        <v>321</v>
      </c>
      <c r="C10" s="47"/>
      <c r="D10" s="47"/>
      <c r="E10" s="47"/>
      <c r="F10" s="47"/>
      <c r="G10" s="47"/>
      <c r="H10" s="47"/>
      <c r="I10" s="47"/>
      <c r="J10" s="47"/>
      <c r="K10" s="47"/>
    </row>
    <row r="11" spans="1:11" x14ac:dyDescent="0.25">
      <c r="A11" s="40" t="s">
        <v>140</v>
      </c>
      <c r="B11" s="47" t="s">
        <v>233</v>
      </c>
      <c r="C11" s="47"/>
      <c r="D11" s="47"/>
      <c r="E11" s="47"/>
      <c r="F11" s="47"/>
      <c r="G11" s="47"/>
      <c r="H11" s="47"/>
      <c r="I11" s="47"/>
      <c r="J11" s="47"/>
      <c r="K11" s="47"/>
    </row>
    <row r="12" spans="1:11" x14ac:dyDescent="0.25">
      <c r="A12" s="40" t="s">
        <v>141</v>
      </c>
      <c r="B12" s="47" t="s">
        <v>234</v>
      </c>
      <c r="C12" s="47"/>
      <c r="D12" s="47"/>
      <c r="E12" s="47"/>
      <c r="F12" s="47"/>
      <c r="G12" s="47"/>
      <c r="H12" s="47"/>
      <c r="I12" s="47"/>
      <c r="J12" s="47"/>
      <c r="K12" s="47"/>
    </row>
    <row r="13" spans="1:11" x14ac:dyDescent="0.25">
      <c r="A13" s="40" t="s">
        <v>393</v>
      </c>
      <c r="B13" s="47">
        <v>2</v>
      </c>
      <c r="C13" s="47"/>
      <c r="D13" s="47"/>
      <c r="E13" s="47"/>
      <c r="F13" s="47"/>
      <c r="G13" s="47"/>
      <c r="H13" s="47"/>
      <c r="I13" s="47"/>
      <c r="J13" s="47"/>
      <c r="K13" s="47"/>
    </row>
    <row r="14" spans="1:11" x14ac:dyDescent="0.25">
      <c r="A14" s="40" t="s">
        <v>143</v>
      </c>
      <c r="B14" s="47">
        <v>603</v>
      </c>
      <c r="C14" s="47"/>
      <c r="D14" s="47"/>
      <c r="E14" s="47"/>
      <c r="F14" s="47"/>
      <c r="G14" s="47"/>
      <c r="H14" s="47"/>
      <c r="I14" s="47"/>
      <c r="J14" s="47"/>
      <c r="K14" s="47"/>
    </row>
    <row r="15" spans="1:11" x14ac:dyDescent="0.25">
      <c r="A15" s="40" t="s">
        <v>394</v>
      </c>
      <c r="B15" s="47" t="s">
        <v>322</v>
      </c>
      <c r="C15" s="47"/>
      <c r="D15" s="47"/>
      <c r="E15" s="47"/>
      <c r="F15" s="47"/>
      <c r="G15" s="47"/>
      <c r="H15" s="47"/>
      <c r="I15" s="47"/>
      <c r="J15" s="47"/>
      <c r="K15" s="47"/>
    </row>
    <row r="16" spans="1:11" x14ac:dyDescent="0.25">
      <c r="A16" s="40" t="s">
        <v>145</v>
      </c>
      <c r="B16" s="47" t="s">
        <v>323</v>
      </c>
      <c r="C16" s="47"/>
      <c r="D16" s="47"/>
      <c r="E16" s="47"/>
      <c r="F16" s="47"/>
      <c r="G16" s="47"/>
      <c r="H16" s="47"/>
      <c r="I16" s="47"/>
      <c r="J16" s="47"/>
      <c r="K16" s="47"/>
    </row>
    <row r="17" spans="1:11" x14ac:dyDescent="0.25">
      <c r="A17" s="41" t="s">
        <v>395</v>
      </c>
      <c r="B17" s="47"/>
      <c r="C17" s="47"/>
      <c r="D17" s="47"/>
      <c r="E17" s="47"/>
      <c r="F17" s="47"/>
      <c r="G17" s="47"/>
      <c r="H17" s="47"/>
      <c r="I17" s="47"/>
      <c r="J17" s="47"/>
      <c r="K17" s="47"/>
    </row>
    <row r="18" spans="1:11" x14ac:dyDescent="0.25">
      <c r="A18" s="40" t="s">
        <v>147</v>
      </c>
      <c r="B18" s="48">
        <v>45135</v>
      </c>
      <c r="C18" s="48"/>
      <c r="D18" s="48"/>
      <c r="E18" s="48"/>
      <c r="F18" s="48"/>
      <c r="G18" s="48"/>
      <c r="H18" s="48"/>
      <c r="I18" s="48"/>
      <c r="J18" s="48"/>
      <c r="K18" s="48"/>
    </row>
    <row r="19" spans="1:11" x14ac:dyDescent="0.25">
      <c r="A19" s="40" t="s">
        <v>148</v>
      </c>
      <c r="B19" s="48">
        <v>45135</v>
      </c>
      <c r="C19" s="48"/>
      <c r="D19" s="48"/>
      <c r="E19" s="48"/>
      <c r="F19" s="48"/>
      <c r="G19" s="48"/>
      <c r="H19" s="48"/>
      <c r="I19" s="48"/>
      <c r="J19" s="48"/>
      <c r="K19" s="48"/>
    </row>
    <row r="20" spans="1:11" x14ac:dyDescent="0.25">
      <c r="A20" s="40" t="s">
        <v>149</v>
      </c>
      <c r="B20" s="47" t="s">
        <v>158</v>
      </c>
      <c r="C20" s="47"/>
      <c r="D20" s="47"/>
      <c r="E20" s="47"/>
      <c r="F20" s="47"/>
      <c r="G20" s="47"/>
      <c r="H20" s="47"/>
      <c r="I20" s="47"/>
      <c r="J20" s="47"/>
      <c r="K20" s="47"/>
    </row>
    <row r="21" spans="1:11" x14ac:dyDescent="0.25">
      <c r="A21" s="40" t="s">
        <v>396</v>
      </c>
      <c r="B21" s="47" t="s">
        <v>78</v>
      </c>
      <c r="C21" s="47"/>
      <c r="D21" s="47"/>
      <c r="E21" s="47"/>
      <c r="F21" s="47"/>
      <c r="G21" s="47"/>
      <c r="H21" s="47"/>
      <c r="I21" s="47"/>
      <c r="J21" s="47"/>
      <c r="K21" s="47"/>
    </row>
    <row r="23" spans="1:11" x14ac:dyDescent="0.25">
      <c r="A23" s="23" t="str">
        <f>HYPERLINK("#'Factor List'!A1", "Back to Factor List")</f>
        <v>Back to Factor List</v>
      </c>
      <c r="B23" s="23" t="str">
        <f>HYPERLINK("#'Assumptions'!A1", "Assumptions")</f>
        <v>Assumptions</v>
      </c>
    </row>
    <row r="26" spans="1:11" s="57" customFormat="1" ht="13" x14ac:dyDescent="0.25">
      <c r="A26" s="56" t="s">
        <v>412</v>
      </c>
      <c r="B26" s="56">
        <v>50</v>
      </c>
      <c r="C26" s="56">
        <v>51</v>
      </c>
      <c r="D26" s="56">
        <v>52</v>
      </c>
      <c r="E26" s="56">
        <v>53</v>
      </c>
      <c r="F26" s="56">
        <v>54</v>
      </c>
      <c r="G26" s="56">
        <v>55</v>
      </c>
      <c r="H26" s="56">
        <v>56</v>
      </c>
      <c r="I26" s="56">
        <v>57</v>
      </c>
      <c r="J26" s="56">
        <v>58</v>
      </c>
      <c r="K26" s="56">
        <v>59</v>
      </c>
    </row>
    <row r="27" spans="1:11" x14ac:dyDescent="0.25">
      <c r="A27" s="43">
        <v>0</v>
      </c>
      <c r="B27" s="45">
        <v>0.65500000000000003</v>
      </c>
      <c r="C27" s="45">
        <v>0.67800000000000005</v>
      </c>
      <c r="D27" s="45">
        <v>0.70399999999999996</v>
      </c>
      <c r="E27" s="45">
        <v>0.73099999999999998</v>
      </c>
      <c r="F27" s="45">
        <v>0.76100000000000001</v>
      </c>
      <c r="G27" s="45">
        <v>0.79400000000000004</v>
      </c>
      <c r="H27" s="45">
        <v>0.82899999999999996</v>
      </c>
      <c r="I27" s="45">
        <v>0.86699999999999999</v>
      </c>
      <c r="J27" s="45">
        <v>0.90800000000000003</v>
      </c>
      <c r="K27" s="45">
        <v>0.95199999999999996</v>
      </c>
    </row>
    <row r="28" spans="1:11" x14ac:dyDescent="0.25">
      <c r="A28" s="43">
        <v>1</v>
      </c>
      <c r="B28" s="45">
        <v>0.65700000000000003</v>
      </c>
      <c r="C28" s="45">
        <v>0.68</v>
      </c>
      <c r="D28" s="45">
        <v>0.70599999999999996</v>
      </c>
      <c r="E28" s="45">
        <v>0.73399999999999999</v>
      </c>
      <c r="F28" s="45">
        <v>0.76400000000000001</v>
      </c>
      <c r="G28" s="45">
        <v>0.79700000000000004</v>
      </c>
      <c r="H28" s="45">
        <v>0.83199999999999996</v>
      </c>
      <c r="I28" s="45">
        <v>0.87</v>
      </c>
      <c r="J28" s="45">
        <v>0.91200000000000003</v>
      </c>
      <c r="K28" s="45">
        <v>0.95599999999999996</v>
      </c>
    </row>
    <row r="29" spans="1:11" x14ac:dyDescent="0.25">
      <c r="A29" s="43">
        <v>2</v>
      </c>
      <c r="B29" s="45">
        <v>0.65900000000000003</v>
      </c>
      <c r="C29" s="45">
        <v>0.68200000000000005</v>
      </c>
      <c r="D29" s="45">
        <v>0.70799999999999996</v>
      </c>
      <c r="E29" s="45">
        <v>0.73599999999999999</v>
      </c>
      <c r="F29" s="45">
        <v>0.76600000000000001</v>
      </c>
      <c r="G29" s="45">
        <v>0.8</v>
      </c>
      <c r="H29" s="45">
        <v>0.83499999999999996</v>
      </c>
      <c r="I29" s="45">
        <v>0.874</v>
      </c>
      <c r="J29" s="45">
        <v>0.91500000000000004</v>
      </c>
      <c r="K29" s="45">
        <v>0.96</v>
      </c>
    </row>
    <row r="30" spans="1:11" x14ac:dyDescent="0.25">
      <c r="A30" s="43">
        <v>3</v>
      </c>
      <c r="B30" s="45">
        <v>0.66100000000000003</v>
      </c>
      <c r="C30" s="45">
        <v>0.68500000000000005</v>
      </c>
      <c r="D30" s="45">
        <v>0.71099999999999997</v>
      </c>
      <c r="E30" s="45">
        <v>0.73899999999999999</v>
      </c>
      <c r="F30" s="45">
        <v>0.76900000000000002</v>
      </c>
      <c r="G30" s="45">
        <v>0.80200000000000005</v>
      </c>
      <c r="H30" s="45">
        <v>0.83799999999999997</v>
      </c>
      <c r="I30" s="45">
        <v>0.877</v>
      </c>
      <c r="J30" s="45">
        <v>0.91900000000000004</v>
      </c>
      <c r="K30" s="45">
        <v>0.96399999999999997</v>
      </c>
    </row>
    <row r="31" spans="1:11" x14ac:dyDescent="0.25">
      <c r="A31" s="43">
        <v>4</v>
      </c>
      <c r="B31" s="45">
        <v>0.66300000000000003</v>
      </c>
      <c r="C31" s="45">
        <v>0.68700000000000006</v>
      </c>
      <c r="D31" s="45">
        <v>0.71299999999999997</v>
      </c>
      <c r="E31" s="45">
        <v>0.74099999999999999</v>
      </c>
      <c r="F31" s="45">
        <v>0.77200000000000002</v>
      </c>
      <c r="G31" s="45">
        <v>0.80500000000000005</v>
      </c>
      <c r="H31" s="45">
        <v>0.84199999999999997</v>
      </c>
      <c r="I31" s="45">
        <v>0.88100000000000001</v>
      </c>
      <c r="J31" s="45">
        <v>0.92300000000000004</v>
      </c>
      <c r="K31" s="45">
        <v>0.96799999999999997</v>
      </c>
    </row>
    <row r="32" spans="1:11" x14ac:dyDescent="0.25">
      <c r="A32" s="43">
        <v>5</v>
      </c>
      <c r="B32" s="45">
        <v>0.66500000000000004</v>
      </c>
      <c r="C32" s="45">
        <v>0.68899999999999995</v>
      </c>
      <c r="D32" s="45">
        <v>0.71499999999999997</v>
      </c>
      <c r="E32" s="45">
        <v>0.74399999999999999</v>
      </c>
      <c r="F32" s="45">
        <v>0.77500000000000002</v>
      </c>
      <c r="G32" s="45">
        <v>0.80800000000000005</v>
      </c>
      <c r="H32" s="45">
        <v>0.84499999999999997</v>
      </c>
      <c r="I32" s="45">
        <v>0.88400000000000001</v>
      </c>
      <c r="J32" s="45">
        <v>0.92600000000000005</v>
      </c>
      <c r="K32" s="45">
        <v>0.97199999999999998</v>
      </c>
    </row>
    <row r="33" spans="1:11" x14ac:dyDescent="0.25">
      <c r="A33" s="43">
        <v>6</v>
      </c>
      <c r="B33" s="45">
        <v>0.66600000000000004</v>
      </c>
      <c r="C33" s="45">
        <v>0.69099999999999995</v>
      </c>
      <c r="D33" s="45">
        <v>0.71699999999999997</v>
      </c>
      <c r="E33" s="45">
        <v>0.746</v>
      </c>
      <c r="F33" s="45">
        <v>0.77700000000000002</v>
      </c>
      <c r="G33" s="45">
        <v>0.81100000000000005</v>
      </c>
      <c r="H33" s="45">
        <v>0.84799999999999998</v>
      </c>
      <c r="I33" s="45">
        <v>0.88700000000000001</v>
      </c>
      <c r="J33" s="45">
        <v>0.93</v>
      </c>
      <c r="K33" s="45">
        <v>0.97599999999999998</v>
      </c>
    </row>
    <row r="34" spans="1:11" x14ac:dyDescent="0.25">
      <c r="A34" s="43">
        <v>7</v>
      </c>
      <c r="B34" s="45">
        <v>0.66800000000000004</v>
      </c>
      <c r="C34" s="45">
        <v>0.69299999999999995</v>
      </c>
      <c r="D34" s="45">
        <v>0.72</v>
      </c>
      <c r="E34" s="45">
        <v>0.749</v>
      </c>
      <c r="F34" s="45">
        <v>0.78</v>
      </c>
      <c r="G34" s="45">
        <v>0.81399999999999995</v>
      </c>
      <c r="H34" s="45">
        <v>0.85099999999999998</v>
      </c>
      <c r="I34" s="45">
        <v>0.89100000000000001</v>
      </c>
      <c r="J34" s="45">
        <v>0.93400000000000005</v>
      </c>
      <c r="K34" s="45">
        <v>0.98</v>
      </c>
    </row>
    <row r="35" spans="1:11" x14ac:dyDescent="0.25">
      <c r="A35" s="43">
        <v>8</v>
      </c>
      <c r="B35" s="45">
        <v>0.67</v>
      </c>
      <c r="C35" s="45">
        <v>0.69499999999999995</v>
      </c>
      <c r="D35" s="45">
        <v>0.72199999999999998</v>
      </c>
      <c r="E35" s="45">
        <v>0.751</v>
      </c>
      <c r="F35" s="45">
        <v>0.78300000000000003</v>
      </c>
      <c r="G35" s="45">
        <v>0.81699999999999995</v>
      </c>
      <c r="H35" s="45">
        <v>0.85399999999999998</v>
      </c>
      <c r="I35" s="45">
        <v>0.89400000000000002</v>
      </c>
      <c r="J35" s="45">
        <v>0.93700000000000006</v>
      </c>
      <c r="K35" s="45">
        <v>0.98399999999999999</v>
      </c>
    </row>
    <row r="36" spans="1:11" x14ac:dyDescent="0.25">
      <c r="A36" s="43">
        <v>9</v>
      </c>
      <c r="B36" s="45">
        <v>0.67200000000000004</v>
      </c>
      <c r="C36" s="45">
        <v>0.69699999999999995</v>
      </c>
      <c r="D36" s="45">
        <v>0.72399999999999998</v>
      </c>
      <c r="E36" s="45">
        <v>0.754</v>
      </c>
      <c r="F36" s="45">
        <v>0.78500000000000003</v>
      </c>
      <c r="G36" s="45">
        <v>0.82</v>
      </c>
      <c r="H36" s="45">
        <v>0.85699999999999998</v>
      </c>
      <c r="I36" s="45">
        <v>0.89800000000000002</v>
      </c>
      <c r="J36" s="45">
        <v>0.94099999999999995</v>
      </c>
      <c r="K36" s="45">
        <v>0.98799999999999999</v>
      </c>
    </row>
    <row r="37" spans="1:11" x14ac:dyDescent="0.25">
      <c r="A37" s="43">
        <v>10</v>
      </c>
      <c r="B37" s="45">
        <v>0.67400000000000004</v>
      </c>
      <c r="C37" s="45">
        <v>0.69899999999999995</v>
      </c>
      <c r="D37" s="45">
        <v>0.72699999999999998</v>
      </c>
      <c r="E37" s="45">
        <v>0.75600000000000001</v>
      </c>
      <c r="F37" s="45">
        <v>0.78800000000000003</v>
      </c>
      <c r="G37" s="45">
        <v>0.82299999999999995</v>
      </c>
      <c r="H37" s="45">
        <v>0.86099999999999999</v>
      </c>
      <c r="I37" s="45">
        <v>0.90100000000000002</v>
      </c>
      <c r="J37" s="45">
        <v>0.94499999999999995</v>
      </c>
      <c r="K37" s="45">
        <v>0.99199999999999999</v>
      </c>
    </row>
    <row r="38" spans="1:11" x14ac:dyDescent="0.25">
      <c r="A38" s="43">
        <v>11</v>
      </c>
      <c r="B38" s="45">
        <v>0.67600000000000005</v>
      </c>
      <c r="C38" s="45">
        <v>0.70199999999999996</v>
      </c>
      <c r="D38" s="45">
        <v>0.72899999999999998</v>
      </c>
      <c r="E38" s="45">
        <v>0.75900000000000001</v>
      </c>
      <c r="F38" s="45">
        <v>0.79100000000000004</v>
      </c>
      <c r="G38" s="45">
        <v>0.82599999999999996</v>
      </c>
      <c r="H38" s="45">
        <v>0.86399999999999999</v>
      </c>
      <c r="I38" s="45">
        <v>0.90400000000000003</v>
      </c>
      <c r="J38" s="45">
        <v>0.94799999999999995</v>
      </c>
      <c r="K38" s="45">
        <v>0.996</v>
      </c>
    </row>
  </sheetData>
  <sheetProtection algorithmName="SHA-512" hashValue="o16dnTQIyNuMZp30Bf96gcUZXGUR8wk3VL2Hd5Viv1elxUKE0BHpJHc9JFNbcjGkrhFKPknX+1w6VtiicunFjQ==" saltValue="Rn/Cmcp25GS9BbC1xm+uCQ==" spinCount="100000" sheet="1" objects="1" scenarios="1"/>
  <conditionalFormatting sqref="A6:A21">
    <cfRule type="expression" dxfId="225" priority="1" stopIfTrue="1">
      <formula>MOD(ROW(),2)=0</formula>
    </cfRule>
    <cfRule type="expression" dxfId="224" priority="2" stopIfTrue="1">
      <formula>MOD(ROW(),2)&lt;&gt;0</formula>
    </cfRule>
  </conditionalFormatting>
  <conditionalFormatting sqref="B6:K21">
    <cfRule type="expression" dxfId="223" priority="3" stopIfTrue="1">
      <formula>MOD(ROW(),2)=0</formula>
    </cfRule>
    <cfRule type="expression" dxfId="222" priority="4" stopIfTrue="1">
      <formula>MOD(ROW(),2)&lt;&gt;0</formula>
    </cfRule>
  </conditionalFormatting>
  <conditionalFormatting sqref="A26:A38">
    <cfRule type="expression" dxfId="221" priority="5" stopIfTrue="1">
      <formula>MOD(ROW(),2)=0</formula>
    </cfRule>
    <cfRule type="expression" dxfId="220" priority="6" stopIfTrue="1">
      <formula>MOD(ROW(),2)&lt;&gt;0</formula>
    </cfRule>
  </conditionalFormatting>
  <conditionalFormatting sqref="B26:K38">
    <cfRule type="expression" dxfId="219" priority="7" stopIfTrue="1">
      <formula>MOD(ROW(),2)=0</formula>
    </cfRule>
    <cfRule type="expression" dxfId="218"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A1087-5F92-4920-8E52-20BB842188DD}">
  <sheetPr codeName="Sheet70"/>
  <dimension ref="A1:G38"/>
  <sheetViews>
    <sheetView showGridLines="0" workbookViewId="0">
      <selection activeCell="A6" sqref="A6"/>
    </sheetView>
  </sheetViews>
  <sheetFormatPr defaultRowHeight="12.5" x14ac:dyDescent="0.25"/>
  <cols>
    <col min="1" max="1" width="31.6328125" customWidth="1"/>
    <col min="2" max="7" width="22.6328125" customWidth="1"/>
  </cols>
  <sheetData>
    <row r="1" spans="1:7" s="1" customFormat="1" ht="20" x14ac:dyDescent="0.4">
      <c r="A1" s="2" t="s">
        <v>0</v>
      </c>
    </row>
    <row r="2" spans="1:7" s="1" customFormat="1" ht="15.5" x14ac:dyDescent="0.35">
      <c r="A2" s="30" t="s">
        <v>1</v>
      </c>
      <c r="B2" s="3" t="str">
        <f>wb_title</f>
        <v>Fire_S - Consolidated Factor Spreadsheet</v>
      </c>
    </row>
    <row r="3" spans="1:7" s="1" customFormat="1" ht="15.5" x14ac:dyDescent="0.35">
      <c r="A3" s="30" t="s">
        <v>2</v>
      </c>
      <c r="B3" s="3" t="str">
        <f>TABLE_FACTOR_TYPE_1 &amp; " - x-" &amp; TABLE_SERIES_NUMBER_1</f>
        <v>Scheme Pays AA - x-604</v>
      </c>
    </row>
    <row r="6" spans="1:7" x14ac:dyDescent="0.25">
      <c r="A6" s="40" t="s">
        <v>390</v>
      </c>
      <c r="B6" s="47" t="s">
        <v>391</v>
      </c>
      <c r="C6" s="47"/>
      <c r="D6" s="47"/>
      <c r="E6" s="47"/>
      <c r="F6" s="47"/>
      <c r="G6" s="47"/>
    </row>
    <row r="7" spans="1:7" x14ac:dyDescent="0.25">
      <c r="A7" s="40" t="s">
        <v>392</v>
      </c>
      <c r="B7" s="47" t="s">
        <v>31</v>
      </c>
      <c r="C7" s="47"/>
      <c r="D7" s="47"/>
      <c r="E7" s="47"/>
      <c r="F7" s="47"/>
      <c r="G7" s="47"/>
    </row>
    <row r="8" spans="1:7" x14ac:dyDescent="0.25">
      <c r="A8" s="40" t="s">
        <v>138</v>
      </c>
      <c r="B8" s="47">
        <v>1992</v>
      </c>
      <c r="C8" s="47"/>
      <c r="D8" s="47"/>
      <c r="E8" s="47"/>
      <c r="F8" s="47"/>
      <c r="G8" s="47"/>
    </row>
    <row r="9" spans="1:7" x14ac:dyDescent="0.25">
      <c r="A9" s="40" t="s">
        <v>139</v>
      </c>
      <c r="B9" s="47" t="s">
        <v>313</v>
      </c>
      <c r="C9" s="47"/>
      <c r="D9" s="47"/>
      <c r="E9" s="47"/>
      <c r="F9" s="47"/>
      <c r="G9" s="47"/>
    </row>
    <row r="10" spans="1:7" x14ac:dyDescent="0.25">
      <c r="A10" s="40" t="s">
        <v>6</v>
      </c>
      <c r="B10" s="47" t="s">
        <v>324</v>
      </c>
      <c r="C10" s="47"/>
      <c r="D10" s="47"/>
      <c r="E10" s="47"/>
      <c r="F10" s="47"/>
      <c r="G10" s="47"/>
    </row>
    <row r="11" spans="1:7" x14ac:dyDescent="0.25">
      <c r="A11" s="40" t="s">
        <v>140</v>
      </c>
      <c r="B11" s="47" t="s">
        <v>233</v>
      </c>
      <c r="C11" s="47"/>
      <c r="D11" s="47"/>
      <c r="E11" s="47"/>
      <c r="F11" s="47"/>
      <c r="G11" s="47"/>
    </row>
    <row r="12" spans="1:7" x14ac:dyDescent="0.25">
      <c r="A12" s="40" t="s">
        <v>141</v>
      </c>
      <c r="B12" s="47" t="s">
        <v>234</v>
      </c>
      <c r="C12" s="47"/>
      <c r="D12" s="47"/>
      <c r="E12" s="47"/>
      <c r="F12" s="47"/>
      <c r="G12" s="47"/>
    </row>
    <row r="13" spans="1:7" x14ac:dyDescent="0.25">
      <c r="A13" s="40" t="s">
        <v>393</v>
      </c>
      <c r="B13" s="47">
        <v>2</v>
      </c>
      <c r="C13" s="47"/>
      <c r="D13" s="47"/>
      <c r="E13" s="47"/>
      <c r="F13" s="47"/>
      <c r="G13" s="47"/>
    </row>
    <row r="14" spans="1:7" x14ac:dyDescent="0.25">
      <c r="A14" s="40" t="s">
        <v>143</v>
      </c>
      <c r="B14" s="47">
        <v>604</v>
      </c>
      <c r="C14" s="47"/>
      <c r="D14" s="47"/>
      <c r="E14" s="47"/>
      <c r="F14" s="47"/>
      <c r="G14" s="47"/>
    </row>
    <row r="15" spans="1:7" x14ac:dyDescent="0.25">
      <c r="A15" s="40" t="s">
        <v>394</v>
      </c>
      <c r="B15" s="47" t="s">
        <v>325</v>
      </c>
      <c r="C15" s="47"/>
      <c r="D15" s="47"/>
      <c r="E15" s="47"/>
      <c r="F15" s="47"/>
      <c r="G15" s="47"/>
    </row>
    <row r="16" spans="1:7" x14ac:dyDescent="0.25">
      <c r="A16" s="40" t="s">
        <v>145</v>
      </c>
      <c r="B16" s="47" t="s">
        <v>326</v>
      </c>
      <c r="C16" s="47"/>
      <c r="D16" s="47"/>
      <c r="E16" s="47"/>
      <c r="F16" s="47"/>
      <c r="G16" s="47"/>
    </row>
    <row r="17" spans="1:7" x14ac:dyDescent="0.25">
      <c r="A17" s="41" t="s">
        <v>395</v>
      </c>
      <c r="B17" s="47"/>
      <c r="C17" s="47"/>
      <c r="D17" s="47"/>
      <c r="E17" s="47"/>
      <c r="F17" s="47"/>
      <c r="G17" s="47"/>
    </row>
    <row r="18" spans="1:7" x14ac:dyDescent="0.25">
      <c r="A18" s="40" t="s">
        <v>147</v>
      </c>
      <c r="B18" s="48">
        <v>45135</v>
      </c>
      <c r="C18" s="48"/>
      <c r="D18" s="48"/>
      <c r="E18" s="48"/>
      <c r="F18" s="48"/>
      <c r="G18" s="48"/>
    </row>
    <row r="19" spans="1:7" x14ac:dyDescent="0.25">
      <c r="A19" s="40" t="s">
        <v>148</v>
      </c>
      <c r="B19" s="48">
        <v>45135</v>
      </c>
      <c r="C19" s="48"/>
      <c r="D19" s="48"/>
      <c r="E19" s="48"/>
      <c r="F19" s="48"/>
      <c r="G19" s="48"/>
    </row>
    <row r="20" spans="1:7" x14ac:dyDescent="0.25">
      <c r="A20" s="40" t="s">
        <v>149</v>
      </c>
      <c r="B20" s="47" t="s">
        <v>158</v>
      </c>
      <c r="C20" s="47"/>
      <c r="D20" s="47"/>
      <c r="E20" s="47"/>
      <c r="F20" s="47"/>
      <c r="G20" s="47"/>
    </row>
    <row r="21" spans="1:7" x14ac:dyDescent="0.25">
      <c r="A21" s="40" t="s">
        <v>396</v>
      </c>
      <c r="B21" s="47" t="s">
        <v>78</v>
      </c>
      <c r="C21" s="47"/>
      <c r="D21" s="47"/>
      <c r="E21" s="47"/>
      <c r="F21" s="47"/>
      <c r="G21" s="47"/>
    </row>
    <row r="23" spans="1:7" x14ac:dyDescent="0.25">
      <c r="A23" s="23" t="str">
        <f>HYPERLINK("#'Factor List'!A1", "Back to Factor List")</f>
        <v>Back to Factor List</v>
      </c>
      <c r="B23" s="23" t="str">
        <f>HYPERLINK("#'Assumptions'!A1", "Assumptions")</f>
        <v>Assumptions</v>
      </c>
    </row>
    <row r="26" spans="1:7" s="57" customFormat="1" ht="13" x14ac:dyDescent="0.25">
      <c r="A26" s="56" t="s">
        <v>412</v>
      </c>
      <c r="B26" s="56">
        <v>60</v>
      </c>
      <c r="C26" s="56">
        <v>61</v>
      </c>
      <c r="D26" s="56">
        <v>62</v>
      </c>
      <c r="E26" s="56">
        <v>63</v>
      </c>
      <c r="F26" s="56">
        <v>64</v>
      </c>
      <c r="G26" s="56">
        <v>65</v>
      </c>
    </row>
    <row r="27" spans="1:7" x14ac:dyDescent="0.25">
      <c r="A27" s="43">
        <v>0</v>
      </c>
      <c r="B27" s="45">
        <v>1</v>
      </c>
      <c r="C27" s="45">
        <v>1.052</v>
      </c>
      <c r="D27" s="45">
        <v>1.109</v>
      </c>
      <c r="E27" s="45">
        <v>1.171</v>
      </c>
      <c r="F27" s="45">
        <v>1.238</v>
      </c>
      <c r="G27" s="45">
        <v>1.3109999999999999</v>
      </c>
    </row>
    <row r="28" spans="1:7" x14ac:dyDescent="0.25">
      <c r="A28" s="43">
        <v>1</v>
      </c>
      <c r="B28" s="45">
        <v>1.004</v>
      </c>
      <c r="C28" s="45">
        <v>1.0569999999999999</v>
      </c>
      <c r="D28" s="45">
        <v>1.1140000000000001</v>
      </c>
      <c r="E28" s="45">
        <v>1.1759999999999999</v>
      </c>
      <c r="F28" s="45">
        <v>1.244</v>
      </c>
      <c r="G28" s="45">
        <v>1.3180000000000001</v>
      </c>
    </row>
    <row r="29" spans="1:7" x14ac:dyDescent="0.25">
      <c r="A29" s="43">
        <v>2</v>
      </c>
      <c r="B29" s="45">
        <v>1.0089999999999999</v>
      </c>
      <c r="C29" s="45">
        <v>1.0620000000000001</v>
      </c>
      <c r="D29" s="45">
        <v>1.119</v>
      </c>
      <c r="E29" s="45">
        <v>1.1819999999999999</v>
      </c>
      <c r="F29" s="45">
        <v>1.25</v>
      </c>
      <c r="G29" s="45">
        <v>1.3240000000000001</v>
      </c>
    </row>
    <row r="30" spans="1:7" x14ac:dyDescent="0.25">
      <c r="A30" s="43">
        <v>3</v>
      </c>
      <c r="B30" s="45">
        <v>1.0129999999999999</v>
      </c>
      <c r="C30" s="45">
        <v>1.0660000000000001</v>
      </c>
      <c r="D30" s="45">
        <v>1.1240000000000001</v>
      </c>
      <c r="E30" s="45">
        <v>1.1870000000000001</v>
      </c>
      <c r="F30" s="45">
        <v>1.256</v>
      </c>
      <c r="G30" s="45">
        <v>1.331</v>
      </c>
    </row>
    <row r="31" spans="1:7" x14ac:dyDescent="0.25">
      <c r="A31" s="43">
        <v>4</v>
      </c>
      <c r="B31" s="45">
        <v>1.0169999999999999</v>
      </c>
      <c r="C31" s="45">
        <v>1.071</v>
      </c>
      <c r="D31" s="45">
        <v>1.129</v>
      </c>
      <c r="E31" s="45">
        <v>1.1930000000000001</v>
      </c>
      <c r="F31" s="45">
        <v>1.262</v>
      </c>
      <c r="G31" s="45">
        <v>1.3380000000000001</v>
      </c>
    </row>
    <row r="32" spans="1:7" x14ac:dyDescent="0.25">
      <c r="A32" s="43">
        <v>5</v>
      </c>
      <c r="B32" s="45">
        <v>1.022</v>
      </c>
      <c r="C32" s="45">
        <v>1.0760000000000001</v>
      </c>
      <c r="D32" s="45">
        <v>1.135</v>
      </c>
      <c r="E32" s="45">
        <v>1.1990000000000001</v>
      </c>
      <c r="F32" s="45">
        <v>1.268</v>
      </c>
      <c r="G32" s="45">
        <v>1.3440000000000001</v>
      </c>
    </row>
    <row r="33" spans="1:7" x14ac:dyDescent="0.25">
      <c r="A33" s="43">
        <v>6</v>
      </c>
      <c r="B33" s="45">
        <v>1.026</v>
      </c>
      <c r="C33" s="45">
        <v>1.081</v>
      </c>
      <c r="D33" s="45">
        <v>1.1399999999999999</v>
      </c>
      <c r="E33" s="45">
        <v>1.204</v>
      </c>
      <c r="F33" s="45">
        <v>1.274</v>
      </c>
      <c r="G33" s="45">
        <v>1.351</v>
      </c>
    </row>
    <row r="34" spans="1:7" x14ac:dyDescent="0.25">
      <c r="A34" s="43">
        <v>7</v>
      </c>
      <c r="B34" s="45">
        <v>1.03</v>
      </c>
      <c r="C34" s="45">
        <v>1.085</v>
      </c>
      <c r="D34" s="45">
        <v>1.145</v>
      </c>
      <c r="E34" s="45">
        <v>1.21</v>
      </c>
      <c r="F34" s="45">
        <v>1.2809999999999999</v>
      </c>
      <c r="G34" s="45">
        <v>1.3580000000000001</v>
      </c>
    </row>
    <row r="35" spans="1:7" x14ac:dyDescent="0.25">
      <c r="A35" s="43">
        <v>8</v>
      </c>
      <c r="B35" s="45">
        <v>1.0349999999999999</v>
      </c>
      <c r="C35" s="45">
        <v>1.0900000000000001</v>
      </c>
      <c r="D35" s="45">
        <v>1.1499999999999999</v>
      </c>
      <c r="E35" s="45">
        <v>1.2150000000000001</v>
      </c>
      <c r="F35" s="45">
        <v>1.2869999999999999</v>
      </c>
      <c r="G35" s="45">
        <v>1.365</v>
      </c>
    </row>
    <row r="36" spans="1:7" x14ac:dyDescent="0.25">
      <c r="A36" s="43">
        <v>9</v>
      </c>
      <c r="B36" s="45">
        <v>1.0389999999999999</v>
      </c>
      <c r="C36" s="45">
        <v>1.095</v>
      </c>
      <c r="D36" s="45">
        <v>1.155</v>
      </c>
      <c r="E36" s="45">
        <v>1.2210000000000001</v>
      </c>
      <c r="F36" s="45">
        <v>1.2929999999999999</v>
      </c>
      <c r="G36" s="45">
        <v>1.371</v>
      </c>
    </row>
    <row r="37" spans="1:7" x14ac:dyDescent="0.25">
      <c r="A37" s="43">
        <v>10</v>
      </c>
      <c r="B37" s="45">
        <v>1.044</v>
      </c>
      <c r="C37" s="45">
        <v>1.099</v>
      </c>
      <c r="D37" s="45">
        <v>1.1599999999999999</v>
      </c>
      <c r="E37" s="45">
        <v>1.2270000000000001</v>
      </c>
      <c r="F37" s="45">
        <v>1.2989999999999999</v>
      </c>
      <c r="G37" s="45">
        <v>1.3779999999999999</v>
      </c>
    </row>
    <row r="38" spans="1:7" x14ac:dyDescent="0.25">
      <c r="A38" s="43">
        <v>11</v>
      </c>
      <c r="B38" s="45">
        <v>1.048</v>
      </c>
      <c r="C38" s="45">
        <v>1.1040000000000001</v>
      </c>
      <c r="D38" s="45">
        <v>1.165</v>
      </c>
      <c r="E38" s="45">
        <v>1.232</v>
      </c>
      <c r="F38" s="45">
        <v>1.3049999999999999</v>
      </c>
      <c r="G38" s="45">
        <v>1.385</v>
      </c>
    </row>
  </sheetData>
  <sheetProtection algorithmName="SHA-512" hashValue="r8hfpaiKb4wqhaFWo6diNDcylyAwaOLm4dBa0Izp3ORMN9EI4r5/yYeVNoN2pgH8M8SY3J7P9PxOt+6OXHxdsA==" saltValue="qQOMScy2IO/krmJdoXCvPA==" spinCount="100000" sheet="1" objects="1" scenarios="1"/>
  <conditionalFormatting sqref="A6:A21">
    <cfRule type="expression" dxfId="215" priority="1" stopIfTrue="1">
      <formula>MOD(ROW(),2)=0</formula>
    </cfRule>
    <cfRule type="expression" dxfId="214" priority="2" stopIfTrue="1">
      <formula>MOD(ROW(),2)&lt;&gt;0</formula>
    </cfRule>
  </conditionalFormatting>
  <conditionalFormatting sqref="B6:G21">
    <cfRule type="expression" dxfId="213" priority="3" stopIfTrue="1">
      <formula>MOD(ROW(),2)=0</formula>
    </cfRule>
    <cfRule type="expression" dxfId="212" priority="4" stopIfTrue="1">
      <formula>MOD(ROW(),2)&lt;&gt;0</formula>
    </cfRule>
  </conditionalFormatting>
  <conditionalFormatting sqref="A26:A38">
    <cfRule type="expression" dxfId="211" priority="5" stopIfTrue="1">
      <formula>MOD(ROW(),2)=0</formula>
    </cfRule>
    <cfRule type="expression" dxfId="210" priority="6" stopIfTrue="1">
      <formula>MOD(ROW(),2)&lt;&gt;0</formula>
    </cfRule>
  </conditionalFormatting>
  <conditionalFormatting sqref="B26:G38">
    <cfRule type="expression" dxfId="209" priority="7" stopIfTrue="1">
      <formula>MOD(ROW(),2)=0</formula>
    </cfRule>
    <cfRule type="expression" dxfId="208"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5601-32B3-4774-BC91-882D5C03DE39}">
  <sheetPr codeName="Sheet71"/>
  <dimension ref="A1:AQ38"/>
  <sheetViews>
    <sheetView showGridLines="0" workbookViewId="0">
      <selection activeCell="A6" sqref="A6"/>
    </sheetView>
  </sheetViews>
  <sheetFormatPr defaultRowHeight="12.5" x14ac:dyDescent="0.25"/>
  <cols>
    <col min="1" max="1" width="31.6328125" customWidth="1"/>
    <col min="2" max="43" width="22.6328125" customWidth="1"/>
  </cols>
  <sheetData>
    <row r="1" spans="1:13" s="1" customFormat="1" ht="20" x14ac:dyDescent="0.4">
      <c r="A1" s="2" t="s">
        <v>0</v>
      </c>
    </row>
    <row r="2" spans="1:13" s="1" customFormat="1" ht="15.5" x14ac:dyDescent="0.35">
      <c r="A2" s="30" t="s">
        <v>1</v>
      </c>
      <c r="B2" s="3" t="str">
        <f>wb_title</f>
        <v>Fire_S - Consolidated Factor Spreadsheet</v>
      </c>
    </row>
    <row r="3" spans="1:13" s="1" customFormat="1" ht="15.5" x14ac:dyDescent="0.35">
      <c r="A3" s="30" t="s">
        <v>2</v>
      </c>
      <c r="B3" s="3" t="str">
        <f>TABLE_FACTOR_TYPE_1 &amp; " - x-" &amp; TABLE_SERIES_NUMBER_1</f>
        <v>Scheme Pays AA - x-605</v>
      </c>
    </row>
    <row r="6" spans="1:13" x14ac:dyDescent="0.25">
      <c r="A6" s="40" t="s">
        <v>390</v>
      </c>
      <c r="B6" s="47" t="s">
        <v>391</v>
      </c>
      <c r="C6" s="47"/>
      <c r="D6" s="47"/>
      <c r="E6" s="47"/>
      <c r="F6" s="47"/>
      <c r="G6" s="47"/>
      <c r="H6" s="47"/>
      <c r="I6" s="47"/>
      <c r="J6" s="47"/>
      <c r="K6" s="47"/>
      <c r="L6" s="47"/>
      <c r="M6" s="47"/>
    </row>
    <row r="7" spans="1:13" x14ac:dyDescent="0.25">
      <c r="A7" s="40" t="s">
        <v>392</v>
      </c>
      <c r="B7" s="47" t="s">
        <v>31</v>
      </c>
      <c r="C7" s="47"/>
      <c r="D7" s="47"/>
      <c r="E7" s="47"/>
      <c r="F7" s="47"/>
      <c r="G7" s="47"/>
      <c r="H7" s="47"/>
      <c r="I7" s="47"/>
      <c r="J7" s="47"/>
      <c r="K7" s="47"/>
      <c r="L7" s="47"/>
      <c r="M7" s="47"/>
    </row>
    <row r="8" spans="1:13" x14ac:dyDescent="0.25">
      <c r="A8" s="40" t="s">
        <v>138</v>
      </c>
      <c r="B8" s="47">
        <v>1992</v>
      </c>
      <c r="C8" s="47"/>
      <c r="D8" s="47"/>
      <c r="E8" s="47"/>
      <c r="F8" s="47"/>
      <c r="G8" s="47"/>
      <c r="H8" s="47"/>
      <c r="I8" s="47"/>
      <c r="J8" s="47"/>
      <c r="K8" s="47"/>
      <c r="L8" s="47"/>
      <c r="M8" s="47"/>
    </row>
    <row r="9" spans="1:13" x14ac:dyDescent="0.25">
      <c r="A9" s="40" t="s">
        <v>139</v>
      </c>
      <c r="B9" s="47" t="s">
        <v>313</v>
      </c>
      <c r="C9" s="47"/>
      <c r="D9" s="47"/>
      <c r="E9" s="47"/>
      <c r="F9" s="47"/>
      <c r="G9" s="47"/>
      <c r="H9" s="47"/>
      <c r="I9" s="47"/>
      <c r="J9" s="47"/>
      <c r="K9" s="47"/>
      <c r="L9" s="47"/>
      <c r="M9" s="47"/>
    </row>
    <row r="10" spans="1:13" x14ac:dyDescent="0.25">
      <c r="A10" s="40" t="s">
        <v>6</v>
      </c>
      <c r="B10" s="47" t="s">
        <v>327</v>
      </c>
      <c r="C10" s="47"/>
      <c r="D10" s="47"/>
      <c r="E10" s="47"/>
      <c r="F10" s="47"/>
      <c r="G10" s="47"/>
      <c r="H10" s="47"/>
      <c r="I10" s="47"/>
      <c r="J10" s="47"/>
      <c r="K10" s="47"/>
      <c r="L10" s="47"/>
      <c r="M10" s="47"/>
    </row>
    <row r="11" spans="1:13" x14ac:dyDescent="0.25">
      <c r="A11" s="40" t="s">
        <v>140</v>
      </c>
      <c r="B11" s="47" t="s">
        <v>233</v>
      </c>
      <c r="C11" s="47"/>
      <c r="D11" s="47"/>
      <c r="E11" s="47"/>
      <c r="F11" s="47"/>
      <c r="G11" s="47"/>
      <c r="H11" s="47"/>
      <c r="I11" s="47"/>
      <c r="J11" s="47"/>
      <c r="K11" s="47"/>
      <c r="L11" s="47"/>
      <c r="M11" s="47"/>
    </row>
    <row r="12" spans="1:13" x14ac:dyDescent="0.25">
      <c r="A12" s="40" t="s">
        <v>141</v>
      </c>
      <c r="B12" s="47" t="s">
        <v>234</v>
      </c>
      <c r="C12" s="47"/>
      <c r="D12" s="47"/>
      <c r="E12" s="47"/>
      <c r="F12" s="47"/>
      <c r="G12" s="47"/>
      <c r="H12" s="47"/>
      <c r="I12" s="47"/>
      <c r="J12" s="47"/>
      <c r="K12" s="47"/>
      <c r="L12" s="47"/>
      <c r="M12" s="47"/>
    </row>
    <row r="13" spans="1:13" x14ac:dyDescent="0.25">
      <c r="A13" s="40" t="s">
        <v>393</v>
      </c>
      <c r="B13" s="47">
        <v>2</v>
      </c>
      <c r="C13" s="47"/>
      <c r="D13" s="47"/>
      <c r="E13" s="47"/>
      <c r="F13" s="47"/>
      <c r="G13" s="47"/>
      <c r="H13" s="47"/>
      <c r="I13" s="47"/>
      <c r="J13" s="47"/>
      <c r="K13" s="47"/>
      <c r="L13" s="47"/>
      <c r="M13" s="47"/>
    </row>
    <row r="14" spans="1:13" x14ac:dyDescent="0.25">
      <c r="A14" s="40" t="s">
        <v>143</v>
      </c>
      <c r="B14" s="47">
        <v>605</v>
      </c>
      <c r="C14" s="47"/>
      <c r="D14" s="47"/>
      <c r="E14" s="47"/>
      <c r="F14" s="47"/>
      <c r="G14" s="47"/>
      <c r="H14" s="47"/>
      <c r="I14" s="47"/>
      <c r="J14" s="47"/>
      <c r="K14" s="47"/>
      <c r="L14" s="47"/>
      <c r="M14" s="47"/>
    </row>
    <row r="15" spans="1:13" x14ac:dyDescent="0.25">
      <c r="A15" s="40" t="s">
        <v>394</v>
      </c>
      <c r="B15" s="47" t="s">
        <v>328</v>
      </c>
      <c r="C15" s="47"/>
      <c r="D15" s="47"/>
      <c r="E15" s="47"/>
      <c r="F15" s="47"/>
      <c r="G15" s="47"/>
      <c r="H15" s="47"/>
      <c r="I15" s="47"/>
      <c r="J15" s="47"/>
      <c r="K15" s="47"/>
      <c r="L15" s="47"/>
      <c r="M15" s="47"/>
    </row>
    <row r="16" spans="1:13" x14ac:dyDescent="0.25">
      <c r="A16" s="40" t="s">
        <v>145</v>
      </c>
      <c r="B16" s="47" t="s">
        <v>329</v>
      </c>
      <c r="C16" s="47"/>
      <c r="D16" s="47"/>
      <c r="E16" s="47"/>
      <c r="F16" s="47"/>
      <c r="G16" s="47"/>
      <c r="H16" s="47"/>
      <c r="I16" s="47"/>
      <c r="J16" s="47"/>
      <c r="K16" s="47"/>
      <c r="L16" s="47"/>
      <c r="M16" s="47"/>
    </row>
    <row r="17" spans="1:43" x14ac:dyDescent="0.25">
      <c r="A17" s="41" t="s">
        <v>395</v>
      </c>
      <c r="B17" s="47"/>
      <c r="C17" s="47"/>
      <c r="D17" s="47"/>
      <c r="E17" s="47"/>
      <c r="F17" s="47"/>
      <c r="G17" s="47"/>
      <c r="H17" s="47"/>
      <c r="I17" s="47"/>
      <c r="J17" s="47"/>
      <c r="K17" s="47"/>
      <c r="L17" s="47"/>
      <c r="M17" s="47"/>
    </row>
    <row r="18" spans="1:43" x14ac:dyDescent="0.25">
      <c r="A18" s="40" t="s">
        <v>147</v>
      </c>
      <c r="B18" s="48">
        <v>45135</v>
      </c>
      <c r="C18" s="48"/>
      <c r="D18" s="48"/>
      <c r="E18" s="48"/>
      <c r="F18" s="48"/>
      <c r="G18" s="48"/>
      <c r="H18" s="48"/>
      <c r="I18" s="48"/>
      <c r="J18" s="48"/>
      <c r="K18" s="48"/>
      <c r="L18" s="48"/>
      <c r="M18" s="48"/>
    </row>
    <row r="19" spans="1:43" x14ac:dyDescent="0.25">
      <c r="A19" s="40" t="s">
        <v>148</v>
      </c>
      <c r="B19" s="48">
        <v>45135</v>
      </c>
      <c r="C19" s="48"/>
      <c r="D19" s="48"/>
      <c r="E19" s="48"/>
      <c r="F19" s="48"/>
      <c r="G19" s="48"/>
      <c r="H19" s="48"/>
      <c r="I19" s="48"/>
      <c r="J19" s="48"/>
      <c r="K19" s="48"/>
      <c r="L19" s="48"/>
      <c r="M19" s="48"/>
    </row>
    <row r="20" spans="1:43" x14ac:dyDescent="0.25">
      <c r="A20" s="40" t="s">
        <v>149</v>
      </c>
      <c r="B20" s="47" t="s">
        <v>158</v>
      </c>
      <c r="C20" s="47"/>
      <c r="D20" s="47"/>
      <c r="E20" s="47"/>
      <c r="F20" s="47"/>
      <c r="G20" s="47"/>
      <c r="H20" s="47"/>
      <c r="I20" s="47"/>
      <c r="J20" s="47"/>
      <c r="K20" s="47"/>
      <c r="L20" s="47"/>
      <c r="M20" s="47"/>
    </row>
    <row r="21" spans="1:43" x14ac:dyDescent="0.25">
      <c r="A21" s="40" t="s">
        <v>396</v>
      </c>
      <c r="B21" s="47" t="s">
        <v>78</v>
      </c>
      <c r="C21" s="47"/>
      <c r="D21" s="47"/>
      <c r="E21" s="47"/>
      <c r="F21" s="47"/>
      <c r="G21" s="47"/>
      <c r="H21" s="47"/>
      <c r="I21" s="47"/>
      <c r="J21" s="47"/>
      <c r="K21" s="47"/>
      <c r="L21" s="47"/>
      <c r="M21" s="47"/>
    </row>
    <row r="23" spans="1:43" x14ac:dyDescent="0.25">
      <c r="A23" s="23" t="str">
        <f>HYPERLINK("#'Factor List'!A1", "Back to Factor List")</f>
        <v>Back to Factor List</v>
      </c>
      <c r="B23" s="23" t="str">
        <f>HYPERLINK("#'Assumptions'!A1", "Assumptions")</f>
        <v>Assumptions</v>
      </c>
    </row>
    <row r="26" spans="1:43" s="57" customFormat="1" ht="13" x14ac:dyDescent="0.25">
      <c r="A26" s="56" t="s">
        <v>412</v>
      </c>
      <c r="B26" s="56">
        <v>18</v>
      </c>
      <c r="C26" s="56">
        <v>19</v>
      </c>
      <c r="D26" s="56">
        <v>20</v>
      </c>
      <c r="E26" s="56">
        <v>21</v>
      </c>
      <c r="F26" s="56">
        <v>22</v>
      </c>
      <c r="G26" s="56">
        <v>23</v>
      </c>
      <c r="H26" s="56">
        <v>24</v>
      </c>
      <c r="I26" s="56">
        <v>25</v>
      </c>
      <c r="J26" s="56">
        <v>26</v>
      </c>
      <c r="K26" s="56">
        <v>27</v>
      </c>
      <c r="L26" s="56">
        <v>28</v>
      </c>
      <c r="M26" s="56">
        <v>29</v>
      </c>
      <c r="N26" s="56">
        <v>30</v>
      </c>
      <c r="O26" s="56">
        <v>31</v>
      </c>
      <c r="P26" s="56">
        <v>32</v>
      </c>
      <c r="Q26" s="56">
        <v>33</v>
      </c>
      <c r="R26" s="56">
        <v>34</v>
      </c>
      <c r="S26" s="56">
        <v>35</v>
      </c>
      <c r="T26" s="56">
        <v>36</v>
      </c>
      <c r="U26" s="56">
        <v>37</v>
      </c>
      <c r="V26" s="56">
        <v>38</v>
      </c>
      <c r="W26" s="56">
        <v>39</v>
      </c>
      <c r="X26" s="56">
        <v>40</v>
      </c>
      <c r="Y26" s="56">
        <v>41</v>
      </c>
      <c r="Z26" s="56">
        <v>42</v>
      </c>
      <c r="AA26" s="56">
        <v>43</v>
      </c>
      <c r="AB26" s="56">
        <v>44</v>
      </c>
      <c r="AC26" s="56">
        <v>45</v>
      </c>
      <c r="AD26" s="56">
        <v>46</v>
      </c>
      <c r="AE26" s="56">
        <v>47</v>
      </c>
      <c r="AF26" s="56">
        <v>48</v>
      </c>
      <c r="AG26" s="56">
        <v>49</v>
      </c>
      <c r="AH26" s="56">
        <v>50</v>
      </c>
      <c r="AI26" s="56">
        <v>51</v>
      </c>
      <c r="AJ26" s="56">
        <v>52</v>
      </c>
      <c r="AK26" s="56">
        <v>53</v>
      </c>
      <c r="AL26" s="56">
        <v>54</v>
      </c>
      <c r="AM26" s="56">
        <v>55</v>
      </c>
      <c r="AN26" s="56">
        <v>56</v>
      </c>
      <c r="AO26" s="56">
        <v>57</v>
      </c>
      <c r="AP26" s="56">
        <v>58</v>
      </c>
      <c r="AQ26" s="56">
        <v>59</v>
      </c>
    </row>
    <row r="27" spans="1:43" x14ac:dyDescent="0.25">
      <c r="A27" s="43">
        <v>0</v>
      </c>
      <c r="B27" s="45">
        <v>0.26</v>
      </c>
      <c r="C27" s="45">
        <v>0.26600000000000001</v>
      </c>
      <c r="D27" s="45">
        <v>0.27200000000000002</v>
      </c>
      <c r="E27" s="45">
        <v>0.27900000000000003</v>
      </c>
      <c r="F27" s="45">
        <v>0.28499999999999998</v>
      </c>
      <c r="G27" s="45">
        <v>0.29199999999999998</v>
      </c>
      <c r="H27" s="45">
        <v>0.29899999999999999</v>
      </c>
      <c r="I27" s="45">
        <v>0.307</v>
      </c>
      <c r="J27" s="45">
        <v>0.314</v>
      </c>
      <c r="K27" s="45">
        <v>0.32200000000000001</v>
      </c>
      <c r="L27" s="45">
        <v>0.33100000000000002</v>
      </c>
      <c r="M27" s="45">
        <v>0.33900000000000002</v>
      </c>
      <c r="N27" s="45">
        <v>0.34799999999999998</v>
      </c>
      <c r="O27" s="45">
        <v>0.35799999999999998</v>
      </c>
      <c r="P27" s="45">
        <v>0.36699999999999999</v>
      </c>
      <c r="Q27" s="45">
        <v>0.378</v>
      </c>
      <c r="R27" s="45">
        <v>0.38800000000000001</v>
      </c>
      <c r="S27" s="45">
        <v>0.39900000000000002</v>
      </c>
      <c r="T27" s="45">
        <v>0.41099999999999998</v>
      </c>
      <c r="U27" s="45">
        <v>0.42299999999999999</v>
      </c>
      <c r="V27" s="45">
        <v>0.435</v>
      </c>
      <c r="W27" s="45">
        <v>0.44900000000000001</v>
      </c>
      <c r="X27" s="45">
        <v>0.46200000000000002</v>
      </c>
      <c r="Y27" s="45">
        <v>0.47699999999999998</v>
      </c>
      <c r="Z27" s="45">
        <v>0.49199999999999999</v>
      </c>
      <c r="AA27" s="45">
        <v>0.50800000000000001</v>
      </c>
      <c r="AB27" s="45">
        <v>0.52500000000000002</v>
      </c>
      <c r="AC27" s="45">
        <v>0.54300000000000004</v>
      </c>
      <c r="AD27" s="45">
        <v>0.56200000000000006</v>
      </c>
      <c r="AE27" s="45">
        <v>0.58199999999999996</v>
      </c>
      <c r="AF27" s="45">
        <v>0.60299999999999998</v>
      </c>
      <c r="AG27" s="45">
        <v>0.625</v>
      </c>
      <c r="AH27" s="45">
        <v>0.64900000000000002</v>
      </c>
      <c r="AI27" s="45">
        <v>0.67400000000000004</v>
      </c>
      <c r="AJ27" s="45">
        <v>0.70099999999999996</v>
      </c>
      <c r="AK27" s="45">
        <v>0.73</v>
      </c>
      <c r="AL27" s="45">
        <v>0.76100000000000001</v>
      </c>
      <c r="AM27" s="45">
        <v>0.79400000000000004</v>
      </c>
      <c r="AN27" s="45">
        <v>0.82899999999999996</v>
      </c>
      <c r="AO27" s="45">
        <v>0.86699999999999999</v>
      </c>
      <c r="AP27" s="45">
        <v>0.90800000000000003</v>
      </c>
      <c r="AQ27" s="45">
        <v>0.95199999999999996</v>
      </c>
    </row>
    <row r="28" spans="1:43" x14ac:dyDescent="0.25">
      <c r="A28" s="43">
        <v>1</v>
      </c>
      <c r="B28" s="45">
        <v>0.26</v>
      </c>
      <c r="C28" s="45">
        <v>0.26600000000000001</v>
      </c>
      <c r="D28" s="45">
        <v>0.27300000000000002</v>
      </c>
      <c r="E28" s="45">
        <v>0.27900000000000003</v>
      </c>
      <c r="F28" s="45">
        <v>0.28599999999999998</v>
      </c>
      <c r="G28" s="45">
        <v>0.29299999999999998</v>
      </c>
      <c r="H28" s="45">
        <v>0.3</v>
      </c>
      <c r="I28" s="45">
        <v>0.307</v>
      </c>
      <c r="J28" s="45">
        <v>0.315</v>
      </c>
      <c r="K28" s="45">
        <v>0.32300000000000001</v>
      </c>
      <c r="L28" s="45">
        <v>0.33100000000000002</v>
      </c>
      <c r="M28" s="45">
        <v>0.34</v>
      </c>
      <c r="N28" s="45">
        <v>0.34899999999999998</v>
      </c>
      <c r="O28" s="45">
        <v>0.35799999999999998</v>
      </c>
      <c r="P28" s="45">
        <v>0.36799999999999999</v>
      </c>
      <c r="Q28" s="45">
        <v>0.378</v>
      </c>
      <c r="R28" s="45">
        <v>0.38900000000000001</v>
      </c>
      <c r="S28" s="45">
        <v>0.4</v>
      </c>
      <c r="T28" s="45">
        <v>0.41199999999999998</v>
      </c>
      <c r="U28" s="45">
        <v>0.42399999999999999</v>
      </c>
      <c r="V28" s="45">
        <v>0.436</v>
      </c>
      <c r="W28" s="45">
        <v>0.45</v>
      </c>
      <c r="X28" s="45">
        <v>0.46400000000000002</v>
      </c>
      <c r="Y28" s="45">
        <v>0.47799999999999998</v>
      </c>
      <c r="Z28" s="45">
        <v>0.49399999999999999</v>
      </c>
      <c r="AA28" s="45">
        <v>0.51</v>
      </c>
      <c r="AB28" s="45">
        <v>0.52700000000000002</v>
      </c>
      <c r="AC28" s="45">
        <v>0.54500000000000004</v>
      </c>
      <c r="AD28" s="45">
        <v>0.56399999999999995</v>
      </c>
      <c r="AE28" s="45">
        <v>0.58399999999999996</v>
      </c>
      <c r="AF28" s="45">
        <v>0.60499999999999998</v>
      </c>
      <c r="AG28" s="45">
        <v>0.627</v>
      </c>
      <c r="AH28" s="45">
        <v>0.65100000000000002</v>
      </c>
      <c r="AI28" s="45">
        <v>0.67700000000000005</v>
      </c>
      <c r="AJ28" s="45">
        <v>0.70399999999999996</v>
      </c>
      <c r="AK28" s="45">
        <v>0.73299999999999998</v>
      </c>
      <c r="AL28" s="45">
        <v>0.76300000000000001</v>
      </c>
      <c r="AM28" s="45">
        <v>0.79700000000000004</v>
      </c>
      <c r="AN28" s="45">
        <v>0.83199999999999996</v>
      </c>
      <c r="AO28" s="45">
        <v>0.87</v>
      </c>
      <c r="AP28" s="45">
        <v>0.91200000000000003</v>
      </c>
      <c r="AQ28" s="45">
        <v>0.95599999999999996</v>
      </c>
    </row>
    <row r="29" spans="1:43" x14ac:dyDescent="0.25">
      <c r="A29" s="43">
        <v>2</v>
      </c>
      <c r="B29" s="45">
        <v>0.26100000000000001</v>
      </c>
      <c r="C29" s="45">
        <v>0.26700000000000002</v>
      </c>
      <c r="D29" s="45">
        <v>0.27300000000000002</v>
      </c>
      <c r="E29" s="45">
        <v>0.28000000000000003</v>
      </c>
      <c r="F29" s="45">
        <v>0.28599999999999998</v>
      </c>
      <c r="G29" s="45">
        <v>0.29299999999999998</v>
      </c>
      <c r="H29" s="45">
        <v>0.30099999999999999</v>
      </c>
      <c r="I29" s="45">
        <v>0.308</v>
      </c>
      <c r="J29" s="45">
        <v>0.316</v>
      </c>
      <c r="K29" s="45">
        <v>0.32400000000000001</v>
      </c>
      <c r="L29" s="45">
        <v>0.33200000000000002</v>
      </c>
      <c r="M29" s="45">
        <v>0.34100000000000003</v>
      </c>
      <c r="N29" s="45">
        <v>0.35</v>
      </c>
      <c r="O29" s="45">
        <v>0.35899999999999999</v>
      </c>
      <c r="P29" s="45">
        <v>0.36899999999999999</v>
      </c>
      <c r="Q29" s="45">
        <v>0.379</v>
      </c>
      <c r="R29" s="45">
        <v>0.39</v>
      </c>
      <c r="S29" s="45">
        <v>0.40100000000000002</v>
      </c>
      <c r="T29" s="45">
        <v>0.41299999999999998</v>
      </c>
      <c r="U29" s="45">
        <v>0.42499999999999999</v>
      </c>
      <c r="V29" s="45">
        <v>0.438</v>
      </c>
      <c r="W29" s="45">
        <v>0.45100000000000001</v>
      </c>
      <c r="X29" s="45">
        <v>0.46500000000000002</v>
      </c>
      <c r="Y29" s="45">
        <v>0.48</v>
      </c>
      <c r="Z29" s="45">
        <v>0.495</v>
      </c>
      <c r="AA29" s="45">
        <v>0.51100000000000001</v>
      </c>
      <c r="AB29" s="45">
        <v>0.52800000000000002</v>
      </c>
      <c r="AC29" s="45">
        <v>0.54600000000000004</v>
      </c>
      <c r="AD29" s="45">
        <v>0.56499999999999995</v>
      </c>
      <c r="AE29" s="45">
        <v>0.58499999999999996</v>
      </c>
      <c r="AF29" s="45">
        <v>0.60699999999999998</v>
      </c>
      <c r="AG29" s="45">
        <v>0.629</v>
      </c>
      <c r="AH29" s="45">
        <v>0.65300000000000002</v>
      </c>
      <c r="AI29" s="45">
        <v>0.67900000000000005</v>
      </c>
      <c r="AJ29" s="45">
        <v>0.70599999999999996</v>
      </c>
      <c r="AK29" s="45">
        <v>0.73499999999999999</v>
      </c>
      <c r="AL29" s="45">
        <v>0.76600000000000001</v>
      </c>
      <c r="AM29" s="45">
        <v>0.8</v>
      </c>
      <c r="AN29" s="45">
        <v>0.83499999999999996</v>
      </c>
      <c r="AO29" s="45">
        <v>0.874</v>
      </c>
      <c r="AP29" s="45">
        <v>0.91500000000000004</v>
      </c>
      <c r="AQ29" s="45">
        <v>0.96</v>
      </c>
    </row>
    <row r="30" spans="1:43" x14ac:dyDescent="0.25">
      <c r="A30" s="43">
        <v>3</v>
      </c>
      <c r="B30" s="45">
        <v>0.26100000000000001</v>
      </c>
      <c r="C30" s="45">
        <v>0.26700000000000002</v>
      </c>
      <c r="D30" s="45">
        <v>0.27400000000000002</v>
      </c>
      <c r="E30" s="45">
        <v>0.28000000000000003</v>
      </c>
      <c r="F30" s="45">
        <v>0.28699999999999998</v>
      </c>
      <c r="G30" s="45">
        <v>0.29399999999999998</v>
      </c>
      <c r="H30" s="45">
        <v>0.30099999999999999</v>
      </c>
      <c r="I30" s="45">
        <v>0.309</v>
      </c>
      <c r="J30" s="45">
        <v>0.316</v>
      </c>
      <c r="K30" s="45">
        <v>0.32500000000000001</v>
      </c>
      <c r="L30" s="45">
        <v>0.33300000000000002</v>
      </c>
      <c r="M30" s="45">
        <v>0.34200000000000003</v>
      </c>
      <c r="N30" s="45">
        <v>0.35099999999999998</v>
      </c>
      <c r="O30" s="45">
        <v>0.36</v>
      </c>
      <c r="P30" s="45">
        <v>0.37</v>
      </c>
      <c r="Q30" s="45">
        <v>0.38</v>
      </c>
      <c r="R30" s="45">
        <v>0.39100000000000001</v>
      </c>
      <c r="S30" s="45">
        <v>0.40200000000000002</v>
      </c>
      <c r="T30" s="45">
        <v>0.41399999999999998</v>
      </c>
      <c r="U30" s="45">
        <v>0.42599999999999999</v>
      </c>
      <c r="V30" s="45">
        <v>0.439</v>
      </c>
      <c r="W30" s="45">
        <v>0.45200000000000001</v>
      </c>
      <c r="X30" s="45">
        <v>0.46600000000000003</v>
      </c>
      <c r="Y30" s="45">
        <v>0.48099999999999998</v>
      </c>
      <c r="Z30" s="45">
        <v>0.496</v>
      </c>
      <c r="AA30" s="45">
        <v>0.51300000000000001</v>
      </c>
      <c r="AB30" s="45">
        <v>0.53</v>
      </c>
      <c r="AC30" s="45">
        <v>0.54800000000000004</v>
      </c>
      <c r="AD30" s="45">
        <v>0.56699999999999995</v>
      </c>
      <c r="AE30" s="45">
        <v>0.58699999999999997</v>
      </c>
      <c r="AF30" s="45">
        <v>0.60899999999999999</v>
      </c>
      <c r="AG30" s="45">
        <v>0.63100000000000001</v>
      </c>
      <c r="AH30" s="45">
        <v>0.65500000000000003</v>
      </c>
      <c r="AI30" s="45">
        <v>0.68100000000000005</v>
      </c>
      <c r="AJ30" s="45">
        <v>0.70899999999999996</v>
      </c>
      <c r="AK30" s="45">
        <v>0.73799999999999999</v>
      </c>
      <c r="AL30" s="45">
        <v>0.76900000000000002</v>
      </c>
      <c r="AM30" s="45">
        <v>0.80200000000000005</v>
      </c>
      <c r="AN30" s="45">
        <v>0.83799999999999997</v>
      </c>
      <c r="AO30" s="45">
        <v>0.877</v>
      </c>
      <c r="AP30" s="45">
        <v>0.91900000000000004</v>
      </c>
      <c r="AQ30" s="45">
        <v>0.96399999999999997</v>
      </c>
    </row>
    <row r="31" spans="1:43" x14ac:dyDescent="0.25">
      <c r="A31" s="43">
        <v>4</v>
      </c>
      <c r="B31" s="45">
        <v>0.26200000000000001</v>
      </c>
      <c r="C31" s="45">
        <v>0.26800000000000002</v>
      </c>
      <c r="D31" s="45">
        <v>0.27400000000000002</v>
      </c>
      <c r="E31" s="45">
        <v>0.28100000000000003</v>
      </c>
      <c r="F31" s="45">
        <v>0.28799999999999998</v>
      </c>
      <c r="G31" s="45">
        <v>0.29499999999999998</v>
      </c>
      <c r="H31" s="45">
        <v>0.30199999999999999</v>
      </c>
      <c r="I31" s="45">
        <v>0.309</v>
      </c>
      <c r="J31" s="45">
        <v>0.317</v>
      </c>
      <c r="K31" s="45">
        <v>0.32500000000000001</v>
      </c>
      <c r="L31" s="45">
        <v>0.33400000000000002</v>
      </c>
      <c r="M31" s="45">
        <v>0.34200000000000003</v>
      </c>
      <c r="N31" s="45">
        <v>0.35099999999999998</v>
      </c>
      <c r="O31" s="45">
        <v>0.36099999999999999</v>
      </c>
      <c r="P31" s="45">
        <v>0.371</v>
      </c>
      <c r="Q31" s="45">
        <v>0.38100000000000001</v>
      </c>
      <c r="R31" s="45">
        <v>0.39200000000000002</v>
      </c>
      <c r="S31" s="45">
        <v>0.40300000000000002</v>
      </c>
      <c r="T31" s="45">
        <v>0.41499999999999998</v>
      </c>
      <c r="U31" s="45">
        <v>0.42699999999999999</v>
      </c>
      <c r="V31" s="45">
        <v>0.44</v>
      </c>
      <c r="W31" s="45">
        <v>0.45300000000000001</v>
      </c>
      <c r="X31" s="45">
        <v>0.46700000000000003</v>
      </c>
      <c r="Y31" s="45">
        <v>0.48199999999999998</v>
      </c>
      <c r="Z31" s="45">
        <v>0.498</v>
      </c>
      <c r="AA31" s="45">
        <v>0.51400000000000001</v>
      </c>
      <c r="AB31" s="45">
        <v>0.53100000000000003</v>
      </c>
      <c r="AC31" s="45">
        <v>0.54900000000000004</v>
      </c>
      <c r="AD31" s="45">
        <v>0.56899999999999995</v>
      </c>
      <c r="AE31" s="45">
        <v>0.58899999999999997</v>
      </c>
      <c r="AF31" s="45">
        <v>0.61</v>
      </c>
      <c r="AG31" s="45">
        <v>0.63300000000000001</v>
      </c>
      <c r="AH31" s="45">
        <v>0.65800000000000003</v>
      </c>
      <c r="AI31" s="45">
        <v>0.68300000000000005</v>
      </c>
      <c r="AJ31" s="45">
        <v>0.71099999999999997</v>
      </c>
      <c r="AK31" s="45">
        <v>0.74</v>
      </c>
      <c r="AL31" s="45">
        <v>0.77200000000000002</v>
      </c>
      <c r="AM31" s="45">
        <v>0.80500000000000005</v>
      </c>
      <c r="AN31" s="45">
        <v>0.84199999999999997</v>
      </c>
      <c r="AO31" s="45">
        <v>0.88100000000000001</v>
      </c>
      <c r="AP31" s="45">
        <v>0.92300000000000004</v>
      </c>
      <c r="AQ31" s="45">
        <v>0.96799999999999997</v>
      </c>
    </row>
    <row r="32" spans="1:43" x14ac:dyDescent="0.25">
      <c r="A32" s="43">
        <v>5</v>
      </c>
      <c r="B32" s="45">
        <v>0.26200000000000001</v>
      </c>
      <c r="C32" s="45">
        <v>0.26800000000000002</v>
      </c>
      <c r="D32" s="45">
        <v>0.27500000000000002</v>
      </c>
      <c r="E32" s="45">
        <v>0.28100000000000003</v>
      </c>
      <c r="F32" s="45">
        <v>0.28799999999999998</v>
      </c>
      <c r="G32" s="45">
        <v>0.29499999999999998</v>
      </c>
      <c r="H32" s="45">
        <v>0.30199999999999999</v>
      </c>
      <c r="I32" s="45">
        <v>0.31</v>
      </c>
      <c r="J32" s="45">
        <v>0.318</v>
      </c>
      <c r="K32" s="45">
        <v>0.32600000000000001</v>
      </c>
      <c r="L32" s="45">
        <v>0.33400000000000002</v>
      </c>
      <c r="M32" s="45">
        <v>0.34300000000000003</v>
      </c>
      <c r="N32" s="45">
        <v>0.35199999999999998</v>
      </c>
      <c r="O32" s="45">
        <v>0.36199999999999999</v>
      </c>
      <c r="P32" s="45">
        <v>0.372</v>
      </c>
      <c r="Q32" s="45">
        <v>0.38200000000000001</v>
      </c>
      <c r="R32" s="45">
        <v>0.39300000000000002</v>
      </c>
      <c r="S32" s="45">
        <v>0.40400000000000003</v>
      </c>
      <c r="T32" s="45">
        <v>0.41599999999999998</v>
      </c>
      <c r="U32" s="45">
        <v>0.42799999999999999</v>
      </c>
      <c r="V32" s="45">
        <v>0.441</v>
      </c>
      <c r="W32" s="45">
        <v>0.45400000000000001</v>
      </c>
      <c r="X32" s="45">
        <v>0.46800000000000003</v>
      </c>
      <c r="Y32" s="45">
        <v>0.48299999999999998</v>
      </c>
      <c r="Z32" s="45">
        <v>0.499</v>
      </c>
      <c r="AA32" s="45">
        <v>0.51500000000000001</v>
      </c>
      <c r="AB32" s="45">
        <v>0.53300000000000003</v>
      </c>
      <c r="AC32" s="45">
        <v>0.55100000000000005</v>
      </c>
      <c r="AD32" s="45">
        <v>0.56999999999999995</v>
      </c>
      <c r="AE32" s="45">
        <v>0.59099999999999997</v>
      </c>
      <c r="AF32" s="45">
        <v>0.61199999999999999</v>
      </c>
      <c r="AG32" s="45">
        <v>0.63500000000000001</v>
      </c>
      <c r="AH32" s="45">
        <v>0.66</v>
      </c>
      <c r="AI32" s="45">
        <v>0.68600000000000005</v>
      </c>
      <c r="AJ32" s="45">
        <v>0.71299999999999997</v>
      </c>
      <c r="AK32" s="45">
        <v>0.74299999999999999</v>
      </c>
      <c r="AL32" s="45">
        <v>0.77400000000000002</v>
      </c>
      <c r="AM32" s="45">
        <v>0.80800000000000005</v>
      </c>
      <c r="AN32" s="45">
        <v>0.84499999999999997</v>
      </c>
      <c r="AO32" s="45">
        <v>0.88400000000000001</v>
      </c>
      <c r="AP32" s="45">
        <v>0.92600000000000005</v>
      </c>
      <c r="AQ32" s="45">
        <v>0.97199999999999998</v>
      </c>
    </row>
    <row r="33" spans="1:43" x14ac:dyDescent="0.25">
      <c r="A33" s="43">
        <v>6</v>
      </c>
      <c r="B33" s="45">
        <v>0.26300000000000001</v>
      </c>
      <c r="C33" s="45">
        <v>0.26900000000000002</v>
      </c>
      <c r="D33" s="45">
        <v>0.27500000000000002</v>
      </c>
      <c r="E33" s="45">
        <v>0.28199999999999997</v>
      </c>
      <c r="F33" s="45">
        <v>0.28899999999999998</v>
      </c>
      <c r="G33" s="45">
        <v>0.29599999999999999</v>
      </c>
      <c r="H33" s="45">
        <v>0.30299999999999999</v>
      </c>
      <c r="I33" s="45">
        <v>0.311</v>
      </c>
      <c r="J33" s="45">
        <v>0.318</v>
      </c>
      <c r="K33" s="45">
        <v>0.32700000000000001</v>
      </c>
      <c r="L33" s="45">
        <v>0.33500000000000002</v>
      </c>
      <c r="M33" s="45">
        <v>0.34399999999999997</v>
      </c>
      <c r="N33" s="45">
        <v>0.35299999999999998</v>
      </c>
      <c r="O33" s="45">
        <v>0.36299999999999999</v>
      </c>
      <c r="P33" s="45">
        <v>0.372</v>
      </c>
      <c r="Q33" s="45">
        <v>0.38300000000000001</v>
      </c>
      <c r="R33" s="45">
        <v>0.39400000000000002</v>
      </c>
      <c r="S33" s="45">
        <v>0.40500000000000003</v>
      </c>
      <c r="T33" s="45">
        <v>0.41699999999999998</v>
      </c>
      <c r="U33" s="45">
        <v>0.42899999999999999</v>
      </c>
      <c r="V33" s="45">
        <v>0.442</v>
      </c>
      <c r="W33" s="45">
        <v>0.45500000000000002</v>
      </c>
      <c r="X33" s="45">
        <v>0.47</v>
      </c>
      <c r="Y33" s="45">
        <v>0.48499999999999999</v>
      </c>
      <c r="Z33" s="45">
        <v>0.5</v>
      </c>
      <c r="AA33" s="45">
        <v>0.51700000000000002</v>
      </c>
      <c r="AB33" s="45">
        <v>0.53400000000000003</v>
      </c>
      <c r="AC33" s="45">
        <v>0.55300000000000005</v>
      </c>
      <c r="AD33" s="45">
        <v>0.57199999999999995</v>
      </c>
      <c r="AE33" s="45">
        <v>0.59199999999999997</v>
      </c>
      <c r="AF33" s="45">
        <v>0.61399999999999999</v>
      </c>
      <c r="AG33" s="45">
        <v>0.63700000000000001</v>
      </c>
      <c r="AH33" s="45">
        <v>0.66200000000000003</v>
      </c>
      <c r="AI33" s="45">
        <v>0.68799999999999994</v>
      </c>
      <c r="AJ33" s="45">
        <v>0.71599999999999997</v>
      </c>
      <c r="AK33" s="45">
        <v>0.745</v>
      </c>
      <c r="AL33" s="45">
        <v>0.77700000000000002</v>
      </c>
      <c r="AM33" s="45">
        <v>0.81100000000000005</v>
      </c>
      <c r="AN33" s="45">
        <v>0.84799999999999998</v>
      </c>
      <c r="AO33" s="45">
        <v>0.88700000000000001</v>
      </c>
      <c r="AP33" s="45">
        <v>0.93</v>
      </c>
      <c r="AQ33" s="45">
        <v>0.97599999999999998</v>
      </c>
    </row>
    <row r="34" spans="1:43" x14ac:dyDescent="0.25">
      <c r="A34" s="43">
        <v>7</v>
      </c>
      <c r="B34" s="45">
        <v>0.26300000000000001</v>
      </c>
      <c r="C34" s="45">
        <v>0.27</v>
      </c>
      <c r="D34" s="45">
        <v>0.27600000000000002</v>
      </c>
      <c r="E34" s="45">
        <v>0.28199999999999997</v>
      </c>
      <c r="F34" s="45">
        <v>0.28899999999999998</v>
      </c>
      <c r="G34" s="45">
        <v>0.29599999999999999</v>
      </c>
      <c r="H34" s="45">
        <v>0.30399999999999999</v>
      </c>
      <c r="I34" s="45">
        <v>0.311</v>
      </c>
      <c r="J34" s="45">
        <v>0.31900000000000001</v>
      </c>
      <c r="K34" s="45">
        <v>0.32700000000000001</v>
      </c>
      <c r="L34" s="45">
        <v>0.33600000000000002</v>
      </c>
      <c r="M34" s="45">
        <v>0.34499999999999997</v>
      </c>
      <c r="N34" s="45">
        <v>0.35399999999999998</v>
      </c>
      <c r="O34" s="45">
        <v>0.36299999999999999</v>
      </c>
      <c r="P34" s="45">
        <v>0.373</v>
      </c>
      <c r="Q34" s="45">
        <v>0.38400000000000001</v>
      </c>
      <c r="R34" s="45">
        <v>0.39500000000000002</v>
      </c>
      <c r="S34" s="45">
        <v>0.40600000000000003</v>
      </c>
      <c r="T34" s="45">
        <v>0.41799999999999998</v>
      </c>
      <c r="U34" s="45">
        <v>0.43</v>
      </c>
      <c r="V34" s="45">
        <v>0.443</v>
      </c>
      <c r="W34" s="45">
        <v>0.45700000000000002</v>
      </c>
      <c r="X34" s="45">
        <v>0.47099999999999997</v>
      </c>
      <c r="Y34" s="45">
        <v>0.48599999999999999</v>
      </c>
      <c r="Z34" s="45">
        <v>0.502</v>
      </c>
      <c r="AA34" s="45">
        <v>0.51800000000000002</v>
      </c>
      <c r="AB34" s="45">
        <v>0.53600000000000003</v>
      </c>
      <c r="AC34" s="45">
        <v>0.55400000000000005</v>
      </c>
      <c r="AD34" s="45">
        <v>0.57399999999999995</v>
      </c>
      <c r="AE34" s="45">
        <v>0.59399999999999997</v>
      </c>
      <c r="AF34" s="45">
        <v>0.61599999999999999</v>
      </c>
      <c r="AG34" s="45">
        <v>0.63900000000000001</v>
      </c>
      <c r="AH34" s="45">
        <v>0.66400000000000003</v>
      </c>
      <c r="AI34" s="45">
        <v>0.69</v>
      </c>
      <c r="AJ34" s="45">
        <v>0.71799999999999997</v>
      </c>
      <c r="AK34" s="45">
        <v>0.748</v>
      </c>
      <c r="AL34" s="45">
        <v>0.78</v>
      </c>
      <c r="AM34" s="45">
        <v>0.81399999999999995</v>
      </c>
      <c r="AN34" s="45">
        <v>0.85099999999999998</v>
      </c>
      <c r="AO34" s="45">
        <v>0.89100000000000001</v>
      </c>
      <c r="AP34" s="45">
        <v>0.93400000000000005</v>
      </c>
      <c r="AQ34" s="45">
        <v>0.98</v>
      </c>
    </row>
    <row r="35" spans="1:43" x14ac:dyDescent="0.25">
      <c r="A35" s="43">
        <v>8</v>
      </c>
      <c r="B35" s="45">
        <v>0.26400000000000001</v>
      </c>
      <c r="C35" s="45">
        <v>0.27</v>
      </c>
      <c r="D35" s="45">
        <v>0.27600000000000002</v>
      </c>
      <c r="E35" s="45">
        <v>0.28299999999999997</v>
      </c>
      <c r="F35" s="45">
        <v>0.28999999999999998</v>
      </c>
      <c r="G35" s="45">
        <v>0.29699999999999999</v>
      </c>
      <c r="H35" s="45">
        <v>0.30399999999999999</v>
      </c>
      <c r="I35" s="45">
        <v>0.312</v>
      </c>
      <c r="J35" s="45">
        <v>0.32</v>
      </c>
      <c r="K35" s="45">
        <v>0.32800000000000001</v>
      </c>
      <c r="L35" s="45">
        <v>0.33600000000000002</v>
      </c>
      <c r="M35" s="45">
        <v>0.34499999999999997</v>
      </c>
      <c r="N35" s="45">
        <v>0.35499999999999998</v>
      </c>
      <c r="O35" s="45">
        <v>0.36399999999999999</v>
      </c>
      <c r="P35" s="45">
        <v>0.374</v>
      </c>
      <c r="Q35" s="45">
        <v>0.38500000000000001</v>
      </c>
      <c r="R35" s="45">
        <v>0.39500000000000002</v>
      </c>
      <c r="S35" s="45">
        <v>0.40699999999999997</v>
      </c>
      <c r="T35" s="45">
        <v>0.41899999999999998</v>
      </c>
      <c r="U35" s="45">
        <v>0.43099999999999999</v>
      </c>
      <c r="V35" s="45">
        <v>0.44400000000000001</v>
      </c>
      <c r="W35" s="45">
        <v>0.45800000000000002</v>
      </c>
      <c r="X35" s="45">
        <v>0.47199999999999998</v>
      </c>
      <c r="Y35" s="45">
        <v>0.48699999999999999</v>
      </c>
      <c r="Z35" s="45">
        <v>0.503</v>
      </c>
      <c r="AA35" s="45">
        <v>0.52</v>
      </c>
      <c r="AB35" s="45">
        <v>0.53700000000000003</v>
      </c>
      <c r="AC35" s="45">
        <v>0.55600000000000005</v>
      </c>
      <c r="AD35" s="45">
        <v>0.57499999999999996</v>
      </c>
      <c r="AE35" s="45">
        <v>0.59599999999999997</v>
      </c>
      <c r="AF35" s="45">
        <v>0.61799999999999999</v>
      </c>
      <c r="AG35" s="45">
        <v>0.64100000000000001</v>
      </c>
      <c r="AH35" s="45">
        <v>0.66600000000000004</v>
      </c>
      <c r="AI35" s="45">
        <v>0.69199999999999995</v>
      </c>
      <c r="AJ35" s="45">
        <v>0.72</v>
      </c>
      <c r="AK35" s="45">
        <v>0.751</v>
      </c>
      <c r="AL35" s="45">
        <v>0.78300000000000003</v>
      </c>
      <c r="AM35" s="45">
        <v>0.81699999999999995</v>
      </c>
      <c r="AN35" s="45">
        <v>0.85399999999999998</v>
      </c>
      <c r="AO35" s="45">
        <v>0.89400000000000002</v>
      </c>
      <c r="AP35" s="45">
        <v>0.93700000000000006</v>
      </c>
      <c r="AQ35" s="45">
        <v>0.98399999999999999</v>
      </c>
    </row>
    <row r="36" spans="1:43" x14ac:dyDescent="0.25">
      <c r="A36" s="43">
        <v>9</v>
      </c>
      <c r="B36" s="45">
        <v>0.26400000000000001</v>
      </c>
      <c r="C36" s="45">
        <v>0.27100000000000002</v>
      </c>
      <c r="D36" s="45">
        <v>0.27700000000000002</v>
      </c>
      <c r="E36" s="45">
        <v>0.28399999999999997</v>
      </c>
      <c r="F36" s="45">
        <v>0.28999999999999998</v>
      </c>
      <c r="G36" s="45">
        <v>0.29799999999999999</v>
      </c>
      <c r="H36" s="45">
        <v>0.30499999999999999</v>
      </c>
      <c r="I36" s="45">
        <v>0.313</v>
      </c>
      <c r="J36" s="45">
        <v>0.32</v>
      </c>
      <c r="K36" s="45">
        <v>0.32900000000000001</v>
      </c>
      <c r="L36" s="45">
        <v>0.33700000000000002</v>
      </c>
      <c r="M36" s="45">
        <v>0.34599999999999997</v>
      </c>
      <c r="N36" s="45">
        <v>0.35499999999999998</v>
      </c>
      <c r="O36" s="45">
        <v>0.36499999999999999</v>
      </c>
      <c r="P36" s="45">
        <v>0.375</v>
      </c>
      <c r="Q36" s="45">
        <v>0.38500000000000001</v>
      </c>
      <c r="R36" s="45">
        <v>0.39600000000000002</v>
      </c>
      <c r="S36" s="45">
        <v>0.40799999999999997</v>
      </c>
      <c r="T36" s="45">
        <v>0.42</v>
      </c>
      <c r="U36" s="45">
        <v>0.432</v>
      </c>
      <c r="V36" s="45">
        <v>0.44500000000000001</v>
      </c>
      <c r="W36" s="45">
        <v>0.45900000000000002</v>
      </c>
      <c r="X36" s="45">
        <v>0.47299999999999998</v>
      </c>
      <c r="Y36" s="45">
        <v>0.48799999999999999</v>
      </c>
      <c r="Z36" s="45">
        <v>0.504</v>
      </c>
      <c r="AA36" s="45">
        <v>0.52100000000000002</v>
      </c>
      <c r="AB36" s="45">
        <v>0.53900000000000003</v>
      </c>
      <c r="AC36" s="45">
        <v>0.55700000000000005</v>
      </c>
      <c r="AD36" s="45">
        <v>0.57699999999999996</v>
      </c>
      <c r="AE36" s="45">
        <v>0.59799999999999998</v>
      </c>
      <c r="AF36" s="45">
        <v>0.62</v>
      </c>
      <c r="AG36" s="45">
        <v>0.64300000000000002</v>
      </c>
      <c r="AH36" s="45">
        <v>0.66800000000000004</v>
      </c>
      <c r="AI36" s="45">
        <v>0.69499999999999995</v>
      </c>
      <c r="AJ36" s="45">
        <v>0.72299999999999998</v>
      </c>
      <c r="AK36" s="45">
        <v>0.753</v>
      </c>
      <c r="AL36" s="45">
        <v>0.78500000000000003</v>
      </c>
      <c r="AM36" s="45">
        <v>0.82</v>
      </c>
      <c r="AN36" s="45">
        <v>0.85699999999999998</v>
      </c>
      <c r="AO36" s="45">
        <v>0.89800000000000002</v>
      </c>
      <c r="AP36" s="45">
        <v>0.94099999999999995</v>
      </c>
      <c r="AQ36" s="45">
        <v>0.98799999999999999</v>
      </c>
    </row>
    <row r="37" spans="1:43" x14ac:dyDescent="0.25">
      <c r="A37" s="43">
        <v>10</v>
      </c>
      <c r="B37" s="45">
        <v>0.26500000000000001</v>
      </c>
      <c r="C37" s="45">
        <v>0.27100000000000002</v>
      </c>
      <c r="D37" s="45">
        <v>0.27700000000000002</v>
      </c>
      <c r="E37" s="45">
        <v>0.28399999999999997</v>
      </c>
      <c r="F37" s="45">
        <v>0.29099999999999998</v>
      </c>
      <c r="G37" s="45">
        <v>0.29799999999999999</v>
      </c>
      <c r="H37" s="45">
        <v>0.30599999999999999</v>
      </c>
      <c r="I37" s="45">
        <v>0.313</v>
      </c>
      <c r="J37" s="45">
        <v>0.32100000000000001</v>
      </c>
      <c r="K37" s="45">
        <v>0.32900000000000001</v>
      </c>
      <c r="L37" s="45">
        <v>0.33800000000000002</v>
      </c>
      <c r="M37" s="45">
        <v>0.34699999999999998</v>
      </c>
      <c r="N37" s="45">
        <v>0.35599999999999998</v>
      </c>
      <c r="O37" s="45">
        <v>0.36599999999999999</v>
      </c>
      <c r="P37" s="45">
        <v>0.376</v>
      </c>
      <c r="Q37" s="45">
        <v>0.38600000000000001</v>
      </c>
      <c r="R37" s="45">
        <v>0.39700000000000002</v>
      </c>
      <c r="S37" s="45">
        <v>0.40899999999999997</v>
      </c>
      <c r="T37" s="45">
        <v>0.42099999999999999</v>
      </c>
      <c r="U37" s="45">
        <v>0.433</v>
      </c>
      <c r="V37" s="45">
        <v>0.44600000000000001</v>
      </c>
      <c r="W37" s="45">
        <v>0.46</v>
      </c>
      <c r="X37" s="45">
        <v>0.47499999999999998</v>
      </c>
      <c r="Y37" s="45">
        <v>0.49</v>
      </c>
      <c r="Z37" s="45">
        <v>0.50600000000000001</v>
      </c>
      <c r="AA37" s="45">
        <v>0.52200000000000002</v>
      </c>
      <c r="AB37" s="45">
        <v>0.54</v>
      </c>
      <c r="AC37" s="45">
        <v>0.55900000000000005</v>
      </c>
      <c r="AD37" s="45">
        <v>0.57899999999999996</v>
      </c>
      <c r="AE37" s="45">
        <v>0.59899999999999998</v>
      </c>
      <c r="AF37" s="45">
        <v>0.622</v>
      </c>
      <c r="AG37" s="45">
        <v>0.64500000000000002</v>
      </c>
      <c r="AH37" s="45">
        <v>0.67</v>
      </c>
      <c r="AI37" s="45">
        <v>0.69699999999999995</v>
      </c>
      <c r="AJ37" s="45">
        <v>0.72499999999999998</v>
      </c>
      <c r="AK37" s="45">
        <v>0.75600000000000001</v>
      </c>
      <c r="AL37" s="45">
        <v>0.78800000000000003</v>
      </c>
      <c r="AM37" s="45">
        <v>0.82299999999999995</v>
      </c>
      <c r="AN37" s="45">
        <v>0.86099999999999999</v>
      </c>
      <c r="AO37" s="45">
        <v>0.90100000000000002</v>
      </c>
      <c r="AP37" s="45">
        <v>0.94499999999999995</v>
      </c>
      <c r="AQ37" s="45">
        <v>0.99199999999999999</v>
      </c>
    </row>
    <row r="38" spans="1:43" x14ac:dyDescent="0.25">
      <c r="A38" s="43">
        <v>11</v>
      </c>
      <c r="B38" s="45">
        <v>0.26500000000000001</v>
      </c>
      <c r="C38" s="45">
        <v>0.27200000000000002</v>
      </c>
      <c r="D38" s="45">
        <v>0.27800000000000002</v>
      </c>
      <c r="E38" s="45">
        <v>0.28499999999999998</v>
      </c>
      <c r="F38" s="45">
        <v>0.29199999999999998</v>
      </c>
      <c r="G38" s="45">
        <v>0.29899999999999999</v>
      </c>
      <c r="H38" s="45">
        <v>0.30599999999999999</v>
      </c>
      <c r="I38" s="45">
        <v>0.314</v>
      </c>
      <c r="J38" s="45">
        <v>0.32200000000000001</v>
      </c>
      <c r="K38" s="45">
        <v>0.33</v>
      </c>
      <c r="L38" s="45">
        <v>0.33900000000000002</v>
      </c>
      <c r="M38" s="45">
        <v>0.34799999999999998</v>
      </c>
      <c r="N38" s="45">
        <v>0.35699999999999998</v>
      </c>
      <c r="O38" s="45">
        <v>0.36699999999999999</v>
      </c>
      <c r="P38" s="45">
        <v>0.377</v>
      </c>
      <c r="Q38" s="45">
        <v>0.38700000000000001</v>
      </c>
      <c r="R38" s="45">
        <v>0.39800000000000002</v>
      </c>
      <c r="S38" s="45">
        <v>0.41</v>
      </c>
      <c r="T38" s="45">
        <v>0.42199999999999999</v>
      </c>
      <c r="U38" s="45">
        <v>0.434</v>
      </c>
      <c r="V38" s="45">
        <v>0.44700000000000001</v>
      </c>
      <c r="W38" s="45">
        <v>0.46100000000000002</v>
      </c>
      <c r="X38" s="45">
        <v>0.47599999999999998</v>
      </c>
      <c r="Y38" s="45">
        <v>0.49099999999999999</v>
      </c>
      <c r="Z38" s="45">
        <v>0.50700000000000001</v>
      </c>
      <c r="AA38" s="45">
        <v>0.52400000000000002</v>
      </c>
      <c r="AB38" s="45">
        <v>0.54200000000000004</v>
      </c>
      <c r="AC38" s="45">
        <v>0.56000000000000005</v>
      </c>
      <c r="AD38" s="45">
        <v>0.57999999999999996</v>
      </c>
      <c r="AE38" s="45">
        <v>0.60099999999999998</v>
      </c>
      <c r="AF38" s="45">
        <v>0.624</v>
      </c>
      <c r="AG38" s="45">
        <v>0.64700000000000002</v>
      </c>
      <c r="AH38" s="45">
        <v>0.67200000000000004</v>
      </c>
      <c r="AI38" s="45">
        <v>0.69899999999999995</v>
      </c>
      <c r="AJ38" s="45">
        <v>0.72799999999999998</v>
      </c>
      <c r="AK38" s="45">
        <v>0.75800000000000001</v>
      </c>
      <c r="AL38" s="45">
        <v>0.79100000000000004</v>
      </c>
      <c r="AM38" s="45">
        <v>0.82599999999999996</v>
      </c>
      <c r="AN38" s="45">
        <v>0.86399999999999999</v>
      </c>
      <c r="AO38" s="45">
        <v>0.90400000000000003</v>
      </c>
      <c r="AP38" s="45">
        <v>0.94799999999999995</v>
      </c>
      <c r="AQ38" s="45">
        <v>0.996</v>
      </c>
    </row>
  </sheetData>
  <sheetProtection algorithmName="SHA-512" hashValue="8ee9OYRbZ5svI74Hbk9/TcUdVSy3Fz+Um22y3gOkKVYM/RY1qi+yQ7RugEIjY9KgNcKc99ngpbY5JpAgq6fEVQ==" saltValue="K7xzVSualyCG8w2R7HACnw==" spinCount="100000" sheet="1" objects="1" scenarios="1"/>
  <conditionalFormatting sqref="A6:A21">
    <cfRule type="expression" dxfId="205" priority="1" stopIfTrue="1">
      <formula>MOD(ROW(),2)=0</formula>
    </cfRule>
    <cfRule type="expression" dxfId="204" priority="2" stopIfTrue="1">
      <formula>MOD(ROW(),2)&lt;&gt;0</formula>
    </cfRule>
  </conditionalFormatting>
  <conditionalFormatting sqref="B6:M21">
    <cfRule type="expression" dxfId="203" priority="3" stopIfTrue="1">
      <formula>MOD(ROW(),2)=0</formula>
    </cfRule>
    <cfRule type="expression" dxfId="202" priority="4" stopIfTrue="1">
      <formula>MOD(ROW(),2)&lt;&gt;0</formula>
    </cfRule>
  </conditionalFormatting>
  <conditionalFormatting sqref="A26:A38">
    <cfRule type="expression" dxfId="201" priority="5" stopIfTrue="1">
      <formula>MOD(ROW(),2)=0</formula>
    </cfRule>
    <cfRule type="expression" dxfId="200" priority="6" stopIfTrue="1">
      <formula>MOD(ROW(),2)&lt;&gt;0</formula>
    </cfRule>
  </conditionalFormatting>
  <conditionalFormatting sqref="B26:AQ38">
    <cfRule type="expression" dxfId="199" priority="7" stopIfTrue="1">
      <formula>MOD(ROW(),2)=0</formula>
    </cfRule>
    <cfRule type="expression" dxfId="198"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7CC19-5F80-4377-B7C2-425983476FAF}">
  <sheetPr codeName="Sheet9"/>
  <dimension ref="A1:D68"/>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Fire_S - Consolidated Factor Spreadsheet</v>
      </c>
    </row>
    <row r="3" spans="1:4" s="1" customFormat="1" ht="15.5" x14ac:dyDescent="0.35">
      <c r="A3" s="30" t="s">
        <v>2</v>
      </c>
      <c r="B3" s="3" t="str">
        <f>TABLE_FACTOR_TYPE_1 &amp; " - x-" &amp; TABLE_SERIES_NUMBER_1</f>
        <v>CETV - x-202</v>
      </c>
    </row>
    <row r="6" spans="1:4" x14ac:dyDescent="0.25">
      <c r="A6" s="40" t="s">
        <v>390</v>
      </c>
      <c r="B6" s="47" t="s">
        <v>391</v>
      </c>
      <c r="C6" s="47"/>
      <c r="D6" s="47"/>
    </row>
    <row r="7" spans="1:4" x14ac:dyDescent="0.25">
      <c r="A7" s="40" t="s">
        <v>392</v>
      </c>
      <c r="B7" s="47" t="s">
        <v>31</v>
      </c>
      <c r="C7" s="47"/>
      <c r="D7" s="47"/>
    </row>
    <row r="8" spans="1:4" x14ac:dyDescent="0.25">
      <c r="A8" s="40" t="s">
        <v>138</v>
      </c>
      <c r="B8" s="47">
        <v>1992</v>
      </c>
      <c r="C8" s="47"/>
      <c r="D8" s="47"/>
    </row>
    <row r="9" spans="1:4" x14ac:dyDescent="0.25">
      <c r="A9" s="40" t="s">
        <v>139</v>
      </c>
      <c r="B9" s="47" t="s">
        <v>151</v>
      </c>
      <c r="C9" s="47"/>
      <c r="D9" s="47"/>
    </row>
    <row r="10" spans="1:4" ht="25" x14ac:dyDescent="0.25">
      <c r="A10" s="40" t="s">
        <v>6</v>
      </c>
      <c r="B10" s="47" t="s">
        <v>152</v>
      </c>
      <c r="C10" s="47"/>
      <c r="D10" s="47"/>
    </row>
    <row r="11" spans="1:4" x14ac:dyDescent="0.25">
      <c r="A11" s="40" t="s">
        <v>140</v>
      </c>
      <c r="B11" s="47" t="s">
        <v>159</v>
      </c>
      <c r="C11" s="47"/>
      <c r="D11" s="47"/>
    </row>
    <row r="12" spans="1:4" x14ac:dyDescent="0.25">
      <c r="A12" s="40" t="s">
        <v>141</v>
      </c>
      <c r="B12" s="47" t="s">
        <v>154</v>
      </c>
      <c r="C12" s="47"/>
      <c r="D12" s="47"/>
    </row>
    <row r="13" spans="1:4" x14ac:dyDescent="0.25">
      <c r="A13" s="40" t="s">
        <v>393</v>
      </c>
      <c r="B13" s="47" t="s">
        <v>155</v>
      </c>
      <c r="C13" s="47"/>
      <c r="D13" s="47"/>
    </row>
    <row r="14" spans="1:4" x14ac:dyDescent="0.25">
      <c r="A14" s="40" t="s">
        <v>143</v>
      </c>
      <c r="B14" s="47">
        <v>202</v>
      </c>
      <c r="C14" s="47"/>
      <c r="D14" s="47"/>
    </row>
    <row r="15" spans="1:4" x14ac:dyDescent="0.25">
      <c r="A15" s="40" t="s">
        <v>394</v>
      </c>
      <c r="B15" s="47" t="s">
        <v>160</v>
      </c>
      <c r="C15" s="47"/>
      <c r="D15" s="47"/>
    </row>
    <row r="16" spans="1:4" x14ac:dyDescent="0.25">
      <c r="A16" s="40" t="s">
        <v>145</v>
      </c>
      <c r="B16" s="47" t="s">
        <v>161</v>
      </c>
      <c r="C16" s="47"/>
      <c r="D16" s="47"/>
    </row>
    <row r="17" spans="1:4" x14ac:dyDescent="0.25">
      <c r="A17" s="41" t="s">
        <v>395</v>
      </c>
      <c r="B17" s="47"/>
      <c r="C17" s="47"/>
      <c r="D17" s="47"/>
    </row>
    <row r="18" spans="1:4" x14ac:dyDescent="0.25">
      <c r="A18" s="40" t="s">
        <v>147</v>
      </c>
      <c r="B18" s="48">
        <v>46163</v>
      </c>
      <c r="C18" s="48"/>
      <c r="D18" s="48"/>
    </row>
    <row r="19" spans="1:4" x14ac:dyDescent="0.25">
      <c r="A19" s="40" t="s">
        <v>148</v>
      </c>
      <c r="B19" s="48"/>
      <c r="C19" s="48"/>
      <c r="D19" s="48"/>
    </row>
    <row r="20" spans="1:4" x14ac:dyDescent="0.25">
      <c r="A20" s="40" t="s">
        <v>149</v>
      </c>
      <c r="B20" s="47" t="s">
        <v>158</v>
      </c>
      <c r="C20" s="47"/>
      <c r="D20" s="47"/>
    </row>
    <row r="21" spans="1:4" x14ac:dyDescent="0.25">
      <c r="A21" s="40" t="s">
        <v>396</v>
      </c>
      <c r="B21" s="47" t="s">
        <v>77</v>
      </c>
      <c r="C21" s="47"/>
      <c r="D21" s="47"/>
    </row>
    <row r="23" spans="1:4" x14ac:dyDescent="0.25">
      <c r="A23" s="23" t="str">
        <f>HYPERLINK("#'Factor List'!A1", "Back to Factor List")</f>
        <v>Back to Factor List</v>
      </c>
      <c r="B23" s="23" t="str">
        <f>HYPERLINK("#'Assumptions'!A1", "Assumptions")</f>
        <v>Assumptions</v>
      </c>
    </row>
    <row r="26" spans="1:4" s="57" customFormat="1" ht="39" x14ac:dyDescent="0.25">
      <c r="A26" s="56" t="s">
        <v>397</v>
      </c>
      <c r="B26" s="56" t="s">
        <v>398</v>
      </c>
      <c r="C26" s="56" t="s">
        <v>399</v>
      </c>
      <c r="D26" s="56" t="s">
        <v>400</v>
      </c>
    </row>
    <row r="27" spans="1:4" x14ac:dyDescent="0.25">
      <c r="A27" s="43">
        <v>18</v>
      </c>
      <c r="B27" s="44">
        <v>8.84</v>
      </c>
      <c r="C27" s="44">
        <v>2.1</v>
      </c>
      <c r="D27" s="44">
        <v>0</v>
      </c>
    </row>
    <row r="28" spans="1:4" x14ac:dyDescent="0.25">
      <c r="A28" s="43">
        <v>19</v>
      </c>
      <c r="B28" s="44">
        <v>8.99</v>
      </c>
      <c r="C28" s="44">
        <v>2.19</v>
      </c>
      <c r="D28" s="44">
        <v>0</v>
      </c>
    </row>
    <row r="29" spans="1:4" x14ac:dyDescent="0.25">
      <c r="A29" s="43">
        <v>20</v>
      </c>
      <c r="B29" s="44">
        <v>9.15</v>
      </c>
      <c r="C29" s="44">
        <v>2.23</v>
      </c>
      <c r="D29" s="44">
        <v>0</v>
      </c>
    </row>
    <row r="30" spans="1:4" x14ac:dyDescent="0.25">
      <c r="A30" s="43">
        <v>21</v>
      </c>
      <c r="B30" s="44">
        <v>9.31</v>
      </c>
      <c r="C30" s="44">
        <v>2.27</v>
      </c>
      <c r="D30" s="44">
        <v>0</v>
      </c>
    </row>
    <row r="31" spans="1:4" x14ac:dyDescent="0.25">
      <c r="A31" s="43">
        <v>22</v>
      </c>
      <c r="B31" s="44">
        <v>9.48</v>
      </c>
      <c r="C31" s="44">
        <v>2.31</v>
      </c>
      <c r="D31" s="44">
        <v>0</v>
      </c>
    </row>
    <row r="32" spans="1:4" x14ac:dyDescent="0.25">
      <c r="A32" s="43">
        <v>23</v>
      </c>
      <c r="B32" s="44">
        <v>9.65</v>
      </c>
      <c r="C32" s="44">
        <v>2.35</v>
      </c>
      <c r="D32" s="44">
        <v>0</v>
      </c>
    </row>
    <row r="33" spans="1:4" x14ac:dyDescent="0.25">
      <c r="A33" s="43">
        <v>24</v>
      </c>
      <c r="B33" s="44">
        <v>9.82</v>
      </c>
      <c r="C33" s="44">
        <v>2.38</v>
      </c>
      <c r="D33" s="44">
        <v>0</v>
      </c>
    </row>
    <row r="34" spans="1:4" x14ac:dyDescent="0.25">
      <c r="A34" s="43">
        <v>25</v>
      </c>
      <c r="B34" s="44">
        <v>10</v>
      </c>
      <c r="C34" s="44">
        <v>2.42</v>
      </c>
      <c r="D34" s="44">
        <v>0</v>
      </c>
    </row>
    <row r="35" spans="1:4" x14ac:dyDescent="0.25">
      <c r="A35" s="43">
        <v>26</v>
      </c>
      <c r="B35" s="44">
        <v>10.18</v>
      </c>
      <c r="C35" s="44">
        <v>2.4700000000000002</v>
      </c>
      <c r="D35" s="44">
        <v>0</v>
      </c>
    </row>
    <row r="36" spans="1:4" x14ac:dyDescent="0.25">
      <c r="A36" s="43">
        <v>27</v>
      </c>
      <c r="B36" s="44">
        <v>10.36</v>
      </c>
      <c r="C36" s="44">
        <v>2.5099999999999998</v>
      </c>
      <c r="D36" s="44">
        <v>0</v>
      </c>
    </row>
    <row r="37" spans="1:4" x14ac:dyDescent="0.25">
      <c r="A37" s="43">
        <v>28</v>
      </c>
      <c r="B37" s="44">
        <v>10.54</v>
      </c>
      <c r="C37" s="44">
        <v>2.5499999999999998</v>
      </c>
      <c r="D37" s="44">
        <v>0</v>
      </c>
    </row>
    <row r="38" spans="1:4" x14ac:dyDescent="0.25">
      <c r="A38" s="43">
        <v>29</v>
      </c>
      <c r="B38" s="44">
        <v>10.73</v>
      </c>
      <c r="C38" s="44">
        <v>2.59</v>
      </c>
      <c r="D38" s="44">
        <v>0</v>
      </c>
    </row>
    <row r="39" spans="1:4" x14ac:dyDescent="0.25">
      <c r="A39" s="43">
        <v>30</v>
      </c>
      <c r="B39" s="44">
        <v>10.92</v>
      </c>
      <c r="C39" s="44">
        <v>2.63</v>
      </c>
      <c r="D39" s="44">
        <v>0</v>
      </c>
    </row>
    <row r="40" spans="1:4" x14ac:dyDescent="0.25">
      <c r="A40" s="43">
        <v>31</v>
      </c>
      <c r="B40" s="44">
        <v>11.12</v>
      </c>
      <c r="C40" s="44">
        <v>2.68</v>
      </c>
      <c r="D40" s="44">
        <v>0</v>
      </c>
    </row>
    <row r="41" spans="1:4" x14ac:dyDescent="0.25">
      <c r="A41" s="43">
        <v>32</v>
      </c>
      <c r="B41" s="44">
        <v>11.32</v>
      </c>
      <c r="C41" s="44">
        <v>2.72</v>
      </c>
      <c r="D41" s="44">
        <v>0</v>
      </c>
    </row>
    <row r="42" spans="1:4" x14ac:dyDescent="0.25">
      <c r="A42" s="43">
        <v>33</v>
      </c>
      <c r="B42" s="44">
        <v>11.52</v>
      </c>
      <c r="C42" s="44">
        <v>2.77</v>
      </c>
      <c r="D42" s="44">
        <v>0</v>
      </c>
    </row>
    <row r="43" spans="1:4" x14ac:dyDescent="0.25">
      <c r="A43" s="43">
        <v>34</v>
      </c>
      <c r="B43" s="44">
        <v>11.73</v>
      </c>
      <c r="C43" s="44">
        <v>2.81</v>
      </c>
      <c r="D43" s="44">
        <v>0</v>
      </c>
    </row>
    <row r="44" spans="1:4" x14ac:dyDescent="0.25">
      <c r="A44" s="43">
        <v>35</v>
      </c>
      <c r="B44" s="44">
        <v>11.94</v>
      </c>
      <c r="C44" s="44">
        <v>2.86</v>
      </c>
      <c r="D44" s="44">
        <v>0</v>
      </c>
    </row>
    <row r="45" spans="1:4" x14ac:dyDescent="0.25">
      <c r="A45" s="43">
        <v>36</v>
      </c>
      <c r="B45" s="44">
        <v>12.15</v>
      </c>
      <c r="C45" s="44">
        <v>2.91</v>
      </c>
      <c r="D45" s="44">
        <v>0</v>
      </c>
    </row>
    <row r="46" spans="1:4" x14ac:dyDescent="0.25">
      <c r="A46" s="43">
        <v>37</v>
      </c>
      <c r="B46" s="44">
        <v>12.37</v>
      </c>
      <c r="C46" s="44">
        <v>2.96</v>
      </c>
      <c r="D46" s="44">
        <v>0</v>
      </c>
    </row>
    <row r="47" spans="1:4" x14ac:dyDescent="0.25">
      <c r="A47" s="43">
        <v>38</v>
      </c>
      <c r="B47" s="44">
        <v>12.59</v>
      </c>
      <c r="C47" s="44">
        <v>3</v>
      </c>
      <c r="D47" s="44">
        <v>0</v>
      </c>
    </row>
    <row r="48" spans="1:4" x14ac:dyDescent="0.25">
      <c r="A48" s="43">
        <v>39</v>
      </c>
      <c r="B48" s="44">
        <v>12.82</v>
      </c>
      <c r="C48" s="44">
        <v>3.05</v>
      </c>
      <c r="D48" s="44">
        <v>0</v>
      </c>
    </row>
    <row r="49" spans="1:4" x14ac:dyDescent="0.25">
      <c r="A49" s="43">
        <v>40</v>
      </c>
      <c r="B49" s="44">
        <v>13.05</v>
      </c>
      <c r="C49" s="44">
        <v>3.1</v>
      </c>
      <c r="D49" s="44">
        <v>0</v>
      </c>
    </row>
    <row r="50" spans="1:4" x14ac:dyDescent="0.25">
      <c r="A50" s="43">
        <v>41</v>
      </c>
      <c r="B50" s="44">
        <v>13.29</v>
      </c>
      <c r="C50" s="44">
        <v>3.14</v>
      </c>
      <c r="D50" s="44">
        <v>0</v>
      </c>
    </row>
    <row r="51" spans="1:4" x14ac:dyDescent="0.25">
      <c r="A51" s="43">
        <v>42</v>
      </c>
      <c r="B51" s="44">
        <v>13.53</v>
      </c>
      <c r="C51" s="44">
        <v>3.19</v>
      </c>
      <c r="D51" s="44">
        <v>0</v>
      </c>
    </row>
    <row r="52" spans="1:4" x14ac:dyDescent="0.25">
      <c r="A52" s="43">
        <v>43</v>
      </c>
      <c r="B52" s="44">
        <v>13.78</v>
      </c>
      <c r="C52" s="44">
        <v>3.23</v>
      </c>
      <c r="D52" s="44">
        <v>0</v>
      </c>
    </row>
    <row r="53" spans="1:4" x14ac:dyDescent="0.25">
      <c r="A53" s="43">
        <v>44</v>
      </c>
      <c r="B53" s="44">
        <v>14.04</v>
      </c>
      <c r="C53" s="44">
        <v>3.28</v>
      </c>
      <c r="D53" s="44">
        <v>0</v>
      </c>
    </row>
    <row r="54" spans="1:4" x14ac:dyDescent="0.25">
      <c r="A54" s="43">
        <v>45</v>
      </c>
      <c r="B54" s="44">
        <v>14.3</v>
      </c>
      <c r="C54" s="44">
        <v>3.32</v>
      </c>
      <c r="D54" s="44">
        <v>0</v>
      </c>
    </row>
    <row r="55" spans="1:4" x14ac:dyDescent="0.25">
      <c r="A55" s="43">
        <v>46</v>
      </c>
      <c r="B55" s="44">
        <v>14.57</v>
      </c>
      <c r="C55" s="44">
        <v>3.37</v>
      </c>
      <c r="D55" s="44">
        <v>0</v>
      </c>
    </row>
    <row r="56" spans="1:4" x14ac:dyDescent="0.25">
      <c r="A56" s="43">
        <v>47</v>
      </c>
      <c r="B56" s="44">
        <v>14.84</v>
      </c>
      <c r="C56" s="44">
        <v>3.41</v>
      </c>
      <c r="D56" s="44">
        <v>0</v>
      </c>
    </row>
    <row r="57" spans="1:4" x14ac:dyDescent="0.25">
      <c r="A57" s="43">
        <v>48</v>
      </c>
      <c r="B57" s="44">
        <v>15.13</v>
      </c>
      <c r="C57" s="44">
        <v>3.44</v>
      </c>
      <c r="D57" s="44">
        <v>0</v>
      </c>
    </row>
    <row r="58" spans="1:4" x14ac:dyDescent="0.25">
      <c r="A58" s="43">
        <v>49</v>
      </c>
      <c r="B58" s="44">
        <v>15.42</v>
      </c>
      <c r="C58" s="44">
        <v>3.48</v>
      </c>
      <c r="D58" s="44">
        <v>0</v>
      </c>
    </row>
    <row r="59" spans="1:4" x14ac:dyDescent="0.25">
      <c r="A59" s="43">
        <v>50</v>
      </c>
      <c r="B59" s="44">
        <v>15.72</v>
      </c>
      <c r="C59" s="44">
        <v>3.52</v>
      </c>
      <c r="D59" s="44">
        <v>0</v>
      </c>
    </row>
    <row r="60" spans="1:4" x14ac:dyDescent="0.25">
      <c r="A60" s="43">
        <v>51</v>
      </c>
      <c r="B60" s="44">
        <v>16.03</v>
      </c>
      <c r="C60" s="44">
        <v>3.55</v>
      </c>
      <c r="D60" s="44">
        <v>0</v>
      </c>
    </row>
    <row r="61" spans="1:4" x14ac:dyDescent="0.25">
      <c r="A61" s="43">
        <v>52</v>
      </c>
      <c r="B61" s="44">
        <v>16.350000000000001</v>
      </c>
      <c r="C61" s="44">
        <v>3.59</v>
      </c>
      <c r="D61" s="44">
        <v>0</v>
      </c>
    </row>
    <row r="62" spans="1:4" x14ac:dyDescent="0.25">
      <c r="A62" s="43">
        <v>53</v>
      </c>
      <c r="B62" s="44">
        <v>16.68</v>
      </c>
      <c r="C62" s="44">
        <v>3.62</v>
      </c>
      <c r="D62" s="44">
        <v>0</v>
      </c>
    </row>
    <row r="63" spans="1:4" x14ac:dyDescent="0.25">
      <c r="A63" s="43">
        <v>54</v>
      </c>
      <c r="B63" s="44">
        <v>17.02</v>
      </c>
      <c r="C63" s="44">
        <v>3.64</v>
      </c>
      <c r="D63" s="44">
        <v>0</v>
      </c>
    </row>
    <row r="64" spans="1:4" x14ac:dyDescent="0.25">
      <c r="A64" s="43">
        <v>55</v>
      </c>
      <c r="B64" s="44">
        <v>17.39</v>
      </c>
      <c r="C64" s="44">
        <v>3.66</v>
      </c>
      <c r="D64" s="44">
        <v>0</v>
      </c>
    </row>
    <row r="65" spans="1:4" x14ac:dyDescent="0.25">
      <c r="A65" s="43">
        <v>56</v>
      </c>
      <c r="B65" s="44">
        <v>17.760000000000002</v>
      </c>
      <c r="C65" s="44">
        <v>3.67</v>
      </c>
      <c r="D65" s="44">
        <v>0</v>
      </c>
    </row>
    <row r="66" spans="1:4" x14ac:dyDescent="0.25">
      <c r="A66" s="43">
        <v>57</v>
      </c>
      <c r="B66" s="44">
        <v>18.16</v>
      </c>
      <c r="C66" s="44">
        <v>3.69</v>
      </c>
      <c r="D66" s="44">
        <v>0</v>
      </c>
    </row>
    <row r="67" spans="1:4" x14ac:dyDescent="0.25">
      <c r="A67" s="43">
        <v>58</v>
      </c>
      <c r="B67" s="44">
        <v>18.57</v>
      </c>
      <c r="C67" s="44">
        <v>3.7</v>
      </c>
      <c r="D67" s="44">
        <v>0</v>
      </c>
    </row>
    <row r="68" spans="1:4" x14ac:dyDescent="0.25">
      <c r="A68" s="43">
        <v>59</v>
      </c>
      <c r="B68" s="44">
        <v>18.989999999999998</v>
      </c>
      <c r="C68" s="44">
        <v>3.7</v>
      </c>
      <c r="D68" s="44">
        <v>0</v>
      </c>
    </row>
  </sheetData>
  <sheetProtection algorithmName="SHA-512" hashValue="Ae3W2rrkJ01TphQoVQ1qTRQ5pb+fBWoyjje+F8tO1lrCC27IXPgIpeTCK0ctf/IO0o0o/69ASGb2rdxJtAs8XQ==" saltValue="53sEtvdwGMNoVCk/mRlwxA==" spinCount="100000" sheet="1" objects="1" scenarios="1"/>
  <conditionalFormatting sqref="A6:A21">
    <cfRule type="expression" dxfId="827" priority="9" stopIfTrue="1">
      <formula>MOD(ROW(),2)=0</formula>
    </cfRule>
    <cfRule type="expression" dxfId="826" priority="10" stopIfTrue="1">
      <formula>MOD(ROW(),2)&lt;&gt;0</formula>
    </cfRule>
  </conditionalFormatting>
  <conditionalFormatting sqref="B6:D21">
    <cfRule type="expression" dxfId="825" priority="11" stopIfTrue="1">
      <formula>MOD(ROW(),2)=0</formula>
    </cfRule>
    <cfRule type="expression" dxfId="824" priority="12" stopIfTrue="1">
      <formula>MOD(ROW(),2)&lt;&gt;0</formula>
    </cfRule>
  </conditionalFormatting>
  <conditionalFormatting sqref="A26:A68">
    <cfRule type="expression" dxfId="823" priority="13" stopIfTrue="1">
      <formula>MOD(ROW(),2)=0</formula>
    </cfRule>
    <cfRule type="expression" dxfId="822" priority="14" stopIfTrue="1">
      <formula>MOD(ROW(),2)&lt;&gt;0</formula>
    </cfRule>
  </conditionalFormatting>
  <conditionalFormatting sqref="B26:D68">
    <cfRule type="expression" dxfId="821" priority="15" stopIfTrue="1">
      <formula>MOD(ROW(),2)=0</formula>
    </cfRule>
    <cfRule type="expression" dxfId="820" priority="16"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EB73-27D1-4B82-93BC-15744F034128}">
  <sheetPr codeName="Sheet72"/>
  <dimension ref="A1:C26"/>
  <sheetViews>
    <sheetView showGridLines="0" workbookViewId="0">
      <selection activeCell="A6" sqref="A6"/>
    </sheetView>
  </sheetViews>
  <sheetFormatPr defaultRowHeight="12.5" x14ac:dyDescent="0.25"/>
  <cols>
    <col min="1" max="1" width="30.54296875" customWidth="1"/>
    <col min="2" max="2" width="40.5429687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Scheme Pays LTA - x-606</v>
      </c>
    </row>
    <row r="6" spans="1:3" x14ac:dyDescent="0.25">
      <c r="A6" s="40" t="s">
        <v>390</v>
      </c>
      <c r="B6" s="47" t="s">
        <v>391</v>
      </c>
      <c r="C6" s="47"/>
    </row>
    <row r="7" spans="1:3" x14ac:dyDescent="0.25">
      <c r="A7" s="40" t="s">
        <v>392</v>
      </c>
      <c r="B7" s="47" t="s">
        <v>31</v>
      </c>
      <c r="C7" s="47"/>
    </row>
    <row r="8" spans="1:3" x14ac:dyDescent="0.25">
      <c r="A8" s="40" t="s">
        <v>138</v>
      </c>
      <c r="B8" s="47">
        <v>1992</v>
      </c>
      <c r="C8" s="47"/>
    </row>
    <row r="9" spans="1:3" x14ac:dyDescent="0.25">
      <c r="A9" s="40" t="s">
        <v>139</v>
      </c>
      <c r="B9" s="47" t="s">
        <v>330</v>
      </c>
      <c r="C9" s="47"/>
    </row>
    <row r="10" spans="1:3" ht="25" x14ac:dyDescent="0.25">
      <c r="A10" s="40" t="s">
        <v>6</v>
      </c>
      <c r="B10" s="47" t="s">
        <v>331</v>
      </c>
      <c r="C10" s="47"/>
    </row>
    <row r="11" spans="1:3" x14ac:dyDescent="0.25">
      <c r="A11" s="40" t="s">
        <v>140</v>
      </c>
      <c r="B11" s="47" t="s">
        <v>221</v>
      </c>
      <c r="C11" s="47"/>
    </row>
    <row r="12" spans="1:3" x14ac:dyDescent="0.25">
      <c r="A12" s="40" t="s">
        <v>141</v>
      </c>
      <c r="B12" s="47" t="s">
        <v>332</v>
      </c>
      <c r="C12" s="47"/>
    </row>
    <row r="13" spans="1:3" x14ac:dyDescent="0.25">
      <c r="A13" s="40" t="s">
        <v>393</v>
      </c>
      <c r="B13" s="47">
        <v>2</v>
      </c>
      <c r="C13" s="47"/>
    </row>
    <row r="14" spans="1:3" x14ac:dyDescent="0.25">
      <c r="A14" s="40" t="s">
        <v>143</v>
      </c>
      <c r="B14" s="47">
        <v>606</v>
      </c>
      <c r="C14" s="47"/>
    </row>
    <row r="15" spans="1:3" x14ac:dyDescent="0.25">
      <c r="A15" s="40" t="s">
        <v>394</v>
      </c>
      <c r="B15" s="47" t="s">
        <v>333</v>
      </c>
      <c r="C15" s="47"/>
    </row>
    <row r="16" spans="1:3" x14ac:dyDescent="0.25">
      <c r="A16" s="40" t="s">
        <v>145</v>
      </c>
      <c r="B16" s="47" t="s">
        <v>289</v>
      </c>
      <c r="C16" s="47"/>
    </row>
    <row r="17" spans="1:3" x14ac:dyDescent="0.25">
      <c r="A17" s="41" t="s">
        <v>146</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334</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13" x14ac:dyDescent="0.25"/>
  </sheetData>
  <sheetProtection algorithmName="SHA-512" hashValue="ifES1UnV2FfAOacnxu6hA2QACw22ppdt8+mQWUhWHB0aeFtfKk1FVyx8RW5g/E17Nr0VPQUIEL6rDdvzP4BgrA==" saltValue="KUWtJOchNbEzQ3oVNB71fw==" spinCount="100000" sheet="1" objects="1" scenarios="1"/>
  <conditionalFormatting sqref="A6:A21">
    <cfRule type="expression" dxfId="195" priority="1" stopIfTrue="1">
      <formula>MOD(ROW(),2)=0</formula>
    </cfRule>
    <cfRule type="expression" dxfId="194" priority="2" stopIfTrue="1">
      <formula>MOD(ROW(),2)&lt;&gt;0</formula>
    </cfRule>
  </conditionalFormatting>
  <conditionalFormatting sqref="B6:C21">
    <cfRule type="expression" dxfId="193" priority="3" stopIfTrue="1">
      <formula>MOD(ROW(),2)=0</formula>
    </cfRule>
    <cfRule type="expression" dxfId="192" priority="4"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02F93-3B91-4468-A0C3-FAA71EC2357C}">
  <sheetPr codeName="Sheet73"/>
  <dimension ref="A1:C26"/>
  <sheetViews>
    <sheetView showGridLines="0" workbookViewId="0">
      <selection activeCell="A6" sqref="A6"/>
    </sheetView>
  </sheetViews>
  <sheetFormatPr defaultRowHeight="12.5" x14ac:dyDescent="0.25"/>
  <cols>
    <col min="1" max="1" width="30.54296875" customWidth="1"/>
    <col min="2" max="2" width="40.5429687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Scheme Pays LTA - x-607</v>
      </c>
    </row>
    <row r="6" spans="1:3" x14ac:dyDescent="0.25">
      <c r="A6" s="40" t="s">
        <v>390</v>
      </c>
      <c r="B6" s="47" t="s">
        <v>391</v>
      </c>
      <c r="C6" s="47"/>
    </row>
    <row r="7" spans="1:3" x14ac:dyDescent="0.25">
      <c r="A7" s="40" t="s">
        <v>392</v>
      </c>
      <c r="B7" s="47" t="s">
        <v>31</v>
      </c>
      <c r="C7" s="47"/>
    </row>
    <row r="8" spans="1:3" x14ac:dyDescent="0.25">
      <c r="A8" s="40" t="s">
        <v>138</v>
      </c>
      <c r="B8" s="47">
        <v>1992</v>
      </c>
      <c r="C8" s="47"/>
    </row>
    <row r="9" spans="1:3" x14ac:dyDescent="0.25">
      <c r="A9" s="40" t="s">
        <v>139</v>
      </c>
      <c r="B9" s="47" t="s">
        <v>330</v>
      </c>
      <c r="C9" s="47"/>
    </row>
    <row r="10" spans="1:3" ht="25" x14ac:dyDescent="0.25">
      <c r="A10" s="40" t="s">
        <v>6</v>
      </c>
      <c r="B10" s="47" t="s">
        <v>335</v>
      </c>
      <c r="C10" s="47"/>
    </row>
    <row r="11" spans="1:3" x14ac:dyDescent="0.25">
      <c r="A11" s="40" t="s">
        <v>140</v>
      </c>
      <c r="B11" s="47" t="s">
        <v>221</v>
      </c>
      <c r="C11" s="47"/>
    </row>
    <row r="12" spans="1:3" x14ac:dyDescent="0.25">
      <c r="A12" s="40" t="s">
        <v>141</v>
      </c>
      <c r="B12" s="47" t="s">
        <v>332</v>
      </c>
      <c r="C12" s="47"/>
    </row>
    <row r="13" spans="1:3" x14ac:dyDescent="0.25">
      <c r="A13" s="40" t="s">
        <v>393</v>
      </c>
      <c r="B13" s="47">
        <v>2</v>
      </c>
      <c r="C13" s="47"/>
    </row>
    <row r="14" spans="1:3" x14ac:dyDescent="0.25">
      <c r="A14" s="40" t="s">
        <v>143</v>
      </c>
      <c r="B14" s="47">
        <v>607</v>
      </c>
      <c r="C14" s="47"/>
    </row>
    <row r="15" spans="1:3" x14ac:dyDescent="0.25">
      <c r="A15" s="40" t="s">
        <v>394</v>
      </c>
      <c r="B15" s="47" t="s">
        <v>336</v>
      </c>
      <c r="C15" s="47"/>
    </row>
    <row r="16" spans="1:3" x14ac:dyDescent="0.25">
      <c r="A16" s="40" t="s">
        <v>145</v>
      </c>
      <c r="B16" s="47" t="s">
        <v>337</v>
      </c>
      <c r="C16" s="47"/>
    </row>
    <row r="17" spans="1:3" x14ac:dyDescent="0.25">
      <c r="A17" s="41" t="s">
        <v>146</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334</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13" x14ac:dyDescent="0.25"/>
  </sheetData>
  <sheetProtection algorithmName="SHA-512" hashValue="gLUKDCX5D8vlzB0fI3OSXqT6GizRMdPheEmGiZ0B2fvAUnNPxe3ItSdSlHcKhBXTD40D3zkbyP3Cq4OtagVDYQ==" saltValue="VgC7e2ws2y/1MizdKAAcUA==" spinCount="100000" sheet="1" objects="1" scenarios="1"/>
  <conditionalFormatting sqref="A6:A21">
    <cfRule type="expression" dxfId="189" priority="1" stopIfTrue="1">
      <formula>MOD(ROW(),2)=0</formula>
    </cfRule>
    <cfRule type="expression" dxfId="188" priority="2" stopIfTrue="1">
      <formula>MOD(ROW(),2)&lt;&gt;0</formula>
    </cfRule>
  </conditionalFormatting>
  <conditionalFormatting sqref="B6:C21">
    <cfRule type="expression" dxfId="187" priority="3" stopIfTrue="1">
      <formula>MOD(ROW(),2)=0</formula>
    </cfRule>
    <cfRule type="expression" dxfId="186" priority="4"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758C-ECF2-4858-A8BE-FCF679D7CC4D}">
  <sheetPr codeName="Sheet74"/>
  <dimension ref="A1:E83"/>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Fire_S - Consolidated Factor Spreadsheet</v>
      </c>
    </row>
    <row r="3" spans="1:5" s="1" customFormat="1" ht="15.5" x14ac:dyDescent="0.35">
      <c r="A3" s="30" t="s">
        <v>2</v>
      </c>
      <c r="B3" s="3" t="str">
        <f>TABLE_FACTOR_TYPE_1 &amp; " - x-" &amp; TABLE_SERIES_NUMBER_1</f>
        <v>Scheme Pays AA - x-608</v>
      </c>
    </row>
    <row r="6" spans="1:5" x14ac:dyDescent="0.25">
      <c r="A6" s="40" t="s">
        <v>390</v>
      </c>
      <c r="B6" s="47" t="s">
        <v>391</v>
      </c>
      <c r="C6" s="47"/>
      <c r="D6" s="47"/>
      <c r="E6" s="47"/>
    </row>
    <row r="7" spans="1:5" x14ac:dyDescent="0.25">
      <c r="A7" s="40" t="s">
        <v>392</v>
      </c>
      <c r="B7" s="47" t="s">
        <v>31</v>
      </c>
      <c r="C7" s="47"/>
      <c r="D7" s="47"/>
      <c r="E7" s="47"/>
    </row>
    <row r="8" spans="1:5" x14ac:dyDescent="0.25">
      <c r="A8" s="40" t="s">
        <v>138</v>
      </c>
      <c r="B8" s="47">
        <v>2006</v>
      </c>
      <c r="C8" s="47"/>
      <c r="D8" s="47"/>
      <c r="E8" s="47"/>
    </row>
    <row r="9" spans="1:5" x14ac:dyDescent="0.25">
      <c r="A9" s="40" t="s">
        <v>139</v>
      </c>
      <c r="B9" s="47" t="s">
        <v>313</v>
      </c>
      <c r="C9" s="47"/>
      <c r="D9" s="47"/>
      <c r="E9" s="47"/>
    </row>
    <row r="10" spans="1:5" x14ac:dyDescent="0.25">
      <c r="A10" s="40" t="s">
        <v>6</v>
      </c>
      <c r="B10" s="47" t="s">
        <v>338</v>
      </c>
      <c r="C10" s="47"/>
      <c r="D10" s="47"/>
      <c r="E10" s="47"/>
    </row>
    <row r="11" spans="1:5" x14ac:dyDescent="0.25">
      <c r="A11" s="40" t="s">
        <v>140</v>
      </c>
      <c r="B11" s="47" t="s">
        <v>221</v>
      </c>
      <c r="C11" s="47"/>
      <c r="D11" s="47"/>
      <c r="E11" s="47"/>
    </row>
    <row r="12" spans="1:5" x14ac:dyDescent="0.25">
      <c r="A12" s="40" t="s">
        <v>141</v>
      </c>
      <c r="B12" s="47" t="s">
        <v>315</v>
      </c>
      <c r="C12" s="47"/>
      <c r="D12" s="47"/>
      <c r="E12" s="47"/>
    </row>
    <row r="13" spans="1:5" x14ac:dyDescent="0.25">
      <c r="A13" s="40" t="s">
        <v>393</v>
      </c>
      <c r="B13" s="47">
        <v>1</v>
      </c>
      <c r="C13" s="47"/>
      <c r="D13" s="47"/>
      <c r="E13" s="47"/>
    </row>
    <row r="14" spans="1:5" x14ac:dyDescent="0.25">
      <c r="A14" s="40" t="s">
        <v>143</v>
      </c>
      <c r="B14" s="47">
        <v>608</v>
      </c>
      <c r="C14" s="47"/>
      <c r="D14" s="47"/>
      <c r="E14" s="47"/>
    </row>
    <row r="15" spans="1:5" x14ac:dyDescent="0.25">
      <c r="A15" s="40" t="s">
        <v>394</v>
      </c>
      <c r="B15" s="47" t="s">
        <v>339</v>
      </c>
      <c r="C15" s="47"/>
      <c r="D15" s="47"/>
      <c r="E15" s="47"/>
    </row>
    <row r="16" spans="1:5" x14ac:dyDescent="0.25">
      <c r="A16" s="40" t="s">
        <v>145</v>
      </c>
      <c r="B16" s="47" t="s">
        <v>272</v>
      </c>
      <c r="C16" s="47"/>
      <c r="D16" s="47"/>
      <c r="E16" s="47"/>
    </row>
    <row r="17" spans="1:5" x14ac:dyDescent="0.25">
      <c r="A17" s="41" t="s">
        <v>395</v>
      </c>
      <c r="B17" s="47"/>
      <c r="C17" s="47"/>
      <c r="D17" s="47"/>
      <c r="E17" s="47"/>
    </row>
    <row r="18" spans="1:5" x14ac:dyDescent="0.25">
      <c r="A18" s="40" t="s">
        <v>147</v>
      </c>
      <c r="B18" s="47" t="s">
        <v>340</v>
      </c>
      <c r="C18" s="47"/>
      <c r="D18" s="47"/>
      <c r="E18" s="47"/>
    </row>
    <row r="19" spans="1:5" x14ac:dyDescent="0.25">
      <c r="A19" s="40" t="s">
        <v>148</v>
      </c>
      <c r="B19" s="48">
        <v>45135</v>
      </c>
      <c r="C19" s="48"/>
      <c r="D19" s="48"/>
      <c r="E19" s="48"/>
    </row>
    <row r="20" spans="1:5" x14ac:dyDescent="0.25">
      <c r="A20" s="40" t="s">
        <v>149</v>
      </c>
      <c r="B20" s="47" t="s">
        <v>158</v>
      </c>
      <c r="C20" s="47"/>
      <c r="D20" s="47"/>
      <c r="E20" s="47"/>
    </row>
    <row r="21" spans="1:5" x14ac:dyDescent="0.25">
      <c r="A21" s="40" t="s">
        <v>396</v>
      </c>
      <c r="B21" s="47" t="s">
        <v>78</v>
      </c>
      <c r="C21" s="47"/>
      <c r="D21" s="47"/>
      <c r="E21" s="47"/>
    </row>
    <row r="23" spans="1:5" x14ac:dyDescent="0.25">
      <c r="A23" s="23" t="str">
        <f>HYPERLINK("#'Factor List'!A1", "Back to Factor List")</f>
        <v>Back to Factor List</v>
      </c>
      <c r="B23" s="23" t="str">
        <f>HYPERLINK("#'Assumptions'!A1", "Assumptions")</f>
        <v>Assumptions</v>
      </c>
    </row>
    <row r="26" spans="1:5" s="57" customFormat="1" ht="39" x14ac:dyDescent="0.25">
      <c r="A26" s="56" t="s">
        <v>397</v>
      </c>
      <c r="B26" s="56" t="s">
        <v>435</v>
      </c>
      <c r="C26" s="56" t="s">
        <v>436</v>
      </c>
      <c r="D26" s="56" t="s">
        <v>437</v>
      </c>
      <c r="E26" s="56" t="s">
        <v>438</v>
      </c>
    </row>
    <row r="27" spans="1:5" x14ac:dyDescent="0.25">
      <c r="A27" s="43">
        <v>18</v>
      </c>
      <c r="B27" s="44">
        <v>8.25</v>
      </c>
      <c r="C27" s="44">
        <v>8.25</v>
      </c>
      <c r="D27" s="44">
        <v>10.48</v>
      </c>
      <c r="E27" s="44">
        <v>10.48</v>
      </c>
    </row>
    <row r="28" spans="1:5" x14ac:dyDescent="0.25">
      <c r="A28" s="43">
        <v>19</v>
      </c>
      <c r="B28" s="44">
        <v>8.3699999999999992</v>
      </c>
      <c r="C28" s="44">
        <v>8.3699999999999992</v>
      </c>
      <c r="D28" s="44">
        <v>10.63</v>
      </c>
      <c r="E28" s="44">
        <v>10.63</v>
      </c>
    </row>
    <row r="29" spans="1:5" x14ac:dyDescent="0.25">
      <c r="A29" s="43">
        <v>20</v>
      </c>
      <c r="B29" s="44">
        <v>8.48</v>
      </c>
      <c r="C29" s="44">
        <v>8.48</v>
      </c>
      <c r="D29" s="44">
        <v>10.78</v>
      </c>
      <c r="E29" s="44">
        <v>10.78</v>
      </c>
    </row>
    <row r="30" spans="1:5" x14ac:dyDescent="0.25">
      <c r="A30" s="43">
        <v>21</v>
      </c>
      <c r="B30" s="44">
        <v>8.6</v>
      </c>
      <c r="C30" s="44">
        <v>8.6</v>
      </c>
      <c r="D30" s="44">
        <v>10.94</v>
      </c>
      <c r="E30" s="44">
        <v>10.94</v>
      </c>
    </row>
    <row r="31" spans="1:5" x14ac:dyDescent="0.25">
      <c r="A31" s="43">
        <v>22</v>
      </c>
      <c r="B31" s="44">
        <v>8.7100000000000009</v>
      </c>
      <c r="C31" s="44">
        <v>8.7100000000000009</v>
      </c>
      <c r="D31" s="44">
        <v>11.09</v>
      </c>
      <c r="E31" s="44">
        <v>11.09</v>
      </c>
    </row>
    <row r="32" spans="1:5" x14ac:dyDescent="0.25">
      <c r="A32" s="43">
        <v>23</v>
      </c>
      <c r="B32" s="44">
        <v>8.83</v>
      </c>
      <c r="C32" s="44">
        <v>8.83</v>
      </c>
      <c r="D32" s="44">
        <v>11.25</v>
      </c>
      <c r="E32" s="44">
        <v>11.25</v>
      </c>
    </row>
    <row r="33" spans="1:5" x14ac:dyDescent="0.25">
      <c r="A33" s="43">
        <v>24</v>
      </c>
      <c r="B33" s="44">
        <v>8.9600000000000009</v>
      </c>
      <c r="C33" s="44">
        <v>8.9600000000000009</v>
      </c>
      <c r="D33" s="44">
        <v>11.41</v>
      </c>
      <c r="E33" s="44">
        <v>11.41</v>
      </c>
    </row>
    <row r="34" spans="1:5" x14ac:dyDescent="0.25">
      <c r="A34" s="43">
        <v>25</v>
      </c>
      <c r="B34" s="44">
        <v>9.08</v>
      </c>
      <c r="C34" s="44">
        <v>9.08</v>
      </c>
      <c r="D34" s="44">
        <v>11.58</v>
      </c>
      <c r="E34" s="44">
        <v>11.58</v>
      </c>
    </row>
    <row r="35" spans="1:5" x14ac:dyDescent="0.25">
      <c r="A35" s="43">
        <v>26</v>
      </c>
      <c r="B35" s="44">
        <v>9.1999999999999993</v>
      </c>
      <c r="C35" s="44">
        <v>9.1999999999999993</v>
      </c>
      <c r="D35" s="44">
        <v>11.74</v>
      </c>
      <c r="E35" s="44">
        <v>11.74</v>
      </c>
    </row>
    <row r="36" spans="1:5" x14ac:dyDescent="0.25">
      <c r="A36" s="43">
        <v>27</v>
      </c>
      <c r="B36" s="44">
        <v>9.33</v>
      </c>
      <c r="C36" s="44">
        <v>9.33</v>
      </c>
      <c r="D36" s="44">
        <v>11.91</v>
      </c>
      <c r="E36" s="44">
        <v>11.91</v>
      </c>
    </row>
    <row r="37" spans="1:5" x14ac:dyDescent="0.25">
      <c r="A37" s="43">
        <v>28</v>
      </c>
      <c r="B37" s="44">
        <v>9.4600000000000009</v>
      </c>
      <c r="C37" s="44">
        <v>9.4600000000000009</v>
      </c>
      <c r="D37" s="44">
        <v>12.08</v>
      </c>
      <c r="E37" s="44">
        <v>12.08</v>
      </c>
    </row>
    <row r="38" spans="1:5" x14ac:dyDescent="0.25">
      <c r="A38" s="43">
        <v>29</v>
      </c>
      <c r="B38" s="44">
        <v>9.59</v>
      </c>
      <c r="C38" s="44">
        <v>9.59</v>
      </c>
      <c r="D38" s="44">
        <v>12.26</v>
      </c>
      <c r="E38" s="44">
        <v>12.26</v>
      </c>
    </row>
    <row r="39" spans="1:5" x14ac:dyDescent="0.25">
      <c r="A39" s="43">
        <v>30</v>
      </c>
      <c r="B39" s="44">
        <v>9.7200000000000006</v>
      </c>
      <c r="C39" s="44">
        <v>9.7200000000000006</v>
      </c>
      <c r="D39" s="44">
        <v>12.44</v>
      </c>
      <c r="E39" s="44">
        <v>12.44</v>
      </c>
    </row>
    <row r="40" spans="1:5" x14ac:dyDescent="0.25">
      <c r="A40" s="43">
        <v>31</v>
      </c>
      <c r="B40" s="44">
        <v>9.86</v>
      </c>
      <c r="C40" s="44">
        <v>9.86</v>
      </c>
      <c r="D40" s="44">
        <v>12.62</v>
      </c>
      <c r="E40" s="44">
        <v>12.62</v>
      </c>
    </row>
    <row r="41" spans="1:5" x14ac:dyDescent="0.25">
      <c r="A41" s="43">
        <v>32</v>
      </c>
      <c r="B41" s="44">
        <v>9.99</v>
      </c>
      <c r="C41" s="44">
        <v>9.99</v>
      </c>
      <c r="D41" s="44">
        <v>12.8</v>
      </c>
      <c r="E41" s="44">
        <v>12.8</v>
      </c>
    </row>
    <row r="42" spans="1:5" x14ac:dyDescent="0.25">
      <c r="A42" s="43">
        <v>33</v>
      </c>
      <c r="B42" s="44">
        <v>10.130000000000001</v>
      </c>
      <c r="C42" s="44">
        <v>10.130000000000001</v>
      </c>
      <c r="D42" s="44">
        <v>12.99</v>
      </c>
      <c r="E42" s="44">
        <v>12.99</v>
      </c>
    </row>
    <row r="43" spans="1:5" x14ac:dyDescent="0.25">
      <c r="A43" s="43">
        <v>34</v>
      </c>
      <c r="B43" s="44">
        <v>10.28</v>
      </c>
      <c r="C43" s="44">
        <v>10.28</v>
      </c>
      <c r="D43" s="44">
        <v>13.18</v>
      </c>
      <c r="E43" s="44">
        <v>13.18</v>
      </c>
    </row>
    <row r="44" spans="1:5" x14ac:dyDescent="0.25">
      <c r="A44" s="43">
        <v>35</v>
      </c>
      <c r="B44" s="44">
        <v>10.42</v>
      </c>
      <c r="C44" s="44">
        <v>10.42</v>
      </c>
      <c r="D44" s="44">
        <v>13.38</v>
      </c>
      <c r="E44" s="44">
        <v>13.38</v>
      </c>
    </row>
    <row r="45" spans="1:5" x14ac:dyDescent="0.25">
      <c r="A45" s="43">
        <v>36</v>
      </c>
      <c r="B45" s="44">
        <v>10.57</v>
      </c>
      <c r="C45" s="44">
        <v>10.57</v>
      </c>
      <c r="D45" s="44">
        <v>13.58</v>
      </c>
      <c r="E45" s="44">
        <v>13.58</v>
      </c>
    </row>
    <row r="46" spans="1:5" x14ac:dyDescent="0.25">
      <c r="A46" s="43">
        <v>37</v>
      </c>
      <c r="B46" s="44">
        <v>10.72</v>
      </c>
      <c r="C46" s="44">
        <v>10.72</v>
      </c>
      <c r="D46" s="44">
        <v>13.78</v>
      </c>
      <c r="E46" s="44">
        <v>13.78</v>
      </c>
    </row>
    <row r="47" spans="1:5" x14ac:dyDescent="0.25">
      <c r="A47" s="43">
        <v>38</v>
      </c>
      <c r="B47" s="44">
        <v>10.87</v>
      </c>
      <c r="C47" s="44">
        <v>10.87</v>
      </c>
      <c r="D47" s="44">
        <v>13.99</v>
      </c>
      <c r="E47" s="44">
        <v>13.99</v>
      </c>
    </row>
    <row r="48" spans="1:5" x14ac:dyDescent="0.25">
      <c r="A48" s="43">
        <v>39</v>
      </c>
      <c r="B48" s="44">
        <v>11.03</v>
      </c>
      <c r="C48" s="44">
        <v>11.03</v>
      </c>
      <c r="D48" s="44">
        <v>14.2</v>
      </c>
      <c r="E48" s="44">
        <v>14.2</v>
      </c>
    </row>
    <row r="49" spans="1:5" x14ac:dyDescent="0.25">
      <c r="A49" s="43">
        <v>40</v>
      </c>
      <c r="B49" s="44">
        <v>11.19</v>
      </c>
      <c r="C49" s="44">
        <v>11.19</v>
      </c>
      <c r="D49" s="44">
        <v>14.41</v>
      </c>
      <c r="E49" s="44">
        <v>14.41</v>
      </c>
    </row>
    <row r="50" spans="1:5" x14ac:dyDescent="0.25">
      <c r="A50" s="43">
        <v>41</v>
      </c>
      <c r="B50" s="44">
        <v>11.35</v>
      </c>
      <c r="C50" s="44">
        <v>11.35</v>
      </c>
      <c r="D50" s="44">
        <v>14.63</v>
      </c>
      <c r="E50" s="44">
        <v>14.63</v>
      </c>
    </row>
    <row r="51" spans="1:5" x14ac:dyDescent="0.25">
      <c r="A51" s="43">
        <v>42</v>
      </c>
      <c r="B51" s="44">
        <v>11.51</v>
      </c>
      <c r="C51" s="44">
        <v>11.51</v>
      </c>
      <c r="D51" s="44">
        <v>14.86</v>
      </c>
      <c r="E51" s="44">
        <v>14.86</v>
      </c>
    </row>
    <row r="52" spans="1:5" x14ac:dyDescent="0.25">
      <c r="A52" s="43">
        <v>43</v>
      </c>
      <c r="B52" s="44">
        <v>11.68</v>
      </c>
      <c r="C52" s="44">
        <v>11.68</v>
      </c>
      <c r="D52" s="44">
        <v>15.09</v>
      </c>
      <c r="E52" s="44">
        <v>15.09</v>
      </c>
    </row>
    <row r="53" spans="1:5" x14ac:dyDescent="0.25">
      <c r="A53" s="43">
        <v>44</v>
      </c>
      <c r="B53" s="44">
        <v>11.86</v>
      </c>
      <c r="C53" s="44">
        <v>11.86</v>
      </c>
      <c r="D53" s="44">
        <v>15.32</v>
      </c>
      <c r="E53" s="44">
        <v>15.32</v>
      </c>
    </row>
    <row r="54" spans="1:5" x14ac:dyDescent="0.25">
      <c r="A54" s="43">
        <v>45</v>
      </c>
      <c r="B54" s="44">
        <v>12.04</v>
      </c>
      <c r="C54" s="44">
        <v>12.04</v>
      </c>
      <c r="D54" s="44">
        <v>15.56</v>
      </c>
      <c r="E54" s="44">
        <v>15.56</v>
      </c>
    </row>
    <row r="55" spans="1:5" x14ac:dyDescent="0.25">
      <c r="A55" s="43">
        <v>46</v>
      </c>
      <c r="B55" s="44">
        <v>12.22</v>
      </c>
      <c r="C55" s="44">
        <v>12.22</v>
      </c>
      <c r="D55" s="44">
        <v>15.81</v>
      </c>
      <c r="E55" s="44">
        <v>15.81</v>
      </c>
    </row>
    <row r="56" spans="1:5" x14ac:dyDescent="0.25">
      <c r="A56" s="43">
        <v>47</v>
      </c>
      <c r="B56" s="44">
        <v>12.4</v>
      </c>
      <c r="C56" s="44">
        <v>12.4</v>
      </c>
      <c r="D56" s="44">
        <v>16.059999999999999</v>
      </c>
      <c r="E56" s="44">
        <v>16.059999999999999</v>
      </c>
    </row>
    <row r="57" spans="1:5" x14ac:dyDescent="0.25">
      <c r="A57" s="43">
        <v>48</v>
      </c>
      <c r="B57" s="44">
        <v>12.6</v>
      </c>
      <c r="C57" s="44">
        <v>12.6</v>
      </c>
      <c r="D57" s="44">
        <v>16.32</v>
      </c>
      <c r="E57" s="44">
        <v>16.32</v>
      </c>
    </row>
    <row r="58" spans="1:5" x14ac:dyDescent="0.25">
      <c r="A58" s="43">
        <v>49</v>
      </c>
      <c r="B58" s="44">
        <v>12.79</v>
      </c>
      <c r="C58" s="44">
        <v>12.79</v>
      </c>
      <c r="D58" s="44">
        <v>16.59</v>
      </c>
      <c r="E58" s="44">
        <v>16.59</v>
      </c>
    </row>
    <row r="59" spans="1:5" x14ac:dyDescent="0.25">
      <c r="A59" s="43">
        <v>50</v>
      </c>
      <c r="B59" s="44">
        <v>12.99</v>
      </c>
      <c r="C59" s="44">
        <v>12.99</v>
      </c>
      <c r="D59" s="44">
        <v>16.87</v>
      </c>
      <c r="E59" s="44">
        <v>16.87</v>
      </c>
    </row>
    <row r="60" spans="1:5" x14ac:dyDescent="0.25">
      <c r="A60" s="43">
        <v>51</v>
      </c>
      <c r="B60" s="44">
        <v>13.2</v>
      </c>
      <c r="C60" s="44">
        <v>13.2</v>
      </c>
      <c r="D60" s="44">
        <v>17.149999999999999</v>
      </c>
      <c r="E60" s="44">
        <v>17.149999999999999</v>
      </c>
    </row>
    <row r="61" spans="1:5" x14ac:dyDescent="0.25">
      <c r="A61" s="43">
        <v>52</v>
      </c>
      <c r="B61" s="44">
        <v>13.42</v>
      </c>
      <c r="C61" s="44">
        <v>13.42</v>
      </c>
      <c r="D61" s="44">
        <v>17.440000000000001</v>
      </c>
      <c r="E61" s="44">
        <v>17.440000000000001</v>
      </c>
    </row>
    <row r="62" spans="1:5" x14ac:dyDescent="0.25">
      <c r="A62" s="43">
        <v>53</v>
      </c>
      <c r="B62" s="44">
        <v>13.64</v>
      </c>
      <c r="C62" s="44">
        <v>13.64</v>
      </c>
      <c r="D62" s="44">
        <v>17.739999999999998</v>
      </c>
      <c r="E62" s="44">
        <v>17.739999999999998</v>
      </c>
    </row>
    <row r="63" spans="1:5" x14ac:dyDescent="0.25">
      <c r="A63" s="43">
        <v>54</v>
      </c>
      <c r="B63" s="44">
        <v>13.86</v>
      </c>
      <c r="C63" s="44">
        <v>13.86</v>
      </c>
      <c r="D63" s="44">
        <v>18.05</v>
      </c>
      <c r="E63" s="44">
        <v>18.05</v>
      </c>
    </row>
    <row r="64" spans="1:5" x14ac:dyDescent="0.25">
      <c r="A64" s="43">
        <v>55</v>
      </c>
      <c r="B64" s="44">
        <v>14.1</v>
      </c>
      <c r="C64" s="44">
        <v>14.1</v>
      </c>
      <c r="D64" s="44">
        <v>18.37</v>
      </c>
      <c r="E64" s="44">
        <v>18.37</v>
      </c>
    </row>
    <row r="65" spans="1:5" x14ac:dyDescent="0.25">
      <c r="A65" s="43">
        <v>56</v>
      </c>
      <c r="B65" s="44">
        <v>14.34</v>
      </c>
      <c r="C65" s="44">
        <v>14.34</v>
      </c>
      <c r="D65" s="44">
        <v>18.7</v>
      </c>
      <c r="E65" s="44">
        <v>18.7</v>
      </c>
    </row>
    <row r="66" spans="1:5" x14ac:dyDescent="0.25">
      <c r="A66" s="43">
        <v>57</v>
      </c>
      <c r="B66" s="44">
        <v>14.59</v>
      </c>
      <c r="C66" s="44">
        <v>14.59</v>
      </c>
      <c r="D66" s="44">
        <v>19.04</v>
      </c>
      <c r="E66" s="44">
        <v>19.04</v>
      </c>
    </row>
    <row r="67" spans="1:5" x14ac:dyDescent="0.25">
      <c r="A67" s="43">
        <v>58</v>
      </c>
      <c r="B67" s="44">
        <v>14.85</v>
      </c>
      <c r="C67" s="44">
        <v>14.85</v>
      </c>
      <c r="D67" s="44">
        <v>19.399999999999999</v>
      </c>
      <c r="E67" s="44">
        <v>19.399999999999999</v>
      </c>
    </row>
    <row r="68" spans="1:5" x14ac:dyDescent="0.25">
      <c r="A68" s="43">
        <v>59</v>
      </c>
      <c r="B68" s="44">
        <v>15.12</v>
      </c>
      <c r="C68" s="44">
        <v>15.12</v>
      </c>
      <c r="D68" s="44">
        <v>19.77</v>
      </c>
      <c r="E68" s="44">
        <v>19.77</v>
      </c>
    </row>
    <row r="69" spans="1:5" x14ac:dyDescent="0.25">
      <c r="A69" s="43">
        <v>60</v>
      </c>
      <c r="B69" s="44">
        <v>15.41</v>
      </c>
      <c r="C69" s="44">
        <v>15.41</v>
      </c>
      <c r="D69" s="44">
        <v>19.64</v>
      </c>
      <c r="E69" s="44">
        <v>19.64</v>
      </c>
    </row>
    <row r="70" spans="1:5" x14ac:dyDescent="0.25">
      <c r="A70" s="43">
        <v>61</v>
      </c>
      <c r="B70" s="44">
        <v>15.7</v>
      </c>
      <c r="C70" s="44">
        <v>15.7</v>
      </c>
      <c r="D70" s="44">
        <v>19</v>
      </c>
      <c r="E70" s="44">
        <v>19</v>
      </c>
    </row>
    <row r="71" spans="1:5" x14ac:dyDescent="0.25">
      <c r="A71" s="43">
        <v>62</v>
      </c>
      <c r="B71" s="44">
        <v>16.02</v>
      </c>
      <c r="C71" s="44">
        <v>16.02</v>
      </c>
      <c r="D71" s="44">
        <v>18.36</v>
      </c>
      <c r="E71" s="44">
        <v>18.36</v>
      </c>
    </row>
    <row r="72" spans="1:5" x14ac:dyDescent="0.25">
      <c r="A72" s="43">
        <v>63</v>
      </c>
      <c r="B72" s="44">
        <v>16.350000000000001</v>
      </c>
      <c r="C72" s="44">
        <v>16.350000000000001</v>
      </c>
      <c r="D72" s="44">
        <v>17.72</v>
      </c>
      <c r="E72" s="44">
        <v>17.72</v>
      </c>
    </row>
    <row r="73" spans="1:5" x14ac:dyDescent="0.25">
      <c r="A73" s="43">
        <v>64</v>
      </c>
      <c r="B73" s="44">
        <v>16.7</v>
      </c>
      <c r="C73" s="44">
        <v>16.7</v>
      </c>
      <c r="D73" s="44">
        <v>17.079999999999998</v>
      </c>
      <c r="E73" s="44">
        <v>17.079999999999998</v>
      </c>
    </row>
    <row r="74" spans="1:5" x14ac:dyDescent="0.25">
      <c r="A74" s="43">
        <v>65</v>
      </c>
      <c r="B74" s="44">
        <v>16.55</v>
      </c>
      <c r="C74" s="44">
        <v>16.55</v>
      </c>
      <c r="D74" s="44">
        <v>16.45</v>
      </c>
      <c r="E74" s="44">
        <v>16.45</v>
      </c>
    </row>
    <row r="75" spans="1:5" x14ac:dyDescent="0.25">
      <c r="A75" s="43">
        <v>66</v>
      </c>
      <c r="B75" s="44">
        <v>15.89</v>
      </c>
      <c r="C75" s="44">
        <v>15.89</v>
      </c>
      <c r="D75" s="44">
        <v>15.83</v>
      </c>
      <c r="E75" s="44">
        <v>15.83</v>
      </c>
    </row>
    <row r="76" spans="1:5" x14ac:dyDescent="0.25">
      <c r="A76" s="43">
        <v>67</v>
      </c>
      <c r="B76" s="44">
        <v>15.23</v>
      </c>
      <c r="C76" s="44">
        <v>15.23</v>
      </c>
      <c r="D76" s="44">
        <v>15.2</v>
      </c>
      <c r="E76" s="44">
        <v>15.2</v>
      </c>
    </row>
    <row r="77" spans="1:5" x14ac:dyDescent="0.25">
      <c r="A77" s="43">
        <v>68</v>
      </c>
      <c r="B77" s="44">
        <v>14.58</v>
      </c>
      <c r="C77" s="44">
        <v>14.58</v>
      </c>
      <c r="D77" s="44">
        <v>14.57</v>
      </c>
      <c r="E77" s="44">
        <v>14.57</v>
      </c>
    </row>
    <row r="78" spans="1:5" x14ac:dyDescent="0.25">
      <c r="A78" s="43">
        <v>69</v>
      </c>
      <c r="B78" s="44">
        <v>13.95</v>
      </c>
      <c r="C78" s="44">
        <v>13.95</v>
      </c>
      <c r="D78" s="44">
        <v>13.94</v>
      </c>
      <c r="E78" s="44">
        <v>13.94</v>
      </c>
    </row>
    <row r="79" spans="1:5" x14ac:dyDescent="0.25">
      <c r="A79" s="43">
        <v>70</v>
      </c>
      <c r="B79" s="44">
        <v>13.32</v>
      </c>
      <c r="C79" s="44">
        <v>13.32</v>
      </c>
      <c r="D79" s="44">
        <v>13.32</v>
      </c>
      <c r="E79" s="44">
        <v>13.32</v>
      </c>
    </row>
    <row r="80" spans="1:5" x14ac:dyDescent="0.25">
      <c r="A80" s="43">
        <v>71</v>
      </c>
      <c r="B80" s="44">
        <v>12.7</v>
      </c>
      <c r="C80" s="44">
        <v>12.7</v>
      </c>
      <c r="D80" s="44">
        <v>12.7</v>
      </c>
      <c r="E80" s="44">
        <v>12.7</v>
      </c>
    </row>
    <row r="81" spans="1:5" x14ac:dyDescent="0.25">
      <c r="A81" s="43">
        <v>72</v>
      </c>
      <c r="B81" s="44">
        <v>12.08</v>
      </c>
      <c r="C81" s="44">
        <v>12.08</v>
      </c>
      <c r="D81" s="44">
        <v>12.08</v>
      </c>
      <c r="E81" s="44">
        <v>12.08</v>
      </c>
    </row>
    <row r="82" spans="1:5" x14ac:dyDescent="0.25">
      <c r="A82" s="43">
        <v>73</v>
      </c>
      <c r="B82" s="44">
        <v>11.47</v>
      </c>
      <c r="C82" s="44">
        <v>11.47</v>
      </c>
      <c r="D82" s="44">
        <v>11.47</v>
      </c>
      <c r="E82" s="44">
        <v>11.47</v>
      </c>
    </row>
    <row r="83" spans="1:5" x14ac:dyDescent="0.25">
      <c r="A83" s="43">
        <v>74</v>
      </c>
      <c r="B83" s="44">
        <v>10.86</v>
      </c>
      <c r="C83" s="44">
        <v>10.86</v>
      </c>
      <c r="D83" s="44">
        <v>10.86</v>
      </c>
      <c r="E83" s="44">
        <v>10.86</v>
      </c>
    </row>
  </sheetData>
  <sheetProtection algorithmName="SHA-512" hashValue="HijeKsxT8wqjbMaNm1XB54TJFutkKQ7hBr49AdjPDjvgs0sYHb0wSeBW9INwbaM7XQX5XiX+lMmUBTJTmql61w==" saltValue="AQp/rcyv/DeADGmChlE54g==" spinCount="100000" sheet="1" objects="1" scenarios="1"/>
  <conditionalFormatting sqref="A6:A21">
    <cfRule type="expression" dxfId="183" priority="1" stopIfTrue="1">
      <formula>MOD(ROW(),2)=0</formula>
    </cfRule>
    <cfRule type="expression" dxfId="182" priority="2" stopIfTrue="1">
      <formula>MOD(ROW(),2)&lt;&gt;0</formula>
    </cfRule>
  </conditionalFormatting>
  <conditionalFormatting sqref="B6:E21">
    <cfRule type="expression" dxfId="181" priority="3" stopIfTrue="1">
      <formula>MOD(ROW(),2)=0</formula>
    </cfRule>
    <cfRule type="expression" dxfId="180" priority="4" stopIfTrue="1">
      <formula>MOD(ROW(),2)&lt;&gt;0</formula>
    </cfRule>
  </conditionalFormatting>
  <conditionalFormatting sqref="A26:A83">
    <cfRule type="expression" dxfId="179" priority="5" stopIfTrue="1">
      <formula>MOD(ROW(),2)=0</formula>
    </cfRule>
    <cfRule type="expression" dxfId="178" priority="6" stopIfTrue="1">
      <formula>MOD(ROW(),2)&lt;&gt;0</formula>
    </cfRule>
  </conditionalFormatting>
  <conditionalFormatting sqref="B26:E83">
    <cfRule type="expression" dxfId="177" priority="7" stopIfTrue="1">
      <formula>MOD(ROW(),2)=0</formula>
    </cfRule>
    <cfRule type="expression" dxfId="176"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44FE-246E-4A26-B695-A4B9B5288878}">
  <sheetPr codeName="Sheet75"/>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Fire_S - Consolidated Factor Spreadsheet</v>
      </c>
    </row>
    <row r="3" spans="1:11" s="1" customFormat="1" ht="15.5" x14ac:dyDescent="0.35">
      <c r="A3" s="30" t="s">
        <v>2</v>
      </c>
      <c r="B3" s="3" t="str">
        <f>TABLE_FACTOR_TYPE_1 &amp; " - x-" &amp; TABLE_SERIES_NUMBER_1</f>
        <v>Scheme Pays AA - x-609</v>
      </c>
    </row>
    <row r="6" spans="1:11" x14ac:dyDescent="0.25">
      <c r="A6" s="40" t="s">
        <v>390</v>
      </c>
      <c r="B6" s="47" t="s">
        <v>391</v>
      </c>
      <c r="C6" s="47"/>
      <c r="D6" s="47"/>
      <c r="E6" s="47"/>
      <c r="F6" s="47"/>
      <c r="G6" s="47"/>
      <c r="H6" s="47"/>
      <c r="I6" s="47"/>
      <c r="J6" s="47"/>
      <c r="K6" s="47"/>
    </row>
    <row r="7" spans="1:11" x14ac:dyDescent="0.25">
      <c r="A7" s="40" t="s">
        <v>392</v>
      </c>
      <c r="B7" s="47" t="s">
        <v>31</v>
      </c>
      <c r="C7" s="47"/>
      <c r="D7" s="47"/>
      <c r="E7" s="47"/>
      <c r="F7" s="47"/>
      <c r="G7" s="47"/>
      <c r="H7" s="47"/>
      <c r="I7" s="47"/>
      <c r="J7" s="47"/>
      <c r="K7" s="47"/>
    </row>
    <row r="8" spans="1:11" x14ac:dyDescent="0.25">
      <c r="A8" s="40" t="s">
        <v>138</v>
      </c>
      <c r="B8" s="47">
        <v>2006</v>
      </c>
      <c r="C8" s="47"/>
      <c r="D8" s="47"/>
      <c r="E8" s="47"/>
      <c r="F8" s="47"/>
      <c r="G8" s="47"/>
      <c r="H8" s="47"/>
      <c r="I8" s="47"/>
      <c r="J8" s="47"/>
      <c r="K8" s="47"/>
    </row>
    <row r="9" spans="1:11" x14ac:dyDescent="0.25">
      <c r="A9" s="40" t="s">
        <v>139</v>
      </c>
      <c r="B9" s="47" t="s">
        <v>313</v>
      </c>
      <c r="C9" s="47"/>
      <c r="D9" s="47"/>
      <c r="E9" s="47"/>
      <c r="F9" s="47"/>
      <c r="G9" s="47"/>
      <c r="H9" s="47"/>
      <c r="I9" s="47"/>
      <c r="J9" s="47"/>
      <c r="K9" s="47"/>
    </row>
    <row r="10" spans="1:11" x14ac:dyDescent="0.25">
      <c r="A10" s="40" t="s">
        <v>6</v>
      </c>
      <c r="B10" s="47" t="s">
        <v>341</v>
      </c>
      <c r="C10" s="47"/>
      <c r="D10" s="47"/>
      <c r="E10" s="47"/>
      <c r="F10" s="47"/>
      <c r="G10" s="47"/>
      <c r="H10" s="47"/>
      <c r="I10" s="47"/>
      <c r="J10" s="47"/>
      <c r="K10" s="47"/>
    </row>
    <row r="11" spans="1:11" x14ac:dyDescent="0.25">
      <c r="A11" s="40" t="s">
        <v>140</v>
      </c>
      <c r="B11" s="47" t="s">
        <v>233</v>
      </c>
      <c r="C11" s="47"/>
      <c r="D11" s="47"/>
      <c r="E11" s="47"/>
      <c r="F11" s="47"/>
      <c r="G11" s="47"/>
      <c r="H11" s="47"/>
      <c r="I11" s="47"/>
      <c r="J11" s="47"/>
      <c r="K11" s="47"/>
    </row>
    <row r="12" spans="1:11" x14ac:dyDescent="0.25">
      <c r="A12" s="40" t="s">
        <v>141</v>
      </c>
      <c r="B12" s="47" t="s">
        <v>247</v>
      </c>
      <c r="C12" s="47"/>
      <c r="D12" s="47"/>
      <c r="E12" s="47"/>
      <c r="F12" s="47"/>
      <c r="G12" s="47"/>
      <c r="H12" s="47"/>
      <c r="I12" s="47"/>
      <c r="J12" s="47"/>
      <c r="K12" s="47"/>
    </row>
    <row r="13" spans="1:11" x14ac:dyDescent="0.25">
      <c r="A13" s="40" t="s">
        <v>393</v>
      </c>
      <c r="B13" s="47">
        <v>1</v>
      </c>
      <c r="C13" s="47"/>
      <c r="D13" s="47"/>
      <c r="E13" s="47"/>
      <c r="F13" s="47"/>
      <c r="G13" s="47"/>
      <c r="H13" s="47"/>
      <c r="I13" s="47"/>
      <c r="J13" s="47"/>
      <c r="K13" s="47"/>
    </row>
    <row r="14" spans="1:11" x14ac:dyDescent="0.25">
      <c r="A14" s="40" t="s">
        <v>143</v>
      </c>
      <c r="B14" s="47">
        <v>609</v>
      </c>
      <c r="C14" s="47"/>
      <c r="D14" s="47"/>
      <c r="E14" s="47"/>
      <c r="F14" s="47"/>
      <c r="G14" s="47"/>
      <c r="H14" s="47"/>
      <c r="I14" s="47"/>
      <c r="J14" s="47"/>
      <c r="K14" s="47"/>
    </row>
    <row r="15" spans="1:11" x14ac:dyDescent="0.25">
      <c r="A15" s="40" t="s">
        <v>394</v>
      </c>
      <c r="B15" s="47" t="s">
        <v>342</v>
      </c>
      <c r="C15" s="47"/>
      <c r="D15" s="47"/>
      <c r="E15" s="47"/>
      <c r="F15" s="47"/>
      <c r="G15" s="47"/>
      <c r="H15" s="47"/>
      <c r="I15" s="47"/>
      <c r="J15" s="47"/>
      <c r="K15" s="47"/>
    </row>
    <row r="16" spans="1:11" x14ac:dyDescent="0.25">
      <c r="A16" s="40" t="s">
        <v>145</v>
      </c>
      <c r="B16" s="47" t="s">
        <v>323</v>
      </c>
      <c r="C16" s="47"/>
      <c r="D16" s="47"/>
      <c r="E16" s="47"/>
      <c r="F16" s="47"/>
      <c r="G16" s="47"/>
      <c r="H16" s="47"/>
      <c r="I16" s="47"/>
      <c r="J16" s="47"/>
      <c r="K16" s="47"/>
    </row>
    <row r="17" spans="1:11" x14ac:dyDescent="0.25">
      <c r="A17" s="41" t="s">
        <v>395</v>
      </c>
      <c r="B17" s="47"/>
      <c r="C17" s="47"/>
      <c r="D17" s="47"/>
      <c r="E17" s="47"/>
      <c r="F17" s="47"/>
      <c r="G17" s="47"/>
      <c r="H17" s="47"/>
      <c r="I17" s="47"/>
      <c r="J17" s="47"/>
      <c r="K17" s="47"/>
    </row>
    <row r="18" spans="1:11" x14ac:dyDescent="0.25">
      <c r="A18" s="40" t="s">
        <v>147</v>
      </c>
      <c r="B18" s="48">
        <v>45135</v>
      </c>
      <c r="C18" s="48"/>
      <c r="D18" s="48"/>
      <c r="E18" s="48"/>
      <c r="F18" s="48"/>
      <c r="G18" s="48"/>
      <c r="H18" s="48"/>
      <c r="I18" s="48"/>
      <c r="J18" s="48"/>
      <c r="K18" s="48"/>
    </row>
    <row r="19" spans="1:11" x14ac:dyDescent="0.25">
      <c r="A19" s="40" t="s">
        <v>148</v>
      </c>
      <c r="B19" s="48">
        <v>45135</v>
      </c>
      <c r="C19" s="48"/>
      <c r="D19" s="48"/>
      <c r="E19" s="48"/>
      <c r="F19" s="48"/>
      <c r="G19" s="48"/>
      <c r="H19" s="48"/>
      <c r="I19" s="48"/>
      <c r="J19" s="48"/>
      <c r="K19" s="48"/>
    </row>
    <row r="20" spans="1:11" x14ac:dyDescent="0.25">
      <c r="A20" s="40" t="s">
        <v>149</v>
      </c>
      <c r="B20" s="47" t="s">
        <v>158</v>
      </c>
      <c r="C20" s="47"/>
      <c r="D20" s="47"/>
      <c r="E20" s="47"/>
      <c r="F20" s="47"/>
      <c r="G20" s="47"/>
      <c r="H20" s="47"/>
      <c r="I20" s="47"/>
      <c r="J20" s="47"/>
      <c r="K20" s="47"/>
    </row>
    <row r="21" spans="1:11" x14ac:dyDescent="0.25">
      <c r="A21" s="40" t="s">
        <v>396</v>
      </c>
      <c r="B21" s="47" t="s">
        <v>78</v>
      </c>
      <c r="C21" s="47"/>
      <c r="D21" s="47"/>
      <c r="E21" s="47"/>
      <c r="F21" s="47"/>
      <c r="G21" s="47"/>
      <c r="H21" s="47"/>
      <c r="I21" s="47"/>
      <c r="J21" s="47"/>
      <c r="K21" s="47"/>
    </row>
    <row r="23" spans="1:11" x14ac:dyDescent="0.25">
      <c r="A23" s="23" t="str">
        <f>HYPERLINK("#'Factor List'!A1", "Back to Factor List")</f>
        <v>Back to Factor List</v>
      </c>
      <c r="B23" s="23" t="str">
        <f>HYPERLINK("#'Assumptions'!A1", "Assumptions")</f>
        <v>Assumptions</v>
      </c>
    </row>
    <row r="26" spans="1:11" s="57" customFormat="1" ht="13" x14ac:dyDescent="0.25">
      <c r="A26" s="56" t="s">
        <v>412</v>
      </c>
      <c r="B26" s="56">
        <v>55</v>
      </c>
      <c r="C26" s="56">
        <v>56</v>
      </c>
      <c r="D26" s="56">
        <v>57</v>
      </c>
      <c r="E26" s="56">
        <v>58</v>
      </c>
      <c r="F26" s="56">
        <v>59</v>
      </c>
      <c r="G26" s="56">
        <v>60</v>
      </c>
      <c r="H26" s="56">
        <v>61</v>
      </c>
      <c r="I26" s="56">
        <v>62</v>
      </c>
      <c r="J26" s="56">
        <v>63</v>
      </c>
      <c r="K26" s="56">
        <v>64</v>
      </c>
    </row>
    <row r="27" spans="1:11" x14ac:dyDescent="0.25">
      <c r="A27" s="43">
        <v>0</v>
      </c>
      <c r="B27" s="45">
        <v>0.60899999999999999</v>
      </c>
      <c r="C27" s="45">
        <v>0.63600000000000001</v>
      </c>
      <c r="D27" s="45">
        <v>0.66500000000000004</v>
      </c>
      <c r="E27" s="45">
        <v>0.69499999999999995</v>
      </c>
      <c r="F27" s="45">
        <v>0.72899999999999998</v>
      </c>
      <c r="G27" s="45">
        <v>0.76500000000000001</v>
      </c>
      <c r="H27" s="45">
        <v>0.80400000000000005</v>
      </c>
      <c r="I27" s="45">
        <v>0.84599999999999997</v>
      </c>
      <c r="J27" s="45">
        <v>0.89300000000000002</v>
      </c>
      <c r="K27" s="45">
        <v>0.94399999999999995</v>
      </c>
    </row>
    <row r="28" spans="1:11" x14ac:dyDescent="0.25">
      <c r="A28" s="43">
        <v>1</v>
      </c>
      <c r="B28" s="45">
        <v>0.61199999999999999</v>
      </c>
      <c r="C28" s="45">
        <v>0.63800000000000001</v>
      </c>
      <c r="D28" s="45">
        <v>0.66700000000000004</v>
      </c>
      <c r="E28" s="45">
        <v>0.69799999999999995</v>
      </c>
      <c r="F28" s="45">
        <v>0.73199999999999998</v>
      </c>
      <c r="G28" s="45">
        <v>0.76800000000000002</v>
      </c>
      <c r="H28" s="45">
        <v>0.80700000000000005</v>
      </c>
      <c r="I28" s="45">
        <v>0.85</v>
      </c>
      <c r="J28" s="45">
        <v>0.89700000000000002</v>
      </c>
      <c r="K28" s="45">
        <v>0.94899999999999995</v>
      </c>
    </row>
    <row r="29" spans="1:11" x14ac:dyDescent="0.25">
      <c r="A29" s="43">
        <v>2</v>
      </c>
      <c r="B29" s="45">
        <v>0.61399999999999999</v>
      </c>
      <c r="C29" s="45">
        <v>0.64100000000000001</v>
      </c>
      <c r="D29" s="45">
        <v>0.67</v>
      </c>
      <c r="E29" s="45">
        <v>0.70099999999999996</v>
      </c>
      <c r="F29" s="45">
        <v>0.73499999999999999</v>
      </c>
      <c r="G29" s="45">
        <v>0.77100000000000002</v>
      </c>
      <c r="H29" s="45">
        <v>0.81100000000000005</v>
      </c>
      <c r="I29" s="45">
        <v>0.85399999999999998</v>
      </c>
      <c r="J29" s="45">
        <v>0.90200000000000002</v>
      </c>
      <c r="K29" s="45">
        <v>0.95299999999999996</v>
      </c>
    </row>
    <row r="30" spans="1:11" x14ac:dyDescent="0.25">
      <c r="A30" s="43">
        <v>3</v>
      </c>
      <c r="B30" s="45">
        <v>0.61599999999999999</v>
      </c>
      <c r="C30" s="45">
        <v>0.64300000000000002</v>
      </c>
      <c r="D30" s="45">
        <v>0.67200000000000004</v>
      </c>
      <c r="E30" s="45">
        <v>0.70399999999999996</v>
      </c>
      <c r="F30" s="45">
        <v>0.73799999999999999</v>
      </c>
      <c r="G30" s="45">
        <v>0.77400000000000002</v>
      </c>
      <c r="H30" s="45">
        <v>0.81499999999999995</v>
      </c>
      <c r="I30" s="45">
        <v>0.85799999999999998</v>
      </c>
      <c r="J30" s="45">
        <v>0.90600000000000003</v>
      </c>
      <c r="K30" s="45">
        <v>0.95799999999999996</v>
      </c>
    </row>
    <row r="31" spans="1:11" x14ac:dyDescent="0.25">
      <c r="A31" s="43">
        <v>4</v>
      </c>
      <c r="B31" s="45">
        <v>0.61799999999999999</v>
      </c>
      <c r="C31" s="45">
        <v>0.64500000000000002</v>
      </c>
      <c r="D31" s="45">
        <v>0.67500000000000004</v>
      </c>
      <c r="E31" s="45">
        <v>0.70599999999999996</v>
      </c>
      <c r="F31" s="45">
        <v>0.74099999999999999</v>
      </c>
      <c r="G31" s="45">
        <v>0.77800000000000002</v>
      </c>
      <c r="H31" s="45">
        <v>0.81799999999999995</v>
      </c>
      <c r="I31" s="45">
        <v>0.86199999999999999</v>
      </c>
      <c r="J31" s="45">
        <v>0.91</v>
      </c>
      <c r="K31" s="45">
        <v>0.96299999999999997</v>
      </c>
    </row>
    <row r="32" spans="1:11" x14ac:dyDescent="0.25">
      <c r="A32" s="43">
        <v>5</v>
      </c>
      <c r="B32" s="45">
        <v>0.62</v>
      </c>
      <c r="C32" s="45">
        <v>0.64800000000000002</v>
      </c>
      <c r="D32" s="45">
        <v>0.67700000000000005</v>
      </c>
      <c r="E32" s="45">
        <v>0.70899999999999996</v>
      </c>
      <c r="F32" s="45">
        <v>0.74399999999999999</v>
      </c>
      <c r="G32" s="45">
        <v>0.78100000000000003</v>
      </c>
      <c r="H32" s="45">
        <v>0.82199999999999995</v>
      </c>
      <c r="I32" s="45">
        <v>0.86599999999999999</v>
      </c>
      <c r="J32" s="45">
        <v>0.91400000000000003</v>
      </c>
      <c r="K32" s="45">
        <v>0.96699999999999997</v>
      </c>
    </row>
    <row r="33" spans="1:11" x14ac:dyDescent="0.25">
      <c r="A33" s="43">
        <v>6</v>
      </c>
      <c r="B33" s="45">
        <v>0.623</v>
      </c>
      <c r="C33" s="45">
        <v>0.65</v>
      </c>
      <c r="D33" s="45">
        <v>0.68</v>
      </c>
      <c r="E33" s="45">
        <v>0.71199999999999997</v>
      </c>
      <c r="F33" s="45">
        <v>0.747</v>
      </c>
      <c r="G33" s="45">
        <v>0.78400000000000003</v>
      </c>
      <c r="H33" s="45">
        <v>0.82499999999999996</v>
      </c>
      <c r="I33" s="45">
        <v>0.87</v>
      </c>
      <c r="J33" s="45">
        <v>0.91800000000000004</v>
      </c>
      <c r="K33" s="45">
        <v>0.97199999999999998</v>
      </c>
    </row>
    <row r="34" spans="1:11" x14ac:dyDescent="0.25">
      <c r="A34" s="43">
        <v>7</v>
      </c>
      <c r="B34" s="45">
        <v>0.625</v>
      </c>
      <c r="C34" s="45">
        <v>0.65300000000000002</v>
      </c>
      <c r="D34" s="45">
        <v>0.68200000000000005</v>
      </c>
      <c r="E34" s="45">
        <v>0.71499999999999997</v>
      </c>
      <c r="F34" s="45">
        <v>0.75</v>
      </c>
      <c r="G34" s="45">
        <v>0.78800000000000003</v>
      </c>
      <c r="H34" s="45">
        <v>0.82899999999999996</v>
      </c>
      <c r="I34" s="45">
        <v>0.874</v>
      </c>
      <c r="J34" s="45">
        <v>0.92300000000000004</v>
      </c>
      <c r="K34" s="45">
        <v>0.97699999999999998</v>
      </c>
    </row>
    <row r="35" spans="1:11" x14ac:dyDescent="0.25">
      <c r="A35" s="43">
        <v>8</v>
      </c>
      <c r="B35" s="45">
        <v>0.627</v>
      </c>
      <c r="C35" s="45">
        <v>0.65500000000000003</v>
      </c>
      <c r="D35" s="45">
        <v>0.68500000000000005</v>
      </c>
      <c r="E35" s="45">
        <v>0.71799999999999997</v>
      </c>
      <c r="F35" s="45">
        <v>0.753</v>
      </c>
      <c r="G35" s="45">
        <v>0.79100000000000004</v>
      </c>
      <c r="H35" s="45">
        <v>0.83199999999999996</v>
      </c>
      <c r="I35" s="45">
        <v>0.877</v>
      </c>
      <c r="J35" s="45">
        <v>0.92700000000000005</v>
      </c>
      <c r="K35" s="45">
        <v>0.98099999999999998</v>
      </c>
    </row>
    <row r="36" spans="1:11" x14ac:dyDescent="0.25">
      <c r="A36" s="43">
        <v>9</v>
      </c>
      <c r="B36" s="45">
        <v>0.629</v>
      </c>
      <c r="C36" s="45">
        <v>0.65700000000000003</v>
      </c>
      <c r="D36" s="45">
        <v>0.68799999999999994</v>
      </c>
      <c r="E36" s="45">
        <v>0.72</v>
      </c>
      <c r="F36" s="45">
        <v>0.75600000000000001</v>
      </c>
      <c r="G36" s="45">
        <v>0.79400000000000004</v>
      </c>
      <c r="H36" s="45">
        <v>0.83599999999999997</v>
      </c>
      <c r="I36" s="45">
        <v>0.88100000000000001</v>
      </c>
      <c r="J36" s="45">
        <v>0.93100000000000005</v>
      </c>
      <c r="K36" s="45">
        <v>0.98599999999999999</v>
      </c>
    </row>
    <row r="37" spans="1:11" x14ac:dyDescent="0.25">
      <c r="A37" s="43">
        <v>10</v>
      </c>
      <c r="B37" s="45">
        <v>0.63100000000000001</v>
      </c>
      <c r="C37" s="45">
        <v>0.66</v>
      </c>
      <c r="D37" s="45">
        <v>0.69</v>
      </c>
      <c r="E37" s="45">
        <v>0.72299999999999998</v>
      </c>
      <c r="F37" s="45">
        <v>0.75900000000000001</v>
      </c>
      <c r="G37" s="45">
        <v>0.79700000000000004</v>
      </c>
      <c r="H37" s="45">
        <v>0.83899999999999997</v>
      </c>
      <c r="I37" s="45">
        <v>0.88500000000000001</v>
      </c>
      <c r="J37" s="45">
        <v>0.93500000000000005</v>
      </c>
      <c r="K37" s="45">
        <v>0.99099999999999999</v>
      </c>
    </row>
    <row r="38" spans="1:11" x14ac:dyDescent="0.25">
      <c r="A38" s="43">
        <v>11</v>
      </c>
      <c r="B38" s="45">
        <v>0.63400000000000001</v>
      </c>
      <c r="C38" s="45">
        <v>0.66200000000000003</v>
      </c>
      <c r="D38" s="45">
        <v>0.69299999999999995</v>
      </c>
      <c r="E38" s="45">
        <v>0.72599999999999998</v>
      </c>
      <c r="F38" s="45">
        <v>0.76200000000000001</v>
      </c>
      <c r="G38" s="45">
        <v>0.80100000000000005</v>
      </c>
      <c r="H38" s="45">
        <v>0.84299999999999997</v>
      </c>
      <c r="I38" s="45">
        <v>0.88900000000000001</v>
      </c>
      <c r="J38" s="45">
        <v>0.94</v>
      </c>
      <c r="K38" s="45">
        <v>0.995</v>
      </c>
    </row>
  </sheetData>
  <sheetProtection algorithmName="SHA-512" hashValue="rrAuCFymxL8ydNl50HGnWmj+WkimFYHCrEDbvVzmArvvsrQKz9/HL2hA91N6zJW+McuR9CiEAsDfn+DNfi453g==" saltValue="BJAQjjaSZX7bDndu9AFI0w==" spinCount="100000" sheet="1" objects="1" scenarios="1"/>
  <conditionalFormatting sqref="A6:A21">
    <cfRule type="expression" dxfId="173" priority="1" stopIfTrue="1">
      <formula>MOD(ROW(),2)=0</formula>
    </cfRule>
    <cfRule type="expression" dxfId="172" priority="2" stopIfTrue="1">
      <formula>MOD(ROW(),2)&lt;&gt;0</formula>
    </cfRule>
  </conditionalFormatting>
  <conditionalFormatting sqref="B6:K21">
    <cfRule type="expression" dxfId="171" priority="3" stopIfTrue="1">
      <formula>MOD(ROW(),2)=0</formula>
    </cfRule>
    <cfRule type="expression" dxfId="170" priority="4" stopIfTrue="1">
      <formula>MOD(ROW(),2)&lt;&gt;0</formula>
    </cfRule>
  </conditionalFormatting>
  <conditionalFormatting sqref="A26:A38">
    <cfRule type="expression" dxfId="169" priority="5" stopIfTrue="1">
      <formula>MOD(ROW(),2)=0</formula>
    </cfRule>
    <cfRule type="expression" dxfId="168" priority="6" stopIfTrue="1">
      <formula>MOD(ROW(),2)&lt;&gt;0</formula>
    </cfRule>
  </conditionalFormatting>
  <conditionalFormatting sqref="B26:K38">
    <cfRule type="expression" dxfId="167" priority="7" stopIfTrue="1">
      <formula>MOD(ROW(),2)=0</formula>
    </cfRule>
    <cfRule type="expression" dxfId="166"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F9D93-C999-4FF4-873D-0895314FC433}">
  <sheetPr codeName="Sheet76"/>
  <dimension ref="A1:F38"/>
  <sheetViews>
    <sheetView showGridLines="0" workbookViewId="0">
      <selection activeCell="A6" sqref="A6"/>
    </sheetView>
  </sheetViews>
  <sheetFormatPr defaultRowHeight="12.5" x14ac:dyDescent="0.25"/>
  <cols>
    <col min="1" max="1" width="31.6328125" customWidth="1"/>
    <col min="2" max="6" width="22.6328125" customWidth="1"/>
  </cols>
  <sheetData>
    <row r="1" spans="1:6" s="1" customFormat="1" ht="20" x14ac:dyDescent="0.4">
      <c r="A1" s="2" t="s">
        <v>0</v>
      </c>
    </row>
    <row r="2" spans="1:6" s="1" customFormat="1" ht="15.5" x14ac:dyDescent="0.35">
      <c r="A2" s="30" t="s">
        <v>1</v>
      </c>
      <c r="B2" s="3" t="str">
        <f>wb_title</f>
        <v>Fire_S - Consolidated Factor Spreadsheet</v>
      </c>
    </row>
    <row r="3" spans="1:6" s="1" customFormat="1" ht="15.5" x14ac:dyDescent="0.35">
      <c r="A3" s="30" t="s">
        <v>2</v>
      </c>
      <c r="B3" s="3" t="str">
        <f>TABLE_FACTOR_TYPE_1 &amp; " - x-" &amp; TABLE_SERIES_NUMBER_1</f>
        <v>Scheme Pays AA - x-610</v>
      </c>
    </row>
    <row r="6" spans="1:6" x14ac:dyDescent="0.25">
      <c r="A6" s="40" t="s">
        <v>390</v>
      </c>
      <c r="B6" s="47" t="s">
        <v>391</v>
      </c>
      <c r="C6" s="47"/>
      <c r="D6" s="47"/>
      <c r="E6" s="47"/>
      <c r="F6" s="47"/>
    </row>
    <row r="7" spans="1:6" x14ac:dyDescent="0.25">
      <c r="A7" s="40" t="s">
        <v>392</v>
      </c>
      <c r="B7" s="47" t="s">
        <v>31</v>
      </c>
      <c r="C7" s="47"/>
      <c r="D7" s="47"/>
      <c r="E7" s="47"/>
      <c r="F7" s="47"/>
    </row>
    <row r="8" spans="1:6" x14ac:dyDescent="0.25">
      <c r="A8" s="40" t="s">
        <v>138</v>
      </c>
      <c r="B8" s="47">
        <v>2006</v>
      </c>
      <c r="C8" s="47"/>
      <c r="D8" s="47"/>
      <c r="E8" s="47"/>
      <c r="F8" s="47"/>
    </row>
    <row r="9" spans="1:6" x14ac:dyDescent="0.25">
      <c r="A9" s="40" t="s">
        <v>139</v>
      </c>
      <c r="B9" s="47" t="s">
        <v>313</v>
      </c>
      <c r="C9" s="47"/>
      <c r="D9" s="47"/>
      <c r="E9" s="47"/>
      <c r="F9" s="47"/>
    </row>
    <row r="10" spans="1:6" ht="25" x14ac:dyDescent="0.25">
      <c r="A10" s="40" t="s">
        <v>6</v>
      </c>
      <c r="B10" s="47" t="s">
        <v>343</v>
      </c>
      <c r="C10" s="47"/>
      <c r="D10" s="47"/>
      <c r="E10" s="47"/>
      <c r="F10" s="47"/>
    </row>
    <row r="11" spans="1:6" x14ac:dyDescent="0.25">
      <c r="A11" s="40" t="s">
        <v>140</v>
      </c>
      <c r="B11" s="47" t="s">
        <v>233</v>
      </c>
      <c r="C11" s="47"/>
      <c r="D11" s="47"/>
      <c r="E11" s="47"/>
      <c r="F11" s="47"/>
    </row>
    <row r="12" spans="1:6" x14ac:dyDescent="0.25">
      <c r="A12" s="40" t="s">
        <v>141</v>
      </c>
      <c r="B12" s="47" t="s">
        <v>247</v>
      </c>
      <c r="C12" s="47"/>
      <c r="D12" s="47"/>
      <c r="E12" s="47"/>
      <c r="F12" s="47"/>
    </row>
    <row r="13" spans="1:6" x14ac:dyDescent="0.25">
      <c r="A13" s="40" t="s">
        <v>393</v>
      </c>
      <c r="B13" s="47">
        <v>1</v>
      </c>
      <c r="C13" s="47"/>
      <c r="D13" s="47"/>
      <c r="E13" s="47"/>
      <c r="F13" s="47"/>
    </row>
    <row r="14" spans="1:6" x14ac:dyDescent="0.25">
      <c r="A14" s="40" t="s">
        <v>143</v>
      </c>
      <c r="B14" s="47">
        <v>610</v>
      </c>
      <c r="C14" s="47"/>
      <c r="D14" s="47"/>
      <c r="E14" s="47"/>
      <c r="F14" s="47"/>
    </row>
    <row r="15" spans="1:6" x14ac:dyDescent="0.25">
      <c r="A15" s="40" t="s">
        <v>394</v>
      </c>
      <c r="B15" s="47" t="s">
        <v>344</v>
      </c>
      <c r="C15" s="47"/>
      <c r="D15" s="47"/>
      <c r="E15" s="47"/>
      <c r="F15" s="47"/>
    </row>
    <row r="16" spans="1:6" x14ac:dyDescent="0.25">
      <c r="A16" s="40" t="s">
        <v>145</v>
      </c>
      <c r="B16" s="47" t="s">
        <v>345</v>
      </c>
      <c r="C16" s="47"/>
      <c r="D16" s="47"/>
      <c r="E16" s="47"/>
      <c r="F16" s="47"/>
    </row>
    <row r="17" spans="1:6" x14ac:dyDescent="0.25">
      <c r="A17" s="41" t="s">
        <v>395</v>
      </c>
      <c r="B17" s="47"/>
      <c r="C17" s="47"/>
      <c r="D17" s="47"/>
      <c r="E17" s="47"/>
      <c r="F17" s="47"/>
    </row>
    <row r="18" spans="1:6" x14ac:dyDescent="0.25">
      <c r="A18" s="40" t="s">
        <v>147</v>
      </c>
      <c r="B18" s="48">
        <v>45135</v>
      </c>
      <c r="C18" s="48"/>
      <c r="D18" s="48"/>
      <c r="E18" s="48"/>
      <c r="F18" s="48"/>
    </row>
    <row r="19" spans="1:6" x14ac:dyDescent="0.25">
      <c r="A19" s="40" t="s">
        <v>148</v>
      </c>
      <c r="B19" s="48">
        <v>45135</v>
      </c>
      <c r="C19" s="48"/>
      <c r="D19" s="48"/>
      <c r="E19" s="48"/>
      <c r="F19" s="48"/>
    </row>
    <row r="20" spans="1:6" x14ac:dyDescent="0.25">
      <c r="A20" s="40" t="s">
        <v>149</v>
      </c>
      <c r="B20" s="47" t="s">
        <v>158</v>
      </c>
      <c r="C20" s="47"/>
      <c r="D20" s="47"/>
      <c r="E20" s="47"/>
      <c r="F20" s="47"/>
    </row>
    <row r="21" spans="1:6" x14ac:dyDescent="0.25">
      <c r="A21" s="40" t="s">
        <v>396</v>
      </c>
      <c r="B21" s="47" t="s">
        <v>78</v>
      </c>
      <c r="C21" s="47"/>
      <c r="D21" s="47"/>
      <c r="E21" s="47"/>
      <c r="F21" s="47"/>
    </row>
    <row r="23" spans="1:6" x14ac:dyDescent="0.25">
      <c r="A23" s="23" t="str">
        <f>HYPERLINK("#'Factor List'!A1", "Back to Factor List")</f>
        <v>Back to Factor List</v>
      </c>
      <c r="B23" s="23" t="str">
        <f>HYPERLINK("#'Assumptions'!A1", "Assumptions")</f>
        <v>Assumptions</v>
      </c>
    </row>
    <row r="26" spans="1:6" s="57" customFormat="1" ht="13" x14ac:dyDescent="0.25">
      <c r="A26" s="56" t="s">
        <v>412</v>
      </c>
      <c r="B26" s="56">
        <v>55</v>
      </c>
      <c r="C26" s="56">
        <v>56</v>
      </c>
      <c r="D26" s="56">
        <v>57</v>
      </c>
      <c r="E26" s="56">
        <v>58</v>
      </c>
      <c r="F26" s="56">
        <v>59</v>
      </c>
    </row>
    <row r="27" spans="1:6" x14ac:dyDescent="0.25">
      <c r="A27" s="43">
        <v>0</v>
      </c>
      <c r="B27" s="45">
        <v>0.79400000000000004</v>
      </c>
      <c r="C27" s="45">
        <v>0.82899999999999996</v>
      </c>
      <c r="D27" s="45">
        <v>0.86699999999999999</v>
      </c>
      <c r="E27" s="45">
        <v>0.90800000000000003</v>
      </c>
      <c r="F27" s="45">
        <v>0.95199999999999996</v>
      </c>
    </row>
    <row r="28" spans="1:6" x14ac:dyDescent="0.25">
      <c r="A28" s="43">
        <v>1</v>
      </c>
      <c r="B28" s="45">
        <v>0.79700000000000004</v>
      </c>
      <c r="C28" s="45">
        <v>0.83199999999999996</v>
      </c>
      <c r="D28" s="45">
        <v>0.87</v>
      </c>
      <c r="E28" s="45">
        <v>0.91200000000000003</v>
      </c>
      <c r="F28" s="45">
        <v>0.95599999999999996</v>
      </c>
    </row>
    <row r="29" spans="1:6" x14ac:dyDescent="0.25">
      <c r="A29" s="43">
        <v>2</v>
      </c>
      <c r="B29" s="45">
        <v>0.8</v>
      </c>
      <c r="C29" s="45">
        <v>0.83499999999999996</v>
      </c>
      <c r="D29" s="45">
        <v>0.874</v>
      </c>
      <c r="E29" s="45">
        <v>0.91500000000000004</v>
      </c>
      <c r="F29" s="45">
        <v>0.96</v>
      </c>
    </row>
    <row r="30" spans="1:6" x14ac:dyDescent="0.25">
      <c r="A30" s="43">
        <v>3</v>
      </c>
      <c r="B30" s="45">
        <v>0.80200000000000005</v>
      </c>
      <c r="C30" s="45">
        <v>0.83799999999999997</v>
      </c>
      <c r="D30" s="45">
        <v>0.877</v>
      </c>
      <c r="E30" s="45">
        <v>0.91900000000000004</v>
      </c>
      <c r="F30" s="45">
        <v>0.96399999999999997</v>
      </c>
    </row>
    <row r="31" spans="1:6" x14ac:dyDescent="0.25">
      <c r="A31" s="43">
        <v>4</v>
      </c>
      <c r="B31" s="45">
        <v>0.80500000000000005</v>
      </c>
      <c r="C31" s="45">
        <v>0.84199999999999997</v>
      </c>
      <c r="D31" s="45">
        <v>0.88100000000000001</v>
      </c>
      <c r="E31" s="45">
        <v>0.92300000000000004</v>
      </c>
      <c r="F31" s="45">
        <v>0.96799999999999997</v>
      </c>
    </row>
    <row r="32" spans="1:6" x14ac:dyDescent="0.25">
      <c r="A32" s="43">
        <v>5</v>
      </c>
      <c r="B32" s="45">
        <v>0.80800000000000005</v>
      </c>
      <c r="C32" s="45">
        <v>0.84499999999999997</v>
      </c>
      <c r="D32" s="45">
        <v>0.88400000000000001</v>
      </c>
      <c r="E32" s="45">
        <v>0.92600000000000005</v>
      </c>
      <c r="F32" s="45">
        <v>0.97199999999999998</v>
      </c>
    </row>
    <row r="33" spans="1:6" x14ac:dyDescent="0.25">
      <c r="A33" s="43">
        <v>6</v>
      </c>
      <c r="B33" s="45">
        <v>0.81100000000000005</v>
      </c>
      <c r="C33" s="45">
        <v>0.84799999999999998</v>
      </c>
      <c r="D33" s="45">
        <v>0.88700000000000001</v>
      </c>
      <c r="E33" s="45">
        <v>0.93</v>
      </c>
      <c r="F33" s="45">
        <v>0.97599999999999998</v>
      </c>
    </row>
    <row r="34" spans="1:6" x14ac:dyDescent="0.25">
      <c r="A34" s="43">
        <v>7</v>
      </c>
      <c r="B34" s="45">
        <v>0.81399999999999995</v>
      </c>
      <c r="C34" s="45">
        <v>0.85099999999999998</v>
      </c>
      <c r="D34" s="45">
        <v>0.89100000000000001</v>
      </c>
      <c r="E34" s="45">
        <v>0.93400000000000005</v>
      </c>
      <c r="F34" s="45">
        <v>0.98</v>
      </c>
    </row>
    <row r="35" spans="1:6" x14ac:dyDescent="0.25">
      <c r="A35" s="43">
        <v>8</v>
      </c>
      <c r="B35" s="45">
        <v>0.81699999999999995</v>
      </c>
      <c r="C35" s="45">
        <v>0.85399999999999998</v>
      </c>
      <c r="D35" s="45">
        <v>0.89400000000000002</v>
      </c>
      <c r="E35" s="45">
        <v>0.93700000000000006</v>
      </c>
      <c r="F35" s="45">
        <v>0.98399999999999999</v>
      </c>
    </row>
    <row r="36" spans="1:6" x14ac:dyDescent="0.25">
      <c r="A36" s="43">
        <v>9</v>
      </c>
      <c r="B36" s="45">
        <v>0.82</v>
      </c>
      <c r="C36" s="45">
        <v>0.85699999999999998</v>
      </c>
      <c r="D36" s="45">
        <v>0.89800000000000002</v>
      </c>
      <c r="E36" s="45">
        <v>0.94099999999999995</v>
      </c>
      <c r="F36" s="45">
        <v>0.98799999999999999</v>
      </c>
    </row>
    <row r="37" spans="1:6" x14ac:dyDescent="0.25">
      <c r="A37" s="43">
        <v>10</v>
      </c>
      <c r="B37" s="45">
        <v>0.82299999999999995</v>
      </c>
      <c r="C37" s="45">
        <v>0.86099999999999999</v>
      </c>
      <c r="D37" s="45">
        <v>0.90100000000000002</v>
      </c>
      <c r="E37" s="45">
        <v>0.94499999999999995</v>
      </c>
      <c r="F37" s="45">
        <v>0.99199999999999999</v>
      </c>
    </row>
    <row r="38" spans="1:6" x14ac:dyDescent="0.25">
      <c r="A38" s="43">
        <v>11</v>
      </c>
      <c r="B38" s="45">
        <v>0.82599999999999996</v>
      </c>
      <c r="C38" s="45">
        <v>0.86399999999999999</v>
      </c>
      <c r="D38" s="45">
        <v>0.90400000000000003</v>
      </c>
      <c r="E38" s="45">
        <v>0.94799999999999995</v>
      </c>
      <c r="F38" s="45">
        <v>0.996</v>
      </c>
    </row>
  </sheetData>
  <sheetProtection algorithmName="SHA-512" hashValue="lJe8UwYyU9gbJKXY75LSb4fDOwpLzcD/S4VA7AToah+/2F8Yea8zZYxl7xMKKdM1tMQr1nGV7cyzxyARUXKW0A==" saltValue="2CprkDDlEIbJTVkl6WbVCA==" spinCount="100000" sheet="1" objects="1" scenarios="1"/>
  <conditionalFormatting sqref="A6:A21">
    <cfRule type="expression" dxfId="163" priority="1" stopIfTrue="1">
      <formula>MOD(ROW(),2)=0</formula>
    </cfRule>
    <cfRule type="expression" dxfId="162" priority="2" stopIfTrue="1">
      <formula>MOD(ROW(),2)&lt;&gt;0</formula>
    </cfRule>
  </conditionalFormatting>
  <conditionalFormatting sqref="B6:F21">
    <cfRule type="expression" dxfId="161" priority="3" stopIfTrue="1">
      <formula>MOD(ROW(),2)=0</formula>
    </cfRule>
    <cfRule type="expression" dxfId="160" priority="4" stopIfTrue="1">
      <formula>MOD(ROW(),2)&lt;&gt;0</formula>
    </cfRule>
  </conditionalFormatting>
  <conditionalFormatting sqref="A26:A38">
    <cfRule type="expression" dxfId="159" priority="5" stopIfTrue="1">
      <formula>MOD(ROW(),2)=0</formula>
    </cfRule>
    <cfRule type="expression" dxfId="158" priority="6" stopIfTrue="1">
      <formula>MOD(ROW(),2)&lt;&gt;0</formula>
    </cfRule>
  </conditionalFormatting>
  <conditionalFormatting sqref="B26:F38">
    <cfRule type="expression" dxfId="157" priority="7" stopIfTrue="1">
      <formula>MOD(ROW(),2)=0</formula>
    </cfRule>
    <cfRule type="expression" dxfId="156"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2EA5-E130-461F-9418-7345388CF27A}">
  <sheetPr codeName="Sheet77"/>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Fire_S - Consolidated Factor Spreadsheet</v>
      </c>
    </row>
    <row r="3" spans="1:11" s="1" customFormat="1" ht="15.5" x14ac:dyDescent="0.35">
      <c r="A3" s="30" t="s">
        <v>2</v>
      </c>
      <c r="B3" s="3" t="str">
        <f>TABLE_FACTOR_TYPE_1 &amp; " - x-" &amp; TABLE_SERIES_NUMBER_1</f>
        <v>Scheme Pays AA - x-611</v>
      </c>
    </row>
    <row r="6" spans="1:11" x14ac:dyDescent="0.25">
      <c r="A6" s="40" t="s">
        <v>390</v>
      </c>
      <c r="B6" s="47" t="s">
        <v>391</v>
      </c>
      <c r="C6" s="47"/>
      <c r="D6" s="47"/>
      <c r="E6" s="47"/>
      <c r="F6" s="47"/>
      <c r="G6" s="47"/>
      <c r="H6" s="47"/>
      <c r="I6" s="47"/>
      <c r="J6" s="47"/>
      <c r="K6" s="47"/>
    </row>
    <row r="7" spans="1:11" x14ac:dyDescent="0.25">
      <c r="A7" s="40" t="s">
        <v>392</v>
      </c>
      <c r="B7" s="47" t="s">
        <v>31</v>
      </c>
      <c r="C7" s="47"/>
      <c r="D7" s="47"/>
      <c r="E7" s="47"/>
      <c r="F7" s="47"/>
      <c r="G7" s="47"/>
      <c r="H7" s="47"/>
      <c r="I7" s="47"/>
      <c r="J7" s="47"/>
      <c r="K7" s="47"/>
    </row>
    <row r="8" spans="1:11" x14ac:dyDescent="0.25">
      <c r="A8" s="40" t="s">
        <v>138</v>
      </c>
      <c r="B8" s="47">
        <v>2006</v>
      </c>
      <c r="C8" s="47"/>
      <c r="D8" s="47"/>
      <c r="E8" s="47"/>
      <c r="F8" s="47"/>
      <c r="G8" s="47"/>
      <c r="H8" s="47"/>
      <c r="I8" s="47"/>
      <c r="J8" s="47"/>
      <c r="K8" s="47"/>
    </row>
    <row r="9" spans="1:11" x14ac:dyDescent="0.25">
      <c r="A9" s="40" t="s">
        <v>139</v>
      </c>
      <c r="B9" s="47" t="s">
        <v>313</v>
      </c>
      <c r="C9" s="47"/>
      <c r="D9" s="47"/>
      <c r="E9" s="47"/>
      <c r="F9" s="47"/>
      <c r="G9" s="47"/>
      <c r="H9" s="47"/>
      <c r="I9" s="47"/>
      <c r="J9" s="47"/>
      <c r="K9" s="47"/>
    </row>
    <row r="10" spans="1:11" x14ac:dyDescent="0.25">
      <c r="A10" s="40" t="s">
        <v>6</v>
      </c>
      <c r="B10" s="47" t="s">
        <v>346</v>
      </c>
      <c r="C10" s="47"/>
      <c r="D10" s="47"/>
      <c r="E10" s="47"/>
      <c r="F10" s="47"/>
      <c r="G10" s="47"/>
      <c r="H10" s="47"/>
      <c r="I10" s="47"/>
      <c r="J10" s="47"/>
      <c r="K10" s="47"/>
    </row>
    <row r="11" spans="1:11" x14ac:dyDescent="0.25">
      <c r="A11" s="40" t="s">
        <v>140</v>
      </c>
      <c r="B11" s="47" t="s">
        <v>233</v>
      </c>
      <c r="C11" s="47"/>
      <c r="D11" s="47"/>
      <c r="E11" s="47"/>
      <c r="F11" s="47"/>
      <c r="G11" s="47"/>
      <c r="H11" s="47"/>
      <c r="I11" s="47"/>
      <c r="J11" s="47"/>
      <c r="K11" s="47"/>
    </row>
    <row r="12" spans="1:11" x14ac:dyDescent="0.25">
      <c r="A12" s="40" t="s">
        <v>141</v>
      </c>
      <c r="B12" s="47" t="s">
        <v>247</v>
      </c>
      <c r="C12" s="47"/>
      <c r="D12" s="47"/>
      <c r="E12" s="47"/>
      <c r="F12" s="47"/>
      <c r="G12" s="47"/>
      <c r="H12" s="47"/>
      <c r="I12" s="47"/>
      <c r="J12" s="47"/>
      <c r="K12" s="47"/>
    </row>
    <row r="13" spans="1:11" x14ac:dyDescent="0.25">
      <c r="A13" s="40" t="s">
        <v>393</v>
      </c>
      <c r="B13" s="47">
        <v>1</v>
      </c>
      <c r="C13" s="47"/>
      <c r="D13" s="47"/>
      <c r="E13" s="47"/>
      <c r="F13" s="47"/>
      <c r="G13" s="47"/>
      <c r="H13" s="47"/>
      <c r="I13" s="47"/>
      <c r="J13" s="47"/>
      <c r="K13" s="47"/>
    </row>
    <row r="14" spans="1:11" x14ac:dyDescent="0.25">
      <c r="A14" s="40" t="s">
        <v>143</v>
      </c>
      <c r="B14" s="47">
        <v>611</v>
      </c>
      <c r="C14" s="47"/>
      <c r="D14" s="47"/>
      <c r="E14" s="47"/>
      <c r="F14" s="47"/>
      <c r="G14" s="47"/>
      <c r="H14" s="47"/>
      <c r="I14" s="47"/>
      <c r="J14" s="47"/>
      <c r="K14" s="47"/>
    </row>
    <row r="15" spans="1:11" x14ac:dyDescent="0.25">
      <c r="A15" s="40" t="s">
        <v>394</v>
      </c>
      <c r="B15" s="47" t="s">
        <v>347</v>
      </c>
      <c r="C15" s="47"/>
      <c r="D15" s="47"/>
      <c r="E15" s="47"/>
      <c r="F15" s="47"/>
      <c r="G15" s="47"/>
      <c r="H15" s="47"/>
      <c r="I15" s="47"/>
      <c r="J15" s="47"/>
      <c r="K15" s="47"/>
    </row>
    <row r="16" spans="1:11" x14ac:dyDescent="0.25">
      <c r="A16" s="40" t="s">
        <v>145</v>
      </c>
      <c r="B16" s="47" t="s">
        <v>326</v>
      </c>
      <c r="C16" s="47"/>
      <c r="D16" s="47"/>
      <c r="E16" s="47"/>
      <c r="F16" s="47"/>
      <c r="G16" s="47"/>
      <c r="H16" s="47"/>
      <c r="I16" s="47"/>
      <c r="J16" s="47"/>
      <c r="K16" s="47"/>
    </row>
    <row r="17" spans="1:11" x14ac:dyDescent="0.25">
      <c r="A17" s="41" t="s">
        <v>395</v>
      </c>
      <c r="B17" s="47"/>
      <c r="C17" s="47"/>
      <c r="D17" s="47"/>
      <c r="E17" s="47"/>
      <c r="F17" s="47"/>
      <c r="G17" s="47"/>
      <c r="H17" s="47"/>
      <c r="I17" s="47"/>
      <c r="J17" s="47"/>
      <c r="K17" s="47"/>
    </row>
    <row r="18" spans="1:11" x14ac:dyDescent="0.25">
      <c r="A18" s="40" t="s">
        <v>147</v>
      </c>
      <c r="B18" s="48">
        <v>45135</v>
      </c>
      <c r="C18" s="48"/>
      <c r="D18" s="48"/>
      <c r="E18" s="48"/>
      <c r="F18" s="48"/>
      <c r="G18" s="48"/>
      <c r="H18" s="48"/>
      <c r="I18" s="48"/>
      <c r="J18" s="48"/>
      <c r="K18" s="48"/>
    </row>
    <row r="19" spans="1:11" x14ac:dyDescent="0.25">
      <c r="A19" s="40" t="s">
        <v>148</v>
      </c>
      <c r="B19" s="48">
        <v>45135</v>
      </c>
      <c r="C19" s="48"/>
      <c r="D19" s="48"/>
      <c r="E19" s="48"/>
      <c r="F19" s="48"/>
      <c r="G19" s="48"/>
      <c r="H19" s="48"/>
      <c r="I19" s="48"/>
      <c r="J19" s="48"/>
      <c r="K19" s="48"/>
    </row>
    <row r="20" spans="1:11" x14ac:dyDescent="0.25">
      <c r="A20" s="40" t="s">
        <v>149</v>
      </c>
      <c r="B20" s="47" t="s">
        <v>158</v>
      </c>
      <c r="C20" s="47"/>
      <c r="D20" s="47"/>
      <c r="E20" s="47"/>
      <c r="F20" s="47"/>
      <c r="G20" s="47"/>
      <c r="H20" s="47"/>
      <c r="I20" s="47"/>
      <c r="J20" s="47"/>
      <c r="K20" s="47"/>
    </row>
    <row r="21" spans="1:11" x14ac:dyDescent="0.25">
      <c r="A21" s="40" t="s">
        <v>396</v>
      </c>
      <c r="B21" s="47" t="s">
        <v>78</v>
      </c>
      <c r="C21" s="47"/>
      <c r="D21" s="47"/>
      <c r="E21" s="47"/>
      <c r="F21" s="47"/>
      <c r="G21" s="47"/>
      <c r="H21" s="47"/>
      <c r="I21" s="47"/>
      <c r="J21" s="47"/>
      <c r="K21" s="47"/>
    </row>
    <row r="23" spans="1:11" x14ac:dyDescent="0.25">
      <c r="A23" s="23" t="str">
        <f>HYPERLINK("#'Factor List'!A1", "Back to Factor List")</f>
        <v>Back to Factor List</v>
      </c>
      <c r="B23" s="23" t="str">
        <f>HYPERLINK("#'Assumptions'!A1", "Assumptions")</f>
        <v>Assumptions</v>
      </c>
    </row>
    <row r="26" spans="1:11" s="57" customFormat="1" ht="13" x14ac:dyDescent="0.25">
      <c r="A26" s="56" t="s">
        <v>412</v>
      </c>
      <c r="B26" s="56">
        <v>65</v>
      </c>
      <c r="C26" s="56">
        <v>66</v>
      </c>
      <c r="D26" s="56">
        <v>67</v>
      </c>
      <c r="E26" s="56">
        <v>68</v>
      </c>
      <c r="F26" s="56">
        <v>69</v>
      </c>
      <c r="G26" s="56">
        <v>70</v>
      </c>
      <c r="H26" s="56">
        <v>71</v>
      </c>
      <c r="I26" s="56">
        <v>72</v>
      </c>
      <c r="J26" s="56">
        <v>73</v>
      </c>
      <c r="K26" s="56">
        <v>74</v>
      </c>
    </row>
    <row r="27" spans="1:11" x14ac:dyDescent="0.25">
      <c r="A27" s="43">
        <v>0</v>
      </c>
      <c r="B27" s="45">
        <v>1</v>
      </c>
      <c r="C27" s="45">
        <v>1.0620000000000001</v>
      </c>
      <c r="D27" s="45">
        <v>1.131</v>
      </c>
      <c r="E27" s="45">
        <v>1.206</v>
      </c>
      <c r="F27" s="45">
        <v>1.29</v>
      </c>
      <c r="G27" s="45">
        <v>1.383</v>
      </c>
      <c r="H27" s="45">
        <v>1.4850000000000001</v>
      </c>
      <c r="I27" s="45">
        <v>1.6</v>
      </c>
      <c r="J27" s="45">
        <v>1.728</v>
      </c>
      <c r="K27" s="45">
        <v>1.87</v>
      </c>
    </row>
    <row r="28" spans="1:11" x14ac:dyDescent="0.25">
      <c r="A28" s="43">
        <v>1</v>
      </c>
      <c r="B28" s="45">
        <v>1.0049999999999999</v>
      </c>
      <c r="C28" s="45">
        <v>1.0680000000000001</v>
      </c>
      <c r="D28" s="45">
        <v>1.137</v>
      </c>
      <c r="E28" s="45">
        <v>1.2130000000000001</v>
      </c>
      <c r="F28" s="45">
        <v>1.298</v>
      </c>
      <c r="G28" s="45">
        <v>1.391</v>
      </c>
      <c r="H28" s="45">
        <v>1.4950000000000001</v>
      </c>
      <c r="I28" s="45">
        <v>1.61</v>
      </c>
      <c r="J28" s="45">
        <v>1.7390000000000001</v>
      </c>
      <c r="K28" s="45">
        <v>1.8839999999999999</v>
      </c>
    </row>
    <row r="29" spans="1:11" x14ac:dyDescent="0.25">
      <c r="A29" s="43">
        <v>2</v>
      </c>
      <c r="B29" s="45">
        <v>1.01</v>
      </c>
      <c r="C29" s="45">
        <v>1.0740000000000001</v>
      </c>
      <c r="D29" s="45">
        <v>1.143</v>
      </c>
      <c r="E29" s="45">
        <v>1.22</v>
      </c>
      <c r="F29" s="45">
        <v>1.306</v>
      </c>
      <c r="G29" s="45">
        <v>1.4</v>
      </c>
      <c r="H29" s="45">
        <v>1.5049999999999999</v>
      </c>
      <c r="I29" s="45">
        <v>1.621</v>
      </c>
      <c r="J29" s="45">
        <v>1.7509999999999999</v>
      </c>
      <c r="K29" s="45">
        <v>1.897</v>
      </c>
    </row>
    <row r="30" spans="1:11" x14ac:dyDescent="0.25">
      <c r="A30" s="43">
        <v>3</v>
      </c>
      <c r="B30" s="45">
        <v>1.016</v>
      </c>
      <c r="C30" s="45">
        <v>1.079</v>
      </c>
      <c r="D30" s="45">
        <v>1.1499999999999999</v>
      </c>
      <c r="E30" s="45">
        <v>1.2270000000000001</v>
      </c>
      <c r="F30" s="45">
        <v>1.3129999999999999</v>
      </c>
      <c r="G30" s="45">
        <v>1.4079999999999999</v>
      </c>
      <c r="H30" s="45">
        <v>1.514</v>
      </c>
      <c r="I30" s="45">
        <v>1.6319999999999999</v>
      </c>
      <c r="J30" s="45">
        <v>1.7629999999999999</v>
      </c>
      <c r="K30" s="45">
        <v>1.911</v>
      </c>
    </row>
    <row r="31" spans="1:11" x14ac:dyDescent="0.25">
      <c r="A31" s="43">
        <v>4</v>
      </c>
      <c r="B31" s="45">
        <v>1.0209999999999999</v>
      </c>
      <c r="C31" s="45">
        <v>1.085</v>
      </c>
      <c r="D31" s="45">
        <v>1.1559999999999999</v>
      </c>
      <c r="E31" s="45">
        <v>1.234</v>
      </c>
      <c r="F31" s="45">
        <v>1.321</v>
      </c>
      <c r="G31" s="45">
        <v>1.417</v>
      </c>
      <c r="H31" s="45">
        <v>1.524</v>
      </c>
      <c r="I31" s="45">
        <v>1.6419999999999999</v>
      </c>
      <c r="J31" s="45">
        <v>1.7749999999999999</v>
      </c>
      <c r="K31" s="45">
        <v>1.9239999999999999</v>
      </c>
    </row>
    <row r="32" spans="1:11" x14ac:dyDescent="0.25">
      <c r="A32" s="43">
        <v>5</v>
      </c>
      <c r="B32" s="45">
        <v>1.026</v>
      </c>
      <c r="C32" s="45">
        <v>1.091</v>
      </c>
      <c r="D32" s="45">
        <v>1.1619999999999999</v>
      </c>
      <c r="E32" s="45">
        <v>1.2410000000000001</v>
      </c>
      <c r="F32" s="45">
        <v>1.329</v>
      </c>
      <c r="G32" s="45">
        <v>1.4259999999999999</v>
      </c>
      <c r="H32" s="45">
        <v>1.5329999999999999</v>
      </c>
      <c r="I32" s="45">
        <v>1.653</v>
      </c>
      <c r="J32" s="45">
        <v>1.7869999999999999</v>
      </c>
      <c r="K32" s="45">
        <v>1.9370000000000001</v>
      </c>
    </row>
    <row r="33" spans="1:11" x14ac:dyDescent="0.25">
      <c r="A33" s="43">
        <v>6</v>
      </c>
      <c r="B33" s="45">
        <v>1.0309999999999999</v>
      </c>
      <c r="C33" s="45">
        <v>1.0960000000000001</v>
      </c>
      <c r="D33" s="45">
        <v>1.169</v>
      </c>
      <c r="E33" s="45">
        <v>1.248</v>
      </c>
      <c r="F33" s="45">
        <v>1.3360000000000001</v>
      </c>
      <c r="G33" s="45">
        <v>1.4339999999999999</v>
      </c>
      <c r="H33" s="45">
        <v>1.5429999999999999</v>
      </c>
      <c r="I33" s="45">
        <v>1.6639999999999999</v>
      </c>
      <c r="J33" s="45">
        <v>1.7989999999999999</v>
      </c>
      <c r="K33" s="45">
        <v>1.9510000000000001</v>
      </c>
    </row>
    <row r="34" spans="1:11" x14ac:dyDescent="0.25">
      <c r="A34" s="43">
        <v>7</v>
      </c>
      <c r="B34" s="45">
        <v>1.036</v>
      </c>
      <c r="C34" s="45">
        <v>1.1020000000000001</v>
      </c>
      <c r="D34" s="45">
        <v>1.175</v>
      </c>
      <c r="E34" s="45">
        <v>1.2549999999999999</v>
      </c>
      <c r="F34" s="45">
        <v>1.3440000000000001</v>
      </c>
      <c r="G34" s="45">
        <v>1.4430000000000001</v>
      </c>
      <c r="H34" s="45">
        <v>1.552</v>
      </c>
      <c r="I34" s="45">
        <v>1.6739999999999999</v>
      </c>
      <c r="J34" s="45">
        <v>1.8109999999999999</v>
      </c>
      <c r="K34" s="45">
        <v>1.964</v>
      </c>
    </row>
    <row r="35" spans="1:11" x14ac:dyDescent="0.25">
      <c r="A35" s="43">
        <v>8</v>
      </c>
      <c r="B35" s="45">
        <v>1.0409999999999999</v>
      </c>
      <c r="C35" s="45">
        <v>1.1080000000000001</v>
      </c>
      <c r="D35" s="45">
        <v>1.181</v>
      </c>
      <c r="E35" s="45">
        <v>1.262</v>
      </c>
      <c r="F35" s="45">
        <v>1.3520000000000001</v>
      </c>
      <c r="G35" s="45">
        <v>1.4510000000000001</v>
      </c>
      <c r="H35" s="45">
        <v>1.5620000000000001</v>
      </c>
      <c r="I35" s="45">
        <v>1.6850000000000001</v>
      </c>
      <c r="J35" s="45">
        <v>1.823</v>
      </c>
      <c r="K35" s="45">
        <v>1.978</v>
      </c>
    </row>
    <row r="36" spans="1:11" x14ac:dyDescent="0.25">
      <c r="A36" s="43">
        <v>9</v>
      </c>
      <c r="B36" s="45">
        <v>1.0469999999999999</v>
      </c>
      <c r="C36" s="45">
        <v>1.1140000000000001</v>
      </c>
      <c r="D36" s="45">
        <v>1.1870000000000001</v>
      </c>
      <c r="E36" s="45">
        <v>1.2689999999999999</v>
      </c>
      <c r="F36" s="45">
        <v>1.36</v>
      </c>
      <c r="G36" s="45">
        <v>1.46</v>
      </c>
      <c r="H36" s="45">
        <v>1.571</v>
      </c>
      <c r="I36" s="45">
        <v>1.696</v>
      </c>
      <c r="J36" s="45">
        <v>1.835</v>
      </c>
      <c r="K36" s="45">
        <v>1.9910000000000001</v>
      </c>
    </row>
    <row r="37" spans="1:11" x14ac:dyDescent="0.25">
      <c r="A37" s="43">
        <v>10</v>
      </c>
      <c r="B37" s="45">
        <v>1.052</v>
      </c>
      <c r="C37" s="45">
        <v>1.119</v>
      </c>
      <c r="D37" s="45">
        <v>1.194</v>
      </c>
      <c r="E37" s="45">
        <v>1.276</v>
      </c>
      <c r="F37" s="45">
        <v>1.367</v>
      </c>
      <c r="G37" s="45">
        <v>1.468</v>
      </c>
      <c r="H37" s="45">
        <v>1.581</v>
      </c>
      <c r="I37" s="45">
        <v>1.706</v>
      </c>
      <c r="J37" s="45">
        <v>1.847</v>
      </c>
      <c r="K37" s="45">
        <v>2.004</v>
      </c>
    </row>
    <row r="38" spans="1:11" x14ac:dyDescent="0.25">
      <c r="A38" s="43">
        <v>11</v>
      </c>
      <c r="B38" s="45">
        <v>1.0569999999999999</v>
      </c>
      <c r="C38" s="45">
        <v>1.125</v>
      </c>
      <c r="D38" s="45">
        <v>1.2</v>
      </c>
      <c r="E38" s="45">
        <v>1.2829999999999999</v>
      </c>
      <c r="F38" s="45">
        <v>1.375</v>
      </c>
      <c r="G38" s="45">
        <v>1.4770000000000001</v>
      </c>
      <c r="H38" s="45">
        <v>1.59</v>
      </c>
      <c r="I38" s="45">
        <v>1.7170000000000001</v>
      </c>
      <c r="J38" s="45">
        <v>1.859</v>
      </c>
      <c r="K38" s="45">
        <v>2.0179999999999998</v>
      </c>
    </row>
  </sheetData>
  <sheetProtection algorithmName="SHA-512" hashValue="pe1rOpIZhCv5E84pa8HYW5/4Vz9CeVLLSOwD0wpzuZDXzAh3wjbQgXPwFABFSyC/BINXQxy75LOBoh53LE5E8g==" saltValue="9BddP9v3AOPUROUTq48IHg==" spinCount="100000" sheet="1" objects="1" scenarios="1"/>
  <conditionalFormatting sqref="A6:A21">
    <cfRule type="expression" dxfId="153" priority="1" stopIfTrue="1">
      <formula>MOD(ROW(),2)=0</formula>
    </cfRule>
    <cfRule type="expression" dxfId="152" priority="2" stopIfTrue="1">
      <formula>MOD(ROW(),2)&lt;&gt;0</formula>
    </cfRule>
  </conditionalFormatting>
  <conditionalFormatting sqref="B6:K21">
    <cfRule type="expression" dxfId="151" priority="3" stopIfTrue="1">
      <formula>MOD(ROW(),2)=0</formula>
    </cfRule>
    <cfRule type="expression" dxfId="150" priority="4" stopIfTrue="1">
      <formula>MOD(ROW(),2)&lt;&gt;0</formula>
    </cfRule>
  </conditionalFormatting>
  <conditionalFormatting sqref="A26:A38">
    <cfRule type="expression" dxfId="149" priority="5" stopIfTrue="1">
      <formula>MOD(ROW(),2)=0</formula>
    </cfRule>
    <cfRule type="expression" dxfId="148" priority="6" stopIfTrue="1">
      <formula>MOD(ROW(),2)&lt;&gt;0</formula>
    </cfRule>
  </conditionalFormatting>
  <conditionalFormatting sqref="B26:K38">
    <cfRule type="expression" dxfId="147" priority="7" stopIfTrue="1">
      <formula>MOD(ROW(),2)=0</formula>
    </cfRule>
    <cfRule type="expression" dxfId="146"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3543-2127-4A42-B9A0-C08629E2102B}">
  <sheetPr codeName="Sheet78"/>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Fire_S - Consolidated Factor Spreadsheet</v>
      </c>
    </row>
    <row r="3" spans="1:11" s="1" customFormat="1" ht="15.5" x14ac:dyDescent="0.35">
      <c r="A3" s="30" t="s">
        <v>2</v>
      </c>
      <c r="B3" s="3" t="str">
        <f>TABLE_FACTOR_TYPE_1 &amp; " - x-" &amp; TABLE_SERIES_NUMBER_1</f>
        <v>Scheme Pays AA - x-612</v>
      </c>
    </row>
    <row r="6" spans="1:11" x14ac:dyDescent="0.25">
      <c r="A6" s="40" t="s">
        <v>390</v>
      </c>
      <c r="B6" s="47" t="s">
        <v>391</v>
      </c>
      <c r="C6" s="47"/>
      <c r="D6" s="47"/>
      <c r="E6" s="47"/>
      <c r="F6" s="47"/>
      <c r="G6" s="47"/>
      <c r="H6" s="47"/>
      <c r="I6" s="47"/>
      <c r="J6" s="47"/>
      <c r="K6" s="47"/>
    </row>
    <row r="7" spans="1:11" x14ac:dyDescent="0.25">
      <c r="A7" s="40" t="s">
        <v>392</v>
      </c>
      <c r="B7" s="47" t="s">
        <v>31</v>
      </c>
      <c r="C7" s="47"/>
      <c r="D7" s="47"/>
      <c r="E7" s="47"/>
      <c r="F7" s="47"/>
      <c r="G7" s="47"/>
      <c r="H7" s="47"/>
      <c r="I7" s="47"/>
      <c r="J7" s="47"/>
      <c r="K7" s="47"/>
    </row>
    <row r="8" spans="1:11" x14ac:dyDescent="0.25">
      <c r="A8" s="40" t="s">
        <v>138</v>
      </c>
      <c r="B8" s="47">
        <v>2006</v>
      </c>
      <c r="C8" s="47"/>
      <c r="D8" s="47"/>
      <c r="E8" s="47"/>
      <c r="F8" s="47"/>
      <c r="G8" s="47"/>
      <c r="H8" s="47"/>
      <c r="I8" s="47"/>
      <c r="J8" s="47"/>
      <c r="K8" s="47"/>
    </row>
    <row r="9" spans="1:11" x14ac:dyDescent="0.25">
      <c r="A9" s="40" t="s">
        <v>139</v>
      </c>
      <c r="B9" s="47" t="s">
        <v>313</v>
      </c>
      <c r="C9" s="47"/>
      <c r="D9" s="47"/>
      <c r="E9" s="47"/>
      <c r="F9" s="47"/>
      <c r="G9" s="47"/>
      <c r="H9" s="47"/>
      <c r="I9" s="47"/>
      <c r="J9" s="47"/>
      <c r="K9" s="47"/>
    </row>
    <row r="10" spans="1:11" x14ac:dyDescent="0.25">
      <c r="A10" s="40" t="s">
        <v>6</v>
      </c>
      <c r="B10" s="47" t="s">
        <v>348</v>
      </c>
      <c r="C10" s="47"/>
      <c r="D10" s="47"/>
      <c r="E10" s="47"/>
      <c r="F10" s="47"/>
      <c r="G10" s="47"/>
      <c r="H10" s="47"/>
      <c r="I10" s="47"/>
      <c r="J10" s="47"/>
      <c r="K10" s="47"/>
    </row>
    <row r="11" spans="1:11" x14ac:dyDescent="0.25">
      <c r="A11" s="40" t="s">
        <v>140</v>
      </c>
      <c r="B11" s="47" t="s">
        <v>233</v>
      </c>
      <c r="C11" s="47"/>
      <c r="D11" s="47"/>
      <c r="E11" s="47"/>
      <c r="F11" s="47"/>
      <c r="G11" s="47"/>
      <c r="H11" s="47"/>
      <c r="I11" s="47"/>
      <c r="J11" s="47"/>
      <c r="K11" s="47"/>
    </row>
    <row r="12" spans="1:11" x14ac:dyDescent="0.25">
      <c r="A12" s="40" t="s">
        <v>141</v>
      </c>
      <c r="B12" s="47" t="s">
        <v>247</v>
      </c>
      <c r="C12" s="47"/>
      <c r="D12" s="47"/>
      <c r="E12" s="47"/>
      <c r="F12" s="47"/>
      <c r="G12" s="47"/>
      <c r="H12" s="47"/>
      <c r="I12" s="47"/>
      <c r="J12" s="47"/>
      <c r="K12" s="47"/>
    </row>
    <row r="13" spans="1:11" x14ac:dyDescent="0.25">
      <c r="A13" s="40" t="s">
        <v>393</v>
      </c>
      <c r="B13" s="47">
        <v>1</v>
      </c>
      <c r="C13" s="47"/>
      <c r="D13" s="47"/>
      <c r="E13" s="47"/>
      <c r="F13" s="47"/>
      <c r="G13" s="47"/>
      <c r="H13" s="47"/>
      <c r="I13" s="47"/>
      <c r="J13" s="47"/>
      <c r="K13" s="47"/>
    </row>
    <row r="14" spans="1:11" x14ac:dyDescent="0.25">
      <c r="A14" s="40" t="s">
        <v>143</v>
      </c>
      <c r="B14" s="47">
        <v>612</v>
      </c>
      <c r="C14" s="47"/>
      <c r="D14" s="47"/>
      <c r="E14" s="47"/>
      <c r="F14" s="47"/>
      <c r="G14" s="47"/>
      <c r="H14" s="47"/>
      <c r="I14" s="47"/>
      <c r="J14" s="47"/>
      <c r="K14" s="47"/>
    </row>
    <row r="15" spans="1:11" x14ac:dyDescent="0.25">
      <c r="A15" s="40" t="s">
        <v>394</v>
      </c>
      <c r="B15" s="47" t="s">
        <v>349</v>
      </c>
      <c r="C15" s="47"/>
      <c r="D15" s="47"/>
      <c r="E15" s="47"/>
      <c r="F15" s="47"/>
      <c r="G15" s="47"/>
      <c r="H15" s="47"/>
      <c r="I15" s="47"/>
      <c r="J15" s="47"/>
      <c r="K15" s="47"/>
    </row>
    <row r="16" spans="1:11" x14ac:dyDescent="0.25">
      <c r="A16" s="40" t="s">
        <v>145</v>
      </c>
      <c r="B16" s="47" t="s">
        <v>350</v>
      </c>
      <c r="C16" s="47"/>
      <c r="D16" s="47"/>
      <c r="E16" s="47"/>
      <c r="F16" s="47"/>
      <c r="G16" s="47"/>
      <c r="H16" s="47"/>
      <c r="I16" s="47"/>
      <c r="J16" s="47"/>
      <c r="K16" s="47"/>
    </row>
    <row r="17" spans="1:11" x14ac:dyDescent="0.25">
      <c r="A17" s="41" t="s">
        <v>395</v>
      </c>
      <c r="B17" s="47"/>
      <c r="C17" s="47"/>
      <c r="D17" s="47"/>
      <c r="E17" s="47"/>
      <c r="F17" s="47"/>
      <c r="G17" s="47"/>
      <c r="H17" s="47"/>
      <c r="I17" s="47"/>
      <c r="J17" s="47"/>
      <c r="K17" s="47"/>
    </row>
    <row r="18" spans="1:11" x14ac:dyDescent="0.25">
      <c r="A18" s="40" t="s">
        <v>147</v>
      </c>
      <c r="B18" s="48">
        <v>45135</v>
      </c>
      <c r="C18" s="48"/>
      <c r="D18" s="48"/>
      <c r="E18" s="48"/>
      <c r="F18" s="48"/>
      <c r="G18" s="48"/>
      <c r="H18" s="48"/>
      <c r="I18" s="48"/>
      <c r="J18" s="48"/>
      <c r="K18" s="48"/>
    </row>
    <row r="19" spans="1:11" x14ac:dyDescent="0.25">
      <c r="A19" s="40" t="s">
        <v>148</v>
      </c>
      <c r="B19" s="48">
        <v>45135</v>
      </c>
      <c r="C19" s="48"/>
      <c r="D19" s="48"/>
      <c r="E19" s="48"/>
      <c r="F19" s="48"/>
      <c r="G19" s="48"/>
      <c r="H19" s="48"/>
      <c r="I19" s="48"/>
      <c r="J19" s="48"/>
      <c r="K19" s="48"/>
    </row>
    <row r="20" spans="1:11" x14ac:dyDescent="0.25">
      <c r="A20" s="40" t="s">
        <v>149</v>
      </c>
      <c r="B20" s="47" t="s">
        <v>158</v>
      </c>
      <c r="C20" s="47"/>
      <c r="D20" s="47"/>
      <c r="E20" s="47"/>
      <c r="F20" s="47"/>
      <c r="G20" s="47"/>
      <c r="H20" s="47"/>
      <c r="I20" s="47"/>
      <c r="J20" s="47"/>
      <c r="K20" s="47"/>
    </row>
    <row r="21" spans="1:11" x14ac:dyDescent="0.25">
      <c r="A21" s="40" t="s">
        <v>396</v>
      </c>
      <c r="B21" s="47" t="s">
        <v>78</v>
      </c>
      <c r="C21" s="47"/>
      <c r="D21" s="47"/>
      <c r="E21" s="47"/>
      <c r="F21" s="47"/>
      <c r="G21" s="47"/>
      <c r="H21" s="47"/>
      <c r="I21" s="47"/>
      <c r="J21" s="47"/>
      <c r="K21" s="47"/>
    </row>
    <row r="23" spans="1:11" x14ac:dyDescent="0.25">
      <c r="A23" s="23" t="str">
        <f>HYPERLINK("#'Factor List'!A1", "Back to Factor List")</f>
        <v>Back to Factor List</v>
      </c>
      <c r="B23" s="23" t="str">
        <f>HYPERLINK("#'Assumptions'!A1", "Assumptions")</f>
        <v>Assumptions</v>
      </c>
    </row>
    <row r="26" spans="1:11" s="57" customFormat="1" ht="13" x14ac:dyDescent="0.25">
      <c r="A26" s="56" t="s">
        <v>412</v>
      </c>
      <c r="B26" s="56">
        <v>60</v>
      </c>
      <c r="C26" s="56">
        <v>61</v>
      </c>
      <c r="D26" s="56">
        <v>62</v>
      </c>
      <c r="E26" s="56">
        <v>63</v>
      </c>
      <c r="F26" s="56">
        <v>64</v>
      </c>
      <c r="G26" s="56">
        <v>65</v>
      </c>
      <c r="H26" s="56">
        <v>66</v>
      </c>
      <c r="I26" s="56">
        <v>67</v>
      </c>
      <c r="J26" s="56">
        <v>68</v>
      </c>
      <c r="K26" s="56">
        <v>69</v>
      </c>
    </row>
    <row r="27" spans="1:11" x14ac:dyDescent="0.25">
      <c r="A27" s="43">
        <v>0</v>
      </c>
      <c r="B27" s="45">
        <v>1</v>
      </c>
      <c r="C27" s="45">
        <v>1.052</v>
      </c>
      <c r="D27" s="45">
        <v>1.109</v>
      </c>
      <c r="E27" s="45">
        <v>1.171</v>
      </c>
      <c r="F27" s="45">
        <v>1.238</v>
      </c>
      <c r="G27" s="45">
        <v>1.3109999999999999</v>
      </c>
      <c r="H27" s="45">
        <v>1.391</v>
      </c>
      <c r="I27" s="45">
        <v>1.4790000000000001</v>
      </c>
      <c r="J27" s="45">
        <v>1.575</v>
      </c>
      <c r="K27" s="45">
        <v>1.6819999999999999</v>
      </c>
    </row>
    <row r="28" spans="1:11" x14ac:dyDescent="0.25">
      <c r="A28" s="43">
        <v>1</v>
      </c>
      <c r="B28" s="45">
        <v>1.004</v>
      </c>
      <c r="C28" s="45">
        <v>1.0569999999999999</v>
      </c>
      <c r="D28" s="45">
        <v>1.1140000000000001</v>
      </c>
      <c r="E28" s="45">
        <v>1.1759999999999999</v>
      </c>
      <c r="F28" s="45">
        <v>1.244</v>
      </c>
      <c r="G28" s="45">
        <v>1.3180000000000001</v>
      </c>
      <c r="H28" s="45">
        <v>1.399</v>
      </c>
      <c r="I28" s="45">
        <v>1.4870000000000001</v>
      </c>
      <c r="J28" s="45">
        <v>1.5840000000000001</v>
      </c>
      <c r="K28" s="45">
        <v>1.6919999999999999</v>
      </c>
    </row>
    <row r="29" spans="1:11" x14ac:dyDescent="0.25">
      <c r="A29" s="43">
        <v>2</v>
      </c>
      <c r="B29" s="45">
        <v>1.0089999999999999</v>
      </c>
      <c r="C29" s="45">
        <v>1.0620000000000001</v>
      </c>
      <c r="D29" s="45">
        <v>1.119</v>
      </c>
      <c r="E29" s="45">
        <v>1.1819999999999999</v>
      </c>
      <c r="F29" s="45">
        <v>1.25</v>
      </c>
      <c r="G29" s="45">
        <v>1.3240000000000001</v>
      </c>
      <c r="H29" s="45">
        <v>1.4059999999999999</v>
      </c>
      <c r="I29" s="45">
        <v>1.4950000000000001</v>
      </c>
      <c r="J29" s="45">
        <v>1.593</v>
      </c>
      <c r="K29" s="45">
        <v>1.7010000000000001</v>
      </c>
    </row>
    <row r="30" spans="1:11" x14ac:dyDescent="0.25">
      <c r="A30" s="43">
        <v>3</v>
      </c>
      <c r="B30" s="45">
        <v>1.0129999999999999</v>
      </c>
      <c r="C30" s="45">
        <v>1.0660000000000001</v>
      </c>
      <c r="D30" s="45">
        <v>1.1240000000000001</v>
      </c>
      <c r="E30" s="45">
        <v>1.1870000000000001</v>
      </c>
      <c r="F30" s="45">
        <v>1.256</v>
      </c>
      <c r="G30" s="45">
        <v>1.331</v>
      </c>
      <c r="H30" s="45">
        <v>1.413</v>
      </c>
      <c r="I30" s="45">
        <v>1.5029999999999999</v>
      </c>
      <c r="J30" s="45">
        <v>1.6020000000000001</v>
      </c>
      <c r="K30" s="45">
        <v>1.7110000000000001</v>
      </c>
    </row>
    <row r="31" spans="1:11" x14ac:dyDescent="0.25">
      <c r="A31" s="43">
        <v>4</v>
      </c>
      <c r="B31" s="45">
        <v>1.0169999999999999</v>
      </c>
      <c r="C31" s="45">
        <v>1.071</v>
      </c>
      <c r="D31" s="45">
        <v>1.129</v>
      </c>
      <c r="E31" s="45">
        <v>1.1930000000000001</v>
      </c>
      <c r="F31" s="45">
        <v>1.262</v>
      </c>
      <c r="G31" s="45">
        <v>1.3380000000000001</v>
      </c>
      <c r="H31" s="45">
        <v>1.42</v>
      </c>
      <c r="I31" s="45">
        <v>1.5109999999999999</v>
      </c>
      <c r="J31" s="45">
        <v>1.611</v>
      </c>
      <c r="K31" s="45">
        <v>1.7210000000000001</v>
      </c>
    </row>
    <row r="32" spans="1:11" x14ac:dyDescent="0.25">
      <c r="A32" s="43">
        <v>5</v>
      </c>
      <c r="B32" s="45">
        <v>1.022</v>
      </c>
      <c r="C32" s="45">
        <v>1.0760000000000001</v>
      </c>
      <c r="D32" s="45">
        <v>1.135</v>
      </c>
      <c r="E32" s="45">
        <v>1.1990000000000001</v>
      </c>
      <c r="F32" s="45">
        <v>1.268</v>
      </c>
      <c r="G32" s="45">
        <v>1.3440000000000001</v>
      </c>
      <c r="H32" s="45">
        <v>1.4279999999999999</v>
      </c>
      <c r="I32" s="45">
        <v>1.5189999999999999</v>
      </c>
      <c r="J32" s="45">
        <v>1.62</v>
      </c>
      <c r="K32" s="45">
        <v>1.7310000000000001</v>
      </c>
    </row>
    <row r="33" spans="1:11" x14ac:dyDescent="0.25">
      <c r="A33" s="43">
        <v>6</v>
      </c>
      <c r="B33" s="45">
        <v>1.026</v>
      </c>
      <c r="C33" s="45">
        <v>1.081</v>
      </c>
      <c r="D33" s="45">
        <v>1.1399999999999999</v>
      </c>
      <c r="E33" s="45">
        <v>1.204</v>
      </c>
      <c r="F33" s="45">
        <v>1.274</v>
      </c>
      <c r="G33" s="45">
        <v>1.351</v>
      </c>
      <c r="H33" s="45">
        <v>1.4350000000000001</v>
      </c>
      <c r="I33" s="45">
        <v>1.5269999999999999</v>
      </c>
      <c r="J33" s="45">
        <v>1.629</v>
      </c>
      <c r="K33" s="45">
        <v>1.74</v>
      </c>
    </row>
    <row r="34" spans="1:11" x14ac:dyDescent="0.25">
      <c r="A34" s="43">
        <v>7</v>
      </c>
      <c r="B34" s="45">
        <v>1.03</v>
      </c>
      <c r="C34" s="45">
        <v>1.085</v>
      </c>
      <c r="D34" s="45">
        <v>1.145</v>
      </c>
      <c r="E34" s="45">
        <v>1.21</v>
      </c>
      <c r="F34" s="45">
        <v>1.2809999999999999</v>
      </c>
      <c r="G34" s="45">
        <v>1.3580000000000001</v>
      </c>
      <c r="H34" s="45">
        <v>1.4419999999999999</v>
      </c>
      <c r="I34" s="45">
        <v>1.5349999999999999</v>
      </c>
      <c r="J34" s="45">
        <v>1.637</v>
      </c>
      <c r="K34" s="45">
        <v>1.75</v>
      </c>
    </row>
    <row r="35" spans="1:11" x14ac:dyDescent="0.25">
      <c r="A35" s="43">
        <v>8</v>
      </c>
      <c r="B35" s="45">
        <v>1.0349999999999999</v>
      </c>
      <c r="C35" s="45">
        <v>1.0900000000000001</v>
      </c>
      <c r="D35" s="45">
        <v>1.1499999999999999</v>
      </c>
      <c r="E35" s="45">
        <v>1.2150000000000001</v>
      </c>
      <c r="F35" s="45">
        <v>1.2869999999999999</v>
      </c>
      <c r="G35" s="45">
        <v>1.365</v>
      </c>
      <c r="H35" s="45">
        <v>1.45</v>
      </c>
      <c r="I35" s="45">
        <v>1.5429999999999999</v>
      </c>
      <c r="J35" s="45">
        <v>1.6459999999999999</v>
      </c>
      <c r="K35" s="45">
        <v>1.76</v>
      </c>
    </row>
    <row r="36" spans="1:11" x14ac:dyDescent="0.25">
      <c r="A36" s="43">
        <v>9</v>
      </c>
      <c r="B36" s="45">
        <v>1.0389999999999999</v>
      </c>
      <c r="C36" s="45">
        <v>1.095</v>
      </c>
      <c r="D36" s="45">
        <v>1.155</v>
      </c>
      <c r="E36" s="45">
        <v>1.2210000000000001</v>
      </c>
      <c r="F36" s="45">
        <v>1.2929999999999999</v>
      </c>
      <c r="G36" s="45">
        <v>1.371</v>
      </c>
      <c r="H36" s="45">
        <v>1.4570000000000001</v>
      </c>
      <c r="I36" s="45">
        <v>1.5509999999999999</v>
      </c>
      <c r="J36" s="45">
        <v>1.655</v>
      </c>
      <c r="K36" s="45">
        <v>1.77</v>
      </c>
    </row>
    <row r="37" spans="1:11" x14ac:dyDescent="0.25">
      <c r="A37" s="43">
        <v>10</v>
      </c>
      <c r="B37" s="45">
        <v>1.044</v>
      </c>
      <c r="C37" s="45">
        <v>1.099</v>
      </c>
      <c r="D37" s="45">
        <v>1.1599999999999999</v>
      </c>
      <c r="E37" s="45">
        <v>1.2270000000000001</v>
      </c>
      <c r="F37" s="45">
        <v>1.2989999999999999</v>
      </c>
      <c r="G37" s="45">
        <v>1.3779999999999999</v>
      </c>
      <c r="H37" s="45">
        <v>1.464</v>
      </c>
      <c r="I37" s="45">
        <v>1.5589999999999999</v>
      </c>
      <c r="J37" s="45">
        <v>1.6639999999999999</v>
      </c>
      <c r="K37" s="45">
        <v>1.78</v>
      </c>
    </row>
    <row r="38" spans="1:11" x14ac:dyDescent="0.25">
      <c r="A38" s="43">
        <v>11</v>
      </c>
      <c r="B38" s="45">
        <v>1.048</v>
      </c>
      <c r="C38" s="45">
        <v>1.1040000000000001</v>
      </c>
      <c r="D38" s="45">
        <v>1.165</v>
      </c>
      <c r="E38" s="45">
        <v>1.232</v>
      </c>
      <c r="F38" s="45">
        <v>1.3049999999999999</v>
      </c>
      <c r="G38" s="45">
        <v>1.385</v>
      </c>
      <c r="H38" s="45">
        <v>1.472</v>
      </c>
      <c r="I38" s="45">
        <v>1.5669999999999999</v>
      </c>
      <c r="J38" s="45">
        <v>1.673</v>
      </c>
      <c r="K38" s="45">
        <v>1.7889999999999999</v>
      </c>
    </row>
  </sheetData>
  <sheetProtection algorithmName="SHA-512" hashValue="RhkDfcQGVxyO0tJVib+QwyOPM6w1GTSruUdSSM4s6gYJhAZWgLn5ZVx1QgD9jBXRsylW9Lsj7i1rw6srLV/uRA==" saltValue="hUL09ARYxTnIDgyqmNnUVQ==" spinCount="100000" sheet="1" objects="1" scenarios="1"/>
  <conditionalFormatting sqref="A6:A21">
    <cfRule type="expression" dxfId="143" priority="1" stopIfTrue="1">
      <formula>MOD(ROW(),2)=0</formula>
    </cfRule>
    <cfRule type="expression" dxfId="142" priority="2" stopIfTrue="1">
      <formula>MOD(ROW(),2)&lt;&gt;0</formula>
    </cfRule>
  </conditionalFormatting>
  <conditionalFormatting sqref="B6:K21">
    <cfRule type="expression" dxfId="141" priority="3" stopIfTrue="1">
      <formula>MOD(ROW(),2)=0</formula>
    </cfRule>
    <cfRule type="expression" dxfId="140" priority="4" stopIfTrue="1">
      <formula>MOD(ROW(),2)&lt;&gt;0</formula>
    </cfRule>
  </conditionalFormatting>
  <conditionalFormatting sqref="A26:A38">
    <cfRule type="expression" dxfId="139" priority="5" stopIfTrue="1">
      <formula>MOD(ROW(),2)=0</formula>
    </cfRule>
    <cfRule type="expression" dxfId="138" priority="6" stopIfTrue="1">
      <formula>MOD(ROW(),2)&lt;&gt;0</formula>
    </cfRule>
  </conditionalFormatting>
  <conditionalFormatting sqref="B26:K38">
    <cfRule type="expression" dxfId="137" priority="7" stopIfTrue="1">
      <formula>MOD(ROW(),2)=0</formula>
    </cfRule>
    <cfRule type="expression" dxfId="136" priority="8" stopIfTrue="1">
      <formula>MOD(ROW(),2)&lt;&gt;0</formula>
    </cfRule>
  </conditionalFormatting>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E1301-2203-4602-88A9-3E1DA3CA33C3}">
  <sheetPr codeName="Sheet79"/>
  <dimension ref="A1:AV38"/>
  <sheetViews>
    <sheetView showGridLines="0" workbookViewId="0">
      <selection activeCell="A6" sqref="A6"/>
    </sheetView>
  </sheetViews>
  <sheetFormatPr defaultRowHeight="12.5" x14ac:dyDescent="0.25"/>
  <cols>
    <col min="1" max="1" width="31.6328125" customWidth="1"/>
    <col min="2" max="48" width="22.6328125" customWidth="1"/>
  </cols>
  <sheetData>
    <row r="1" spans="1:13" s="1" customFormat="1" ht="20" x14ac:dyDescent="0.4">
      <c r="A1" s="2" t="s">
        <v>0</v>
      </c>
    </row>
    <row r="2" spans="1:13" s="1" customFormat="1" ht="15.5" x14ac:dyDescent="0.35">
      <c r="A2" s="30" t="s">
        <v>1</v>
      </c>
      <c r="B2" s="3" t="str">
        <f>wb_title</f>
        <v>Fire_S - Consolidated Factor Spreadsheet</v>
      </c>
    </row>
    <row r="3" spans="1:13" s="1" customFormat="1" ht="15.5" x14ac:dyDescent="0.35">
      <c r="A3" s="30" t="s">
        <v>2</v>
      </c>
      <c r="B3" s="3" t="str">
        <f>TABLE_FACTOR_TYPE_1 &amp; " - x-" &amp; TABLE_SERIES_NUMBER_1</f>
        <v>Scheme Pays AA - x-613</v>
      </c>
    </row>
    <row r="6" spans="1:13" x14ac:dyDescent="0.25">
      <c r="A6" s="40" t="s">
        <v>390</v>
      </c>
      <c r="B6" s="47" t="s">
        <v>391</v>
      </c>
      <c r="C6" s="47"/>
      <c r="D6" s="47"/>
      <c r="E6" s="47"/>
      <c r="F6" s="47"/>
      <c r="G6" s="47"/>
      <c r="H6" s="47"/>
      <c r="I6" s="47"/>
      <c r="J6" s="47"/>
      <c r="K6" s="47"/>
      <c r="L6" s="47"/>
      <c r="M6" s="47"/>
    </row>
    <row r="7" spans="1:13" x14ac:dyDescent="0.25">
      <c r="A7" s="40" t="s">
        <v>392</v>
      </c>
      <c r="B7" s="47" t="s">
        <v>31</v>
      </c>
      <c r="C7" s="47"/>
      <c r="D7" s="47"/>
      <c r="E7" s="47"/>
      <c r="F7" s="47"/>
      <c r="G7" s="47"/>
      <c r="H7" s="47"/>
      <c r="I7" s="47"/>
      <c r="J7" s="47"/>
      <c r="K7" s="47"/>
      <c r="L7" s="47"/>
      <c r="M7" s="47"/>
    </row>
    <row r="8" spans="1:13" x14ac:dyDescent="0.25">
      <c r="A8" s="40" t="s">
        <v>138</v>
      </c>
      <c r="B8" s="47">
        <v>2006</v>
      </c>
      <c r="C8" s="47"/>
      <c r="D8" s="47"/>
      <c r="E8" s="47"/>
      <c r="F8" s="47"/>
      <c r="G8" s="47"/>
      <c r="H8" s="47"/>
      <c r="I8" s="47"/>
      <c r="J8" s="47"/>
      <c r="K8" s="47"/>
      <c r="L8" s="47"/>
      <c r="M8" s="47"/>
    </row>
    <row r="9" spans="1:13" x14ac:dyDescent="0.25">
      <c r="A9" s="40" t="s">
        <v>139</v>
      </c>
      <c r="B9" s="47" t="s">
        <v>313</v>
      </c>
      <c r="C9" s="47"/>
      <c r="D9" s="47"/>
      <c r="E9" s="47"/>
      <c r="F9" s="47"/>
      <c r="G9" s="47"/>
      <c r="H9" s="47"/>
      <c r="I9" s="47"/>
      <c r="J9" s="47"/>
      <c r="K9" s="47"/>
      <c r="L9" s="47"/>
      <c r="M9" s="47"/>
    </row>
    <row r="10" spans="1:13" x14ac:dyDescent="0.25">
      <c r="A10" s="40" t="s">
        <v>6</v>
      </c>
      <c r="B10" s="47" t="s">
        <v>351</v>
      </c>
      <c r="C10" s="47"/>
      <c r="D10" s="47"/>
      <c r="E10" s="47"/>
      <c r="F10" s="47"/>
      <c r="G10" s="47"/>
      <c r="H10" s="47"/>
      <c r="I10" s="47"/>
      <c r="J10" s="47"/>
      <c r="K10" s="47"/>
      <c r="L10" s="47"/>
      <c r="M10" s="47"/>
    </row>
    <row r="11" spans="1:13" x14ac:dyDescent="0.25">
      <c r="A11" s="40" t="s">
        <v>140</v>
      </c>
      <c r="B11" s="47" t="s">
        <v>233</v>
      </c>
      <c r="C11" s="47"/>
      <c r="D11" s="47"/>
      <c r="E11" s="47"/>
      <c r="F11" s="47"/>
      <c r="G11" s="47"/>
      <c r="H11" s="47"/>
      <c r="I11" s="47"/>
      <c r="J11" s="47"/>
      <c r="K11" s="47"/>
      <c r="L11" s="47"/>
      <c r="M11" s="47"/>
    </row>
    <row r="12" spans="1:13" x14ac:dyDescent="0.25">
      <c r="A12" s="40" t="s">
        <v>141</v>
      </c>
      <c r="B12" s="47" t="s">
        <v>247</v>
      </c>
      <c r="C12" s="47"/>
      <c r="D12" s="47"/>
      <c r="E12" s="47"/>
      <c r="F12" s="47"/>
      <c r="G12" s="47"/>
      <c r="H12" s="47"/>
      <c r="I12" s="47"/>
      <c r="J12" s="47"/>
      <c r="K12" s="47"/>
      <c r="L12" s="47"/>
      <c r="M12" s="47"/>
    </row>
    <row r="13" spans="1:13" x14ac:dyDescent="0.25">
      <c r="A13" s="40" t="s">
        <v>393</v>
      </c>
      <c r="B13" s="47">
        <v>1</v>
      </c>
      <c r="C13" s="47"/>
      <c r="D13" s="47"/>
      <c r="E13" s="47"/>
      <c r="F13" s="47"/>
      <c r="G13" s="47"/>
      <c r="H13" s="47"/>
      <c r="I13" s="47"/>
      <c r="J13" s="47"/>
      <c r="K13" s="47"/>
      <c r="L13" s="47"/>
      <c r="M13" s="47"/>
    </row>
    <row r="14" spans="1:13" x14ac:dyDescent="0.25">
      <c r="A14" s="40" t="s">
        <v>143</v>
      </c>
      <c r="B14" s="47">
        <v>613</v>
      </c>
      <c r="C14" s="47"/>
      <c r="D14" s="47"/>
      <c r="E14" s="47"/>
      <c r="F14" s="47"/>
      <c r="G14" s="47"/>
      <c r="H14" s="47"/>
      <c r="I14" s="47"/>
      <c r="J14" s="47"/>
      <c r="K14" s="47"/>
      <c r="L14" s="47"/>
      <c r="M14" s="47"/>
    </row>
    <row r="15" spans="1:13" x14ac:dyDescent="0.25">
      <c r="A15" s="40" t="s">
        <v>394</v>
      </c>
      <c r="B15" s="47" t="s">
        <v>352</v>
      </c>
      <c r="C15" s="47"/>
      <c r="D15" s="47"/>
      <c r="E15" s="47"/>
      <c r="F15" s="47"/>
      <c r="G15" s="47"/>
      <c r="H15" s="47"/>
      <c r="I15" s="47"/>
      <c r="J15" s="47"/>
      <c r="K15" s="47"/>
      <c r="L15" s="47"/>
      <c r="M15" s="47"/>
    </row>
    <row r="16" spans="1:13" x14ac:dyDescent="0.25">
      <c r="A16" s="40" t="s">
        <v>145</v>
      </c>
      <c r="B16" s="47" t="s">
        <v>329</v>
      </c>
      <c r="C16" s="47"/>
      <c r="D16" s="47"/>
      <c r="E16" s="47"/>
      <c r="F16" s="47"/>
      <c r="G16" s="47"/>
      <c r="H16" s="47"/>
      <c r="I16" s="47"/>
      <c r="J16" s="47"/>
      <c r="K16" s="47"/>
      <c r="L16" s="47"/>
      <c r="M16" s="47"/>
    </row>
    <row r="17" spans="1:48" x14ac:dyDescent="0.25">
      <c r="A17" s="41" t="s">
        <v>395</v>
      </c>
      <c r="B17" s="47"/>
      <c r="C17" s="47"/>
      <c r="D17" s="47"/>
      <c r="E17" s="47"/>
      <c r="F17" s="47"/>
      <c r="G17" s="47"/>
      <c r="H17" s="47"/>
      <c r="I17" s="47"/>
      <c r="J17" s="47"/>
      <c r="K17" s="47"/>
      <c r="L17" s="47"/>
      <c r="M17" s="47"/>
    </row>
    <row r="18" spans="1:48" x14ac:dyDescent="0.25">
      <c r="A18" s="40" t="s">
        <v>147</v>
      </c>
      <c r="B18" s="48">
        <v>45135</v>
      </c>
      <c r="C18" s="48"/>
      <c r="D18" s="48"/>
      <c r="E18" s="48"/>
      <c r="F18" s="48"/>
      <c r="G18" s="48"/>
      <c r="H18" s="48"/>
      <c r="I18" s="48"/>
      <c r="J18" s="48"/>
      <c r="K18" s="48"/>
      <c r="L18" s="48"/>
      <c r="M18" s="48"/>
    </row>
    <row r="19" spans="1:48" x14ac:dyDescent="0.25">
      <c r="A19" s="40" t="s">
        <v>148</v>
      </c>
      <c r="B19" s="48">
        <v>45135</v>
      </c>
      <c r="C19" s="48"/>
      <c r="D19" s="48"/>
      <c r="E19" s="48"/>
      <c r="F19" s="48"/>
      <c r="G19" s="48"/>
      <c r="H19" s="48"/>
      <c r="I19" s="48"/>
      <c r="J19" s="48"/>
      <c r="K19" s="48"/>
      <c r="L19" s="48"/>
      <c r="M19" s="48"/>
    </row>
    <row r="20" spans="1:48" x14ac:dyDescent="0.25">
      <c r="A20" s="40" t="s">
        <v>149</v>
      </c>
      <c r="B20" s="47" t="s">
        <v>158</v>
      </c>
      <c r="C20" s="47"/>
      <c r="D20" s="47"/>
      <c r="E20" s="47"/>
      <c r="F20" s="47"/>
      <c r="G20" s="47"/>
      <c r="H20" s="47"/>
      <c r="I20" s="47"/>
      <c r="J20" s="47"/>
      <c r="K20" s="47"/>
      <c r="L20" s="47"/>
      <c r="M20" s="47"/>
    </row>
    <row r="21" spans="1:48" x14ac:dyDescent="0.25">
      <c r="A21" s="40" t="s">
        <v>396</v>
      </c>
      <c r="B21" s="47" t="s">
        <v>78</v>
      </c>
      <c r="C21" s="47"/>
      <c r="D21" s="47"/>
      <c r="E21" s="47"/>
      <c r="F21" s="47"/>
      <c r="G21" s="47"/>
      <c r="H21" s="47"/>
      <c r="I21" s="47"/>
      <c r="J21" s="47"/>
      <c r="K21" s="47"/>
      <c r="L21" s="47"/>
      <c r="M21" s="47"/>
    </row>
    <row r="23" spans="1:48" x14ac:dyDescent="0.25">
      <c r="A23" s="23" t="str">
        <f>HYPERLINK("#'Factor List'!A1", "Back to Factor List")</f>
        <v>Back to Factor List</v>
      </c>
      <c r="B23" s="23" t="str">
        <f>HYPERLINK("#'Assumptions'!A1", "Assumptions")</f>
        <v>Assumptions</v>
      </c>
    </row>
    <row r="26" spans="1:48" s="57" customFormat="1" ht="13" x14ac:dyDescent="0.25">
      <c r="A26" s="56" t="s">
        <v>412</v>
      </c>
      <c r="B26" s="56">
        <v>18</v>
      </c>
      <c r="C26" s="56">
        <v>19</v>
      </c>
      <c r="D26" s="56">
        <v>20</v>
      </c>
      <c r="E26" s="56">
        <v>21</v>
      </c>
      <c r="F26" s="56">
        <v>22</v>
      </c>
      <c r="G26" s="56">
        <v>23</v>
      </c>
      <c r="H26" s="56">
        <v>24</v>
      </c>
      <c r="I26" s="56">
        <v>25</v>
      </c>
      <c r="J26" s="56">
        <v>26</v>
      </c>
      <c r="K26" s="56">
        <v>27</v>
      </c>
      <c r="L26" s="56">
        <v>28</v>
      </c>
      <c r="M26" s="56">
        <v>29</v>
      </c>
      <c r="N26" s="56">
        <v>30</v>
      </c>
      <c r="O26" s="56">
        <v>31</v>
      </c>
      <c r="P26" s="56">
        <v>32</v>
      </c>
      <c r="Q26" s="56">
        <v>33</v>
      </c>
      <c r="R26" s="56">
        <v>34</v>
      </c>
      <c r="S26" s="56">
        <v>35</v>
      </c>
      <c r="T26" s="56">
        <v>36</v>
      </c>
      <c r="U26" s="56">
        <v>37</v>
      </c>
      <c r="V26" s="56">
        <v>38</v>
      </c>
      <c r="W26" s="56">
        <v>39</v>
      </c>
      <c r="X26" s="56">
        <v>40</v>
      </c>
      <c r="Y26" s="56">
        <v>41</v>
      </c>
      <c r="Z26" s="56">
        <v>42</v>
      </c>
      <c r="AA26" s="56">
        <v>43</v>
      </c>
      <c r="AB26" s="56">
        <v>44</v>
      </c>
      <c r="AC26" s="56">
        <v>45</v>
      </c>
      <c r="AD26" s="56">
        <v>46</v>
      </c>
      <c r="AE26" s="56">
        <v>47</v>
      </c>
      <c r="AF26" s="56">
        <v>48</v>
      </c>
      <c r="AG26" s="56">
        <v>49</v>
      </c>
      <c r="AH26" s="56">
        <v>50</v>
      </c>
      <c r="AI26" s="56">
        <v>51</v>
      </c>
      <c r="AJ26" s="56">
        <v>52</v>
      </c>
      <c r="AK26" s="56">
        <v>53</v>
      </c>
      <c r="AL26" s="56">
        <v>54</v>
      </c>
      <c r="AM26" s="56">
        <v>55</v>
      </c>
      <c r="AN26" s="56">
        <v>56</v>
      </c>
      <c r="AO26" s="56">
        <v>57</v>
      </c>
      <c r="AP26" s="56">
        <v>58</v>
      </c>
      <c r="AQ26" s="56">
        <v>59</v>
      </c>
      <c r="AR26" s="56">
        <v>60</v>
      </c>
      <c r="AS26" s="56">
        <v>61</v>
      </c>
      <c r="AT26" s="56">
        <v>62</v>
      </c>
      <c r="AU26" s="56">
        <v>63</v>
      </c>
      <c r="AV26" s="56">
        <v>64</v>
      </c>
    </row>
    <row r="27" spans="1:48" x14ac:dyDescent="0.25">
      <c r="A27" s="43">
        <v>0</v>
      </c>
      <c r="B27" s="45">
        <v>0.20499999999999999</v>
      </c>
      <c r="C27" s="45">
        <v>0.20899999999999999</v>
      </c>
      <c r="D27" s="45">
        <v>0.214</v>
      </c>
      <c r="E27" s="45">
        <v>0.219</v>
      </c>
      <c r="F27" s="45">
        <v>0.224</v>
      </c>
      <c r="G27" s="45">
        <v>0.22900000000000001</v>
      </c>
      <c r="H27" s="45">
        <v>0.23499999999999999</v>
      </c>
      <c r="I27" s="45">
        <v>0.24099999999999999</v>
      </c>
      <c r="J27" s="45">
        <v>0.246</v>
      </c>
      <c r="K27" s="45">
        <v>0.253</v>
      </c>
      <c r="L27" s="45">
        <v>0.25900000000000001</v>
      </c>
      <c r="M27" s="45">
        <v>0.26500000000000001</v>
      </c>
      <c r="N27" s="45">
        <v>0.27200000000000002</v>
      </c>
      <c r="O27" s="45">
        <v>0.27900000000000003</v>
      </c>
      <c r="P27" s="45">
        <v>0.28699999999999998</v>
      </c>
      <c r="Q27" s="45">
        <v>0.29499999999999998</v>
      </c>
      <c r="R27" s="45">
        <v>0.30299999999999999</v>
      </c>
      <c r="S27" s="45">
        <v>0.311</v>
      </c>
      <c r="T27" s="45">
        <v>0.32</v>
      </c>
      <c r="U27" s="45">
        <v>0.32900000000000001</v>
      </c>
      <c r="V27" s="45">
        <v>0.33800000000000002</v>
      </c>
      <c r="W27" s="45">
        <v>0.34899999999999998</v>
      </c>
      <c r="X27" s="45">
        <v>0.35899999999999999</v>
      </c>
      <c r="Y27" s="45">
        <v>0.37</v>
      </c>
      <c r="Z27" s="45">
        <v>0.38200000000000001</v>
      </c>
      <c r="AA27" s="45">
        <v>0.39400000000000002</v>
      </c>
      <c r="AB27" s="45">
        <v>0.40699999999999997</v>
      </c>
      <c r="AC27" s="45">
        <v>0.42</v>
      </c>
      <c r="AD27" s="45">
        <v>0.434</v>
      </c>
      <c r="AE27" s="45">
        <v>0.45</v>
      </c>
      <c r="AF27" s="45">
        <v>0.46500000000000002</v>
      </c>
      <c r="AG27" s="45">
        <v>0.48199999999999998</v>
      </c>
      <c r="AH27" s="45">
        <v>0.5</v>
      </c>
      <c r="AI27" s="45">
        <v>0.51900000000000002</v>
      </c>
      <c r="AJ27" s="45">
        <v>0.54</v>
      </c>
      <c r="AK27" s="45">
        <v>0.56100000000000005</v>
      </c>
      <c r="AL27" s="45">
        <v>0.58499999999999996</v>
      </c>
      <c r="AM27" s="45">
        <v>0.60899999999999999</v>
      </c>
      <c r="AN27" s="45">
        <v>0.63600000000000001</v>
      </c>
      <c r="AO27" s="45">
        <v>0.66500000000000004</v>
      </c>
      <c r="AP27" s="45">
        <v>0.69499999999999995</v>
      </c>
      <c r="AQ27" s="45">
        <v>0.72899999999999998</v>
      </c>
      <c r="AR27" s="45">
        <v>0.76500000000000001</v>
      </c>
      <c r="AS27" s="45">
        <v>0.80400000000000005</v>
      </c>
      <c r="AT27" s="45">
        <v>0.84599999999999997</v>
      </c>
      <c r="AU27" s="45">
        <v>0.89300000000000002</v>
      </c>
      <c r="AV27" s="45">
        <v>0.94399999999999995</v>
      </c>
    </row>
    <row r="28" spans="1:48" x14ac:dyDescent="0.25">
      <c r="A28" s="43">
        <v>1</v>
      </c>
      <c r="B28" s="45">
        <v>0.20499999999999999</v>
      </c>
      <c r="C28" s="45">
        <v>0.21</v>
      </c>
      <c r="D28" s="45">
        <v>0.215</v>
      </c>
      <c r="E28" s="45">
        <v>0.219</v>
      </c>
      <c r="F28" s="45">
        <v>0.22500000000000001</v>
      </c>
      <c r="G28" s="45">
        <v>0.23</v>
      </c>
      <c r="H28" s="45">
        <v>0.23499999999999999</v>
      </c>
      <c r="I28" s="45">
        <v>0.24099999999999999</v>
      </c>
      <c r="J28" s="45">
        <v>0.247</v>
      </c>
      <c r="K28" s="45">
        <v>0.253</v>
      </c>
      <c r="L28" s="45">
        <v>0.25900000000000001</v>
      </c>
      <c r="M28" s="45">
        <v>0.26600000000000001</v>
      </c>
      <c r="N28" s="45">
        <v>0.27300000000000002</v>
      </c>
      <c r="O28" s="45">
        <v>0.28000000000000003</v>
      </c>
      <c r="P28" s="45">
        <v>0.28699999999999998</v>
      </c>
      <c r="Q28" s="45">
        <v>0.29499999999999998</v>
      </c>
      <c r="R28" s="45">
        <v>0.30299999999999999</v>
      </c>
      <c r="S28" s="45">
        <v>0.312</v>
      </c>
      <c r="T28" s="45">
        <v>0.32100000000000001</v>
      </c>
      <c r="U28" s="45">
        <v>0.33</v>
      </c>
      <c r="V28" s="45">
        <v>0.33900000000000002</v>
      </c>
      <c r="W28" s="45">
        <v>0.34899999999999998</v>
      </c>
      <c r="X28" s="45">
        <v>0.36</v>
      </c>
      <c r="Y28" s="45">
        <v>0.371</v>
      </c>
      <c r="Z28" s="45">
        <v>0.38300000000000001</v>
      </c>
      <c r="AA28" s="45">
        <v>0.39500000000000002</v>
      </c>
      <c r="AB28" s="45">
        <v>0.40799999999999997</v>
      </c>
      <c r="AC28" s="45">
        <v>0.42099999999999999</v>
      </c>
      <c r="AD28" s="45">
        <v>0.436</v>
      </c>
      <c r="AE28" s="45">
        <v>0.45100000000000001</v>
      </c>
      <c r="AF28" s="45">
        <v>0.46700000000000003</v>
      </c>
      <c r="AG28" s="45">
        <v>0.48399999999999999</v>
      </c>
      <c r="AH28" s="45">
        <v>0.502</v>
      </c>
      <c r="AI28" s="45">
        <v>0.52100000000000002</v>
      </c>
      <c r="AJ28" s="45">
        <v>0.54100000000000004</v>
      </c>
      <c r="AK28" s="45">
        <v>0.56299999999999994</v>
      </c>
      <c r="AL28" s="45">
        <v>0.58699999999999997</v>
      </c>
      <c r="AM28" s="45">
        <v>0.61199999999999999</v>
      </c>
      <c r="AN28" s="45">
        <v>0.63800000000000001</v>
      </c>
      <c r="AO28" s="45">
        <v>0.66700000000000004</v>
      </c>
      <c r="AP28" s="45">
        <v>0.69799999999999995</v>
      </c>
      <c r="AQ28" s="45">
        <v>0.73199999999999998</v>
      </c>
      <c r="AR28" s="45">
        <v>0.76800000000000002</v>
      </c>
      <c r="AS28" s="45">
        <v>0.80700000000000005</v>
      </c>
      <c r="AT28" s="45">
        <v>0.85</v>
      </c>
      <c r="AU28" s="45">
        <v>0.89700000000000002</v>
      </c>
      <c r="AV28" s="45">
        <v>0.94899999999999995</v>
      </c>
    </row>
    <row r="29" spans="1:48" x14ac:dyDescent="0.25">
      <c r="A29" s="43">
        <v>2</v>
      </c>
      <c r="B29" s="45">
        <v>0.20499999999999999</v>
      </c>
      <c r="C29" s="45">
        <v>0.21</v>
      </c>
      <c r="D29" s="45">
        <v>0.215</v>
      </c>
      <c r="E29" s="45">
        <v>0.22</v>
      </c>
      <c r="F29" s="45">
        <v>0.22500000000000001</v>
      </c>
      <c r="G29" s="45">
        <v>0.23</v>
      </c>
      <c r="H29" s="45">
        <v>0.23599999999999999</v>
      </c>
      <c r="I29" s="45">
        <v>0.24199999999999999</v>
      </c>
      <c r="J29" s="45">
        <v>0.247</v>
      </c>
      <c r="K29" s="45">
        <v>0.254</v>
      </c>
      <c r="L29" s="45">
        <v>0.26</v>
      </c>
      <c r="M29" s="45">
        <v>0.26700000000000002</v>
      </c>
      <c r="N29" s="45">
        <v>0.27400000000000002</v>
      </c>
      <c r="O29" s="45">
        <v>0.28100000000000003</v>
      </c>
      <c r="P29" s="45">
        <v>0.28799999999999998</v>
      </c>
      <c r="Q29" s="45">
        <v>0.29599999999999999</v>
      </c>
      <c r="R29" s="45">
        <v>0.30399999999999999</v>
      </c>
      <c r="S29" s="45">
        <v>0.312</v>
      </c>
      <c r="T29" s="45">
        <v>0.32100000000000001</v>
      </c>
      <c r="U29" s="45">
        <v>0.33100000000000002</v>
      </c>
      <c r="V29" s="45">
        <v>0.34</v>
      </c>
      <c r="W29" s="45">
        <v>0.35</v>
      </c>
      <c r="X29" s="45">
        <v>0.36099999999999999</v>
      </c>
      <c r="Y29" s="45">
        <v>0.372</v>
      </c>
      <c r="Z29" s="45">
        <v>0.38400000000000001</v>
      </c>
      <c r="AA29" s="45">
        <v>0.39600000000000002</v>
      </c>
      <c r="AB29" s="45">
        <v>0.40899999999999997</v>
      </c>
      <c r="AC29" s="45">
        <v>0.42299999999999999</v>
      </c>
      <c r="AD29" s="45">
        <v>0.437</v>
      </c>
      <c r="AE29" s="45">
        <v>0.45200000000000001</v>
      </c>
      <c r="AF29" s="45">
        <v>0.46800000000000003</v>
      </c>
      <c r="AG29" s="45">
        <v>0.48499999999999999</v>
      </c>
      <c r="AH29" s="45">
        <v>0.503</v>
      </c>
      <c r="AI29" s="45">
        <v>0.52300000000000002</v>
      </c>
      <c r="AJ29" s="45">
        <v>0.54300000000000004</v>
      </c>
      <c r="AK29" s="45">
        <v>0.56499999999999995</v>
      </c>
      <c r="AL29" s="45">
        <v>0.58899999999999997</v>
      </c>
      <c r="AM29" s="45">
        <v>0.61399999999999999</v>
      </c>
      <c r="AN29" s="45">
        <v>0.64100000000000001</v>
      </c>
      <c r="AO29" s="45">
        <v>0.67</v>
      </c>
      <c r="AP29" s="45">
        <v>0.70099999999999996</v>
      </c>
      <c r="AQ29" s="45">
        <v>0.73499999999999999</v>
      </c>
      <c r="AR29" s="45">
        <v>0.77100000000000002</v>
      </c>
      <c r="AS29" s="45">
        <v>0.81100000000000005</v>
      </c>
      <c r="AT29" s="45">
        <v>0.85399999999999998</v>
      </c>
      <c r="AU29" s="45">
        <v>0.90200000000000002</v>
      </c>
      <c r="AV29" s="45">
        <v>0.95299999999999996</v>
      </c>
    </row>
    <row r="30" spans="1:48" x14ac:dyDescent="0.25">
      <c r="A30" s="43">
        <v>3</v>
      </c>
      <c r="B30" s="45">
        <v>0.20599999999999999</v>
      </c>
      <c r="C30" s="45">
        <v>0.21099999999999999</v>
      </c>
      <c r="D30" s="45">
        <v>0.215</v>
      </c>
      <c r="E30" s="45">
        <v>0.22</v>
      </c>
      <c r="F30" s="45">
        <v>0.22500000000000001</v>
      </c>
      <c r="G30" s="45">
        <v>0.23100000000000001</v>
      </c>
      <c r="H30" s="45">
        <v>0.23599999999999999</v>
      </c>
      <c r="I30" s="45">
        <v>0.24199999999999999</v>
      </c>
      <c r="J30" s="45">
        <v>0.248</v>
      </c>
      <c r="K30" s="45">
        <v>0.254</v>
      </c>
      <c r="L30" s="45">
        <v>0.26100000000000001</v>
      </c>
      <c r="M30" s="45">
        <v>0.26700000000000002</v>
      </c>
      <c r="N30" s="45">
        <v>0.27400000000000002</v>
      </c>
      <c r="O30" s="45">
        <v>0.28100000000000003</v>
      </c>
      <c r="P30" s="45">
        <v>0.28899999999999998</v>
      </c>
      <c r="Q30" s="45">
        <v>0.29699999999999999</v>
      </c>
      <c r="R30" s="45">
        <v>0.30499999999999999</v>
      </c>
      <c r="S30" s="45">
        <v>0.313</v>
      </c>
      <c r="T30" s="45">
        <v>0.32200000000000001</v>
      </c>
      <c r="U30" s="45">
        <v>0.33100000000000002</v>
      </c>
      <c r="V30" s="45">
        <v>0.34100000000000003</v>
      </c>
      <c r="W30" s="45">
        <v>0.35099999999999998</v>
      </c>
      <c r="X30" s="45">
        <v>0.36199999999999999</v>
      </c>
      <c r="Y30" s="45">
        <v>0.373</v>
      </c>
      <c r="Z30" s="45">
        <v>0.38500000000000001</v>
      </c>
      <c r="AA30" s="45">
        <v>0.39700000000000002</v>
      </c>
      <c r="AB30" s="45">
        <v>0.41</v>
      </c>
      <c r="AC30" s="45">
        <v>0.42399999999999999</v>
      </c>
      <c r="AD30" s="45">
        <v>0.438</v>
      </c>
      <c r="AE30" s="45">
        <v>0.45300000000000001</v>
      </c>
      <c r="AF30" s="45">
        <v>0.47</v>
      </c>
      <c r="AG30" s="45">
        <v>0.48699999999999999</v>
      </c>
      <c r="AH30" s="45">
        <v>0.505</v>
      </c>
      <c r="AI30" s="45">
        <v>0.52400000000000002</v>
      </c>
      <c r="AJ30" s="45">
        <v>0.54500000000000004</v>
      </c>
      <c r="AK30" s="45">
        <v>0.56699999999999995</v>
      </c>
      <c r="AL30" s="45">
        <v>0.59099999999999997</v>
      </c>
      <c r="AM30" s="45">
        <v>0.61599999999999999</v>
      </c>
      <c r="AN30" s="45">
        <v>0.64300000000000002</v>
      </c>
      <c r="AO30" s="45">
        <v>0.67200000000000004</v>
      </c>
      <c r="AP30" s="45">
        <v>0.70399999999999996</v>
      </c>
      <c r="AQ30" s="45">
        <v>0.73799999999999999</v>
      </c>
      <c r="AR30" s="45">
        <v>0.77400000000000002</v>
      </c>
      <c r="AS30" s="45">
        <v>0.81499999999999995</v>
      </c>
      <c r="AT30" s="45">
        <v>0.85799999999999998</v>
      </c>
      <c r="AU30" s="45">
        <v>0.90600000000000003</v>
      </c>
      <c r="AV30" s="45">
        <v>0.95799999999999996</v>
      </c>
    </row>
    <row r="31" spans="1:48" x14ac:dyDescent="0.25">
      <c r="A31" s="43">
        <v>4</v>
      </c>
      <c r="B31" s="45">
        <v>0.20599999999999999</v>
      </c>
      <c r="C31" s="45">
        <v>0.21099999999999999</v>
      </c>
      <c r="D31" s="45">
        <v>0.216</v>
      </c>
      <c r="E31" s="45">
        <v>0.221</v>
      </c>
      <c r="F31" s="45">
        <v>0.22600000000000001</v>
      </c>
      <c r="G31" s="45">
        <v>0.23100000000000001</v>
      </c>
      <c r="H31" s="45">
        <v>0.23699999999999999</v>
      </c>
      <c r="I31" s="45">
        <v>0.24299999999999999</v>
      </c>
      <c r="J31" s="45">
        <v>0.249</v>
      </c>
      <c r="K31" s="45">
        <v>0.255</v>
      </c>
      <c r="L31" s="45">
        <v>0.26100000000000001</v>
      </c>
      <c r="M31" s="45">
        <v>0.26800000000000002</v>
      </c>
      <c r="N31" s="45">
        <v>0.27500000000000002</v>
      </c>
      <c r="O31" s="45">
        <v>0.28199999999999997</v>
      </c>
      <c r="P31" s="45">
        <v>0.28899999999999998</v>
      </c>
      <c r="Q31" s="45">
        <v>0.29699999999999999</v>
      </c>
      <c r="R31" s="45">
        <v>0.30499999999999999</v>
      </c>
      <c r="S31" s="45">
        <v>0.314</v>
      </c>
      <c r="T31" s="45">
        <v>0.32300000000000001</v>
      </c>
      <c r="U31" s="45">
        <v>0.33200000000000002</v>
      </c>
      <c r="V31" s="45">
        <v>0.34200000000000003</v>
      </c>
      <c r="W31" s="45">
        <v>0.35199999999999998</v>
      </c>
      <c r="X31" s="45">
        <v>0.36299999999999999</v>
      </c>
      <c r="Y31" s="45">
        <v>0.374</v>
      </c>
      <c r="Z31" s="45">
        <v>0.38600000000000001</v>
      </c>
      <c r="AA31" s="45">
        <v>0.39800000000000002</v>
      </c>
      <c r="AB31" s="45">
        <v>0.41099999999999998</v>
      </c>
      <c r="AC31" s="45">
        <v>0.42499999999999999</v>
      </c>
      <c r="AD31" s="45">
        <v>0.439</v>
      </c>
      <c r="AE31" s="45">
        <v>0.45500000000000002</v>
      </c>
      <c r="AF31" s="45">
        <v>0.47099999999999997</v>
      </c>
      <c r="AG31" s="45">
        <v>0.48799999999999999</v>
      </c>
      <c r="AH31" s="45">
        <v>0.50700000000000001</v>
      </c>
      <c r="AI31" s="45">
        <v>0.52600000000000002</v>
      </c>
      <c r="AJ31" s="45">
        <v>0.54700000000000004</v>
      </c>
      <c r="AK31" s="45">
        <v>0.56899999999999995</v>
      </c>
      <c r="AL31" s="45">
        <v>0.59299999999999997</v>
      </c>
      <c r="AM31" s="45">
        <v>0.61799999999999999</v>
      </c>
      <c r="AN31" s="45">
        <v>0.64500000000000002</v>
      </c>
      <c r="AO31" s="45">
        <v>0.67500000000000004</v>
      </c>
      <c r="AP31" s="45">
        <v>0.70599999999999996</v>
      </c>
      <c r="AQ31" s="45">
        <v>0.74099999999999999</v>
      </c>
      <c r="AR31" s="45">
        <v>0.77800000000000002</v>
      </c>
      <c r="AS31" s="45">
        <v>0.81799999999999995</v>
      </c>
      <c r="AT31" s="45">
        <v>0.86199999999999999</v>
      </c>
      <c r="AU31" s="45">
        <v>0.91</v>
      </c>
      <c r="AV31" s="45">
        <v>0.96299999999999997</v>
      </c>
    </row>
    <row r="32" spans="1:48" x14ac:dyDescent="0.25">
      <c r="A32" s="43">
        <v>5</v>
      </c>
      <c r="B32" s="45">
        <v>0.20699999999999999</v>
      </c>
      <c r="C32" s="45">
        <v>0.21099999999999999</v>
      </c>
      <c r="D32" s="45">
        <v>0.216</v>
      </c>
      <c r="E32" s="45">
        <v>0.221</v>
      </c>
      <c r="F32" s="45">
        <v>0.22600000000000001</v>
      </c>
      <c r="G32" s="45">
        <v>0.23200000000000001</v>
      </c>
      <c r="H32" s="45">
        <v>0.23699999999999999</v>
      </c>
      <c r="I32" s="45">
        <v>0.24299999999999999</v>
      </c>
      <c r="J32" s="45">
        <v>0.249</v>
      </c>
      <c r="K32" s="45">
        <v>0.255</v>
      </c>
      <c r="L32" s="45">
        <v>0.26200000000000001</v>
      </c>
      <c r="M32" s="45">
        <v>0.26800000000000002</v>
      </c>
      <c r="N32" s="45">
        <v>0.27500000000000002</v>
      </c>
      <c r="O32" s="45">
        <v>0.28299999999999997</v>
      </c>
      <c r="P32" s="45">
        <v>0.28999999999999998</v>
      </c>
      <c r="Q32" s="45">
        <v>0.29799999999999999</v>
      </c>
      <c r="R32" s="45">
        <v>0.30599999999999999</v>
      </c>
      <c r="S32" s="45">
        <v>0.315</v>
      </c>
      <c r="T32" s="45">
        <v>0.32400000000000001</v>
      </c>
      <c r="U32" s="45">
        <v>0.33300000000000002</v>
      </c>
      <c r="V32" s="45">
        <v>0.34300000000000003</v>
      </c>
      <c r="W32" s="45">
        <v>0.35299999999999998</v>
      </c>
      <c r="X32" s="45">
        <v>0.36399999999999999</v>
      </c>
      <c r="Y32" s="45">
        <v>0.375</v>
      </c>
      <c r="Z32" s="45">
        <v>0.38700000000000001</v>
      </c>
      <c r="AA32" s="45">
        <v>0.39900000000000002</v>
      </c>
      <c r="AB32" s="45">
        <v>0.41199999999999998</v>
      </c>
      <c r="AC32" s="45">
        <v>0.42599999999999999</v>
      </c>
      <c r="AD32" s="45">
        <v>0.441</v>
      </c>
      <c r="AE32" s="45">
        <v>0.45600000000000002</v>
      </c>
      <c r="AF32" s="45">
        <v>0.47199999999999998</v>
      </c>
      <c r="AG32" s="45">
        <v>0.49</v>
      </c>
      <c r="AH32" s="45">
        <v>0.50800000000000001</v>
      </c>
      <c r="AI32" s="45">
        <v>0.52800000000000002</v>
      </c>
      <c r="AJ32" s="45">
        <v>0.54900000000000004</v>
      </c>
      <c r="AK32" s="45">
        <v>0.57099999999999995</v>
      </c>
      <c r="AL32" s="45">
        <v>0.59499999999999997</v>
      </c>
      <c r="AM32" s="45">
        <v>0.62</v>
      </c>
      <c r="AN32" s="45">
        <v>0.64800000000000002</v>
      </c>
      <c r="AO32" s="45">
        <v>0.67700000000000005</v>
      </c>
      <c r="AP32" s="45">
        <v>0.70899999999999996</v>
      </c>
      <c r="AQ32" s="45">
        <v>0.74399999999999999</v>
      </c>
      <c r="AR32" s="45">
        <v>0.78100000000000003</v>
      </c>
      <c r="AS32" s="45">
        <v>0.82199999999999995</v>
      </c>
      <c r="AT32" s="45">
        <v>0.86599999999999999</v>
      </c>
      <c r="AU32" s="45">
        <v>0.91400000000000003</v>
      </c>
      <c r="AV32" s="45">
        <v>0.96699999999999997</v>
      </c>
    </row>
    <row r="33" spans="1:48" x14ac:dyDescent="0.25">
      <c r="A33" s="43">
        <v>6</v>
      </c>
      <c r="B33" s="45">
        <v>0.20699999999999999</v>
      </c>
      <c r="C33" s="45">
        <v>0.21199999999999999</v>
      </c>
      <c r="D33" s="45">
        <v>0.217</v>
      </c>
      <c r="E33" s="45">
        <v>0.222</v>
      </c>
      <c r="F33" s="45">
        <v>0.22700000000000001</v>
      </c>
      <c r="G33" s="45">
        <v>0.23200000000000001</v>
      </c>
      <c r="H33" s="45">
        <v>0.23799999999999999</v>
      </c>
      <c r="I33" s="45">
        <v>0.24399999999999999</v>
      </c>
      <c r="J33" s="45">
        <v>0.25</v>
      </c>
      <c r="K33" s="45">
        <v>0.25600000000000001</v>
      </c>
      <c r="L33" s="45">
        <v>0.26200000000000001</v>
      </c>
      <c r="M33" s="45">
        <v>0.26900000000000002</v>
      </c>
      <c r="N33" s="45">
        <v>0.27600000000000002</v>
      </c>
      <c r="O33" s="45">
        <v>0.28299999999999997</v>
      </c>
      <c r="P33" s="45">
        <v>0.29099999999999998</v>
      </c>
      <c r="Q33" s="45">
        <v>0.29899999999999999</v>
      </c>
      <c r="R33" s="45">
        <v>0.307</v>
      </c>
      <c r="S33" s="45">
        <v>0.315</v>
      </c>
      <c r="T33" s="45">
        <v>0.32400000000000001</v>
      </c>
      <c r="U33" s="45">
        <v>0.33400000000000002</v>
      </c>
      <c r="V33" s="45">
        <v>0.34399999999999997</v>
      </c>
      <c r="W33" s="45">
        <v>0.35399999999999998</v>
      </c>
      <c r="X33" s="45">
        <v>0.36499999999999999</v>
      </c>
      <c r="Y33" s="45">
        <v>0.376</v>
      </c>
      <c r="Z33" s="45">
        <v>0.38800000000000001</v>
      </c>
      <c r="AA33" s="45">
        <v>0.4</v>
      </c>
      <c r="AB33" s="45">
        <v>0.41299999999999998</v>
      </c>
      <c r="AC33" s="45">
        <v>0.42699999999999999</v>
      </c>
      <c r="AD33" s="45">
        <v>0.442</v>
      </c>
      <c r="AE33" s="45">
        <v>0.45700000000000002</v>
      </c>
      <c r="AF33" s="45">
        <v>0.47399999999999998</v>
      </c>
      <c r="AG33" s="45">
        <v>0.49099999999999999</v>
      </c>
      <c r="AH33" s="45">
        <v>0.51</v>
      </c>
      <c r="AI33" s="45">
        <v>0.53</v>
      </c>
      <c r="AJ33" s="45">
        <v>0.55100000000000005</v>
      </c>
      <c r="AK33" s="45">
        <v>0.57299999999999995</v>
      </c>
      <c r="AL33" s="45">
        <v>0.59699999999999998</v>
      </c>
      <c r="AM33" s="45">
        <v>0.623</v>
      </c>
      <c r="AN33" s="45">
        <v>0.65</v>
      </c>
      <c r="AO33" s="45">
        <v>0.68</v>
      </c>
      <c r="AP33" s="45">
        <v>0.71199999999999997</v>
      </c>
      <c r="AQ33" s="45">
        <v>0.747</v>
      </c>
      <c r="AR33" s="45">
        <v>0.78400000000000003</v>
      </c>
      <c r="AS33" s="45">
        <v>0.82499999999999996</v>
      </c>
      <c r="AT33" s="45">
        <v>0.87</v>
      </c>
      <c r="AU33" s="45">
        <v>0.91800000000000004</v>
      </c>
      <c r="AV33" s="45">
        <v>0.97199999999999998</v>
      </c>
    </row>
    <row r="34" spans="1:48" x14ac:dyDescent="0.25">
      <c r="A34" s="43">
        <v>7</v>
      </c>
      <c r="B34" s="45">
        <v>0.20699999999999999</v>
      </c>
      <c r="C34" s="45">
        <v>0.21199999999999999</v>
      </c>
      <c r="D34" s="45">
        <v>0.217</v>
      </c>
      <c r="E34" s="45">
        <v>0.222</v>
      </c>
      <c r="F34" s="45">
        <v>0.22700000000000001</v>
      </c>
      <c r="G34" s="45">
        <v>0.23300000000000001</v>
      </c>
      <c r="H34" s="45">
        <v>0.23799999999999999</v>
      </c>
      <c r="I34" s="45">
        <v>0.24399999999999999</v>
      </c>
      <c r="J34" s="45">
        <v>0.25</v>
      </c>
      <c r="K34" s="45">
        <v>0.25600000000000001</v>
      </c>
      <c r="L34" s="45">
        <v>0.26300000000000001</v>
      </c>
      <c r="M34" s="45">
        <v>0.26900000000000002</v>
      </c>
      <c r="N34" s="45">
        <v>0.27600000000000002</v>
      </c>
      <c r="O34" s="45">
        <v>0.28399999999999997</v>
      </c>
      <c r="P34" s="45">
        <v>0.29099999999999998</v>
      </c>
      <c r="Q34" s="45">
        <v>0.29899999999999999</v>
      </c>
      <c r="R34" s="45">
        <v>0.307</v>
      </c>
      <c r="S34" s="45">
        <v>0.316</v>
      </c>
      <c r="T34" s="45">
        <v>0.32500000000000001</v>
      </c>
      <c r="U34" s="45">
        <v>0.33400000000000002</v>
      </c>
      <c r="V34" s="45">
        <v>0.34399999999999997</v>
      </c>
      <c r="W34" s="45">
        <v>0.35499999999999998</v>
      </c>
      <c r="X34" s="45">
        <v>0.36499999999999999</v>
      </c>
      <c r="Y34" s="45">
        <v>0.377</v>
      </c>
      <c r="Z34" s="45">
        <v>0.38900000000000001</v>
      </c>
      <c r="AA34" s="45">
        <v>0.40100000000000002</v>
      </c>
      <c r="AB34" s="45">
        <v>0.41499999999999998</v>
      </c>
      <c r="AC34" s="45">
        <v>0.42799999999999999</v>
      </c>
      <c r="AD34" s="45">
        <v>0.443</v>
      </c>
      <c r="AE34" s="45">
        <v>0.45900000000000002</v>
      </c>
      <c r="AF34" s="45">
        <v>0.47499999999999998</v>
      </c>
      <c r="AG34" s="45">
        <v>0.49299999999999999</v>
      </c>
      <c r="AH34" s="45">
        <v>0.51100000000000001</v>
      </c>
      <c r="AI34" s="45">
        <v>0.53100000000000003</v>
      </c>
      <c r="AJ34" s="45">
        <v>0.55200000000000005</v>
      </c>
      <c r="AK34" s="45">
        <v>0.57499999999999996</v>
      </c>
      <c r="AL34" s="45">
        <v>0.59899999999999998</v>
      </c>
      <c r="AM34" s="45">
        <v>0.625</v>
      </c>
      <c r="AN34" s="45">
        <v>0.65300000000000002</v>
      </c>
      <c r="AO34" s="45">
        <v>0.68200000000000005</v>
      </c>
      <c r="AP34" s="45">
        <v>0.71499999999999997</v>
      </c>
      <c r="AQ34" s="45">
        <v>0.75</v>
      </c>
      <c r="AR34" s="45">
        <v>0.78800000000000003</v>
      </c>
      <c r="AS34" s="45">
        <v>0.82899999999999996</v>
      </c>
      <c r="AT34" s="45">
        <v>0.874</v>
      </c>
      <c r="AU34" s="45">
        <v>0.92300000000000004</v>
      </c>
      <c r="AV34" s="45">
        <v>0.97699999999999998</v>
      </c>
    </row>
    <row r="35" spans="1:48" x14ac:dyDescent="0.25">
      <c r="A35" s="43">
        <v>8</v>
      </c>
      <c r="B35" s="45">
        <v>0.20799999999999999</v>
      </c>
      <c r="C35" s="45">
        <v>0.21299999999999999</v>
      </c>
      <c r="D35" s="45">
        <v>0.217</v>
      </c>
      <c r="E35" s="45">
        <v>0.222</v>
      </c>
      <c r="F35" s="45">
        <v>0.22800000000000001</v>
      </c>
      <c r="G35" s="45">
        <v>0.23300000000000001</v>
      </c>
      <c r="H35" s="45">
        <v>0.23899999999999999</v>
      </c>
      <c r="I35" s="45">
        <v>0.245</v>
      </c>
      <c r="J35" s="45">
        <v>0.251</v>
      </c>
      <c r="K35" s="45">
        <v>0.25700000000000001</v>
      </c>
      <c r="L35" s="45">
        <v>0.26300000000000001</v>
      </c>
      <c r="M35" s="45">
        <v>0.27</v>
      </c>
      <c r="N35" s="45">
        <v>0.27700000000000002</v>
      </c>
      <c r="O35" s="45">
        <v>0.28399999999999997</v>
      </c>
      <c r="P35" s="45">
        <v>0.29199999999999998</v>
      </c>
      <c r="Q35" s="45">
        <v>0.3</v>
      </c>
      <c r="R35" s="45">
        <v>0.308</v>
      </c>
      <c r="S35" s="45">
        <v>0.317</v>
      </c>
      <c r="T35" s="45">
        <v>0.32600000000000001</v>
      </c>
      <c r="U35" s="45">
        <v>0.33500000000000002</v>
      </c>
      <c r="V35" s="45">
        <v>0.34499999999999997</v>
      </c>
      <c r="W35" s="45">
        <v>0.35599999999999998</v>
      </c>
      <c r="X35" s="45">
        <v>0.36599999999999999</v>
      </c>
      <c r="Y35" s="45">
        <v>0.378</v>
      </c>
      <c r="Z35" s="45">
        <v>0.39</v>
      </c>
      <c r="AA35" s="45">
        <v>0.40200000000000002</v>
      </c>
      <c r="AB35" s="45">
        <v>0.41599999999999998</v>
      </c>
      <c r="AC35" s="45">
        <v>0.43</v>
      </c>
      <c r="AD35" s="45">
        <v>0.44400000000000001</v>
      </c>
      <c r="AE35" s="45">
        <v>0.46</v>
      </c>
      <c r="AF35" s="45">
        <v>0.47699999999999998</v>
      </c>
      <c r="AG35" s="45">
        <v>0.49399999999999999</v>
      </c>
      <c r="AH35" s="45">
        <v>0.51300000000000001</v>
      </c>
      <c r="AI35" s="45">
        <v>0.53300000000000003</v>
      </c>
      <c r="AJ35" s="45">
        <v>0.55400000000000005</v>
      </c>
      <c r="AK35" s="45">
        <v>0.57699999999999996</v>
      </c>
      <c r="AL35" s="45">
        <v>0.60099999999999998</v>
      </c>
      <c r="AM35" s="45">
        <v>0.627</v>
      </c>
      <c r="AN35" s="45">
        <v>0.65500000000000003</v>
      </c>
      <c r="AO35" s="45">
        <v>0.68500000000000005</v>
      </c>
      <c r="AP35" s="45">
        <v>0.71799999999999997</v>
      </c>
      <c r="AQ35" s="45">
        <v>0.753</v>
      </c>
      <c r="AR35" s="45">
        <v>0.79100000000000004</v>
      </c>
      <c r="AS35" s="45">
        <v>0.83199999999999996</v>
      </c>
      <c r="AT35" s="45">
        <v>0.877</v>
      </c>
      <c r="AU35" s="45">
        <v>0.92700000000000005</v>
      </c>
      <c r="AV35" s="45">
        <v>0.98099999999999998</v>
      </c>
    </row>
    <row r="36" spans="1:48" x14ac:dyDescent="0.25">
      <c r="A36" s="43">
        <v>9</v>
      </c>
      <c r="B36" s="45">
        <v>0.20799999999999999</v>
      </c>
      <c r="C36" s="45">
        <v>0.21299999999999999</v>
      </c>
      <c r="D36" s="45">
        <v>0.218</v>
      </c>
      <c r="E36" s="45">
        <v>0.223</v>
      </c>
      <c r="F36" s="45">
        <v>0.22800000000000001</v>
      </c>
      <c r="G36" s="45">
        <v>0.23400000000000001</v>
      </c>
      <c r="H36" s="45">
        <v>0.23899999999999999</v>
      </c>
      <c r="I36" s="45">
        <v>0.245</v>
      </c>
      <c r="J36" s="45">
        <v>0.251</v>
      </c>
      <c r="K36" s="45">
        <v>0.25700000000000001</v>
      </c>
      <c r="L36" s="45">
        <v>0.26400000000000001</v>
      </c>
      <c r="M36" s="45">
        <v>0.27100000000000002</v>
      </c>
      <c r="N36" s="45">
        <v>0.27800000000000002</v>
      </c>
      <c r="O36" s="45">
        <v>0.28499999999999998</v>
      </c>
      <c r="P36" s="45">
        <v>0.29299999999999998</v>
      </c>
      <c r="Q36" s="45">
        <v>0.30099999999999999</v>
      </c>
      <c r="R36" s="45">
        <v>0.309</v>
      </c>
      <c r="S36" s="45">
        <v>0.318</v>
      </c>
      <c r="T36" s="45">
        <v>0.32700000000000001</v>
      </c>
      <c r="U36" s="45">
        <v>0.33600000000000002</v>
      </c>
      <c r="V36" s="45">
        <v>0.34599999999999997</v>
      </c>
      <c r="W36" s="45">
        <v>0.35599999999999998</v>
      </c>
      <c r="X36" s="45">
        <v>0.36699999999999999</v>
      </c>
      <c r="Y36" s="45">
        <v>0.379</v>
      </c>
      <c r="Z36" s="45">
        <v>0.39100000000000001</v>
      </c>
      <c r="AA36" s="45">
        <v>0.40300000000000002</v>
      </c>
      <c r="AB36" s="45">
        <v>0.41699999999999998</v>
      </c>
      <c r="AC36" s="45">
        <v>0.43099999999999999</v>
      </c>
      <c r="AD36" s="45">
        <v>0.44600000000000001</v>
      </c>
      <c r="AE36" s="45">
        <v>0.46100000000000002</v>
      </c>
      <c r="AF36" s="45">
        <v>0.47799999999999998</v>
      </c>
      <c r="AG36" s="45">
        <v>0.496</v>
      </c>
      <c r="AH36" s="45">
        <v>0.51500000000000001</v>
      </c>
      <c r="AI36" s="45">
        <v>0.53500000000000003</v>
      </c>
      <c r="AJ36" s="45">
        <v>0.55600000000000005</v>
      </c>
      <c r="AK36" s="45">
        <v>0.57899999999999996</v>
      </c>
      <c r="AL36" s="45">
        <v>0.60299999999999998</v>
      </c>
      <c r="AM36" s="45">
        <v>0.629</v>
      </c>
      <c r="AN36" s="45">
        <v>0.65700000000000003</v>
      </c>
      <c r="AO36" s="45">
        <v>0.68799999999999994</v>
      </c>
      <c r="AP36" s="45">
        <v>0.72</v>
      </c>
      <c r="AQ36" s="45">
        <v>0.75600000000000001</v>
      </c>
      <c r="AR36" s="45">
        <v>0.79400000000000004</v>
      </c>
      <c r="AS36" s="45">
        <v>0.83599999999999997</v>
      </c>
      <c r="AT36" s="45">
        <v>0.88100000000000001</v>
      </c>
      <c r="AU36" s="45">
        <v>0.93100000000000005</v>
      </c>
      <c r="AV36" s="45">
        <v>0.98599999999999999</v>
      </c>
    </row>
    <row r="37" spans="1:48" x14ac:dyDescent="0.25">
      <c r="A37" s="43">
        <v>10</v>
      </c>
      <c r="B37" s="45">
        <v>0.20899999999999999</v>
      </c>
      <c r="C37" s="45">
        <v>0.21299999999999999</v>
      </c>
      <c r="D37" s="45">
        <v>0.218</v>
      </c>
      <c r="E37" s="45">
        <v>0.223</v>
      </c>
      <c r="F37" s="45">
        <v>0.22900000000000001</v>
      </c>
      <c r="G37" s="45">
        <v>0.23400000000000001</v>
      </c>
      <c r="H37" s="45">
        <v>0.24</v>
      </c>
      <c r="I37" s="45">
        <v>0.245</v>
      </c>
      <c r="J37" s="45">
        <v>0.252</v>
      </c>
      <c r="K37" s="45">
        <v>0.25800000000000001</v>
      </c>
      <c r="L37" s="45">
        <v>0.26400000000000001</v>
      </c>
      <c r="M37" s="45">
        <v>0.27100000000000002</v>
      </c>
      <c r="N37" s="45">
        <v>0.27800000000000002</v>
      </c>
      <c r="O37" s="45">
        <v>0.28599999999999998</v>
      </c>
      <c r="P37" s="45">
        <v>0.29299999999999998</v>
      </c>
      <c r="Q37" s="45">
        <v>0.30099999999999999</v>
      </c>
      <c r="R37" s="45">
        <v>0.31</v>
      </c>
      <c r="S37" s="45">
        <v>0.318</v>
      </c>
      <c r="T37" s="45">
        <v>0.32700000000000001</v>
      </c>
      <c r="U37" s="45">
        <v>0.33700000000000002</v>
      </c>
      <c r="V37" s="45">
        <v>0.34699999999999998</v>
      </c>
      <c r="W37" s="45">
        <v>0.35699999999999998</v>
      </c>
      <c r="X37" s="45">
        <v>0.36799999999999999</v>
      </c>
      <c r="Y37" s="45">
        <v>0.38</v>
      </c>
      <c r="Z37" s="45">
        <v>0.39200000000000002</v>
      </c>
      <c r="AA37" s="45">
        <v>0.40500000000000003</v>
      </c>
      <c r="AB37" s="45">
        <v>0.41799999999999998</v>
      </c>
      <c r="AC37" s="45">
        <v>0.432</v>
      </c>
      <c r="AD37" s="45">
        <v>0.44700000000000001</v>
      </c>
      <c r="AE37" s="45">
        <v>0.46300000000000002</v>
      </c>
      <c r="AF37" s="45">
        <v>0.48</v>
      </c>
      <c r="AG37" s="45">
        <v>0.497</v>
      </c>
      <c r="AH37" s="45">
        <v>0.51600000000000001</v>
      </c>
      <c r="AI37" s="45">
        <v>0.53600000000000003</v>
      </c>
      <c r="AJ37" s="45">
        <v>0.55800000000000005</v>
      </c>
      <c r="AK37" s="45">
        <v>0.58099999999999996</v>
      </c>
      <c r="AL37" s="45">
        <v>0.60499999999999998</v>
      </c>
      <c r="AM37" s="45">
        <v>0.63100000000000001</v>
      </c>
      <c r="AN37" s="45">
        <v>0.66</v>
      </c>
      <c r="AO37" s="45">
        <v>0.69</v>
      </c>
      <c r="AP37" s="45">
        <v>0.72299999999999998</v>
      </c>
      <c r="AQ37" s="45">
        <v>0.75900000000000001</v>
      </c>
      <c r="AR37" s="45">
        <v>0.79700000000000004</v>
      </c>
      <c r="AS37" s="45">
        <v>0.83899999999999997</v>
      </c>
      <c r="AT37" s="45">
        <v>0.88500000000000001</v>
      </c>
      <c r="AU37" s="45">
        <v>0.93500000000000005</v>
      </c>
      <c r="AV37" s="45">
        <v>0.99099999999999999</v>
      </c>
    </row>
    <row r="38" spans="1:48" x14ac:dyDescent="0.25">
      <c r="A38" s="43">
        <v>11</v>
      </c>
      <c r="B38" s="45">
        <v>0.20899999999999999</v>
      </c>
      <c r="C38" s="45">
        <v>0.214</v>
      </c>
      <c r="D38" s="45">
        <v>0.219</v>
      </c>
      <c r="E38" s="45">
        <v>0.224</v>
      </c>
      <c r="F38" s="45">
        <v>0.22900000000000001</v>
      </c>
      <c r="G38" s="45">
        <v>0.23400000000000001</v>
      </c>
      <c r="H38" s="45">
        <v>0.24</v>
      </c>
      <c r="I38" s="45">
        <v>0.246</v>
      </c>
      <c r="J38" s="45">
        <v>0.252</v>
      </c>
      <c r="K38" s="45">
        <v>0.25800000000000001</v>
      </c>
      <c r="L38" s="45">
        <v>0.26500000000000001</v>
      </c>
      <c r="M38" s="45">
        <v>0.27200000000000002</v>
      </c>
      <c r="N38" s="45">
        <v>0.27900000000000003</v>
      </c>
      <c r="O38" s="45">
        <v>0.28599999999999998</v>
      </c>
      <c r="P38" s="45">
        <v>0.29399999999999998</v>
      </c>
      <c r="Q38" s="45">
        <v>0.30199999999999999</v>
      </c>
      <c r="R38" s="45">
        <v>0.31</v>
      </c>
      <c r="S38" s="45">
        <v>0.31900000000000001</v>
      </c>
      <c r="T38" s="45">
        <v>0.32800000000000001</v>
      </c>
      <c r="U38" s="45">
        <v>0.33800000000000002</v>
      </c>
      <c r="V38" s="45">
        <v>0.34799999999999998</v>
      </c>
      <c r="W38" s="45">
        <v>0.35799999999999998</v>
      </c>
      <c r="X38" s="45">
        <v>0.36899999999999999</v>
      </c>
      <c r="Y38" s="45">
        <v>0.38100000000000001</v>
      </c>
      <c r="Z38" s="45">
        <v>0.39300000000000002</v>
      </c>
      <c r="AA38" s="45">
        <v>0.40600000000000003</v>
      </c>
      <c r="AB38" s="45">
        <v>0.41899999999999998</v>
      </c>
      <c r="AC38" s="45">
        <v>0.433</v>
      </c>
      <c r="AD38" s="45">
        <v>0.44800000000000001</v>
      </c>
      <c r="AE38" s="45">
        <v>0.46400000000000002</v>
      </c>
      <c r="AF38" s="45">
        <v>0.48099999999999998</v>
      </c>
      <c r="AG38" s="45">
        <v>0.499</v>
      </c>
      <c r="AH38" s="45">
        <v>0.51800000000000002</v>
      </c>
      <c r="AI38" s="45">
        <v>0.53800000000000003</v>
      </c>
      <c r="AJ38" s="45">
        <v>0.56000000000000005</v>
      </c>
      <c r="AK38" s="45">
        <v>0.58299999999999996</v>
      </c>
      <c r="AL38" s="45">
        <v>0.60699999999999998</v>
      </c>
      <c r="AM38" s="45">
        <v>0.63400000000000001</v>
      </c>
      <c r="AN38" s="45">
        <v>0.66200000000000003</v>
      </c>
      <c r="AO38" s="45">
        <v>0.69299999999999995</v>
      </c>
      <c r="AP38" s="45">
        <v>0.72599999999999998</v>
      </c>
      <c r="AQ38" s="45">
        <v>0.76200000000000001</v>
      </c>
      <c r="AR38" s="45">
        <v>0.80100000000000005</v>
      </c>
      <c r="AS38" s="45">
        <v>0.84299999999999997</v>
      </c>
      <c r="AT38" s="45">
        <v>0.88900000000000001</v>
      </c>
      <c r="AU38" s="45">
        <v>0.94</v>
      </c>
      <c r="AV38" s="45">
        <v>0.995</v>
      </c>
    </row>
  </sheetData>
  <sheetProtection algorithmName="SHA-512" hashValue="XyJq1IyEXZ6fCTD+j6ptus6BSGigbGicC/pXkl7pEtmHWe2x1P5w0f/A0UlOpvCwV+q9Hgg7XdZVJD9NAdiSKQ==" saltValue="bzyl5J42R8By6+oo83rZUg==" spinCount="100000" sheet="1" objects="1" scenarios="1"/>
  <conditionalFormatting sqref="A6:A21">
    <cfRule type="expression" dxfId="133" priority="1" stopIfTrue="1">
      <formula>MOD(ROW(),2)=0</formula>
    </cfRule>
    <cfRule type="expression" dxfId="132" priority="2" stopIfTrue="1">
      <formula>MOD(ROW(),2)&lt;&gt;0</formula>
    </cfRule>
  </conditionalFormatting>
  <conditionalFormatting sqref="B6:M21">
    <cfRule type="expression" dxfId="131" priority="3" stopIfTrue="1">
      <formula>MOD(ROW(),2)=0</formula>
    </cfRule>
    <cfRule type="expression" dxfId="130" priority="4" stopIfTrue="1">
      <formula>MOD(ROW(),2)&lt;&gt;0</formula>
    </cfRule>
  </conditionalFormatting>
  <conditionalFormatting sqref="A26:A38">
    <cfRule type="expression" dxfId="129" priority="5" stopIfTrue="1">
      <formula>MOD(ROW(),2)=0</formula>
    </cfRule>
    <cfRule type="expression" dxfId="128" priority="6" stopIfTrue="1">
      <formula>MOD(ROW(),2)&lt;&gt;0</formula>
    </cfRule>
  </conditionalFormatting>
  <conditionalFormatting sqref="B26:AV38">
    <cfRule type="expression" dxfId="127" priority="7" stopIfTrue="1">
      <formula>MOD(ROW(),2)=0</formula>
    </cfRule>
    <cfRule type="expression" dxfId="126" priority="8" stopIfTrue="1">
      <formula>MOD(ROW(),2)&lt;&gt;0</formula>
    </cfRule>
  </conditionalFormatting>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E660-37A1-47C2-86E1-218D3BBB2732}">
  <sheetPr codeName="Sheet80"/>
  <dimension ref="A1:AQ38"/>
  <sheetViews>
    <sheetView showGridLines="0" workbookViewId="0">
      <selection activeCell="A6" sqref="A6"/>
    </sheetView>
  </sheetViews>
  <sheetFormatPr defaultRowHeight="12.5" x14ac:dyDescent="0.25"/>
  <cols>
    <col min="1" max="1" width="31.6328125" customWidth="1"/>
    <col min="2" max="43" width="22.6328125" customWidth="1"/>
  </cols>
  <sheetData>
    <row r="1" spans="1:13" s="1" customFormat="1" ht="20" x14ac:dyDescent="0.4">
      <c r="A1" s="2" t="s">
        <v>0</v>
      </c>
    </row>
    <row r="2" spans="1:13" s="1" customFormat="1" ht="15.5" x14ac:dyDescent="0.35">
      <c r="A2" s="30" t="s">
        <v>1</v>
      </c>
      <c r="B2" s="3" t="str">
        <f>wb_title</f>
        <v>Fire_S - Consolidated Factor Spreadsheet</v>
      </c>
    </row>
    <row r="3" spans="1:13" s="1" customFormat="1" ht="15.5" x14ac:dyDescent="0.35">
      <c r="A3" s="30" t="s">
        <v>2</v>
      </c>
      <c r="B3" s="3" t="str">
        <f>TABLE_FACTOR_TYPE_1 &amp; " - x-" &amp; TABLE_SERIES_NUMBER_1</f>
        <v>Scheme Pays AA - x-614</v>
      </c>
    </row>
    <row r="6" spans="1:13" x14ac:dyDescent="0.25">
      <c r="A6" s="40" t="s">
        <v>390</v>
      </c>
      <c r="B6" s="47" t="s">
        <v>391</v>
      </c>
      <c r="C6" s="47"/>
      <c r="D6" s="47"/>
      <c r="E6" s="47"/>
      <c r="F6" s="47"/>
      <c r="G6" s="47"/>
      <c r="H6" s="47"/>
      <c r="I6" s="47"/>
      <c r="J6" s="47"/>
      <c r="K6" s="47"/>
      <c r="L6" s="47"/>
      <c r="M6" s="47"/>
    </row>
    <row r="7" spans="1:13" x14ac:dyDescent="0.25">
      <c r="A7" s="40" t="s">
        <v>392</v>
      </c>
      <c r="B7" s="47" t="s">
        <v>31</v>
      </c>
      <c r="C7" s="47"/>
      <c r="D7" s="47"/>
      <c r="E7" s="47"/>
      <c r="F7" s="47"/>
      <c r="G7" s="47"/>
      <c r="H7" s="47"/>
      <c r="I7" s="47"/>
      <c r="J7" s="47"/>
      <c r="K7" s="47"/>
      <c r="L7" s="47"/>
      <c r="M7" s="47"/>
    </row>
    <row r="8" spans="1:13" x14ac:dyDescent="0.25">
      <c r="A8" s="40" t="s">
        <v>138</v>
      </c>
      <c r="B8" s="47">
        <v>2006</v>
      </c>
      <c r="C8" s="47"/>
      <c r="D8" s="47"/>
      <c r="E8" s="47"/>
      <c r="F8" s="47"/>
      <c r="G8" s="47"/>
      <c r="H8" s="47"/>
      <c r="I8" s="47"/>
      <c r="J8" s="47"/>
      <c r="K8" s="47"/>
      <c r="L8" s="47"/>
      <c r="M8" s="47"/>
    </row>
    <row r="9" spans="1:13" x14ac:dyDescent="0.25">
      <c r="A9" s="40" t="s">
        <v>139</v>
      </c>
      <c r="B9" s="47" t="s">
        <v>313</v>
      </c>
      <c r="C9" s="47"/>
      <c r="D9" s="47"/>
      <c r="E9" s="47"/>
      <c r="F9" s="47"/>
      <c r="G9" s="47"/>
      <c r="H9" s="47"/>
      <c r="I9" s="47"/>
      <c r="J9" s="47"/>
      <c r="K9" s="47"/>
      <c r="L9" s="47"/>
      <c r="M9" s="47"/>
    </row>
    <row r="10" spans="1:13" x14ac:dyDescent="0.25">
      <c r="A10" s="40" t="s">
        <v>6</v>
      </c>
      <c r="B10" s="47" t="s">
        <v>353</v>
      </c>
      <c r="C10" s="47"/>
      <c r="D10" s="47"/>
      <c r="E10" s="47"/>
      <c r="F10" s="47"/>
      <c r="G10" s="47"/>
      <c r="H10" s="47"/>
      <c r="I10" s="47"/>
      <c r="J10" s="47"/>
      <c r="K10" s="47"/>
      <c r="L10" s="47"/>
      <c r="M10" s="47"/>
    </row>
    <row r="11" spans="1:13" x14ac:dyDescent="0.25">
      <c r="A11" s="40" t="s">
        <v>140</v>
      </c>
      <c r="B11" s="47" t="s">
        <v>233</v>
      </c>
      <c r="C11" s="47"/>
      <c r="D11" s="47"/>
      <c r="E11" s="47"/>
      <c r="F11" s="47"/>
      <c r="G11" s="47"/>
      <c r="H11" s="47"/>
      <c r="I11" s="47"/>
      <c r="J11" s="47"/>
      <c r="K11" s="47"/>
      <c r="L11" s="47"/>
      <c r="M11" s="47"/>
    </row>
    <row r="12" spans="1:13" x14ac:dyDescent="0.25">
      <c r="A12" s="40" t="s">
        <v>141</v>
      </c>
      <c r="B12" s="47" t="s">
        <v>247</v>
      </c>
      <c r="C12" s="47"/>
      <c r="D12" s="47"/>
      <c r="E12" s="47"/>
      <c r="F12" s="47"/>
      <c r="G12" s="47"/>
      <c r="H12" s="47"/>
      <c r="I12" s="47"/>
      <c r="J12" s="47"/>
      <c r="K12" s="47"/>
      <c r="L12" s="47"/>
      <c r="M12" s="47"/>
    </row>
    <row r="13" spans="1:13" x14ac:dyDescent="0.25">
      <c r="A13" s="40" t="s">
        <v>393</v>
      </c>
      <c r="B13" s="47">
        <v>1</v>
      </c>
      <c r="C13" s="47"/>
      <c r="D13" s="47"/>
      <c r="E13" s="47"/>
      <c r="F13" s="47"/>
      <c r="G13" s="47"/>
      <c r="H13" s="47"/>
      <c r="I13" s="47"/>
      <c r="J13" s="47"/>
      <c r="K13" s="47"/>
      <c r="L13" s="47"/>
      <c r="M13" s="47"/>
    </row>
    <row r="14" spans="1:13" x14ac:dyDescent="0.25">
      <c r="A14" s="40" t="s">
        <v>143</v>
      </c>
      <c r="B14" s="47">
        <v>614</v>
      </c>
      <c r="C14" s="47"/>
      <c r="D14" s="47"/>
      <c r="E14" s="47"/>
      <c r="F14" s="47"/>
      <c r="G14" s="47"/>
      <c r="H14" s="47"/>
      <c r="I14" s="47"/>
      <c r="J14" s="47"/>
      <c r="K14" s="47"/>
      <c r="L14" s="47"/>
      <c r="M14" s="47"/>
    </row>
    <row r="15" spans="1:13" x14ac:dyDescent="0.25">
      <c r="A15" s="40" t="s">
        <v>394</v>
      </c>
      <c r="B15" s="47" t="s">
        <v>354</v>
      </c>
      <c r="C15" s="47"/>
      <c r="D15" s="47"/>
      <c r="E15" s="47"/>
      <c r="F15" s="47"/>
      <c r="G15" s="47"/>
      <c r="H15" s="47"/>
      <c r="I15" s="47"/>
      <c r="J15" s="47"/>
      <c r="K15" s="47"/>
      <c r="L15" s="47"/>
      <c r="M15" s="47"/>
    </row>
    <row r="16" spans="1:13" x14ac:dyDescent="0.25">
      <c r="A16" s="40" t="s">
        <v>145</v>
      </c>
      <c r="B16" s="47" t="s">
        <v>355</v>
      </c>
      <c r="C16" s="47"/>
      <c r="D16" s="47"/>
      <c r="E16" s="47"/>
      <c r="F16" s="47"/>
      <c r="G16" s="47"/>
      <c r="H16" s="47"/>
      <c r="I16" s="47"/>
      <c r="J16" s="47"/>
      <c r="K16" s="47"/>
      <c r="L16" s="47"/>
      <c r="M16" s="47"/>
    </row>
    <row r="17" spans="1:43" x14ac:dyDescent="0.25">
      <c r="A17" s="41" t="s">
        <v>395</v>
      </c>
      <c r="B17" s="47"/>
      <c r="C17" s="47"/>
      <c r="D17" s="47"/>
      <c r="E17" s="47"/>
      <c r="F17" s="47"/>
      <c r="G17" s="47"/>
      <c r="H17" s="47"/>
      <c r="I17" s="47"/>
      <c r="J17" s="47"/>
      <c r="K17" s="47"/>
      <c r="L17" s="47"/>
      <c r="M17" s="47"/>
    </row>
    <row r="18" spans="1:43" x14ac:dyDescent="0.25">
      <c r="A18" s="40" t="s">
        <v>147</v>
      </c>
      <c r="B18" s="48">
        <v>45135</v>
      </c>
      <c r="C18" s="48"/>
      <c r="D18" s="48"/>
      <c r="E18" s="48"/>
      <c r="F18" s="48"/>
      <c r="G18" s="48"/>
      <c r="H18" s="48"/>
      <c r="I18" s="48"/>
      <c r="J18" s="48"/>
      <c r="K18" s="48"/>
      <c r="L18" s="48"/>
      <c r="M18" s="48"/>
    </row>
    <row r="19" spans="1:43" x14ac:dyDescent="0.25">
      <c r="A19" s="40" t="s">
        <v>148</v>
      </c>
      <c r="B19" s="48">
        <v>45135</v>
      </c>
      <c r="C19" s="48"/>
      <c r="D19" s="48"/>
      <c r="E19" s="48"/>
      <c r="F19" s="48"/>
      <c r="G19" s="48"/>
      <c r="H19" s="48"/>
      <c r="I19" s="48"/>
      <c r="J19" s="48"/>
      <c r="K19" s="48"/>
      <c r="L19" s="48"/>
      <c r="M19" s="48"/>
    </row>
    <row r="20" spans="1:43" x14ac:dyDescent="0.25">
      <c r="A20" s="40" t="s">
        <v>149</v>
      </c>
      <c r="B20" s="47" t="s">
        <v>158</v>
      </c>
      <c r="C20" s="47"/>
      <c r="D20" s="47"/>
      <c r="E20" s="47"/>
      <c r="F20" s="47"/>
      <c r="G20" s="47"/>
      <c r="H20" s="47"/>
      <c r="I20" s="47"/>
      <c r="J20" s="47"/>
      <c r="K20" s="47"/>
      <c r="L20" s="47"/>
      <c r="M20" s="47"/>
    </row>
    <row r="21" spans="1:43" x14ac:dyDescent="0.25">
      <c r="A21" s="40" t="s">
        <v>396</v>
      </c>
      <c r="B21" s="47" t="s">
        <v>78</v>
      </c>
      <c r="C21" s="47"/>
      <c r="D21" s="47"/>
      <c r="E21" s="47"/>
      <c r="F21" s="47"/>
      <c r="G21" s="47"/>
      <c r="H21" s="47"/>
      <c r="I21" s="47"/>
      <c r="J21" s="47"/>
      <c r="K21" s="47"/>
      <c r="L21" s="47"/>
      <c r="M21" s="47"/>
    </row>
    <row r="23" spans="1:43" x14ac:dyDescent="0.25">
      <c r="A23" s="23" t="str">
        <f>HYPERLINK("#'Factor List'!A1", "Back to Factor List")</f>
        <v>Back to Factor List</v>
      </c>
      <c r="B23" s="23" t="str">
        <f>HYPERLINK("#'Assumptions'!A1", "Assumptions")</f>
        <v>Assumptions</v>
      </c>
    </row>
    <row r="26" spans="1:43" s="57" customFormat="1" ht="13" x14ac:dyDescent="0.25">
      <c r="A26" s="56" t="s">
        <v>412</v>
      </c>
      <c r="B26" s="56">
        <v>18</v>
      </c>
      <c r="C26" s="56">
        <v>19</v>
      </c>
      <c r="D26" s="56">
        <v>20</v>
      </c>
      <c r="E26" s="56">
        <v>21</v>
      </c>
      <c r="F26" s="56">
        <v>22</v>
      </c>
      <c r="G26" s="56">
        <v>23</v>
      </c>
      <c r="H26" s="56">
        <v>24</v>
      </c>
      <c r="I26" s="56">
        <v>25</v>
      </c>
      <c r="J26" s="56">
        <v>26</v>
      </c>
      <c r="K26" s="56">
        <v>27</v>
      </c>
      <c r="L26" s="56">
        <v>28</v>
      </c>
      <c r="M26" s="56">
        <v>29</v>
      </c>
      <c r="N26" s="56">
        <v>30</v>
      </c>
      <c r="O26" s="56">
        <v>31</v>
      </c>
      <c r="P26" s="56">
        <v>32</v>
      </c>
      <c r="Q26" s="56">
        <v>33</v>
      </c>
      <c r="R26" s="56">
        <v>34</v>
      </c>
      <c r="S26" s="56">
        <v>35</v>
      </c>
      <c r="T26" s="56">
        <v>36</v>
      </c>
      <c r="U26" s="56">
        <v>37</v>
      </c>
      <c r="V26" s="56">
        <v>38</v>
      </c>
      <c r="W26" s="56">
        <v>39</v>
      </c>
      <c r="X26" s="56">
        <v>40</v>
      </c>
      <c r="Y26" s="56">
        <v>41</v>
      </c>
      <c r="Z26" s="56">
        <v>42</v>
      </c>
      <c r="AA26" s="56">
        <v>43</v>
      </c>
      <c r="AB26" s="56">
        <v>44</v>
      </c>
      <c r="AC26" s="56">
        <v>45</v>
      </c>
      <c r="AD26" s="56">
        <v>46</v>
      </c>
      <c r="AE26" s="56">
        <v>47</v>
      </c>
      <c r="AF26" s="56">
        <v>48</v>
      </c>
      <c r="AG26" s="56">
        <v>49</v>
      </c>
      <c r="AH26" s="56">
        <v>50</v>
      </c>
      <c r="AI26" s="56">
        <v>51</v>
      </c>
      <c r="AJ26" s="56">
        <v>52</v>
      </c>
      <c r="AK26" s="56">
        <v>53</v>
      </c>
      <c r="AL26" s="56">
        <v>54</v>
      </c>
      <c r="AM26" s="56">
        <v>55</v>
      </c>
      <c r="AN26" s="56">
        <v>56</v>
      </c>
      <c r="AO26" s="56">
        <v>57</v>
      </c>
      <c r="AP26" s="56">
        <v>58</v>
      </c>
      <c r="AQ26" s="56">
        <v>59</v>
      </c>
    </row>
    <row r="27" spans="1:43" x14ac:dyDescent="0.25">
      <c r="A27" s="43">
        <v>0</v>
      </c>
      <c r="B27" s="45">
        <v>0.26</v>
      </c>
      <c r="C27" s="45">
        <v>0.26600000000000001</v>
      </c>
      <c r="D27" s="45">
        <v>0.27200000000000002</v>
      </c>
      <c r="E27" s="45">
        <v>0.27900000000000003</v>
      </c>
      <c r="F27" s="45">
        <v>0.28499999999999998</v>
      </c>
      <c r="G27" s="45">
        <v>0.29199999999999998</v>
      </c>
      <c r="H27" s="45">
        <v>0.29899999999999999</v>
      </c>
      <c r="I27" s="45">
        <v>0.307</v>
      </c>
      <c r="J27" s="45">
        <v>0.314</v>
      </c>
      <c r="K27" s="45">
        <v>0.32200000000000001</v>
      </c>
      <c r="L27" s="45">
        <v>0.33100000000000002</v>
      </c>
      <c r="M27" s="45">
        <v>0.33900000000000002</v>
      </c>
      <c r="N27" s="45">
        <v>0.34799999999999998</v>
      </c>
      <c r="O27" s="45">
        <v>0.35799999999999998</v>
      </c>
      <c r="P27" s="45">
        <v>0.36699999999999999</v>
      </c>
      <c r="Q27" s="45">
        <v>0.378</v>
      </c>
      <c r="R27" s="45">
        <v>0.38800000000000001</v>
      </c>
      <c r="S27" s="45">
        <v>0.39900000000000002</v>
      </c>
      <c r="T27" s="45">
        <v>0.41099999999999998</v>
      </c>
      <c r="U27" s="45">
        <v>0.42299999999999999</v>
      </c>
      <c r="V27" s="45">
        <v>0.435</v>
      </c>
      <c r="W27" s="45">
        <v>0.44900000000000001</v>
      </c>
      <c r="X27" s="45">
        <v>0.46200000000000002</v>
      </c>
      <c r="Y27" s="45">
        <v>0.47699999999999998</v>
      </c>
      <c r="Z27" s="45">
        <v>0.49199999999999999</v>
      </c>
      <c r="AA27" s="45">
        <v>0.50800000000000001</v>
      </c>
      <c r="AB27" s="45">
        <v>0.52500000000000002</v>
      </c>
      <c r="AC27" s="45">
        <v>0.54300000000000004</v>
      </c>
      <c r="AD27" s="45">
        <v>0.56200000000000006</v>
      </c>
      <c r="AE27" s="45">
        <v>0.58199999999999996</v>
      </c>
      <c r="AF27" s="45">
        <v>0.60299999999999998</v>
      </c>
      <c r="AG27" s="45">
        <v>0.625</v>
      </c>
      <c r="AH27" s="45">
        <v>0.64900000000000002</v>
      </c>
      <c r="AI27" s="45">
        <v>0.67400000000000004</v>
      </c>
      <c r="AJ27" s="45">
        <v>0.70099999999999996</v>
      </c>
      <c r="AK27" s="45">
        <v>0.73</v>
      </c>
      <c r="AL27" s="45">
        <v>0.76100000000000001</v>
      </c>
      <c r="AM27" s="45">
        <v>0.79400000000000004</v>
      </c>
      <c r="AN27" s="45">
        <v>0.82899999999999996</v>
      </c>
      <c r="AO27" s="45">
        <v>0.86699999999999999</v>
      </c>
      <c r="AP27" s="45">
        <v>0.90800000000000003</v>
      </c>
      <c r="AQ27" s="45">
        <v>0.95199999999999996</v>
      </c>
    </row>
    <row r="28" spans="1:43" x14ac:dyDescent="0.25">
      <c r="A28" s="43">
        <v>1</v>
      </c>
      <c r="B28" s="45">
        <v>0.26</v>
      </c>
      <c r="C28" s="45">
        <v>0.26600000000000001</v>
      </c>
      <c r="D28" s="45">
        <v>0.27300000000000002</v>
      </c>
      <c r="E28" s="45">
        <v>0.27900000000000003</v>
      </c>
      <c r="F28" s="45">
        <v>0.28599999999999998</v>
      </c>
      <c r="G28" s="45">
        <v>0.29299999999999998</v>
      </c>
      <c r="H28" s="45">
        <v>0.3</v>
      </c>
      <c r="I28" s="45">
        <v>0.307</v>
      </c>
      <c r="J28" s="45">
        <v>0.315</v>
      </c>
      <c r="K28" s="45">
        <v>0.32300000000000001</v>
      </c>
      <c r="L28" s="45">
        <v>0.33100000000000002</v>
      </c>
      <c r="M28" s="45">
        <v>0.34</v>
      </c>
      <c r="N28" s="45">
        <v>0.34899999999999998</v>
      </c>
      <c r="O28" s="45">
        <v>0.35799999999999998</v>
      </c>
      <c r="P28" s="45">
        <v>0.36799999999999999</v>
      </c>
      <c r="Q28" s="45">
        <v>0.378</v>
      </c>
      <c r="R28" s="45">
        <v>0.38900000000000001</v>
      </c>
      <c r="S28" s="45">
        <v>0.4</v>
      </c>
      <c r="T28" s="45">
        <v>0.41199999999999998</v>
      </c>
      <c r="U28" s="45">
        <v>0.42399999999999999</v>
      </c>
      <c r="V28" s="45">
        <v>0.436</v>
      </c>
      <c r="W28" s="45">
        <v>0.45</v>
      </c>
      <c r="X28" s="45">
        <v>0.46400000000000002</v>
      </c>
      <c r="Y28" s="45">
        <v>0.47799999999999998</v>
      </c>
      <c r="Z28" s="45">
        <v>0.49399999999999999</v>
      </c>
      <c r="AA28" s="45">
        <v>0.51</v>
      </c>
      <c r="AB28" s="45">
        <v>0.52700000000000002</v>
      </c>
      <c r="AC28" s="45">
        <v>0.54500000000000004</v>
      </c>
      <c r="AD28" s="45">
        <v>0.56399999999999995</v>
      </c>
      <c r="AE28" s="45">
        <v>0.58399999999999996</v>
      </c>
      <c r="AF28" s="45">
        <v>0.60499999999999998</v>
      </c>
      <c r="AG28" s="45">
        <v>0.627</v>
      </c>
      <c r="AH28" s="45">
        <v>0.65100000000000002</v>
      </c>
      <c r="AI28" s="45">
        <v>0.67700000000000005</v>
      </c>
      <c r="AJ28" s="45">
        <v>0.70399999999999996</v>
      </c>
      <c r="AK28" s="45">
        <v>0.73299999999999998</v>
      </c>
      <c r="AL28" s="45">
        <v>0.76300000000000001</v>
      </c>
      <c r="AM28" s="45">
        <v>0.79700000000000004</v>
      </c>
      <c r="AN28" s="45">
        <v>0.83199999999999996</v>
      </c>
      <c r="AO28" s="45">
        <v>0.87</v>
      </c>
      <c r="AP28" s="45">
        <v>0.91200000000000003</v>
      </c>
      <c r="AQ28" s="45">
        <v>0.95599999999999996</v>
      </c>
    </row>
    <row r="29" spans="1:43" x14ac:dyDescent="0.25">
      <c r="A29" s="43">
        <v>2</v>
      </c>
      <c r="B29" s="45">
        <v>0.26100000000000001</v>
      </c>
      <c r="C29" s="45">
        <v>0.26700000000000002</v>
      </c>
      <c r="D29" s="45">
        <v>0.27300000000000002</v>
      </c>
      <c r="E29" s="45">
        <v>0.28000000000000003</v>
      </c>
      <c r="F29" s="45">
        <v>0.28599999999999998</v>
      </c>
      <c r="G29" s="45">
        <v>0.29299999999999998</v>
      </c>
      <c r="H29" s="45">
        <v>0.30099999999999999</v>
      </c>
      <c r="I29" s="45">
        <v>0.308</v>
      </c>
      <c r="J29" s="45">
        <v>0.316</v>
      </c>
      <c r="K29" s="45">
        <v>0.32400000000000001</v>
      </c>
      <c r="L29" s="45">
        <v>0.33200000000000002</v>
      </c>
      <c r="M29" s="45">
        <v>0.34100000000000003</v>
      </c>
      <c r="N29" s="45">
        <v>0.35</v>
      </c>
      <c r="O29" s="45">
        <v>0.35899999999999999</v>
      </c>
      <c r="P29" s="45">
        <v>0.36899999999999999</v>
      </c>
      <c r="Q29" s="45">
        <v>0.379</v>
      </c>
      <c r="R29" s="45">
        <v>0.39</v>
      </c>
      <c r="S29" s="45">
        <v>0.40100000000000002</v>
      </c>
      <c r="T29" s="45">
        <v>0.41299999999999998</v>
      </c>
      <c r="U29" s="45">
        <v>0.42499999999999999</v>
      </c>
      <c r="V29" s="45">
        <v>0.438</v>
      </c>
      <c r="W29" s="45">
        <v>0.45100000000000001</v>
      </c>
      <c r="X29" s="45">
        <v>0.46500000000000002</v>
      </c>
      <c r="Y29" s="45">
        <v>0.48</v>
      </c>
      <c r="Z29" s="45">
        <v>0.495</v>
      </c>
      <c r="AA29" s="45">
        <v>0.51100000000000001</v>
      </c>
      <c r="AB29" s="45">
        <v>0.52800000000000002</v>
      </c>
      <c r="AC29" s="45">
        <v>0.54600000000000004</v>
      </c>
      <c r="AD29" s="45">
        <v>0.56499999999999995</v>
      </c>
      <c r="AE29" s="45">
        <v>0.58499999999999996</v>
      </c>
      <c r="AF29" s="45">
        <v>0.60699999999999998</v>
      </c>
      <c r="AG29" s="45">
        <v>0.629</v>
      </c>
      <c r="AH29" s="45">
        <v>0.65300000000000002</v>
      </c>
      <c r="AI29" s="45">
        <v>0.67900000000000005</v>
      </c>
      <c r="AJ29" s="45">
        <v>0.70599999999999996</v>
      </c>
      <c r="AK29" s="45">
        <v>0.73499999999999999</v>
      </c>
      <c r="AL29" s="45">
        <v>0.76600000000000001</v>
      </c>
      <c r="AM29" s="45">
        <v>0.8</v>
      </c>
      <c r="AN29" s="45">
        <v>0.83499999999999996</v>
      </c>
      <c r="AO29" s="45">
        <v>0.874</v>
      </c>
      <c r="AP29" s="45">
        <v>0.91500000000000004</v>
      </c>
      <c r="AQ29" s="45">
        <v>0.96</v>
      </c>
    </row>
    <row r="30" spans="1:43" x14ac:dyDescent="0.25">
      <c r="A30" s="43">
        <v>3</v>
      </c>
      <c r="B30" s="45">
        <v>0.26100000000000001</v>
      </c>
      <c r="C30" s="45">
        <v>0.26700000000000002</v>
      </c>
      <c r="D30" s="45">
        <v>0.27400000000000002</v>
      </c>
      <c r="E30" s="45">
        <v>0.28000000000000003</v>
      </c>
      <c r="F30" s="45">
        <v>0.28699999999999998</v>
      </c>
      <c r="G30" s="45">
        <v>0.29399999999999998</v>
      </c>
      <c r="H30" s="45">
        <v>0.30099999999999999</v>
      </c>
      <c r="I30" s="45">
        <v>0.309</v>
      </c>
      <c r="J30" s="45">
        <v>0.316</v>
      </c>
      <c r="K30" s="45">
        <v>0.32500000000000001</v>
      </c>
      <c r="L30" s="45">
        <v>0.33300000000000002</v>
      </c>
      <c r="M30" s="45">
        <v>0.34200000000000003</v>
      </c>
      <c r="N30" s="45">
        <v>0.35099999999999998</v>
      </c>
      <c r="O30" s="45">
        <v>0.36</v>
      </c>
      <c r="P30" s="45">
        <v>0.37</v>
      </c>
      <c r="Q30" s="45">
        <v>0.38</v>
      </c>
      <c r="R30" s="45">
        <v>0.39100000000000001</v>
      </c>
      <c r="S30" s="45">
        <v>0.40200000000000002</v>
      </c>
      <c r="T30" s="45">
        <v>0.41399999999999998</v>
      </c>
      <c r="U30" s="45">
        <v>0.42599999999999999</v>
      </c>
      <c r="V30" s="45">
        <v>0.439</v>
      </c>
      <c r="W30" s="45">
        <v>0.45200000000000001</v>
      </c>
      <c r="X30" s="45">
        <v>0.46600000000000003</v>
      </c>
      <c r="Y30" s="45">
        <v>0.48099999999999998</v>
      </c>
      <c r="Z30" s="45">
        <v>0.496</v>
      </c>
      <c r="AA30" s="45">
        <v>0.51300000000000001</v>
      </c>
      <c r="AB30" s="45">
        <v>0.53</v>
      </c>
      <c r="AC30" s="45">
        <v>0.54800000000000004</v>
      </c>
      <c r="AD30" s="45">
        <v>0.56699999999999995</v>
      </c>
      <c r="AE30" s="45">
        <v>0.58699999999999997</v>
      </c>
      <c r="AF30" s="45">
        <v>0.60899999999999999</v>
      </c>
      <c r="AG30" s="45">
        <v>0.63100000000000001</v>
      </c>
      <c r="AH30" s="45">
        <v>0.65500000000000003</v>
      </c>
      <c r="AI30" s="45">
        <v>0.68100000000000005</v>
      </c>
      <c r="AJ30" s="45">
        <v>0.70899999999999996</v>
      </c>
      <c r="AK30" s="45">
        <v>0.73799999999999999</v>
      </c>
      <c r="AL30" s="45">
        <v>0.76900000000000002</v>
      </c>
      <c r="AM30" s="45">
        <v>0.80200000000000005</v>
      </c>
      <c r="AN30" s="45">
        <v>0.83799999999999997</v>
      </c>
      <c r="AO30" s="45">
        <v>0.877</v>
      </c>
      <c r="AP30" s="45">
        <v>0.91900000000000004</v>
      </c>
      <c r="AQ30" s="45">
        <v>0.96399999999999997</v>
      </c>
    </row>
    <row r="31" spans="1:43" x14ac:dyDescent="0.25">
      <c r="A31" s="43">
        <v>4</v>
      </c>
      <c r="B31" s="45">
        <v>0.26200000000000001</v>
      </c>
      <c r="C31" s="45">
        <v>0.26800000000000002</v>
      </c>
      <c r="D31" s="45">
        <v>0.27400000000000002</v>
      </c>
      <c r="E31" s="45">
        <v>0.28100000000000003</v>
      </c>
      <c r="F31" s="45">
        <v>0.28799999999999998</v>
      </c>
      <c r="G31" s="45">
        <v>0.29499999999999998</v>
      </c>
      <c r="H31" s="45">
        <v>0.30199999999999999</v>
      </c>
      <c r="I31" s="45">
        <v>0.309</v>
      </c>
      <c r="J31" s="45">
        <v>0.317</v>
      </c>
      <c r="K31" s="45">
        <v>0.32500000000000001</v>
      </c>
      <c r="L31" s="45">
        <v>0.33400000000000002</v>
      </c>
      <c r="M31" s="45">
        <v>0.34200000000000003</v>
      </c>
      <c r="N31" s="45">
        <v>0.35099999999999998</v>
      </c>
      <c r="O31" s="45">
        <v>0.36099999999999999</v>
      </c>
      <c r="P31" s="45">
        <v>0.371</v>
      </c>
      <c r="Q31" s="45">
        <v>0.38100000000000001</v>
      </c>
      <c r="R31" s="45">
        <v>0.39200000000000002</v>
      </c>
      <c r="S31" s="45">
        <v>0.40300000000000002</v>
      </c>
      <c r="T31" s="45">
        <v>0.41499999999999998</v>
      </c>
      <c r="U31" s="45">
        <v>0.42699999999999999</v>
      </c>
      <c r="V31" s="45">
        <v>0.44</v>
      </c>
      <c r="W31" s="45">
        <v>0.45300000000000001</v>
      </c>
      <c r="X31" s="45">
        <v>0.46700000000000003</v>
      </c>
      <c r="Y31" s="45">
        <v>0.48199999999999998</v>
      </c>
      <c r="Z31" s="45">
        <v>0.498</v>
      </c>
      <c r="AA31" s="45">
        <v>0.51400000000000001</v>
      </c>
      <c r="AB31" s="45">
        <v>0.53100000000000003</v>
      </c>
      <c r="AC31" s="45">
        <v>0.54900000000000004</v>
      </c>
      <c r="AD31" s="45">
        <v>0.56899999999999995</v>
      </c>
      <c r="AE31" s="45">
        <v>0.58899999999999997</v>
      </c>
      <c r="AF31" s="45">
        <v>0.61</v>
      </c>
      <c r="AG31" s="45">
        <v>0.63300000000000001</v>
      </c>
      <c r="AH31" s="45">
        <v>0.65800000000000003</v>
      </c>
      <c r="AI31" s="45">
        <v>0.68300000000000005</v>
      </c>
      <c r="AJ31" s="45">
        <v>0.71099999999999997</v>
      </c>
      <c r="AK31" s="45">
        <v>0.74</v>
      </c>
      <c r="AL31" s="45">
        <v>0.77200000000000002</v>
      </c>
      <c r="AM31" s="45">
        <v>0.80500000000000005</v>
      </c>
      <c r="AN31" s="45">
        <v>0.84199999999999997</v>
      </c>
      <c r="AO31" s="45">
        <v>0.88100000000000001</v>
      </c>
      <c r="AP31" s="45">
        <v>0.92300000000000004</v>
      </c>
      <c r="AQ31" s="45">
        <v>0.96799999999999997</v>
      </c>
    </row>
    <row r="32" spans="1:43" x14ac:dyDescent="0.25">
      <c r="A32" s="43">
        <v>5</v>
      </c>
      <c r="B32" s="45">
        <v>0.26200000000000001</v>
      </c>
      <c r="C32" s="45">
        <v>0.26800000000000002</v>
      </c>
      <c r="D32" s="45">
        <v>0.27500000000000002</v>
      </c>
      <c r="E32" s="45">
        <v>0.28100000000000003</v>
      </c>
      <c r="F32" s="45">
        <v>0.28799999999999998</v>
      </c>
      <c r="G32" s="45">
        <v>0.29499999999999998</v>
      </c>
      <c r="H32" s="45">
        <v>0.30199999999999999</v>
      </c>
      <c r="I32" s="45">
        <v>0.31</v>
      </c>
      <c r="J32" s="45">
        <v>0.318</v>
      </c>
      <c r="K32" s="45">
        <v>0.32600000000000001</v>
      </c>
      <c r="L32" s="45">
        <v>0.33400000000000002</v>
      </c>
      <c r="M32" s="45">
        <v>0.34300000000000003</v>
      </c>
      <c r="N32" s="45">
        <v>0.35199999999999998</v>
      </c>
      <c r="O32" s="45">
        <v>0.36199999999999999</v>
      </c>
      <c r="P32" s="45">
        <v>0.372</v>
      </c>
      <c r="Q32" s="45">
        <v>0.38200000000000001</v>
      </c>
      <c r="R32" s="45">
        <v>0.39300000000000002</v>
      </c>
      <c r="S32" s="45">
        <v>0.40400000000000003</v>
      </c>
      <c r="T32" s="45">
        <v>0.41599999999999998</v>
      </c>
      <c r="U32" s="45">
        <v>0.42799999999999999</v>
      </c>
      <c r="V32" s="45">
        <v>0.441</v>
      </c>
      <c r="W32" s="45">
        <v>0.45400000000000001</v>
      </c>
      <c r="X32" s="45">
        <v>0.46800000000000003</v>
      </c>
      <c r="Y32" s="45">
        <v>0.48299999999999998</v>
      </c>
      <c r="Z32" s="45">
        <v>0.499</v>
      </c>
      <c r="AA32" s="45">
        <v>0.51500000000000001</v>
      </c>
      <c r="AB32" s="45">
        <v>0.53300000000000003</v>
      </c>
      <c r="AC32" s="45">
        <v>0.55100000000000005</v>
      </c>
      <c r="AD32" s="45">
        <v>0.56999999999999995</v>
      </c>
      <c r="AE32" s="45">
        <v>0.59099999999999997</v>
      </c>
      <c r="AF32" s="45">
        <v>0.61199999999999999</v>
      </c>
      <c r="AG32" s="45">
        <v>0.63500000000000001</v>
      </c>
      <c r="AH32" s="45">
        <v>0.66</v>
      </c>
      <c r="AI32" s="45">
        <v>0.68600000000000005</v>
      </c>
      <c r="AJ32" s="45">
        <v>0.71299999999999997</v>
      </c>
      <c r="AK32" s="45">
        <v>0.74299999999999999</v>
      </c>
      <c r="AL32" s="45">
        <v>0.77400000000000002</v>
      </c>
      <c r="AM32" s="45">
        <v>0.80800000000000005</v>
      </c>
      <c r="AN32" s="45">
        <v>0.84499999999999997</v>
      </c>
      <c r="AO32" s="45">
        <v>0.88400000000000001</v>
      </c>
      <c r="AP32" s="45">
        <v>0.92600000000000005</v>
      </c>
      <c r="AQ32" s="45">
        <v>0.97199999999999998</v>
      </c>
    </row>
    <row r="33" spans="1:43" x14ac:dyDescent="0.25">
      <c r="A33" s="43">
        <v>6</v>
      </c>
      <c r="B33" s="45">
        <v>0.26300000000000001</v>
      </c>
      <c r="C33" s="45">
        <v>0.26900000000000002</v>
      </c>
      <c r="D33" s="45">
        <v>0.27500000000000002</v>
      </c>
      <c r="E33" s="45">
        <v>0.28199999999999997</v>
      </c>
      <c r="F33" s="45">
        <v>0.28899999999999998</v>
      </c>
      <c r="G33" s="45">
        <v>0.29599999999999999</v>
      </c>
      <c r="H33" s="45">
        <v>0.30299999999999999</v>
      </c>
      <c r="I33" s="45">
        <v>0.311</v>
      </c>
      <c r="J33" s="45">
        <v>0.318</v>
      </c>
      <c r="K33" s="45">
        <v>0.32700000000000001</v>
      </c>
      <c r="L33" s="45">
        <v>0.33500000000000002</v>
      </c>
      <c r="M33" s="45">
        <v>0.34399999999999997</v>
      </c>
      <c r="N33" s="45">
        <v>0.35299999999999998</v>
      </c>
      <c r="O33" s="45">
        <v>0.36299999999999999</v>
      </c>
      <c r="P33" s="45">
        <v>0.372</v>
      </c>
      <c r="Q33" s="45">
        <v>0.38300000000000001</v>
      </c>
      <c r="R33" s="45">
        <v>0.39400000000000002</v>
      </c>
      <c r="S33" s="45">
        <v>0.40500000000000003</v>
      </c>
      <c r="T33" s="45">
        <v>0.41699999999999998</v>
      </c>
      <c r="U33" s="45">
        <v>0.42899999999999999</v>
      </c>
      <c r="V33" s="45">
        <v>0.442</v>
      </c>
      <c r="W33" s="45">
        <v>0.45500000000000002</v>
      </c>
      <c r="X33" s="45">
        <v>0.47</v>
      </c>
      <c r="Y33" s="45">
        <v>0.48499999999999999</v>
      </c>
      <c r="Z33" s="45">
        <v>0.5</v>
      </c>
      <c r="AA33" s="45">
        <v>0.51700000000000002</v>
      </c>
      <c r="AB33" s="45">
        <v>0.53400000000000003</v>
      </c>
      <c r="AC33" s="45">
        <v>0.55300000000000005</v>
      </c>
      <c r="AD33" s="45">
        <v>0.57199999999999995</v>
      </c>
      <c r="AE33" s="45">
        <v>0.59199999999999997</v>
      </c>
      <c r="AF33" s="45">
        <v>0.61399999999999999</v>
      </c>
      <c r="AG33" s="45">
        <v>0.63700000000000001</v>
      </c>
      <c r="AH33" s="45">
        <v>0.66200000000000003</v>
      </c>
      <c r="AI33" s="45">
        <v>0.68799999999999994</v>
      </c>
      <c r="AJ33" s="45">
        <v>0.71599999999999997</v>
      </c>
      <c r="AK33" s="45">
        <v>0.745</v>
      </c>
      <c r="AL33" s="45">
        <v>0.77700000000000002</v>
      </c>
      <c r="AM33" s="45">
        <v>0.81100000000000005</v>
      </c>
      <c r="AN33" s="45">
        <v>0.84799999999999998</v>
      </c>
      <c r="AO33" s="45">
        <v>0.88700000000000001</v>
      </c>
      <c r="AP33" s="45">
        <v>0.93</v>
      </c>
      <c r="AQ33" s="45">
        <v>0.97599999999999998</v>
      </c>
    </row>
    <row r="34" spans="1:43" x14ac:dyDescent="0.25">
      <c r="A34" s="43">
        <v>7</v>
      </c>
      <c r="B34" s="45">
        <v>0.26300000000000001</v>
      </c>
      <c r="C34" s="45">
        <v>0.27</v>
      </c>
      <c r="D34" s="45">
        <v>0.27600000000000002</v>
      </c>
      <c r="E34" s="45">
        <v>0.28199999999999997</v>
      </c>
      <c r="F34" s="45">
        <v>0.28899999999999998</v>
      </c>
      <c r="G34" s="45">
        <v>0.29599999999999999</v>
      </c>
      <c r="H34" s="45">
        <v>0.30399999999999999</v>
      </c>
      <c r="I34" s="45">
        <v>0.311</v>
      </c>
      <c r="J34" s="45">
        <v>0.31900000000000001</v>
      </c>
      <c r="K34" s="45">
        <v>0.32700000000000001</v>
      </c>
      <c r="L34" s="45">
        <v>0.33600000000000002</v>
      </c>
      <c r="M34" s="45">
        <v>0.34499999999999997</v>
      </c>
      <c r="N34" s="45">
        <v>0.35399999999999998</v>
      </c>
      <c r="O34" s="45">
        <v>0.36299999999999999</v>
      </c>
      <c r="P34" s="45">
        <v>0.373</v>
      </c>
      <c r="Q34" s="45">
        <v>0.38400000000000001</v>
      </c>
      <c r="R34" s="45">
        <v>0.39500000000000002</v>
      </c>
      <c r="S34" s="45">
        <v>0.40600000000000003</v>
      </c>
      <c r="T34" s="45">
        <v>0.41799999999999998</v>
      </c>
      <c r="U34" s="45">
        <v>0.43</v>
      </c>
      <c r="V34" s="45">
        <v>0.443</v>
      </c>
      <c r="W34" s="45">
        <v>0.45700000000000002</v>
      </c>
      <c r="X34" s="45">
        <v>0.47099999999999997</v>
      </c>
      <c r="Y34" s="45">
        <v>0.48599999999999999</v>
      </c>
      <c r="Z34" s="45">
        <v>0.502</v>
      </c>
      <c r="AA34" s="45">
        <v>0.51800000000000002</v>
      </c>
      <c r="AB34" s="45">
        <v>0.53600000000000003</v>
      </c>
      <c r="AC34" s="45">
        <v>0.55400000000000005</v>
      </c>
      <c r="AD34" s="45">
        <v>0.57399999999999995</v>
      </c>
      <c r="AE34" s="45">
        <v>0.59399999999999997</v>
      </c>
      <c r="AF34" s="45">
        <v>0.61599999999999999</v>
      </c>
      <c r="AG34" s="45">
        <v>0.63900000000000001</v>
      </c>
      <c r="AH34" s="45">
        <v>0.66400000000000003</v>
      </c>
      <c r="AI34" s="45">
        <v>0.69</v>
      </c>
      <c r="AJ34" s="45">
        <v>0.71799999999999997</v>
      </c>
      <c r="AK34" s="45">
        <v>0.748</v>
      </c>
      <c r="AL34" s="45">
        <v>0.78</v>
      </c>
      <c r="AM34" s="45">
        <v>0.81399999999999995</v>
      </c>
      <c r="AN34" s="45">
        <v>0.85099999999999998</v>
      </c>
      <c r="AO34" s="45">
        <v>0.89100000000000001</v>
      </c>
      <c r="AP34" s="45">
        <v>0.93400000000000005</v>
      </c>
      <c r="AQ34" s="45">
        <v>0.98</v>
      </c>
    </row>
    <row r="35" spans="1:43" x14ac:dyDescent="0.25">
      <c r="A35" s="43">
        <v>8</v>
      </c>
      <c r="B35" s="45">
        <v>0.26400000000000001</v>
      </c>
      <c r="C35" s="45">
        <v>0.27</v>
      </c>
      <c r="D35" s="45">
        <v>0.27600000000000002</v>
      </c>
      <c r="E35" s="45">
        <v>0.28299999999999997</v>
      </c>
      <c r="F35" s="45">
        <v>0.28999999999999998</v>
      </c>
      <c r="G35" s="45">
        <v>0.29699999999999999</v>
      </c>
      <c r="H35" s="45">
        <v>0.30399999999999999</v>
      </c>
      <c r="I35" s="45">
        <v>0.312</v>
      </c>
      <c r="J35" s="45">
        <v>0.32</v>
      </c>
      <c r="K35" s="45">
        <v>0.32800000000000001</v>
      </c>
      <c r="L35" s="45">
        <v>0.33600000000000002</v>
      </c>
      <c r="M35" s="45">
        <v>0.34499999999999997</v>
      </c>
      <c r="N35" s="45">
        <v>0.35499999999999998</v>
      </c>
      <c r="O35" s="45">
        <v>0.36399999999999999</v>
      </c>
      <c r="P35" s="45">
        <v>0.374</v>
      </c>
      <c r="Q35" s="45">
        <v>0.38500000000000001</v>
      </c>
      <c r="R35" s="45">
        <v>0.39500000000000002</v>
      </c>
      <c r="S35" s="45">
        <v>0.40699999999999997</v>
      </c>
      <c r="T35" s="45">
        <v>0.41899999999999998</v>
      </c>
      <c r="U35" s="45">
        <v>0.43099999999999999</v>
      </c>
      <c r="V35" s="45">
        <v>0.44400000000000001</v>
      </c>
      <c r="W35" s="45">
        <v>0.45800000000000002</v>
      </c>
      <c r="X35" s="45">
        <v>0.47199999999999998</v>
      </c>
      <c r="Y35" s="45">
        <v>0.48699999999999999</v>
      </c>
      <c r="Z35" s="45">
        <v>0.503</v>
      </c>
      <c r="AA35" s="45">
        <v>0.52</v>
      </c>
      <c r="AB35" s="45">
        <v>0.53700000000000003</v>
      </c>
      <c r="AC35" s="45">
        <v>0.55600000000000005</v>
      </c>
      <c r="AD35" s="45">
        <v>0.57499999999999996</v>
      </c>
      <c r="AE35" s="45">
        <v>0.59599999999999997</v>
      </c>
      <c r="AF35" s="45">
        <v>0.61799999999999999</v>
      </c>
      <c r="AG35" s="45">
        <v>0.64100000000000001</v>
      </c>
      <c r="AH35" s="45">
        <v>0.66600000000000004</v>
      </c>
      <c r="AI35" s="45">
        <v>0.69199999999999995</v>
      </c>
      <c r="AJ35" s="45">
        <v>0.72</v>
      </c>
      <c r="AK35" s="45">
        <v>0.751</v>
      </c>
      <c r="AL35" s="45">
        <v>0.78300000000000003</v>
      </c>
      <c r="AM35" s="45">
        <v>0.81699999999999995</v>
      </c>
      <c r="AN35" s="45">
        <v>0.85399999999999998</v>
      </c>
      <c r="AO35" s="45">
        <v>0.89400000000000002</v>
      </c>
      <c r="AP35" s="45">
        <v>0.93700000000000006</v>
      </c>
      <c r="AQ35" s="45">
        <v>0.98399999999999999</v>
      </c>
    </row>
    <row r="36" spans="1:43" x14ac:dyDescent="0.25">
      <c r="A36" s="43">
        <v>9</v>
      </c>
      <c r="B36" s="45">
        <v>0.26400000000000001</v>
      </c>
      <c r="C36" s="45">
        <v>0.27100000000000002</v>
      </c>
      <c r="D36" s="45">
        <v>0.27700000000000002</v>
      </c>
      <c r="E36" s="45">
        <v>0.28399999999999997</v>
      </c>
      <c r="F36" s="45">
        <v>0.28999999999999998</v>
      </c>
      <c r="G36" s="45">
        <v>0.29799999999999999</v>
      </c>
      <c r="H36" s="45">
        <v>0.30499999999999999</v>
      </c>
      <c r="I36" s="45">
        <v>0.313</v>
      </c>
      <c r="J36" s="45">
        <v>0.32</v>
      </c>
      <c r="K36" s="45">
        <v>0.32900000000000001</v>
      </c>
      <c r="L36" s="45">
        <v>0.33700000000000002</v>
      </c>
      <c r="M36" s="45">
        <v>0.34599999999999997</v>
      </c>
      <c r="N36" s="45">
        <v>0.35499999999999998</v>
      </c>
      <c r="O36" s="45">
        <v>0.36499999999999999</v>
      </c>
      <c r="P36" s="45">
        <v>0.375</v>
      </c>
      <c r="Q36" s="45">
        <v>0.38500000000000001</v>
      </c>
      <c r="R36" s="45">
        <v>0.39600000000000002</v>
      </c>
      <c r="S36" s="45">
        <v>0.40799999999999997</v>
      </c>
      <c r="T36" s="45">
        <v>0.42</v>
      </c>
      <c r="U36" s="45">
        <v>0.432</v>
      </c>
      <c r="V36" s="45">
        <v>0.44500000000000001</v>
      </c>
      <c r="W36" s="45">
        <v>0.45900000000000002</v>
      </c>
      <c r="X36" s="45">
        <v>0.47299999999999998</v>
      </c>
      <c r="Y36" s="45">
        <v>0.48799999999999999</v>
      </c>
      <c r="Z36" s="45">
        <v>0.504</v>
      </c>
      <c r="AA36" s="45">
        <v>0.52100000000000002</v>
      </c>
      <c r="AB36" s="45">
        <v>0.53900000000000003</v>
      </c>
      <c r="AC36" s="45">
        <v>0.55700000000000005</v>
      </c>
      <c r="AD36" s="45">
        <v>0.57699999999999996</v>
      </c>
      <c r="AE36" s="45">
        <v>0.59799999999999998</v>
      </c>
      <c r="AF36" s="45">
        <v>0.62</v>
      </c>
      <c r="AG36" s="45">
        <v>0.64300000000000002</v>
      </c>
      <c r="AH36" s="45">
        <v>0.66800000000000004</v>
      </c>
      <c r="AI36" s="45">
        <v>0.69499999999999995</v>
      </c>
      <c r="AJ36" s="45">
        <v>0.72299999999999998</v>
      </c>
      <c r="AK36" s="45">
        <v>0.753</v>
      </c>
      <c r="AL36" s="45">
        <v>0.78500000000000003</v>
      </c>
      <c r="AM36" s="45">
        <v>0.82</v>
      </c>
      <c r="AN36" s="45">
        <v>0.85699999999999998</v>
      </c>
      <c r="AO36" s="45">
        <v>0.89800000000000002</v>
      </c>
      <c r="AP36" s="45">
        <v>0.94099999999999995</v>
      </c>
      <c r="AQ36" s="45">
        <v>0.98799999999999999</v>
      </c>
    </row>
    <row r="37" spans="1:43" x14ac:dyDescent="0.25">
      <c r="A37" s="43">
        <v>10</v>
      </c>
      <c r="B37" s="45">
        <v>0.26500000000000001</v>
      </c>
      <c r="C37" s="45">
        <v>0.27100000000000002</v>
      </c>
      <c r="D37" s="45">
        <v>0.27700000000000002</v>
      </c>
      <c r="E37" s="45">
        <v>0.28399999999999997</v>
      </c>
      <c r="F37" s="45">
        <v>0.29099999999999998</v>
      </c>
      <c r="G37" s="45">
        <v>0.29799999999999999</v>
      </c>
      <c r="H37" s="45">
        <v>0.30599999999999999</v>
      </c>
      <c r="I37" s="45">
        <v>0.313</v>
      </c>
      <c r="J37" s="45">
        <v>0.32100000000000001</v>
      </c>
      <c r="K37" s="45">
        <v>0.32900000000000001</v>
      </c>
      <c r="L37" s="45">
        <v>0.33800000000000002</v>
      </c>
      <c r="M37" s="45">
        <v>0.34699999999999998</v>
      </c>
      <c r="N37" s="45">
        <v>0.35599999999999998</v>
      </c>
      <c r="O37" s="45">
        <v>0.36599999999999999</v>
      </c>
      <c r="P37" s="45">
        <v>0.376</v>
      </c>
      <c r="Q37" s="45">
        <v>0.38600000000000001</v>
      </c>
      <c r="R37" s="45">
        <v>0.39700000000000002</v>
      </c>
      <c r="S37" s="45">
        <v>0.40899999999999997</v>
      </c>
      <c r="T37" s="45">
        <v>0.42099999999999999</v>
      </c>
      <c r="U37" s="45">
        <v>0.433</v>
      </c>
      <c r="V37" s="45">
        <v>0.44600000000000001</v>
      </c>
      <c r="W37" s="45">
        <v>0.46</v>
      </c>
      <c r="X37" s="45">
        <v>0.47499999999999998</v>
      </c>
      <c r="Y37" s="45">
        <v>0.49</v>
      </c>
      <c r="Z37" s="45">
        <v>0.50600000000000001</v>
      </c>
      <c r="AA37" s="45">
        <v>0.52200000000000002</v>
      </c>
      <c r="AB37" s="45">
        <v>0.54</v>
      </c>
      <c r="AC37" s="45">
        <v>0.55900000000000005</v>
      </c>
      <c r="AD37" s="45">
        <v>0.57899999999999996</v>
      </c>
      <c r="AE37" s="45">
        <v>0.59899999999999998</v>
      </c>
      <c r="AF37" s="45">
        <v>0.622</v>
      </c>
      <c r="AG37" s="45">
        <v>0.64500000000000002</v>
      </c>
      <c r="AH37" s="45">
        <v>0.67</v>
      </c>
      <c r="AI37" s="45">
        <v>0.69699999999999995</v>
      </c>
      <c r="AJ37" s="45">
        <v>0.72499999999999998</v>
      </c>
      <c r="AK37" s="45">
        <v>0.75600000000000001</v>
      </c>
      <c r="AL37" s="45">
        <v>0.78800000000000003</v>
      </c>
      <c r="AM37" s="45">
        <v>0.82299999999999995</v>
      </c>
      <c r="AN37" s="45">
        <v>0.86099999999999999</v>
      </c>
      <c r="AO37" s="45">
        <v>0.90100000000000002</v>
      </c>
      <c r="AP37" s="45">
        <v>0.94499999999999995</v>
      </c>
      <c r="AQ37" s="45">
        <v>0.99199999999999999</v>
      </c>
    </row>
    <row r="38" spans="1:43" x14ac:dyDescent="0.25">
      <c r="A38" s="43">
        <v>11</v>
      </c>
      <c r="B38" s="45">
        <v>0.26500000000000001</v>
      </c>
      <c r="C38" s="45">
        <v>0.27200000000000002</v>
      </c>
      <c r="D38" s="45">
        <v>0.27800000000000002</v>
      </c>
      <c r="E38" s="45">
        <v>0.28499999999999998</v>
      </c>
      <c r="F38" s="45">
        <v>0.29199999999999998</v>
      </c>
      <c r="G38" s="45">
        <v>0.29899999999999999</v>
      </c>
      <c r="H38" s="45">
        <v>0.30599999999999999</v>
      </c>
      <c r="I38" s="45">
        <v>0.314</v>
      </c>
      <c r="J38" s="45">
        <v>0.32200000000000001</v>
      </c>
      <c r="K38" s="45">
        <v>0.33</v>
      </c>
      <c r="L38" s="45">
        <v>0.33900000000000002</v>
      </c>
      <c r="M38" s="45">
        <v>0.34799999999999998</v>
      </c>
      <c r="N38" s="45">
        <v>0.35699999999999998</v>
      </c>
      <c r="O38" s="45">
        <v>0.36699999999999999</v>
      </c>
      <c r="P38" s="45">
        <v>0.377</v>
      </c>
      <c r="Q38" s="45">
        <v>0.38700000000000001</v>
      </c>
      <c r="R38" s="45">
        <v>0.39800000000000002</v>
      </c>
      <c r="S38" s="45">
        <v>0.41</v>
      </c>
      <c r="T38" s="45">
        <v>0.42199999999999999</v>
      </c>
      <c r="U38" s="45">
        <v>0.434</v>
      </c>
      <c r="V38" s="45">
        <v>0.44700000000000001</v>
      </c>
      <c r="W38" s="45">
        <v>0.46100000000000002</v>
      </c>
      <c r="X38" s="45">
        <v>0.47599999999999998</v>
      </c>
      <c r="Y38" s="45">
        <v>0.49099999999999999</v>
      </c>
      <c r="Z38" s="45">
        <v>0.50700000000000001</v>
      </c>
      <c r="AA38" s="45">
        <v>0.52400000000000002</v>
      </c>
      <c r="AB38" s="45">
        <v>0.54200000000000004</v>
      </c>
      <c r="AC38" s="45">
        <v>0.56000000000000005</v>
      </c>
      <c r="AD38" s="45">
        <v>0.57999999999999996</v>
      </c>
      <c r="AE38" s="45">
        <v>0.60099999999999998</v>
      </c>
      <c r="AF38" s="45">
        <v>0.624</v>
      </c>
      <c r="AG38" s="45">
        <v>0.64700000000000002</v>
      </c>
      <c r="AH38" s="45">
        <v>0.67200000000000004</v>
      </c>
      <c r="AI38" s="45">
        <v>0.69899999999999995</v>
      </c>
      <c r="AJ38" s="45">
        <v>0.72799999999999998</v>
      </c>
      <c r="AK38" s="45">
        <v>0.75800000000000001</v>
      </c>
      <c r="AL38" s="45">
        <v>0.79100000000000004</v>
      </c>
      <c r="AM38" s="45">
        <v>0.82599999999999996</v>
      </c>
      <c r="AN38" s="45">
        <v>0.86399999999999999</v>
      </c>
      <c r="AO38" s="45">
        <v>0.90400000000000003</v>
      </c>
      <c r="AP38" s="45">
        <v>0.94799999999999995</v>
      </c>
      <c r="AQ38" s="45">
        <v>0.996</v>
      </c>
    </row>
  </sheetData>
  <sheetProtection algorithmName="SHA-512" hashValue="Q8FAIx8r4c0JfCRP3tQ7tGRHfV4/nmH43SdYfKpc+s7kEFIGPZ8v+HcFQOPwS89Bm9M4qpKkcwzPwulAST812g==" saltValue="//V5y2VcI39tcQCFOC68aQ==" spinCount="100000" sheet="1" objects="1" scenarios="1"/>
  <conditionalFormatting sqref="A6:A21">
    <cfRule type="expression" dxfId="123" priority="1" stopIfTrue="1">
      <formula>MOD(ROW(),2)=0</formula>
    </cfRule>
    <cfRule type="expression" dxfId="122" priority="2" stopIfTrue="1">
      <formula>MOD(ROW(),2)&lt;&gt;0</formula>
    </cfRule>
  </conditionalFormatting>
  <conditionalFormatting sqref="B6:M21">
    <cfRule type="expression" dxfId="121" priority="3" stopIfTrue="1">
      <formula>MOD(ROW(),2)=0</formula>
    </cfRule>
    <cfRule type="expression" dxfId="120" priority="4" stopIfTrue="1">
      <formula>MOD(ROW(),2)&lt;&gt;0</formula>
    </cfRule>
  </conditionalFormatting>
  <conditionalFormatting sqref="A26:A38">
    <cfRule type="expression" dxfId="119" priority="5" stopIfTrue="1">
      <formula>MOD(ROW(),2)=0</formula>
    </cfRule>
    <cfRule type="expression" dxfId="118" priority="6" stopIfTrue="1">
      <formula>MOD(ROW(),2)&lt;&gt;0</formula>
    </cfRule>
  </conditionalFormatting>
  <conditionalFormatting sqref="B26:AQ38">
    <cfRule type="expression" dxfId="117" priority="7" stopIfTrue="1">
      <formula>MOD(ROW(),2)=0</formula>
    </cfRule>
    <cfRule type="expression" dxfId="116" priority="8" stopIfTrue="1">
      <formula>MOD(ROW(),2)&lt;&gt;0</formula>
    </cfRule>
  </conditionalFormatting>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4087-2900-4C1A-92F6-76D882406B1B}">
  <sheetPr codeName="Sheet81"/>
  <dimension ref="A1:C26"/>
  <sheetViews>
    <sheetView showGridLines="0" workbookViewId="0">
      <selection activeCell="A6" sqref="A6"/>
    </sheetView>
  </sheetViews>
  <sheetFormatPr defaultRowHeight="12.5" x14ac:dyDescent="0.25"/>
  <cols>
    <col min="1" max="1" width="30.54296875" customWidth="1"/>
    <col min="2" max="2" width="40.5429687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Scheme Pays LTA - x-615</v>
      </c>
    </row>
    <row r="6" spans="1:3" x14ac:dyDescent="0.25">
      <c r="A6" s="40" t="s">
        <v>390</v>
      </c>
      <c r="B6" s="47" t="s">
        <v>391</v>
      </c>
      <c r="C6" s="47"/>
    </row>
    <row r="7" spans="1:3" x14ac:dyDescent="0.25">
      <c r="A7" s="40" t="s">
        <v>392</v>
      </c>
      <c r="B7" s="47" t="s">
        <v>31</v>
      </c>
      <c r="C7" s="47"/>
    </row>
    <row r="8" spans="1:3" x14ac:dyDescent="0.25">
      <c r="A8" s="40" t="s">
        <v>138</v>
      </c>
      <c r="B8" s="47">
        <v>2006</v>
      </c>
      <c r="C8" s="47"/>
    </row>
    <row r="9" spans="1:3" x14ac:dyDescent="0.25">
      <c r="A9" s="40" t="s">
        <v>139</v>
      </c>
      <c r="B9" s="47" t="s">
        <v>330</v>
      </c>
      <c r="C9" s="47"/>
    </row>
    <row r="10" spans="1:3" ht="25" x14ac:dyDescent="0.25">
      <c r="A10" s="40" t="s">
        <v>6</v>
      </c>
      <c r="B10" s="47" t="s">
        <v>331</v>
      </c>
      <c r="C10" s="47"/>
    </row>
    <row r="11" spans="1:3" x14ac:dyDescent="0.25">
      <c r="A11" s="40" t="s">
        <v>140</v>
      </c>
      <c r="B11" s="47" t="s">
        <v>221</v>
      </c>
      <c r="C11" s="47"/>
    </row>
    <row r="12" spans="1:3" x14ac:dyDescent="0.25">
      <c r="A12" s="40" t="s">
        <v>141</v>
      </c>
      <c r="B12" s="47" t="s">
        <v>154</v>
      </c>
      <c r="C12" s="47"/>
    </row>
    <row r="13" spans="1:3" x14ac:dyDescent="0.25">
      <c r="A13" s="40" t="s">
        <v>393</v>
      </c>
      <c r="B13" s="47">
        <v>1</v>
      </c>
      <c r="C13" s="47"/>
    </row>
    <row r="14" spans="1:3" x14ac:dyDescent="0.25">
      <c r="A14" s="40" t="s">
        <v>143</v>
      </c>
      <c r="B14" s="47">
        <v>615</v>
      </c>
      <c r="C14" s="47"/>
    </row>
    <row r="15" spans="1:3" x14ac:dyDescent="0.25">
      <c r="A15" s="40" t="s">
        <v>394</v>
      </c>
      <c r="B15" s="47" t="s">
        <v>356</v>
      </c>
      <c r="C15" s="47"/>
    </row>
    <row r="16" spans="1:3" x14ac:dyDescent="0.25">
      <c r="A16" s="40" t="s">
        <v>145</v>
      </c>
      <c r="B16" s="47" t="s">
        <v>289</v>
      </c>
      <c r="C16" s="47"/>
    </row>
    <row r="17" spans="1:3" x14ac:dyDescent="0.25">
      <c r="A17" s="41" t="s">
        <v>146</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334</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13" x14ac:dyDescent="0.25"/>
  </sheetData>
  <sheetProtection algorithmName="SHA-512" hashValue="PLg/ES+G/RgYj6oubFkWGJBZ7MyxstILO6OkkdZRKLcZHK4JeCGtPqJQUR0l2wh5sQxRM1UV9IdLXZYNxdfzzA==" saltValue="P4Lj+u77obsytJtRh37KNQ==" spinCount="100000" sheet="1" objects="1" scenarios="1"/>
  <conditionalFormatting sqref="A6:A21">
    <cfRule type="expression" dxfId="113" priority="1" stopIfTrue="1">
      <formula>MOD(ROW(),2)=0</formula>
    </cfRule>
    <cfRule type="expression" dxfId="112" priority="2" stopIfTrue="1">
      <formula>MOD(ROW(),2)&lt;&gt;0</formula>
    </cfRule>
  </conditionalFormatting>
  <conditionalFormatting sqref="B6:C21">
    <cfRule type="expression" dxfId="111" priority="3" stopIfTrue="1">
      <formula>MOD(ROW(),2)=0</formula>
    </cfRule>
    <cfRule type="expression" dxfId="110" priority="4"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068A0-1B23-4B29-9F57-662AB1897C97}">
  <sheetPr codeName="Sheet10"/>
  <dimension ref="A1:C73"/>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x-203</v>
      </c>
    </row>
    <row r="6" spans="1:3" x14ac:dyDescent="0.25">
      <c r="A6" s="40" t="s">
        <v>390</v>
      </c>
      <c r="B6" s="47" t="s">
        <v>391</v>
      </c>
      <c r="C6" s="47"/>
    </row>
    <row r="7" spans="1:3" x14ac:dyDescent="0.25">
      <c r="A7" s="40" t="s">
        <v>392</v>
      </c>
      <c r="B7" s="47" t="s">
        <v>31</v>
      </c>
      <c r="C7" s="47"/>
    </row>
    <row r="8" spans="1:3" x14ac:dyDescent="0.25">
      <c r="A8" s="40" t="s">
        <v>138</v>
      </c>
      <c r="B8" s="47">
        <v>2006</v>
      </c>
      <c r="C8" s="47"/>
    </row>
    <row r="9" spans="1:3" x14ac:dyDescent="0.25">
      <c r="A9" s="40" t="s">
        <v>139</v>
      </c>
      <c r="B9" s="47" t="s">
        <v>151</v>
      </c>
      <c r="C9" s="47"/>
    </row>
    <row r="10" spans="1:3" ht="25" x14ac:dyDescent="0.25">
      <c r="A10" s="40" t="s">
        <v>6</v>
      </c>
      <c r="B10" s="47" t="s">
        <v>162</v>
      </c>
      <c r="C10" s="47"/>
    </row>
    <row r="11" spans="1:3" x14ac:dyDescent="0.25">
      <c r="A11" s="40" t="s">
        <v>140</v>
      </c>
      <c r="B11" s="47" t="s">
        <v>153</v>
      </c>
      <c r="C11" s="47"/>
    </row>
    <row r="12" spans="1:3" x14ac:dyDescent="0.25">
      <c r="A12" s="40" t="s">
        <v>141</v>
      </c>
      <c r="B12" s="47" t="s">
        <v>154</v>
      </c>
      <c r="C12" s="47"/>
    </row>
    <row r="13" spans="1:3" x14ac:dyDescent="0.25">
      <c r="A13" s="40" t="s">
        <v>393</v>
      </c>
      <c r="B13" s="47" t="s">
        <v>155</v>
      </c>
      <c r="C13" s="47"/>
    </row>
    <row r="14" spans="1:3" x14ac:dyDescent="0.25">
      <c r="A14" s="40" t="s">
        <v>143</v>
      </c>
      <c r="B14" s="47">
        <v>203</v>
      </c>
      <c r="C14" s="47"/>
    </row>
    <row r="15" spans="1:3" x14ac:dyDescent="0.25">
      <c r="A15" s="40" t="s">
        <v>394</v>
      </c>
      <c r="B15" s="47" t="s">
        <v>163</v>
      </c>
      <c r="C15" s="47"/>
    </row>
    <row r="16" spans="1:3" x14ac:dyDescent="0.25">
      <c r="A16" s="40" t="s">
        <v>145</v>
      </c>
      <c r="B16" s="47" t="s">
        <v>157</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398</v>
      </c>
      <c r="C26" s="56" t="s">
        <v>399</v>
      </c>
    </row>
    <row r="27" spans="1:3" x14ac:dyDescent="0.25">
      <c r="A27" s="43">
        <v>18</v>
      </c>
      <c r="B27" s="44">
        <v>6.9</v>
      </c>
      <c r="C27" s="44">
        <v>2.2799999999999998</v>
      </c>
    </row>
    <row r="28" spans="1:3" x14ac:dyDescent="0.25">
      <c r="A28" s="43">
        <v>19</v>
      </c>
      <c r="B28" s="44">
        <v>7.02</v>
      </c>
      <c r="C28" s="44">
        <v>2.38</v>
      </c>
    </row>
    <row r="29" spans="1:3" x14ac:dyDescent="0.25">
      <c r="A29" s="43">
        <v>20</v>
      </c>
      <c r="B29" s="44">
        <v>7.14</v>
      </c>
      <c r="C29" s="44">
        <v>2.42</v>
      </c>
    </row>
    <row r="30" spans="1:3" x14ac:dyDescent="0.25">
      <c r="A30" s="43">
        <v>21</v>
      </c>
      <c r="B30" s="44">
        <v>7.26</v>
      </c>
      <c r="C30" s="44">
        <v>2.46</v>
      </c>
    </row>
    <row r="31" spans="1:3" x14ac:dyDescent="0.25">
      <c r="A31" s="43">
        <v>22</v>
      </c>
      <c r="B31" s="44">
        <v>7.39</v>
      </c>
      <c r="C31" s="44">
        <v>2.5</v>
      </c>
    </row>
    <row r="32" spans="1:3" x14ac:dyDescent="0.25">
      <c r="A32" s="43">
        <v>23</v>
      </c>
      <c r="B32" s="44">
        <v>7.51</v>
      </c>
      <c r="C32" s="44">
        <v>2.5499999999999998</v>
      </c>
    </row>
    <row r="33" spans="1:3" x14ac:dyDescent="0.25">
      <c r="A33" s="43">
        <v>24</v>
      </c>
      <c r="B33" s="44">
        <v>7.64</v>
      </c>
      <c r="C33" s="44">
        <v>2.59</v>
      </c>
    </row>
    <row r="34" spans="1:3" x14ac:dyDescent="0.25">
      <c r="A34" s="43">
        <v>25</v>
      </c>
      <c r="B34" s="44">
        <v>7.78</v>
      </c>
      <c r="C34" s="44">
        <v>2.64</v>
      </c>
    </row>
    <row r="35" spans="1:3" x14ac:dyDescent="0.25">
      <c r="A35" s="43">
        <v>26</v>
      </c>
      <c r="B35" s="44">
        <v>7.91</v>
      </c>
      <c r="C35" s="44">
        <v>2.68</v>
      </c>
    </row>
    <row r="36" spans="1:3" x14ac:dyDescent="0.25">
      <c r="A36" s="43">
        <v>27</v>
      </c>
      <c r="B36" s="44">
        <v>8.0500000000000007</v>
      </c>
      <c r="C36" s="44">
        <v>2.72</v>
      </c>
    </row>
    <row r="37" spans="1:3" x14ac:dyDescent="0.25">
      <c r="A37" s="43">
        <v>28</v>
      </c>
      <c r="B37" s="44">
        <v>8.19</v>
      </c>
      <c r="C37" s="44">
        <v>2.77</v>
      </c>
    </row>
    <row r="38" spans="1:3" x14ac:dyDescent="0.25">
      <c r="A38" s="43">
        <v>29</v>
      </c>
      <c r="B38" s="44">
        <v>8.33</v>
      </c>
      <c r="C38" s="44">
        <v>2.82</v>
      </c>
    </row>
    <row r="39" spans="1:3" x14ac:dyDescent="0.25">
      <c r="A39" s="43">
        <v>30</v>
      </c>
      <c r="B39" s="44">
        <v>8.4700000000000006</v>
      </c>
      <c r="C39" s="44">
        <v>2.87</v>
      </c>
    </row>
    <row r="40" spans="1:3" x14ac:dyDescent="0.25">
      <c r="A40" s="43">
        <v>31</v>
      </c>
      <c r="B40" s="44">
        <v>8.6199999999999992</v>
      </c>
      <c r="C40" s="44">
        <v>2.91</v>
      </c>
    </row>
    <row r="41" spans="1:3" x14ac:dyDescent="0.25">
      <c r="A41" s="43">
        <v>32</v>
      </c>
      <c r="B41" s="44">
        <v>8.77</v>
      </c>
      <c r="C41" s="44">
        <v>2.96</v>
      </c>
    </row>
    <row r="42" spans="1:3" x14ac:dyDescent="0.25">
      <c r="A42" s="43">
        <v>33</v>
      </c>
      <c r="B42" s="44">
        <v>8.92</v>
      </c>
      <c r="C42" s="44">
        <v>3.01</v>
      </c>
    </row>
    <row r="43" spans="1:3" x14ac:dyDescent="0.25">
      <c r="A43" s="43">
        <v>34</v>
      </c>
      <c r="B43" s="44">
        <v>9.07</v>
      </c>
      <c r="C43" s="44">
        <v>3.06</v>
      </c>
    </row>
    <row r="44" spans="1:3" x14ac:dyDescent="0.25">
      <c r="A44" s="43">
        <v>35</v>
      </c>
      <c r="B44" s="44">
        <v>9.23</v>
      </c>
      <c r="C44" s="44">
        <v>3.12</v>
      </c>
    </row>
    <row r="45" spans="1:3" x14ac:dyDescent="0.25">
      <c r="A45" s="43">
        <v>36</v>
      </c>
      <c r="B45" s="44">
        <v>9.39</v>
      </c>
      <c r="C45" s="44">
        <v>3.17</v>
      </c>
    </row>
    <row r="46" spans="1:3" x14ac:dyDescent="0.25">
      <c r="A46" s="43">
        <v>37</v>
      </c>
      <c r="B46" s="44">
        <v>9.5500000000000007</v>
      </c>
      <c r="C46" s="44">
        <v>3.22</v>
      </c>
    </row>
    <row r="47" spans="1:3" x14ac:dyDescent="0.25">
      <c r="A47" s="43">
        <v>38</v>
      </c>
      <c r="B47" s="44">
        <v>9.7200000000000006</v>
      </c>
      <c r="C47" s="44">
        <v>3.27</v>
      </c>
    </row>
    <row r="48" spans="1:3" x14ac:dyDescent="0.25">
      <c r="A48" s="43">
        <v>39</v>
      </c>
      <c r="B48" s="44">
        <v>9.89</v>
      </c>
      <c r="C48" s="44">
        <v>3.32</v>
      </c>
    </row>
    <row r="49" spans="1:3" x14ac:dyDescent="0.25">
      <c r="A49" s="43">
        <v>40</v>
      </c>
      <c r="B49" s="44">
        <v>10.06</v>
      </c>
      <c r="C49" s="44">
        <v>3.38</v>
      </c>
    </row>
    <row r="50" spans="1:3" x14ac:dyDescent="0.25">
      <c r="A50" s="43">
        <v>41</v>
      </c>
      <c r="B50" s="44">
        <v>10.24</v>
      </c>
      <c r="C50" s="44">
        <v>3.43</v>
      </c>
    </row>
    <row r="51" spans="1:3" x14ac:dyDescent="0.25">
      <c r="A51" s="43">
        <v>42</v>
      </c>
      <c r="B51" s="44">
        <v>10.42</v>
      </c>
      <c r="C51" s="44">
        <v>3.48</v>
      </c>
    </row>
    <row r="52" spans="1:3" x14ac:dyDescent="0.25">
      <c r="A52" s="43">
        <v>43</v>
      </c>
      <c r="B52" s="44">
        <v>10.61</v>
      </c>
      <c r="C52" s="44">
        <v>3.53</v>
      </c>
    </row>
    <row r="53" spans="1:3" x14ac:dyDescent="0.25">
      <c r="A53" s="43">
        <v>44</v>
      </c>
      <c r="B53" s="44">
        <v>10.8</v>
      </c>
      <c r="C53" s="44">
        <v>3.58</v>
      </c>
    </row>
    <row r="54" spans="1:3" x14ac:dyDescent="0.25">
      <c r="A54" s="43">
        <v>45</v>
      </c>
      <c r="B54" s="44">
        <v>10.99</v>
      </c>
      <c r="C54" s="44">
        <v>3.63</v>
      </c>
    </row>
    <row r="55" spans="1:3" x14ac:dyDescent="0.25">
      <c r="A55" s="43">
        <v>46</v>
      </c>
      <c r="B55" s="44">
        <v>11.19</v>
      </c>
      <c r="C55" s="44">
        <v>3.68</v>
      </c>
    </row>
    <row r="56" spans="1:3" x14ac:dyDescent="0.25">
      <c r="A56" s="43">
        <v>47</v>
      </c>
      <c r="B56" s="44">
        <v>11.4</v>
      </c>
      <c r="C56" s="44">
        <v>3.72</v>
      </c>
    </row>
    <row r="57" spans="1:3" x14ac:dyDescent="0.25">
      <c r="A57" s="43">
        <v>48</v>
      </c>
      <c r="B57" s="44">
        <v>11.61</v>
      </c>
      <c r="C57" s="44">
        <v>3.76</v>
      </c>
    </row>
    <row r="58" spans="1:3" x14ac:dyDescent="0.25">
      <c r="A58" s="43">
        <v>49</v>
      </c>
      <c r="B58" s="44">
        <v>11.82</v>
      </c>
      <c r="C58" s="44">
        <v>3.81</v>
      </c>
    </row>
    <row r="59" spans="1:3" x14ac:dyDescent="0.25">
      <c r="A59" s="43">
        <v>50</v>
      </c>
      <c r="B59" s="44">
        <v>12.05</v>
      </c>
      <c r="C59" s="44">
        <v>3.85</v>
      </c>
    </row>
    <row r="60" spans="1:3" x14ac:dyDescent="0.25">
      <c r="A60" s="43">
        <v>51</v>
      </c>
      <c r="B60" s="44">
        <v>12.28</v>
      </c>
      <c r="C60" s="44">
        <v>3.88</v>
      </c>
    </row>
    <row r="61" spans="1:3" x14ac:dyDescent="0.25">
      <c r="A61" s="43">
        <v>52</v>
      </c>
      <c r="B61" s="44">
        <v>12.51</v>
      </c>
      <c r="C61" s="44">
        <v>3.92</v>
      </c>
    </row>
    <row r="62" spans="1:3" x14ac:dyDescent="0.25">
      <c r="A62" s="43">
        <v>53</v>
      </c>
      <c r="B62" s="44">
        <v>12.75</v>
      </c>
      <c r="C62" s="44">
        <v>3.96</v>
      </c>
    </row>
    <row r="63" spans="1:3" x14ac:dyDescent="0.25">
      <c r="A63" s="43">
        <v>54</v>
      </c>
      <c r="B63" s="44">
        <v>13.01</v>
      </c>
      <c r="C63" s="44">
        <v>3.98</v>
      </c>
    </row>
    <row r="64" spans="1:3" x14ac:dyDescent="0.25">
      <c r="A64" s="43">
        <v>55</v>
      </c>
      <c r="B64" s="44">
        <v>13.28</v>
      </c>
      <c r="C64" s="44">
        <v>4.01</v>
      </c>
    </row>
    <row r="65" spans="1:3" x14ac:dyDescent="0.25">
      <c r="A65" s="43">
        <v>56</v>
      </c>
      <c r="B65" s="44">
        <v>13.56</v>
      </c>
      <c r="C65" s="44">
        <v>4.0199999999999996</v>
      </c>
    </row>
    <row r="66" spans="1:3" x14ac:dyDescent="0.25">
      <c r="A66" s="43">
        <v>57</v>
      </c>
      <c r="B66" s="44">
        <v>13.85</v>
      </c>
      <c r="C66" s="44">
        <v>4.04</v>
      </c>
    </row>
    <row r="67" spans="1:3" x14ac:dyDescent="0.25">
      <c r="A67" s="43">
        <v>58</v>
      </c>
      <c r="B67" s="44">
        <v>14.15</v>
      </c>
      <c r="C67" s="44">
        <v>4.05</v>
      </c>
    </row>
    <row r="68" spans="1:3" x14ac:dyDescent="0.25">
      <c r="A68" s="43">
        <v>59</v>
      </c>
      <c r="B68" s="44">
        <v>14.47</v>
      </c>
      <c r="C68" s="44">
        <v>4.0599999999999996</v>
      </c>
    </row>
    <row r="69" spans="1:3" x14ac:dyDescent="0.25">
      <c r="A69" s="43">
        <v>60</v>
      </c>
      <c r="B69" s="44">
        <v>14.8</v>
      </c>
      <c r="C69" s="44">
        <v>4.0599999999999996</v>
      </c>
    </row>
    <row r="70" spans="1:3" x14ac:dyDescent="0.25">
      <c r="A70" s="43">
        <v>61</v>
      </c>
      <c r="B70" s="44">
        <v>15.14</v>
      </c>
      <c r="C70" s="44">
        <v>4.0599999999999996</v>
      </c>
    </row>
    <row r="71" spans="1:3" x14ac:dyDescent="0.25">
      <c r="A71" s="43">
        <v>62</v>
      </c>
      <c r="B71" s="44">
        <v>15.51</v>
      </c>
      <c r="C71" s="44">
        <v>4.05</v>
      </c>
    </row>
    <row r="72" spans="1:3" x14ac:dyDescent="0.25">
      <c r="A72" s="43">
        <v>63</v>
      </c>
      <c r="B72" s="44">
        <v>15.89</v>
      </c>
      <c r="C72" s="44">
        <v>4.04</v>
      </c>
    </row>
    <row r="73" spans="1:3" x14ac:dyDescent="0.25">
      <c r="A73" s="43">
        <v>64</v>
      </c>
      <c r="B73" s="44">
        <v>16.3</v>
      </c>
      <c r="C73" s="44">
        <v>4.0199999999999996</v>
      </c>
    </row>
  </sheetData>
  <sheetProtection algorithmName="SHA-512" hashValue="yVXOPKMjyqI5y9xPvedWkiRDKs7QPjjnsX+gQH+jsZhRB/kFY9sSVGlpSwShjL8gD37OewKlowUsDZ9HH4oM4A==" saltValue="DVd+p0bmEP86pBfo9c/otQ==" spinCount="100000" sheet="1" objects="1" scenarios="1"/>
  <conditionalFormatting sqref="A6:A21">
    <cfRule type="expression" dxfId="817" priority="9" stopIfTrue="1">
      <formula>MOD(ROW(),2)=0</formula>
    </cfRule>
    <cfRule type="expression" dxfId="816" priority="10" stopIfTrue="1">
      <formula>MOD(ROW(),2)&lt;&gt;0</formula>
    </cfRule>
  </conditionalFormatting>
  <conditionalFormatting sqref="B6:C21">
    <cfRule type="expression" dxfId="815" priority="11" stopIfTrue="1">
      <formula>MOD(ROW(),2)=0</formula>
    </cfRule>
    <cfRule type="expression" dxfId="814" priority="12" stopIfTrue="1">
      <formula>MOD(ROW(),2)&lt;&gt;0</formula>
    </cfRule>
  </conditionalFormatting>
  <conditionalFormatting sqref="A26:A73">
    <cfRule type="expression" dxfId="813" priority="13" stopIfTrue="1">
      <formula>MOD(ROW(),2)=0</formula>
    </cfRule>
    <cfRule type="expression" dxfId="812" priority="14" stopIfTrue="1">
      <formula>MOD(ROW(),2)&lt;&gt;0</formula>
    </cfRule>
  </conditionalFormatting>
  <conditionalFormatting sqref="B26:C73">
    <cfRule type="expression" dxfId="811" priority="15" stopIfTrue="1">
      <formula>MOD(ROW(),2)=0</formula>
    </cfRule>
    <cfRule type="expression" dxfId="810" priority="16"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AA44-67F9-4E14-B6BA-194B30F1CC8E}">
  <sheetPr codeName="Sheet82"/>
  <dimension ref="A1:C26"/>
  <sheetViews>
    <sheetView showGridLines="0" workbookViewId="0">
      <selection activeCell="A6" sqref="A6"/>
    </sheetView>
  </sheetViews>
  <sheetFormatPr defaultRowHeight="12.5" x14ac:dyDescent="0.25"/>
  <cols>
    <col min="1" max="1" width="30.54296875" customWidth="1"/>
    <col min="2" max="2" width="40.5429687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Scheme Pays LTA - x-616</v>
      </c>
    </row>
    <row r="6" spans="1:3" x14ac:dyDescent="0.25">
      <c r="A6" s="40" t="s">
        <v>390</v>
      </c>
      <c r="B6" s="47" t="s">
        <v>391</v>
      </c>
      <c r="C6" s="47"/>
    </row>
    <row r="7" spans="1:3" x14ac:dyDescent="0.25">
      <c r="A7" s="40" t="s">
        <v>392</v>
      </c>
      <c r="B7" s="47" t="s">
        <v>31</v>
      </c>
      <c r="C7" s="47"/>
    </row>
    <row r="8" spans="1:3" x14ac:dyDescent="0.25">
      <c r="A8" s="40" t="s">
        <v>138</v>
      </c>
      <c r="B8" s="47">
        <v>2006</v>
      </c>
      <c r="C8" s="47"/>
    </row>
    <row r="9" spans="1:3" x14ac:dyDescent="0.25">
      <c r="A9" s="40" t="s">
        <v>139</v>
      </c>
      <c r="B9" s="47" t="s">
        <v>330</v>
      </c>
      <c r="C9" s="47"/>
    </row>
    <row r="10" spans="1:3" ht="25" x14ac:dyDescent="0.25">
      <c r="A10" s="40" t="s">
        <v>6</v>
      </c>
      <c r="B10" s="47" t="s">
        <v>357</v>
      </c>
      <c r="C10" s="47"/>
    </row>
    <row r="11" spans="1:3" x14ac:dyDescent="0.25">
      <c r="A11" s="40" t="s">
        <v>140</v>
      </c>
      <c r="B11" s="47" t="s">
        <v>221</v>
      </c>
      <c r="C11" s="47"/>
    </row>
    <row r="12" spans="1:3" x14ac:dyDescent="0.25">
      <c r="A12" s="40" t="s">
        <v>141</v>
      </c>
      <c r="B12" s="47" t="s">
        <v>332</v>
      </c>
      <c r="C12" s="47"/>
    </row>
    <row r="13" spans="1:3" x14ac:dyDescent="0.25">
      <c r="A13" s="40" t="s">
        <v>393</v>
      </c>
      <c r="B13" s="47">
        <v>1</v>
      </c>
      <c r="C13" s="47"/>
    </row>
    <row r="14" spans="1:3" x14ac:dyDescent="0.25">
      <c r="A14" s="40" t="s">
        <v>143</v>
      </c>
      <c r="B14" s="47">
        <v>616</v>
      </c>
      <c r="C14" s="47"/>
    </row>
    <row r="15" spans="1:3" x14ac:dyDescent="0.25">
      <c r="A15" s="40" t="s">
        <v>394</v>
      </c>
      <c r="B15" s="47" t="s">
        <v>358</v>
      </c>
      <c r="C15" s="47"/>
    </row>
    <row r="16" spans="1:3" x14ac:dyDescent="0.25">
      <c r="A16" s="40" t="s">
        <v>145</v>
      </c>
      <c r="B16" s="47" t="s">
        <v>337</v>
      </c>
      <c r="C16" s="47"/>
    </row>
    <row r="17" spans="1:3" x14ac:dyDescent="0.25">
      <c r="A17" s="41" t="s">
        <v>146</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334</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13" x14ac:dyDescent="0.25"/>
  </sheetData>
  <sheetProtection algorithmName="SHA-512" hashValue="Gv6nuBqJy/+PrqP4OsEH87M35yZdqVF4R2tbXfhq6/dQKKuY9Uze+HZEfAM9mlqi+KBLUbDg3eM20hY2LGcrig==" saltValue="WtXFhd87MmqFCIj77eG5ag==" spinCount="100000" sheet="1" objects="1" scenarios="1"/>
  <conditionalFormatting sqref="A6:A21">
    <cfRule type="expression" dxfId="107" priority="1" stopIfTrue="1">
      <formula>MOD(ROW(),2)=0</formula>
    </cfRule>
    <cfRule type="expression" dxfId="106" priority="2" stopIfTrue="1">
      <formula>MOD(ROW(),2)&lt;&gt;0</formula>
    </cfRule>
  </conditionalFormatting>
  <conditionalFormatting sqref="B6:C21">
    <cfRule type="expression" dxfId="105" priority="3" stopIfTrue="1">
      <formula>MOD(ROW(),2)=0</formula>
    </cfRule>
    <cfRule type="expression" dxfId="104" priority="4"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2A352-D3BD-4741-B11A-62D122251FCF}">
  <sheetPr codeName="Sheet83"/>
  <dimension ref="A1:E76"/>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Fire_S - Consolidated Factor Spreadsheet</v>
      </c>
    </row>
    <row r="3" spans="1:5" s="1" customFormat="1" ht="15.5" x14ac:dyDescent="0.35">
      <c r="A3" s="30" t="s">
        <v>2</v>
      </c>
      <c r="B3" s="3" t="str">
        <f>TABLE_FACTOR_TYPE_1 &amp; " - x-" &amp; TABLE_SERIES_NUMBER_1</f>
        <v>Scheme Pays AA - x-617</v>
      </c>
    </row>
    <row r="6" spans="1:5" x14ac:dyDescent="0.25">
      <c r="A6" s="40" t="s">
        <v>390</v>
      </c>
      <c r="B6" s="47" t="s">
        <v>391</v>
      </c>
      <c r="C6" s="47"/>
      <c r="D6" s="47"/>
      <c r="E6" s="47"/>
    </row>
    <row r="7" spans="1:5" x14ac:dyDescent="0.25">
      <c r="A7" s="40" t="s">
        <v>392</v>
      </c>
      <c r="B7" s="47" t="s">
        <v>31</v>
      </c>
      <c r="C7" s="47"/>
      <c r="D7" s="47"/>
      <c r="E7" s="47"/>
    </row>
    <row r="8" spans="1:5" x14ac:dyDescent="0.25">
      <c r="A8" s="40" t="s">
        <v>138</v>
      </c>
      <c r="B8" s="47">
        <v>2015</v>
      </c>
      <c r="C8" s="47"/>
      <c r="D8" s="47"/>
      <c r="E8" s="47"/>
    </row>
    <row r="9" spans="1:5" x14ac:dyDescent="0.25">
      <c r="A9" s="40" t="s">
        <v>139</v>
      </c>
      <c r="B9" s="47" t="s">
        <v>313</v>
      </c>
      <c r="C9" s="47"/>
      <c r="D9" s="47"/>
      <c r="E9" s="47"/>
    </row>
    <row r="10" spans="1:5" x14ac:dyDescent="0.25">
      <c r="A10" s="40" t="s">
        <v>6</v>
      </c>
      <c r="B10" s="47" t="s">
        <v>359</v>
      </c>
      <c r="C10" s="47"/>
      <c r="D10" s="47"/>
      <c r="E10" s="47"/>
    </row>
    <row r="11" spans="1:5" x14ac:dyDescent="0.25">
      <c r="A11" s="40" t="s">
        <v>140</v>
      </c>
      <c r="B11" s="47" t="s">
        <v>153</v>
      </c>
      <c r="C11" s="47"/>
      <c r="D11" s="47"/>
      <c r="E11" s="47"/>
    </row>
    <row r="12" spans="1:5" x14ac:dyDescent="0.25">
      <c r="A12" s="40" t="s">
        <v>141</v>
      </c>
      <c r="B12" s="47" t="s">
        <v>154</v>
      </c>
      <c r="C12" s="47"/>
      <c r="D12" s="47"/>
      <c r="E12" s="47"/>
    </row>
    <row r="13" spans="1:5" x14ac:dyDescent="0.25">
      <c r="A13" s="40" t="s">
        <v>393</v>
      </c>
      <c r="B13" s="47">
        <v>0</v>
      </c>
      <c r="C13" s="47"/>
      <c r="D13" s="47"/>
      <c r="E13" s="47"/>
    </row>
    <row r="14" spans="1:5" x14ac:dyDescent="0.25">
      <c r="A14" s="40" t="s">
        <v>143</v>
      </c>
      <c r="B14" s="47">
        <v>617</v>
      </c>
      <c r="C14" s="47"/>
      <c r="D14" s="47"/>
      <c r="E14" s="47"/>
    </row>
    <row r="15" spans="1:5" x14ac:dyDescent="0.25">
      <c r="A15" s="40" t="s">
        <v>394</v>
      </c>
      <c r="B15" s="47" t="s">
        <v>360</v>
      </c>
      <c r="C15" s="47"/>
      <c r="D15" s="47"/>
      <c r="E15" s="47"/>
    </row>
    <row r="16" spans="1:5" x14ac:dyDescent="0.25">
      <c r="A16" s="40" t="s">
        <v>145</v>
      </c>
      <c r="B16" s="47" t="s">
        <v>317</v>
      </c>
      <c r="C16" s="47"/>
      <c r="D16" s="47"/>
      <c r="E16" s="47"/>
    </row>
    <row r="17" spans="1:5" x14ac:dyDescent="0.25">
      <c r="A17" s="41" t="s">
        <v>395</v>
      </c>
      <c r="B17" s="47"/>
      <c r="C17" s="47"/>
      <c r="D17" s="47"/>
      <c r="E17" s="47"/>
    </row>
    <row r="18" spans="1:5" x14ac:dyDescent="0.25">
      <c r="A18" s="40" t="s">
        <v>147</v>
      </c>
      <c r="B18" s="48">
        <v>45135</v>
      </c>
      <c r="C18" s="48"/>
      <c r="D18" s="48"/>
      <c r="E18" s="48"/>
    </row>
    <row r="19" spans="1:5" x14ac:dyDescent="0.25">
      <c r="A19" s="40" t="s">
        <v>148</v>
      </c>
      <c r="B19" s="48">
        <v>45135</v>
      </c>
      <c r="C19" s="48"/>
      <c r="D19" s="48"/>
      <c r="E19" s="48"/>
    </row>
    <row r="20" spans="1:5" x14ac:dyDescent="0.25">
      <c r="A20" s="40" t="s">
        <v>149</v>
      </c>
      <c r="B20" s="47" t="s">
        <v>158</v>
      </c>
      <c r="C20" s="47"/>
      <c r="D20" s="47"/>
      <c r="E20" s="47"/>
    </row>
    <row r="21" spans="1:5" x14ac:dyDescent="0.25">
      <c r="A21" s="40" t="s">
        <v>396</v>
      </c>
      <c r="B21" s="47" t="s">
        <v>78</v>
      </c>
      <c r="C21" s="47"/>
      <c r="D21" s="47"/>
      <c r="E21" s="47"/>
    </row>
    <row r="23" spans="1:5" x14ac:dyDescent="0.25">
      <c r="A23" s="23" t="str">
        <f>HYPERLINK("#'Factor List'!A1", "Back to Factor List")</f>
        <v>Back to Factor List</v>
      </c>
      <c r="B23" s="23" t="str">
        <f>HYPERLINK("#'Assumptions'!A1", "Assumptions")</f>
        <v>Assumptions</v>
      </c>
    </row>
    <row r="26" spans="1:5" s="57" customFormat="1" ht="13" x14ac:dyDescent="0.25">
      <c r="A26" s="56" t="s">
        <v>397</v>
      </c>
      <c r="B26" s="56" t="s">
        <v>408</v>
      </c>
      <c r="C26" s="56" t="s">
        <v>409</v>
      </c>
      <c r="D26" s="56" t="s">
        <v>410</v>
      </c>
      <c r="E26" s="56" t="s">
        <v>411</v>
      </c>
    </row>
    <row r="27" spans="1:5" x14ac:dyDescent="0.25">
      <c r="A27" s="43">
        <v>18</v>
      </c>
      <c r="B27" s="44">
        <v>8.25</v>
      </c>
      <c r="C27" s="44">
        <v>7.84</v>
      </c>
      <c r="D27" s="44">
        <v>7.43</v>
      </c>
      <c r="E27" s="44">
        <v>7.03</v>
      </c>
    </row>
    <row r="28" spans="1:5" x14ac:dyDescent="0.25">
      <c r="A28" s="43">
        <v>19</v>
      </c>
      <c r="B28" s="44">
        <v>8.3699999999999992</v>
      </c>
      <c r="C28" s="44">
        <v>7.94</v>
      </c>
      <c r="D28" s="44">
        <v>7.53</v>
      </c>
      <c r="E28" s="44">
        <v>7.12</v>
      </c>
    </row>
    <row r="29" spans="1:5" x14ac:dyDescent="0.25">
      <c r="A29" s="43">
        <v>20</v>
      </c>
      <c r="B29" s="44">
        <v>8.48</v>
      </c>
      <c r="C29" s="44">
        <v>8.0500000000000007</v>
      </c>
      <c r="D29" s="44">
        <v>7.63</v>
      </c>
      <c r="E29" s="44">
        <v>7.22</v>
      </c>
    </row>
    <row r="30" spans="1:5" x14ac:dyDescent="0.25">
      <c r="A30" s="43">
        <v>21</v>
      </c>
      <c r="B30" s="44">
        <v>8.6</v>
      </c>
      <c r="C30" s="44">
        <v>8.16</v>
      </c>
      <c r="D30" s="44">
        <v>7.73</v>
      </c>
      <c r="E30" s="44">
        <v>7.31</v>
      </c>
    </row>
    <row r="31" spans="1:5" x14ac:dyDescent="0.25">
      <c r="A31" s="43">
        <v>22</v>
      </c>
      <c r="B31" s="44">
        <v>8.7100000000000009</v>
      </c>
      <c r="C31" s="44">
        <v>8.27</v>
      </c>
      <c r="D31" s="44">
        <v>7.83</v>
      </c>
      <c r="E31" s="44">
        <v>7.41</v>
      </c>
    </row>
    <row r="32" spans="1:5" x14ac:dyDescent="0.25">
      <c r="A32" s="43">
        <v>23</v>
      </c>
      <c r="B32" s="44">
        <v>8.83</v>
      </c>
      <c r="C32" s="44">
        <v>8.3800000000000008</v>
      </c>
      <c r="D32" s="44">
        <v>7.94</v>
      </c>
      <c r="E32" s="44">
        <v>7.51</v>
      </c>
    </row>
    <row r="33" spans="1:5" x14ac:dyDescent="0.25">
      <c r="A33" s="43">
        <v>24</v>
      </c>
      <c r="B33" s="44">
        <v>8.9600000000000009</v>
      </c>
      <c r="C33" s="44">
        <v>8.5</v>
      </c>
      <c r="D33" s="44">
        <v>8.0500000000000007</v>
      </c>
      <c r="E33" s="44">
        <v>7.61</v>
      </c>
    </row>
    <row r="34" spans="1:5" x14ac:dyDescent="0.25">
      <c r="A34" s="43">
        <v>25</v>
      </c>
      <c r="B34" s="44">
        <v>9.08</v>
      </c>
      <c r="C34" s="44">
        <v>8.61</v>
      </c>
      <c r="D34" s="44">
        <v>8.15</v>
      </c>
      <c r="E34" s="44">
        <v>7.71</v>
      </c>
    </row>
    <row r="35" spans="1:5" x14ac:dyDescent="0.25">
      <c r="A35" s="43">
        <v>26</v>
      </c>
      <c r="B35" s="44">
        <v>9.1999999999999993</v>
      </c>
      <c r="C35" s="44">
        <v>8.73</v>
      </c>
      <c r="D35" s="44">
        <v>8.26</v>
      </c>
      <c r="E35" s="44">
        <v>7.81</v>
      </c>
    </row>
    <row r="36" spans="1:5" x14ac:dyDescent="0.25">
      <c r="A36" s="43">
        <v>27</v>
      </c>
      <c r="B36" s="44">
        <v>9.33</v>
      </c>
      <c r="C36" s="44">
        <v>8.85</v>
      </c>
      <c r="D36" s="44">
        <v>8.3699999999999992</v>
      </c>
      <c r="E36" s="44">
        <v>7.91</v>
      </c>
    </row>
    <row r="37" spans="1:5" x14ac:dyDescent="0.25">
      <c r="A37" s="43">
        <v>28</v>
      </c>
      <c r="B37" s="44">
        <v>9.4600000000000009</v>
      </c>
      <c r="C37" s="44">
        <v>8.9700000000000006</v>
      </c>
      <c r="D37" s="44">
        <v>8.49</v>
      </c>
      <c r="E37" s="44">
        <v>8.02</v>
      </c>
    </row>
    <row r="38" spans="1:5" x14ac:dyDescent="0.25">
      <c r="A38" s="43">
        <v>29</v>
      </c>
      <c r="B38" s="44">
        <v>9.59</v>
      </c>
      <c r="C38" s="44">
        <v>9.09</v>
      </c>
      <c r="D38" s="44">
        <v>8.6</v>
      </c>
      <c r="E38" s="44">
        <v>8.1199999999999992</v>
      </c>
    </row>
    <row r="39" spans="1:5" x14ac:dyDescent="0.25">
      <c r="A39" s="43">
        <v>30</v>
      </c>
      <c r="B39" s="44">
        <v>9.7200000000000006</v>
      </c>
      <c r="C39" s="44">
        <v>9.2100000000000009</v>
      </c>
      <c r="D39" s="44">
        <v>8.7200000000000006</v>
      </c>
      <c r="E39" s="44">
        <v>8.23</v>
      </c>
    </row>
    <row r="40" spans="1:5" x14ac:dyDescent="0.25">
      <c r="A40" s="43">
        <v>31</v>
      </c>
      <c r="B40" s="44">
        <v>9.86</v>
      </c>
      <c r="C40" s="44">
        <v>9.34</v>
      </c>
      <c r="D40" s="44">
        <v>8.84</v>
      </c>
      <c r="E40" s="44">
        <v>8.34</v>
      </c>
    </row>
    <row r="41" spans="1:5" x14ac:dyDescent="0.25">
      <c r="A41" s="43">
        <v>32</v>
      </c>
      <c r="B41" s="44">
        <v>9.99</v>
      </c>
      <c r="C41" s="44">
        <v>9.4700000000000006</v>
      </c>
      <c r="D41" s="44">
        <v>8.9600000000000009</v>
      </c>
      <c r="E41" s="44">
        <v>8.4499999999999993</v>
      </c>
    </row>
    <row r="42" spans="1:5" x14ac:dyDescent="0.25">
      <c r="A42" s="43">
        <v>33</v>
      </c>
      <c r="B42" s="44">
        <v>10.130000000000001</v>
      </c>
      <c r="C42" s="44">
        <v>9.6</v>
      </c>
      <c r="D42" s="44">
        <v>9.08</v>
      </c>
      <c r="E42" s="44">
        <v>8.57</v>
      </c>
    </row>
    <row r="43" spans="1:5" x14ac:dyDescent="0.25">
      <c r="A43" s="43">
        <v>34</v>
      </c>
      <c r="B43" s="44">
        <v>10.28</v>
      </c>
      <c r="C43" s="44">
        <v>9.73</v>
      </c>
      <c r="D43" s="44">
        <v>9.1999999999999993</v>
      </c>
      <c r="E43" s="44">
        <v>8.68</v>
      </c>
    </row>
    <row r="44" spans="1:5" x14ac:dyDescent="0.25">
      <c r="A44" s="43">
        <v>35</v>
      </c>
      <c r="B44" s="44">
        <v>10.42</v>
      </c>
      <c r="C44" s="44">
        <v>9.8699999999999992</v>
      </c>
      <c r="D44" s="44">
        <v>9.33</v>
      </c>
      <c r="E44" s="44">
        <v>8.8000000000000007</v>
      </c>
    </row>
    <row r="45" spans="1:5" x14ac:dyDescent="0.25">
      <c r="A45" s="43">
        <v>36</v>
      </c>
      <c r="B45" s="44">
        <v>10.57</v>
      </c>
      <c r="C45" s="44">
        <v>10.01</v>
      </c>
      <c r="D45" s="44">
        <v>9.4600000000000009</v>
      </c>
      <c r="E45" s="44">
        <v>8.92</v>
      </c>
    </row>
    <row r="46" spans="1:5" x14ac:dyDescent="0.25">
      <c r="A46" s="43">
        <v>37</v>
      </c>
      <c r="B46" s="44">
        <v>10.72</v>
      </c>
      <c r="C46" s="44">
        <v>10.15</v>
      </c>
      <c r="D46" s="44">
        <v>9.59</v>
      </c>
      <c r="E46" s="44">
        <v>9.0399999999999991</v>
      </c>
    </row>
    <row r="47" spans="1:5" x14ac:dyDescent="0.25">
      <c r="A47" s="43">
        <v>38</v>
      </c>
      <c r="B47" s="44">
        <v>10.87</v>
      </c>
      <c r="C47" s="44">
        <v>10.29</v>
      </c>
      <c r="D47" s="44">
        <v>9.7200000000000006</v>
      </c>
      <c r="E47" s="44">
        <v>9.17</v>
      </c>
    </row>
    <row r="48" spans="1:5" x14ac:dyDescent="0.25">
      <c r="A48" s="43">
        <v>39</v>
      </c>
      <c r="B48" s="44">
        <v>11.03</v>
      </c>
      <c r="C48" s="44">
        <v>10.44</v>
      </c>
      <c r="D48" s="44">
        <v>9.86</v>
      </c>
      <c r="E48" s="44">
        <v>9.3000000000000007</v>
      </c>
    </row>
    <row r="49" spans="1:5" x14ac:dyDescent="0.25">
      <c r="A49" s="43">
        <v>40</v>
      </c>
      <c r="B49" s="44">
        <v>11.19</v>
      </c>
      <c r="C49" s="44">
        <v>10.58</v>
      </c>
      <c r="D49" s="44">
        <v>10</v>
      </c>
      <c r="E49" s="44">
        <v>9.42</v>
      </c>
    </row>
    <row r="50" spans="1:5" x14ac:dyDescent="0.25">
      <c r="A50" s="43">
        <v>41</v>
      </c>
      <c r="B50" s="44">
        <v>11.35</v>
      </c>
      <c r="C50" s="44">
        <v>10.74</v>
      </c>
      <c r="D50" s="44">
        <v>10.14</v>
      </c>
      <c r="E50" s="44">
        <v>9.56</v>
      </c>
    </row>
    <row r="51" spans="1:5" x14ac:dyDescent="0.25">
      <c r="A51" s="43">
        <v>42</v>
      </c>
      <c r="B51" s="44">
        <v>11.51</v>
      </c>
      <c r="C51" s="44">
        <v>10.89</v>
      </c>
      <c r="D51" s="44">
        <v>10.28</v>
      </c>
      <c r="E51" s="44">
        <v>9.69</v>
      </c>
    </row>
    <row r="52" spans="1:5" x14ac:dyDescent="0.25">
      <c r="A52" s="43">
        <v>43</v>
      </c>
      <c r="B52" s="44">
        <v>11.68</v>
      </c>
      <c r="C52" s="44">
        <v>11.05</v>
      </c>
      <c r="D52" s="44">
        <v>10.43</v>
      </c>
      <c r="E52" s="44">
        <v>9.83</v>
      </c>
    </row>
    <row r="53" spans="1:5" x14ac:dyDescent="0.25">
      <c r="A53" s="43">
        <v>44</v>
      </c>
      <c r="B53" s="44">
        <v>11.86</v>
      </c>
      <c r="C53" s="44">
        <v>11.21</v>
      </c>
      <c r="D53" s="44">
        <v>10.58</v>
      </c>
      <c r="E53" s="44">
        <v>9.9700000000000006</v>
      </c>
    </row>
    <row r="54" spans="1:5" x14ac:dyDescent="0.25">
      <c r="A54" s="43">
        <v>45</v>
      </c>
      <c r="B54" s="44">
        <v>12.04</v>
      </c>
      <c r="C54" s="44">
        <v>11.38</v>
      </c>
      <c r="D54" s="44">
        <v>10.74</v>
      </c>
      <c r="E54" s="44">
        <v>10.11</v>
      </c>
    </row>
    <row r="55" spans="1:5" x14ac:dyDescent="0.25">
      <c r="A55" s="43">
        <v>46</v>
      </c>
      <c r="B55" s="44">
        <v>12.22</v>
      </c>
      <c r="C55" s="44">
        <v>11.55</v>
      </c>
      <c r="D55" s="44">
        <v>10.9</v>
      </c>
      <c r="E55" s="44">
        <v>10.26</v>
      </c>
    </row>
    <row r="56" spans="1:5" x14ac:dyDescent="0.25">
      <c r="A56" s="43">
        <v>47</v>
      </c>
      <c r="B56" s="44">
        <v>12.4</v>
      </c>
      <c r="C56" s="44">
        <v>11.72</v>
      </c>
      <c r="D56" s="44">
        <v>11.06</v>
      </c>
      <c r="E56" s="44">
        <v>10.41</v>
      </c>
    </row>
    <row r="57" spans="1:5" x14ac:dyDescent="0.25">
      <c r="A57" s="43">
        <v>48</v>
      </c>
      <c r="B57" s="44">
        <v>12.6</v>
      </c>
      <c r="C57" s="44">
        <v>11.9</v>
      </c>
      <c r="D57" s="44">
        <v>11.22</v>
      </c>
      <c r="E57" s="44">
        <v>10.57</v>
      </c>
    </row>
    <row r="58" spans="1:5" x14ac:dyDescent="0.25">
      <c r="A58" s="43">
        <v>49</v>
      </c>
      <c r="B58" s="44">
        <v>12.79</v>
      </c>
      <c r="C58" s="44">
        <v>12.09</v>
      </c>
      <c r="D58" s="44">
        <v>11.4</v>
      </c>
      <c r="E58" s="44">
        <v>10.72</v>
      </c>
    </row>
    <row r="59" spans="1:5" x14ac:dyDescent="0.25">
      <c r="A59" s="43">
        <v>50</v>
      </c>
      <c r="B59" s="44">
        <v>12.99</v>
      </c>
      <c r="C59" s="44">
        <v>12.27</v>
      </c>
      <c r="D59" s="44">
        <v>11.57</v>
      </c>
      <c r="E59" s="44">
        <v>10.89</v>
      </c>
    </row>
    <row r="60" spans="1:5" x14ac:dyDescent="0.25">
      <c r="A60" s="43">
        <v>51</v>
      </c>
      <c r="B60" s="44">
        <v>13.2</v>
      </c>
      <c r="C60" s="44">
        <v>12.47</v>
      </c>
      <c r="D60" s="44">
        <v>11.75</v>
      </c>
      <c r="E60" s="44">
        <v>11.06</v>
      </c>
    </row>
    <row r="61" spans="1:5" x14ac:dyDescent="0.25">
      <c r="A61" s="43">
        <v>52</v>
      </c>
      <c r="B61" s="44">
        <v>13.42</v>
      </c>
      <c r="C61" s="44">
        <v>12.67</v>
      </c>
      <c r="D61" s="44">
        <v>11.94</v>
      </c>
      <c r="E61" s="44">
        <v>11.23</v>
      </c>
    </row>
    <row r="62" spans="1:5" x14ac:dyDescent="0.25">
      <c r="A62" s="43">
        <v>53</v>
      </c>
      <c r="B62" s="44">
        <v>13.64</v>
      </c>
      <c r="C62" s="44">
        <v>12.87</v>
      </c>
      <c r="D62" s="44">
        <v>12.13</v>
      </c>
      <c r="E62" s="44">
        <v>11.4</v>
      </c>
    </row>
    <row r="63" spans="1:5" x14ac:dyDescent="0.25">
      <c r="A63" s="43">
        <v>54</v>
      </c>
      <c r="B63" s="44">
        <v>13.86</v>
      </c>
      <c r="C63" s="44">
        <v>13.08</v>
      </c>
      <c r="D63" s="44">
        <v>12.33</v>
      </c>
      <c r="E63" s="44">
        <v>11.59</v>
      </c>
    </row>
    <row r="64" spans="1:5" x14ac:dyDescent="0.25">
      <c r="A64" s="43">
        <v>55</v>
      </c>
      <c r="B64" s="44">
        <v>14.1</v>
      </c>
      <c r="C64" s="44">
        <v>13.3</v>
      </c>
      <c r="D64" s="44">
        <v>12.53</v>
      </c>
      <c r="E64" s="44">
        <v>11.78</v>
      </c>
    </row>
    <row r="65" spans="1:5" x14ac:dyDescent="0.25">
      <c r="A65" s="43">
        <v>56</v>
      </c>
      <c r="B65" s="44">
        <v>14.34</v>
      </c>
      <c r="C65" s="44">
        <v>13.53</v>
      </c>
      <c r="D65" s="44">
        <v>12.74</v>
      </c>
      <c r="E65" s="44">
        <v>11.97</v>
      </c>
    </row>
    <row r="66" spans="1:5" x14ac:dyDescent="0.25">
      <c r="A66" s="43">
        <v>57</v>
      </c>
      <c r="B66" s="44">
        <v>14.59</v>
      </c>
      <c r="C66" s="44">
        <v>13.76</v>
      </c>
      <c r="D66" s="44">
        <v>12.96</v>
      </c>
      <c r="E66" s="44">
        <v>12.17</v>
      </c>
    </row>
    <row r="67" spans="1:5" x14ac:dyDescent="0.25">
      <c r="A67" s="43">
        <v>58</v>
      </c>
      <c r="B67" s="44">
        <v>14.85</v>
      </c>
      <c r="C67" s="44">
        <v>14.01</v>
      </c>
      <c r="D67" s="44">
        <v>13.18</v>
      </c>
      <c r="E67" s="44">
        <v>12.38</v>
      </c>
    </row>
    <row r="68" spans="1:5" x14ac:dyDescent="0.25">
      <c r="A68" s="43">
        <v>59</v>
      </c>
      <c r="B68" s="44">
        <v>15.12</v>
      </c>
      <c r="C68" s="44">
        <v>14.26</v>
      </c>
      <c r="D68" s="44">
        <v>13.42</v>
      </c>
      <c r="E68" s="44">
        <v>12.6</v>
      </c>
    </row>
    <row r="69" spans="1:5" x14ac:dyDescent="0.25">
      <c r="A69" s="43">
        <v>60</v>
      </c>
      <c r="B69" s="44">
        <v>15.41</v>
      </c>
      <c r="C69" s="44">
        <v>14.53</v>
      </c>
      <c r="D69" s="44">
        <v>13.67</v>
      </c>
      <c r="E69" s="44">
        <v>12.83</v>
      </c>
    </row>
    <row r="70" spans="1:5" x14ac:dyDescent="0.25">
      <c r="A70" s="43">
        <v>61</v>
      </c>
      <c r="B70" s="44">
        <v>15.7</v>
      </c>
      <c r="C70" s="44">
        <v>14.8</v>
      </c>
      <c r="D70" s="44">
        <v>13.93</v>
      </c>
      <c r="E70" s="44">
        <v>13.07</v>
      </c>
    </row>
    <row r="71" spans="1:5" x14ac:dyDescent="0.25">
      <c r="A71" s="43">
        <v>62</v>
      </c>
      <c r="B71" s="44">
        <v>16.02</v>
      </c>
      <c r="C71" s="44">
        <v>15.1</v>
      </c>
      <c r="D71" s="44">
        <v>14.2</v>
      </c>
      <c r="E71" s="44">
        <v>13.32</v>
      </c>
    </row>
    <row r="72" spans="1:5" x14ac:dyDescent="0.25">
      <c r="A72" s="43">
        <v>63</v>
      </c>
      <c r="B72" s="44">
        <v>16.350000000000001</v>
      </c>
      <c r="C72" s="44">
        <v>15.41</v>
      </c>
      <c r="D72" s="44">
        <v>14.49</v>
      </c>
      <c r="E72" s="44">
        <v>13.59</v>
      </c>
    </row>
    <row r="73" spans="1:5" x14ac:dyDescent="0.25">
      <c r="A73" s="43">
        <v>64</v>
      </c>
      <c r="B73" s="44">
        <v>16.7</v>
      </c>
      <c r="C73" s="44">
        <v>15.74</v>
      </c>
      <c r="D73" s="44">
        <v>14.79</v>
      </c>
      <c r="E73" s="44">
        <v>13.88</v>
      </c>
    </row>
    <row r="74" spans="1:5" x14ac:dyDescent="0.25">
      <c r="A74" s="43">
        <v>65</v>
      </c>
      <c r="B74" s="44"/>
      <c r="C74" s="44">
        <v>16.09</v>
      </c>
      <c r="D74" s="44">
        <v>15.12</v>
      </c>
      <c r="E74" s="44">
        <v>14.18</v>
      </c>
    </row>
    <row r="75" spans="1:5" x14ac:dyDescent="0.25">
      <c r="A75" s="43">
        <v>66</v>
      </c>
      <c r="B75" s="44"/>
      <c r="C75" s="44"/>
      <c r="D75" s="44">
        <v>15.47</v>
      </c>
      <c r="E75" s="44">
        <v>14.51</v>
      </c>
    </row>
    <row r="76" spans="1:5" x14ac:dyDescent="0.25">
      <c r="A76" s="43">
        <v>67</v>
      </c>
      <c r="B76" s="44"/>
      <c r="C76" s="44"/>
      <c r="D76" s="44"/>
      <c r="E76" s="44">
        <v>14.86</v>
      </c>
    </row>
  </sheetData>
  <sheetProtection algorithmName="SHA-512" hashValue="vqxqXjnLa27PRUGozIMkJQpbWKs5xhS5ARkHgr0/P9u9ZOF78nncUQaNoVpBDL0TuIo10UO81OpfSbYDfaGLOg==" saltValue="5VmdieOtQ4QeeQLIosV0sg==" spinCount="100000" sheet="1" objects="1" scenarios="1"/>
  <conditionalFormatting sqref="A6:A21">
    <cfRule type="expression" dxfId="101" priority="1" stopIfTrue="1">
      <formula>MOD(ROW(),2)=0</formula>
    </cfRule>
    <cfRule type="expression" dxfId="100" priority="2" stopIfTrue="1">
      <formula>MOD(ROW(),2)&lt;&gt;0</formula>
    </cfRule>
  </conditionalFormatting>
  <conditionalFormatting sqref="B6:E21">
    <cfRule type="expression" dxfId="99" priority="3" stopIfTrue="1">
      <formula>MOD(ROW(),2)=0</formula>
    </cfRule>
    <cfRule type="expression" dxfId="98" priority="4" stopIfTrue="1">
      <formula>MOD(ROW(),2)&lt;&gt;0</formula>
    </cfRule>
  </conditionalFormatting>
  <conditionalFormatting sqref="A26:A76">
    <cfRule type="expression" dxfId="97" priority="5" stopIfTrue="1">
      <formula>MOD(ROW(),2)=0</formula>
    </cfRule>
    <cfRule type="expression" dxfId="96" priority="6" stopIfTrue="1">
      <formula>MOD(ROW(),2)&lt;&gt;0</formula>
    </cfRule>
  </conditionalFormatting>
  <conditionalFormatting sqref="B26:E76">
    <cfRule type="expression" dxfId="95" priority="7" stopIfTrue="1">
      <formula>MOD(ROW(),2)=0</formula>
    </cfRule>
    <cfRule type="expression" dxfId="94" priority="8"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25E4-D213-42C6-B62A-1C9EE310CAFB}">
  <sheetPr codeName="Sheet84"/>
  <dimension ref="A1:E76"/>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Fire_S - Consolidated Factor Spreadsheet</v>
      </c>
    </row>
    <row r="3" spans="1:5" s="1" customFormat="1" ht="15.5" x14ac:dyDescent="0.35">
      <c r="A3" s="30" t="s">
        <v>2</v>
      </c>
      <c r="B3" s="3" t="str">
        <f>TABLE_FACTOR_TYPE_1 &amp; " - x-" &amp; TABLE_SERIES_NUMBER_1</f>
        <v>Scheme Pays AA - x-618</v>
      </c>
    </row>
    <row r="6" spans="1:5" x14ac:dyDescent="0.25">
      <c r="A6" s="40" t="s">
        <v>390</v>
      </c>
      <c r="B6" s="47" t="s">
        <v>391</v>
      </c>
      <c r="C6" s="47"/>
      <c r="D6" s="47"/>
      <c r="E6" s="47"/>
    </row>
    <row r="7" spans="1:5" x14ac:dyDescent="0.25">
      <c r="A7" s="40" t="s">
        <v>392</v>
      </c>
      <c r="B7" s="47" t="s">
        <v>31</v>
      </c>
      <c r="C7" s="47"/>
      <c r="D7" s="47"/>
      <c r="E7" s="47"/>
    </row>
    <row r="8" spans="1:5" x14ac:dyDescent="0.25">
      <c r="A8" s="40" t="s">
        <v>138</v>
      </c>
      <c r="B8" s="47">
        <v>2015</v>
      </c>
      <c r="C8" s="47"/>
      <c r="D8" s="47"/>
      <c r="E8" s="47"/>
    </row>
    <row r="9" spans="1:5" x14ac:dyDescent="0.25">
      <c r="A9" s="40" t="s">
        <v>139</v>
      </c>
      <c r="B9" s="47" t="s">
        <v>313</v>
      </c>
      <c r="C9" s="47"/>
      <c r="D9" s="47"/>
      <c r="E9" s="47"/>
    </row>
    <row r="10" spans="1:5" x14ac:dyDescent="0.25">
      <c r="A10" s="40" t="s">
        <v>6</v>
      </c>
      <c r="B10" s="47" t="s">
        <v>359</v>
      </c>
      <c r="C10" s="47"/>
      <c r="D10" s="47"/>
      <c r="E10" s="47"/>
    </row>
    <row r="11" spans="1:5" x14ac:dyDescent="0.25">
      <c r="A11" s="40" t="s">
        <v>140</v>
      </c>
      <c r="B11" s="47" t="s">
        <v>159</v>
      </c>
      <c r="C11" s="47"/>
      <c r="D11" s="47"/>
      <c r="E11" s="47"/>
    </row>
    <row r="12" spans="1:5" x14ac:dyDescent="0.25">
      <c r="A12" s="40" t="s">
        <v>141</v>
      </c>
      <c r="B12" s="47" t="s">
        <v>154</v>
      </c>
      <c r="C12" s="47"/>
      <c r="D12" s="47"/>
      <c r="E12" s="47"/>
    </row>
    <row r="13" spans="1:5" x14ac:dyDescent="0.25">
      <c r="A13" s="40" t="s">
        <v>393</v>
      </c>
      <c r="B13" s="47">
        <v>0</v>
      </c>
      <c r="C13" s="47"/>
      <c r="D13" s="47"/>
      <c r="E13" s="47"/>
    </row>
    <row r="14" spans="1:5" x14ac:dyDescent="0.25">
      <c r="A14" s="40" t="s">
        <v>143</v>
      </c>
      <c r="B14" s="47">
        <v>618</v>
      </c>
      <c r="C14" s="47"/>
      <c r="D14" s="47"/>
      <c r="E14" s="47"/>
    </row>
    <row r="15" spans="1:5" x14ac:dyDescent="0.25">
      <c r="A15" s="40" t="s">
        <v>394</v>
      </c>
      <c r="B15" s="47" t="s">
        <v>361</v>
      </c>
      <c r="C15" s="47"/>
      <c r="D15" s="47"/>
      <c r="E15" s="47"/>
    </row>
    <row r="16" spans="1:5" x14ac:dyDescent="0.25">
      <c r="A16" s="40" t="s">
        <v>145</v>
      </c>
      <c r="B16" s="47" t="s">
        <v>320</v>
      </c>
      <c r="C16" s="47"/>
      <c r="D16" s="47"/>
      <c r="E16" s="47"/>
    </row>
    <row r="17" spans="1:5" x14ac:dyDescent="0.25">
      <c r="A17" s="41" t="s">
        <v>395</v>
      </c>
      <c r="B17" s="47"/>
      <c r="C17" s="47"/>
      <c r="D17" s="47"/>
      <c r="E17" s="47"/>
    </row>
    <row r="18" spans="1:5" x14ac:dyDescent="0.25">
      <c r="A18" s="40" t="s">
        <v>147</v>
      </c>
      <c r="B18" s="48">
        <v>45135</v>
      </c>
      <c r="C18" s="48"/>
      <c r="D18" s="48"/>
      <c r="E18" s="48"/>
    </row>
    <row r="19" spans="1:5" x14ac:dyDescent="0.25">
      <c r="A19" s="40" t="s">
        <v>148</v>
      </c>
      <c r="B19" s="48">
        <v>45135</v>
      </c>
      <c r="C19" s="48"/>
      <c r="D19" s="48"/>
      <c r="E19" s="48"/>
    </row>
    <row r="20" spans="1:5" x14ac:dyDescent="0.25">
      <c r="A20" s="40" t="s">
        <v>149</v>
      </c>
      <c r="B20" s="47" t="s">
        <v>158</v>
      </c>
      <c r="C20" s="47"/>
      <c r="D20" s="47"/>
      <c r="E20" s="47"/>
    </row>
    <row r="21" spans="1:5" x14ac:dyDescent="0.25">
      <c r="A21" s="40" t="s">
        <v>396</v>
      </c>
      <c r="B21" s="47" t="s">
        <v>78</v>
      </c>
      <c r="C21" s="47"/>
      <c r="D21" s="47"/>
      <c r="E21" s="47"/>
    </row>
    <row r="23" spans="1:5" x14ac:dyDescent="0.25">
      <c r="A23" s="23" t="str">
        <f>HYPERLINK("#'Factor List'!A1", "Back to Factor List")</f>
        <v>Back to Factor List</v>
      </c>
      <c r="B23" s="23" t="str">
        <f>HYPERLINK("#'Assumptions'!A1", "Assumptions")</f>
        <v>Assumptions</v>
      </c>
    </row>
    <row r="26" spans="1:5" s="57" customFormat="1" ht="13" x14ac:dyDescent="0.25">
      <c r="A26" s="56" t="s">
        <v>397</v>
      </c>
      <c r="B26" s="56" t="s">
        <v>408</v>
      </c>
      <c r="C26" s="56" t="s">
        <v>409</v>
      </c>
      <c r="D26" s="56" t="s">
        <v>410</v>
      </c>
      <c r="E26" s="56" t="s">
        <v>411</v>
      </c>
    </row>
    <row r="27" spans="1:5" x14ac:dyDescent="0.25">
      <c r="A27" s="43">
        <v>18</v>
      </c>
      <c r="B27" s="44">
        <v>8.25</v>
      </c>
      <c r="C27" s="44">
        <v>7.84</v>
      </c>
      <c r="D27" s="44">
        <v>7.43</v>
      </c>
      <c r="E27" s="44">
        <v>7.03</v>
      </c>
    </row>
    <row r="28" spans="1:5" x14ac:dyDescent="0.25">
      <c r="A28" s="43">
        <v>19</v>
      </c>
      <c r="B28" s="44">
        <v>8.3699999999999992</v>
      </c>
      <c r="C28" s="44">
        <v>7.94</v>
      </c>
      <c r="D28" s="44">
        <v>7.53</v>
      </c>
      <c r="E28" s="44">
        <v>7.12</v>
      </c>
    </row>
    <row r="29" spans="1:5" x14ac:dyDescent="0.25">
      <c r="A29" s="43">
        <v>20</v>
      </c>
      <c r="B29" s="44">
        <v>8.48</v>
      </c>
      <c r="C29" s="44">
        <v>8.0500000000000007</v>
      </c>
      <c r="D29" s="44">
        <v>7.63</v>
      </c>
      <c r="E29" s="44">
        <v>7.22</v>
      </c>
    </row>
    <row r="30" spans="1:5" x14ac:dyDescent="0.25">
      <c r="A30" s="43">
        <v>21</v>
      </c>
      <c r="B30" s="44">
        <v>8.6</v>
      </c>
      <c r="C30" s="44">
        <v>8.16</v>
      </c>
      <c r="D30" s="44">
        <v>7.73</v>
      </c>
      <c r="E30" s="44">
        <v>7.31</v>
      </c>
    </row>
    <row r="31" spans="1:5" x14ac:dyDescent="0.25">
      <c r="A31" s="43">
        <v>22</v>
      </c>
      <c r="B31" s="44">
        <v>8.7100000000000009</v>
      </c>
      <c r="C31" s="44">
        <v>8.27</v>
      </c>
      <c r="D31" s="44">
        <v>7.83</v>
      </c>
      <c r="E31" s="44">
        <v>7.41</v>
      </c>
    </row>
    <row r="32" spans="1:5" x14ac:dyDescent="0.25">
      <c r="A32" s="43">
        <v>23</v>
      </c>
      <c r="B32" s="44">
        <v>8.83</v>
      </c>
      <c r="C32" s="44">
        <v>8.3800000000000008</v>
      </c>
      <c r="D32" s="44">
        <v>7.94</v>
      </c>
      <c r="E32" s="44">
        <v>7.51</v>
      </c>
    </row>
    <row r="33" spans="1:5" x14ac:dyDescent="0.25">
      <c r="A33" s="43">
        <v>24</v>
      </c>
      <c r="B33" s="44">
        <v>8.9600000000000009</v>
      </c>
      <c r="C33" s="44">
        <v>8.5</v>
      </c>
      <c r="D33" s="44">
        <v>8.0500000000000007</v>
      </c>
      <c r="E33" s="44">
        <v>7.61</v>
      </c>
    </row>
    <row r="34" spans="1:5" x14ac:dyDescent="0.25">
      <c r="A34" s="43">
        <v>25</v>
      </c>
      <c r="B34" s="44">
        <v>9.08</v>
      </c>
      <c r="C34" s="44">
        <v>8.61</v>
      </c>
      <c r="D34" s="44">
        <v>8.15</v>
      </c>
      <c r="E34" s="44">
        <v>7.71</v>
      </c>
    </row>
    <row r="35" spans="1:5" x14ac:dyDescent="0.25">
      <c r="A35" s="43">
        <v>26</v>
      </c>
      <c r="B35" s="44">
        <v>9.1999999999999993</v>
      </c>
      <c r="C35" s="44">
        <v>8.73</v>
      </c>
      <c r="D35" s="44">
        <v>8.26</v>
      </c>
      <c r="E35" s="44">
        <v>7.81</v>
      </c>
    </row>
    <row r="36" spans="1:5" x14ac:dyDescent="0.25">
      <c r="A36" s="43">
        <v>27</v>
      </c>
      <c r="B36" s="44">
        <v>9.33</v>
      </c>
      <c r="C36" s="44">
        <v>8.85</v>
      </c>
      <c r="D36" s="44">
        <v>8.3699999999999992</v>
      </c>
      <c r="E36" s="44">
        <v>7.91</v>
      </c>
    </row>
    <row r="37" spans="1:5" x14ac:dyDescent="0.25">
      <c r="A37" s="43">
        <v>28</v>
      </c>
      <c r="B37" s="44">
        <v>9.4600000000000009</v>
      </c>
      <c r="C37" s="44">
        <v>8.9700000000000006</v>
      </c>
      <c r="D37" s="44">
        <v>8.49</v>
      </c>
      <c r="E37" s="44">
        <v>8.02</v>
      </c>
    </row>
    <row r="38" spans="1:5" x14ac:dyDescent="0.25">
      <c r="A38" s="43">
        <v>29</v>
      </c>
      <c r="B38" s="44">
        <v>9.59</v>
      </c>
      <c r="C38" s="44">
        <v>9.09</v>
      </c>
      <c r="D38" s="44">
        <v>8.6</v>
      </c>
      <c r="E38" s="44">
        <v>8.1199999999999992</v>
      </c>
    </row>
    <row r="39" spans="1:5" x14ac:dyDescent="0.25">
      <c r="A39" s="43">
        <v>30</v>
      </c>
      <c r="B39" s="44">
        <v>9.7200000000000006</v>
      </c>
      <c r="C39" s="44">
        <v>9.2100000000000009</v>
      </c>
      <c r="D39" s="44">
        <v>8.7200000000000006</v>
      </c>
      <c r="E39" s="44">
        <v>8.23</v>
      </c>
    </row>
    <row r="40" spans="1:5" x14ac:dyDescent="0.25">
      <c r="A40" s="43">
        <v>31</v>
      </c>
      <c r="B40" s="44">
        <v>9.86</v>
      </c>
      <c r="C40" s="44">
        <v>9.34</v>
      </c>
      <c r="D40" s="44">
        <v>8.84</v>
      </c>
      <c r="E40" s="44">
        <v>8.34</v>
      </c>
    </row>
    <row r="41" spans="1:5" x14ac:dyDescent="0.25">
      <c r="A41" s="43">
        <v>32</v>
      </c>
      <c r="B41" s="44">
        <v>9.99</v>
      </c>
      <c r="C41" s="44">
        <v>9.4700000000000006</v>
      </c>
      <c r="D41" s="44">
        <v>8.9600000000000009</v>
      </c>
      <c r="E41" s="44">
        <v>8.4499999999999993</v>
      </c>
    </row>
    <row r="42" spans="1:5" x14ac:dyDescent="0.25">
      <c r="A42" s="43">
        <v>33</v>
      </c>
      <c r="B42" s="44">
        <v>10.130000000000001</v>
      </c>
      <c r="C42" s="44">
        <v>9.6</v>
      </c>
      <c r="D42" s="44">
        <v>9.08</v>
      </c>
      <c r="E42" s="44">
        <v>8.57</v>
      </c>
    </row>
    <row r="43" spans="1:5" x14ac:dyDescent="0.25">
      <c r="A43" s="43">
        <v>34</v>
      </c>
      <c r="B43" s="44">
        <v>10.28</v>
      </c>
      <c r="C43" s="44">
        <v>9.73</v>
      </c>
      <c r="D43" s="44">
        <v>9.1999999999999993</v>
      </c>
      <c r="E43" s="44">
        <v>8.68</v>
      </c>
    </row>
    <row r="44" spans="1:5" x14ac:dyDescent="0.25">
      <c r="A44" s="43">
        <v>35</v>
      </c>
      <c r="B44" s="44">
        <v>10.42</v>
      </c>
      <c r="C44" s="44">
        <v>9.8699999999999992</v>
      </c>
      <c r="D44" s="44">
        <v>9.33</v>
      </c>
      <c r="E44" s="44">
        <v>8.8000000000000007</v>
      </c>
    </row>
    <row r="45" spans="1:5" x14ac:dyDescent="0.25">
      <c r="A45" s="43">
        <v>36</v>
      </c>
      <c r="B45" s="44">
        <v>10.57</v>
      </c>
      <c r="C45" s="44">
        <v>10.01</v>
      </c>
      <c r="D45" s="44">
        <v>9.4600000000000009</v>
      </c>
      <c r="E45" s="44">
        <v>8.92</v>
      </c>
    </row>
    <row r="46" spans="1:5" x14ac:dyDescent="0.25">
      <c r="A46" s="43">
        <v>37</v>
      </c>
      <c r="B46" s="44">
        <v>10.72</v>
      </c>
      <c r="C46" s="44">
        <v>10.15</v>
      </c>
      <c r="D46" s="44">
        <v>9.59</v>
      </c>
      <c r="E46" s="44">
        <v>9.0399999999999991</v>
      </c>
    </row>
    <row r="47" spans="1:5" x14ac:dyDescent="0.25">
      <c r="A47" s="43">
        <v>38</v>
      </c>
      <c r="B47" s="44">
        <v>10.87</v>
      </c>
      <c r="C47" s="44">
        <v>10.29</v>
      </c>
      <c r="D47" s="44">
        <v>9.7200000000000006</v>
      </c>
      <c r="E47" s="44">
        <v>9.17</v>
      </c>
    </row>
    <row r="48" spans="1:5" x14ac:dyDescent="0.25">
      <c r="A48" s="43">
        <v>39</v>
      </c>
      <c r="B48" s="44">
        <v>11.03</v>
      </c>
      <c r="C48" s="44">
        <v>10.44</v>
      </c>
      <c r="D48" s="44">
        <v>9.86</v>
      </c>
      <c r="E48" s="44">
        <v>9.3000000000000007</v>
      </c>
    </row>
    <row r="49" spans="1:5" x14ac:dyDescent="0.25">
      <c r="A49" s="43">
        <v>40</v>
      </c>
      <c r="B49" s="44">
        <v>11.19</v>
      </c>
      <c r="C49" s="44">
        <v>10.58</v>
      </c>
      <c r="D49" s="44">
        <v>10</v>
      </c>
      <c r="E49" s="44">
        <v>9.42</v>
      </c>
    </row>
    <row r="50" spans="1:5" x14ac:dyDescent="0.25">
      <c r="A50" s="43">
        <v>41</v>
      </c>
      <c r="B50" s="44">
        <v>11.35</v>
      </c>
      <c r="C50" s="44">
        <v>10.74</v>
      </c>
      <c r="D50" s="44">
        <v>10.14</v>
      </c>
      <c r="E50" s="44">
        <v>9.56</v>
      </c>
    </row>
    <row r="51" spans="1:5" x14ac:dyDescent="0.25">
      <c r="A51" s="43">
        <v>42</v>
      </c>
      <c r="B51" s="44">
        <v>11.51</v>
      </c>
      <c r="C51" s="44">
        <v>10.89</v>
      </c>
      <c r="D51" s="44">
        <v>10.28</v>
      </c>
      <c r="E51" s="44">
        <v>9.69</v>
      </c>
    </row>
    <row r="52" spans="1:5" x14ac:dyDescent="0.25">
      <c r="A52" s="43">
        <v>43</v>
      </c>
      <c r="B52" s="44">
        <v>11.68</v>
      </c>
      <c r="C52" s="44">
        <v>11.05</v>
      </c>
      <c r="D52" s="44">
        <v>10.43</v>
      </c>
      <c r="E52" s="44">
        <v>9.83</v>
      </c>
    </row>
    <row r="53" spans="1:5" x14ac:dyDescent="0.25">
      <c r="A53" s="43">
        <v>44</v>
      </c>
      <c r="B53" s="44">
        <v>11.86</v>
      </c>
      <c r="C53" s="44">
        <v>11.21</v>
      </c>
      <c r="D53" s="44">
        <v>10.58</v>
      </c>
      <c r="E53" s="44">
        <v>9.9700000000000006</v>
      </c>
    </row>
    <row r="54" spans="1:5" x14ac:dyDescent="0.25">
      <c r="A54" s="43">
        <v>45</v>
      </c>
      <c r="B54" s="44">
        <v>12.04</v>
      </c>
      <c r="C54" s="44">
        <v>11.38</v>
      </c>
      <c r="D54" s="44">
        <v>10.74</v>
      </c>
      <c r="E54" s="44">
        <v>10.11</v>
      </c>
    </row>
    <row r="55" spans="1:5" x14ac:dyDescent="0.25">
      <c r="A55" s="43">
        <v>46</v>
      </c>
      <c r="B55" s="44">
        <v>12.22</v>
      </c>
      <c r="C55" s="44">
        <v>11.55</v>
      </c>
      <c r="D55" s="44">
        <v>10.9</v>
      </c>
      <c r="E55" s="44">
        <v>10.26</v>
      </c>
    </row>
    <row r="56" spans="1:5" x14ac:dyDescent="0.25">
      <c r="A56" s="43">
        <v>47</v>
      </c>
      <c r="B56" s="44">
        <v>12.4</v>
      </c>
      <c r="C56" s="44">
        <v>11.72</v>
      </c>
      <c r="D56" s="44">
        <v>11.06</v>
      </c>
      <c r="E56" s="44">
        <v>10.41</v>
      </c>
    </row>
    <row r="57" spans="1:5" x14ac:dyDescent="0.25">
      <c r="A57" s="43">
        <v>48</v>
      </c>
      <c r="B57" s="44">
        <v>12.6</v>
      </c>
      <c r="C57" s="44">
        <v>11.9</v>
      </c>
      <c r="D57" s="44">
        <v>11.22</v>
      </c>
      <c r="E57" s="44">
        <v>10.57</v>
      </c>
    </row>
    <row r="58" spans="1:5" x14ac:dyDescent="0.25">
      <c r="A58" s="43">
        <v>49</v>
      </c>
      <c r="B58" s="44">
        <v>12.79</v>
      </c>
      <c r="C58" s="44">
        <v>12.09</v>
      </c>
      <c r="D58" s="44">
        <v>11.4</v>
      </c>
      <c r="E58" s="44">
        <v>10.72</v>
      </c>
    </row>
    <row r="59" spans="1:5" x14ac:dyDescent="0.25">
      <c r="A59" s="43">
        <v>50</v>
      </c>
      <c r="B59" s="44">
        <v>12.99</v>
      </c>
      <c r="C59" s="44">
        <v>12.27</v>
      </c>
      <c r="D59" s="44">
        <v>11.57</v>
      </c>
      <c r="E59" s="44">
        <v>10.89</v>
      </c>
    </row>
    <row r="60" spans="1:5" x14ac:dyDescent="0.25">
      <c r="A60" s="43">
        <v>51</v>
      </c>
      <c r="B60" s="44">
        <v>13.2</v>
      </c>
      <c r="C60" s="44">
        <v>12.47</v>
      </c>
      <c r="D60" s="44">
        <v>11.75</v>
      </c>
      <c r="E60" s="44">
        <v>11.06</v>
      </c>
    </row>
    <row r="61" spans="1:5" x14ac:dyDescent="0.25">
      <c r="A61" s="43">
        <v>52</v>
      </c>
      <c r="B61" s="44">
        <v>13.42</v>
      </c>
      <c r="C61" s="44">
        <v>12.67</v>
      </c>
      <c r="D61" s="44">
        <v>11.94</v>
      </c>
      <c r="E61" s="44">
        <v>11.23</v>
      </c>
    </row>
    <row r="62" spans="1:5" x14ac:dyDescent="0.25">
      <c r="A62" s="43">
        <v>53</v>
      </c>
      <c r="B62" s="44">
        <v>13.64</v>
      </c>
      <c r="C62" s="44">
        <v>12.87</v>
      </c>
      <c r="D62" s="44">
        <v>12.13</v>
      </c>
      <c r="E62" s="44">
        <v>11.4</v>
      </c>
    </row>
    <row r="63" spans="1:5" x14ac:dyDescent="0.25">
      <c r="A63" s="43">
        <v>54</v>
      </c>
      <c r="B63" s="44">
        <v>13.86</v>
      </c>
      <c r="C63" s="44">
        <v>13.08</v>
      </c>
      <c r="D63" s="44">
        <v>12.33</v>
      </c>
      <c r="E63" s="44">
        <v>11.59</v>
      </c>
    </row>
    <row r="64" spans="1:5" x14ac:dyDescent="0.25">
      <c r="A64" s="43">
        <v>55</v>
      </c>
      <c r="B64" s="44">
        <v>14.1</v>
      </c>
      <c r="C64" s="44">
        <v>13.3</v>
      </c>
      <c r="D64" s="44">
        <v>12.53</v>
      </c>
      <c r="E64" s="44">
        <v>11.78</v>
      </c>
    </row>
    <row r="65" spans="1:5" x14ac:dyDescent="0.25">
      <c r="A65" s="43">
        <v>56</v>
      </c>
      <c r="B65" s="44">
        <v>14.34</v>
      </c>
      <c r="C65" s="44">
        <v>13.53</v>
      </c>
      <c r="D65" s="44">
        <v>12.74</v>
      </c>
      <c r="E65" s="44">
        <v>11.97</v>
      </c>
    </row>
    <row r="66" spans="1:5" x14ac:dyDescent="0.25">
      <c r="A66" s="43">
        <v>57</v>
      </c>
      <c r="B66" s="44">
        <v>14.59</v>
      </c>
      <c r="C66" s="44">
        <v>13.76</v>
      </c>
      <c r="D66" s="44">
        <v>12.96</v>
      </c>
      <c r="E66" s="44">
        <v>12.17</v>
      </c>
    </row>
    <row r="67" spans="1:5" x14ac:dyDescent="0.25">
      <c r="A67" s="43">
        <v>58</v>
      </c>
      <c r="B67" s="44">
        <v>14.85</v>
      </c>
      <c r="C67" s="44">
        <v>14.01</v>
      </c>
      <c r="D67" s="44">
        <v>13.18</v>
      </c>
      <c r="E67" s="44">
        <v>12.38</v>
      </c>
    </row>
    <row r="68" spans="1:5" x14ac:dyDescent="0.25">
      <c r="A68" s="43">
        <v>59</v>
      </c>
      <c r="B68" s="44">
        <v>15.12</v>
      </c>
      <c r="C68" s="44">
        <v>14.26</v>
      </c>
      <c r="D68" s="44">
        <v>13.42</v>
      </c>
      <c r="E68" s="44">
        <v>12.6</v>
      </c>
    </row>
    <row r="69" spans="1:5" x14ac:dyDescent="0.25">
      <c r="A69" s="43">
        <v>60</v>
      </c>
      <c r="B69" s="44">
        <v>15.41</v>
      </c>
      <c r="C69" s="44">
        <v>14.53</v>
      </c>
      <c r="D69" s="44">
        <v>13.67</v>
      </c>
      <c r="E69" s="44">
        <v>12.83</v>
      </c>
    </row>
    <row r="70" spans="1:5" x14ac:dyDescent="0.25">
      <c r="A70" s="43">
        <v>61</v>
      </c>
      <c r="B70" s="44">
        <v>15.7</v>
      </c>
      <c r="C70" s="44">
        <v>14.8</v>
      </c>
      <c r="D70" s="44">
        <v>13.93</v>
      </c>
      <c r="E70" s="44">
        <v>13.07</v>
      </c>
    </row>
    <row r="71" spans="1:5" x14ac:dyDescent="0.25">
      <c r="A71" s="43">
        <v>62</v>
      </c>
      <c r="B71" s="44">
        <v>16.02</v>
      </c>
      <c r="C71" s="44">
        <v>15.1</v>
      </c>
      <c r="D71" s="44">
        <v>14.2</v>
      </c>
      <c r="E71" s="44">
        <v>13.32</v>
      </c>
    </row>
    <row r="72" spans="1:5" x14ac:dyDescent="0.25">
      <c r="A72" s="43">
        <v>63</v>
      </c>
      <c r="B72" s="44">
        <v>16.350000000000001</v>
      </c>
      <c r="C72" s="44">
        <v>15.41</v>
      </c>
      <c r="D72" s="44">
        <v>14.49</v>
      </c>
      <c r="E72" s="44">
        <v>13.59</v>
      </c>
    </row>
    <row r="73" spans="1:5" x14ac:dyDescent="0.25">
      <c r="A73" s="43">
        <v>64</v>
      </c>
      <c r="B73" s="44">
        <v>16.7</v>
      </c>
      <c r="C73" s="44">
        <v>15.74</v>
      </c>
      <c r="D73" s="44">
        <v>14.79</v>
      </c>
      <c r="E73" s="44">
        <v>13.88</v>
      </c>
    </row>
    <row r="74" spans="1:5" x14ac:dyDescent="0.25">
      <c r="A74" s="43">
        <v>65</v>
      </c>
      <c r="B74" s="44"/>
      <c r="C74" s="44">
        <v>16.09</v>
      </c>
      <c r="D74" s="44">
        <v>15.12</v>
      </c>
      <c r="E74" s="44">
        <v>14.18</v>
      </c>
    </row>
    <row r="75" spans="1:5" x14ac:dyDescent="0.25">
      <c r="A75" s="43">
        <v>66</v>
      </c>
      <c r="B75" s="44"/>
      <c r="C75" s="44"/>
      <c r="D75" s="44">
        <v>15.47</v>
      </c>
      <c r="E75" s="44">
        <v>14.51</v>
      </c>
    </row>
    <row r="76" spans="1:5" x14ac:dyDescent="0.25">
      <c r="A76" s="43">
        <v>67</v>
      </c>
      <c r="B76" s="44"/>
      <c r="C76" s="44"/>
      <c r="D76" s="44"/>
      <c r="E76" s="44">
        <v>14.86</v>
      </c>
    </row>
  </sheetData>
  <sheetProtection algorithmName="SHA-512" hashValue="iYnFS/1lVf2gA7WYIMOzOo2FmNaYv1is7JPpQqmTvo0yoTsCl0MUUTkC3GnkpJuBXRVqyp1axOM3YECHfC1qPw==" saltValue="xl1wevkk+GLtYdvReMzs3Q==" spinCount="100000" sheet="1" objects="1" scenarios="1"/>
  <conditionalFormatting sqref="A6:A21">
    <cfRule type="expression" dxfId="91" priority="1" stopIfTrue="1">
      <formula>MOD(ROW(),2)=0</formula>
    </cfRule>
    <cfRule type="expression" dxfId="90" priority="2" stopIfTrue="1">
      <formula>MOD(ROW(),2)&lt;&gt;0</formula>
    </cfRule>
  </conditionalFormatting>
  <conditionalFormatting sqref="B6:E21">
    <cfRule type="expression" dxfId="89" priority="3" stopIfTrue="1">
      <formula>MOD(ROW(),2)=0</formula>
    </cfRule>
    <cfRule type="expression" dxfId="88" priority="4" stopIfTrue="1">
      <formula>MOD(ROW(),2)&lt;&gt;0</formula>
    </cfRule>
  </conditionalFormatting>
  <conditionalFormatting sqref="A26:A76">
    <cfRule type="expression" dxfId="87" priority="5" stopIfTrue="1">
      <formula>MOD(ROW(),2)=0</formula>
    </cfRule>
    <cfRule type="expression" dxfId="86" priority="6" stopIfTrue="1">
      <formula>MOD(ROW(),2)&lt;&gt;0</formula>
    </cfRule>
  </conditionalFormatting>
  <conditionalFormatting sqref="B26:E76">
    <cfRule type="expression" dxfId="85" priority="7" stopIfTrue="1">
      <formula>MOD(ROW(),2)=0</formula>
    </cfRule>
    <cfRule type="expression" dxfId="84" priority="8"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2747-1EEA-4762-A14C-F230FD3E29B4}">
  <sheetPr codeName="Sheet85"/>
  <dimension ref="A1:B77"/>
  <sheetViews>
    <sheetView showGridLines="0" topLeftCell="A5" workbookViewId="0">
      <selection activeCell="A6" sqref="A6"/>
    </sheetView>
  </sheetViews>
  <sheetFormatPr defaultRowHeight="12.5" x14ac:dyDescent="0.25"/>
  <cols>
    <col min="1" max="1" width="31.632812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Scheme Pays AA - x-619</v>
      </c>
    </row>
    <row r="6" spans="1:2" x14ac:dyDescent="0.25">
      <c r="A6" s="40" t="s">
        <v>390</v>
      </c>
      <c r="B6" s="47" t="s">
        <v>391</v>
      </c>
    </row>
    <row r="7" spans="1:2" x14ac:dyDescent="0.25">
      <c r="A7" s="40" t="s">
        <v>392</v>
      </c>
      <c r="B7" s="47" t="s">
        <v>31</v>
      </c>
    </row>
    <row r="8" spans="1:2" x14ac:dyDescent="0.25">
      <c r="A8" s="40" t="s">
        <v>138</v>
      </c>
      <c r="B8" s="47">
        <v>2015</v>
      </c>
    </row>
    <row r="9" spans="1:2" x14ac:dyDescent="0.25">
      <c r="A9" s="40" t="s">
        <v>139</v>
      </c>
      <c r="B9" s="47" t="s">
        <v>313</v>
      </c>
    </row>
    <row r="10" spans="1:2" ht="50" x14ac:dyDescent="0.25">
      <c r="A10" s="40" t="s">
        <v>6</v>
      </c>
      <c r="B10" s="47" t="s">
        <v>362</v>
      </c>
    </row>
    <row r="11" spans="1:2" x14ac:dyDescent="0.25">
      <c r="A11" s="40" t="s">
        <v>140</v>
      </c>
      <c r="B11" s="47" t="s">
        <v>233</v>
      </c>
    </row>
    <row r="12" spans="1:2" ht="25" x14ac:dyDescent="0.25">
      <c r="A12" s="40" t="s">
        <v>141</v>
      </c>
      <c r="B12" s="47" t="s">
        <v>363</v>
      </c>
    </row>
    <row r="13" spans="1:2" x14ac:dyDescent="0.25">
      <c r="A13" s="40" t="s">
        <v>393</v>
      </c>
      <c r="B13" s="47">
        <v>0</v>
      </c>
    </row>
    <row r="14" spans="1:2" x14ac:dyDescent="0.25">
      <c r="A14" s="40" t="s">
        <v>143</v>
      </c>
      <c r="B14" s="47">
        <v>619</v>
      </c>
    </row>
    <row r="15" spans="1:2" x14ac:dyDescent="0.25">
      <c r="A15" s="40" t="s">
        <v>394</v>
      </c>
      <c r="B15" s="47" t="s">
        <v>364</v>
      </c>
    </row>
    <row r="16" spans="1:2" x14ac:dyDescent="0.25">
      <c r="A16" s="40" t="s">
        <v>145</v>
      </c>
      <c r="B16" s="47" t="s">
        <v>323</v>
      </c>
    </row>
    <row r="17" spans="1:2" x14ac:dyDescent="0.25">
      <c r="A17" s="41" t="s">
        <v>395</v>
      </c>
      <c r="B17" s="47"/>
    </row>
    <row r="18" spans="1:2" x14ac:dyDescent="0.25">
      <c r="A18" s="40" t="s">
        <v>147</v>
      </c>
      <c r="B18" s="48">
        <v>45135</v>
      </c>
    </row>
    <row r="19" spans="1:2" x14ac:dyDescent="0.25">
      <c r="A19" s="40" t="s">
        <v>148</v>
      </c>
      <c r="B19" s="48">
        <v>45135</v>
      </c>
    </row>
    <row r="20" spans="1:2" x14ac:dyDescent="0.25">
      <c r="A20" s="40" t="s">
        <v>149</v>
      </c>
      <c r="B20" s="47" t="s">
        <v>158</v>
      </c>
    </row>
    <row r="21" spans="1:2" x14ac:dyDescent="0.25">
      <c r="A21" s="40" t="s">
        <v>396</v>
      </c>
      <c r="B21" s="47" t="s">
        <v>78</v>
      </c>
    </row>
    <row r="23" spans="1:2" x14ac:dyDescent="0.25">
      <c r="A23" s="23" t="str">
        <f>HYPERLINK("#'Factor List'!A1", "Back to Factor List")</f>
        <v>Back to Factor List</v>
      </c>
      <c r="B23" s="23" t="str">
        <f>HYPERLINK("#'Assumptions'!A1", "Assumptions")</f>
        <v>Assumptions</v>
      </c>
    </row>
    <row r="26" spans="1:2" s="57" customFormat="1" ht="26" x14ac:dyDescent="0.25">
      <c r="A26" s="56" t="s">
        <v>413</v>
      </c>
      <c r="B26" s="56" t="s">
        <v>439</v>
      </c>
    </row>
    <row r="27" spans="1:2" x14ac:dyDescent="0.25">
      <c r="A27" s="43">
        <v>0</v>
      </c>
      <c r="B27" s="45">
        <v>1</v>
      </c>
    </row>
    <row r="28" spans="1:2" x14ac:dyDescent="0.25">
      <c r="A28" s="43">
        <v>1</v>
      </c>
      <c r="B28" s="45">
        <v>0.94</v>
      </c>
    </row>
    <row r="29" spans="1:2" x14ac:dyDescent="0.25">
      <c r="A29" s="43">
        <v>2</v>
      </c>
      <c r="B29" s="45">
        <v>0.88600000000000001</v>
      </c>
    </row>
    <row r="30" spans="1:2" x14ac:dyDescent="0.25">
      <c r="A30" s="43">
        <v>3</v>
      </c>
      <c r="B30" s="45">
        <v>0.83599999999999997</v>
      </c>
    </row>
    <row r="31" spans="1:2" x14ac:dyDescent="0.25">
      <c r="A31" s="43">
        <v>4</v>
      </c>
      <c r="B31" s="45">
        <v>0.79100000000000004</v>
      </c>
    </row>
    <row r="32" spans="1:2" x14ac:dyDescent="0.25">
      <c r="A32" s="43">
        <v>5</v>
      </c>
      <c r="B32" s="45">
        <v>0.75</v>
      </c>
    </row>
    <row r="33" spans="1:2" x14ac:dyDescent="0.25">
      <c r="A33" s="43">
        <v>6</v>
      </c>
      <c r="B33" s="45">
        <v>0.71299999999999997</v>
      </c>
    </row>
    <row r="34" spans="1:2" x14ac:dyDescent="0.25">
      <c r="A34" s="43">
        <v>7</v>
      </c>
      <c r="B34" s="45">
        <v>0.67800000000000005</v>
      </c>
    </row>
    <row r="35" spans="1:2" x14ac:dyDescent="0.25">
      <c r="A35" s="43">
        <v>8</v>
      </c>
      <c r="B35" s="45">
        <v>0.64700000000000002</v>
      </c>
    </row>
    <row r="36" spans="1:2" x14ac:dyDescent="0.25">
      <c r="A36" s="43">
        <v>9</v>
      </c>
      <c r="B36" s="45">
        <v>0.61699999999999999</v>
      </c>
    </row>
    <row r="37" spans="1:2" x14ac:dyDescent="0.25">
      <c r="A37" s="43">
        <v>10</v>
      </c>
      <c r="B37" s="45">
        <v>0.59</v>
      </c>
    </row>
    <row r="38" spans="1:2" x14ac:dyDescent="0.25">
      <c r="A38" s="43">
        <v>11</v>
      </c>
      <c r="B38" s="45">
        <v>0.56499999999999995</v>
      </c>
    </row>
    <row r="39" spans="1:2" x14ac:dyDescent="0.25">
      <c r="A39" s="43">
        <v>12</v>
      </c>
      <c r="B39" s="45">
        <v>0.54200000000000004</v>
      </c>
    </row>
    <row r="40" spans="1:2" x14ac:dyDescent="0.25">
      <c r="A40" s="43">
        <v>13</v>
      </c>
      <c r="B40" s="45">
        <v>0.52</v>
      </c>
    </row>
    <row r="41" spans="1:2" x14ac:dyDescent="0.25">
      <c r="A41" s="43">
        <v>14</v>
      </c>
      <c r="B41" s="45">
        <v>0.499</v>
      </c>
    </row>
    <row r="42" spans="1:2" x14ac:dyDescent="0.25">
      <c r="A42" s="43">
        <v>15</v>
      </c>
      <c r="B42" s="45">
        <v>0.48</v>
      </c>
    </row>
    <row r="43" spans="1:2" x14ac:dyDescent="0.25">
      <c r="A43" s="43">
        <v>16</v>
      </c>
      <c r="B43" s="45">
        <v>0.46200000000000002</v>
      </c>
    </row>
    <row r="44" spans="1:2" x14ac:dyDescent="0.25">
      <c r="A44" s="43">
        <v>17</v>
      </c>
      <c r="B44" s="45">
        <v>0.44600000000000001</v>
      </c>
    </row>
    <row r="45" spans="1:2" x14ac:dyDescent="0.25">
      <c r="A45" s="43">
        <v>18</v>
      </c>
      <c r="B45" s="45">
        <v>0.43</v>
      </c>
    </row>
    <row r="46" spans="1:2" x14ac:dyDescent="0.25">
      <c r="A46" s="43">
        <v>19</v>
      </c>
      <c r="B46" s="45">
        <v>0.41499999999999998</v>
      </c>
    </row>
    <row r="47" spans="1:2" x14ac:dyDescent="0.25">
      <c r="A47" s="43">
        <v>20</v>
      </c>
      <c r="B47" s="45">
        <v>0.40100000000000002</v>
      </c>
    </row>
    <row r="48" spans="1:2" x14ac:dyDescent="0.25">
      <c r="A48" s="43">
        <v>21</v>
      </c>
      <c r="B48" s="45">
        <v>0.38800000000000001</v>
      </c>
    </row>
    <row r="49" spans="1:2" x14ac:dyDescent="0.25">
      <c r="A49" s="43">
        <v>22</v>
      </c>
      <c r="B49" s="45">
        <v>0.375</v>
      </c>
    </row>
    <row r="50" spans="1:2" x14ac:dyDescent="0.25">
      <c r="A50" s="43">
        <v>23</v>
      </c>
      <c r="B50" s="45">
        <v>0.36299999999999999</v>
      </c>
    </row>
    <row r="51" spans="1:2" x14ac:dyDescent="0.25">
      <c r="A51" s="43">
        <v>24</v>
      </c>
      <c r="B51" s="45">
        <v>0.35199999999999998</v>
      </c>
    </row>
    <row r="52" spans="1:2" x14ac:dyDescent="0.25">
      <c r="A52" s="43">
        <v>25</v>
      </c>
      <c r="B52" s="45">
        <v>0.34100000000000003</v>
      </c>
    </row>
    <row r="53" spans="1:2" x14ac:dyDescent="0.25">
      <c r="A53" s="43">
        <v>26</v>
      </c>
      <c r="B53" s="45">
        <v>0.33100000000000002</v>
      </c>
    </row>
    <row r="54" spans="1:2" x14ac:dyDescent="0.25">
      <c r="A54" s="43">
        <v>27</v>
      </c>
      <c r="B54" s="45">
        <v>0.32100000000000001</v>
      </c>
    </row>
    <row r="55" spans="1:2" x14ac:dyDescent="0.25">
      <c r="A55" s="43">
        <v>28</v>
      </c>
      <c r="B55" s="45">
        <v>0.312</v>
      </c>
    </row>
    <row r="56" spans="1:2" x14ac:dyDescent="0.25">
      <c r="A56" s="43">
        <v>29</v>
      </c>
      <c r="B56" s="45">
        <v>0.30299999999999999</v>
      </c>
    </row>
    <row r="57" spans="1:2" x14ac:dyDescent="0.25">
      <c r="A57" s="43">
        <v>30</v>
      </c>
      <c r="B57" s="45">
        <v>0.29399999999999998</v>
      </c>
    </row>
    <row r="58" spans="1:2" x14ac:dyDescent="0.25">
      <c r="A58" s="43">
        <v>31</v>
      </c>
      <c r="B58" s="45">
        <v>0.28599999999999998</v>
      </c>
    </row>
    <row r="59" spans="1:2" x14ac:dyDescent="0.25">
      <c r="A59" s="43">
        <v>32</v>
      </c>
      <c r="B59" s="45">
        <v>0.27800000000000002</v>
      </c>
    </row>
    <row r="60" spans="1:2" x14ac:dyDescent="0.25">
      <c r="A60" s="43">
        <v>33</v>
      </c>
      <c r="B60" s="45">
        <v>0.27100000000000002</v>
      </c>
    </row>
    <row r="61" spans="1:2" x14ac:dyDescent="0.25">
      <c r="A61" s="43">
        <v>34</v>
      </c>
      <c r="B61" s="45">
        <v>0.26400000000000001</v>
      </c>
    </row>
    <row r="62" spans="1:2" x14ac:dyDescent="0.25">
      <c r="A62" s="43">
        <v>35</v>
      </c>
      <c r="B62" s="45">
        <v>0.25700000000000001</v>
      </c>
    </row>
    <row r="63" spans="1:2" x14ac:dyDescent="0.25">
      <c r="A63" s="43">
        <v>36</v>
      </c>
      <c r="B63" s="45">
        <v>0.251</v>
      </c>
    </row>
    <row r="64" spans="1:2" x14ac:dyDescent="0.25">
      <c r="A64" s="43">
        <v>37</v>
      </c>
      <c r="B64" s="45">
        <v>0.24399999999999999</v>
      </c>
    </row>
    <row r="65" spans="1:2" x14ac:dyDescent="0.25">
      <c r="A65" s="43">
        <v>38</v>
      </c>
      <c r="B65" s="45">
        <v>0.23799999999999999</v>
      </c>
    </row>
    <row r="66" spans="1:2" x14ac:dyDescent="0.25">
      <c r="A66" s="43">
        <v>39</v>
      </c>
      <c r="B66" s="45">
        <v>0.23200000000000001</v>
      </c>
    </row>
    <row r="67" spans="1:2" x14ac:dyDescent="0.25">
      <c r="A67" s="43">
        <v>40</v>
      </c>
      <c r="B67" s="45">
        <v>0.22700000000000001</v>
      </c>
    </row>
    <row r="68" spans="1:2" x14ac:dyDescent="0.25">
      <c r="A68" s="43">
        <v>41</v>
      </c>
      <c r="B68" s="45">
        <v>0.221</v>
      </c>
    </row>
    <row r="69" spans="1:2" x14ac:dyDescent="0.25">
      <c r="A69" s="43">
        <v>42</v>
      </c>
      <c r="B69" s="45">
        <v>0.216</v>
      </c>
    </row>
    <row r="70" spans="1:2" x14ac:dyDescent="0.25">
      <c r="A70" s="43">
        <v>43</v>
      </c>
      <c r="B70" s="45">
        <v>0.21099999999999999</v>
      </c>
    </row>
    <row r="71" spans="1:2" x14ac:dyDescent="0.25">
      <c r="A71" s="43">
        <v>44</v>
      </c>
      <c r="B71" s="45">
        <v>0.20599999999999999</v>
      </c>
    </row>
    <row r="72" spans="1:2" x14ac:dyDescent="0.25">
      <c r="A72" s="43">
        <v>45</v>
      </c>
      <c r="B72" s="45">
        <v>0.20200000000000001</v>
      </c>
    </row>
    <row r="73" spans="1:2" x14ac:dyDescent="0.25">
      <c r="A73" s="43">
        <v>46</v>
      </c>
      <c r="B73" s="45">
        <v>0.19700000000000001</v>
      </c>
    </row>
    <row r="74" spans="1:2" x14ac:dyDescent="0.25">
      <c r="A74" s="43">
        <v>47</v>
      </c>
      <c r="B74" s="45">
        <v>0.193</v>
      </c>
    </row>
    <row r="75" spans="1:2" x14ac:dyDescent="0.25">
      <c r="A75" s="43">
        <v>48</v>
      </c>
      <c r="B75" s="45">
        <v>0.188</v>
      </c>
    </row>
    <row r="76" spans="1:2" x14ac:dyDescent="0.25">
      <c r="A76" s="43">
        <v>49</v>
      </c>
      <c r="B76" s="45">
        <v>0.184</v>
      </c>
    </row>
    <row r="77" spans="1:2" x14ac:dyDescent="0.25">
      <c r="A77" s="43">
        <v>50</v>
      </c>
      <c r="B77" s="45">
        <v>0.18</v>
      </c>
    </row>
  </sheetData>
  <sheetProtection algorithmName="SHA-512" hashValue="sM5Hs23VlAR8cnTfe3IsO618zRH9rFZyDCIwNfKjBFO58HPeVjFk3eVcX2m2XrOqlUcsRdxUXdOzYTCMG92ebg==" saltValue="OCRh0QG3GaCsEStyhDsNYw==" spinCount="100000" sheet="1" objects="1" scenarios="1"/>
  <conditionalFormatting sqref="A6:A21">
    <cfRule type="expression" dxfId="81" priority="1" stopIfTrue="1">
      <formula>MOD(ROW(),2)=0</formula>
    </cfRule>
    <cfRule type="expression" dxfId="80" priority="2" stopIfTrue="1">
      <formula>MOD(ROW(),2)&lt;&gt;0</formula>
    </cfRule>
  </conditionalFormatting>
  <conditionalFormatting sqref="B6:B21">
    <cfRule type="expression" dxfId="79" priority="3" stopIfTrue="1">
      <formula>MOD(ROW(),2)=0</formula>
    </cfRule>
    <cfRule type="expression" dxfId="78" priority="4" stopIfTrue="1">
      <formula>MOD(ROW(),2)&lt;&gt;0</formula>
    </cfRule>
  </conditionalFormatting>
  <conditionalFormatting sqref="A26:A77">
    <cfRule type="expression" dxfId="77" priority="5" stopIfTrue="1">
      <formula>MOD(ROW(),2)=0</formula>
    </cfRule>
    <cfRule type="expression" dxfId="76" priority="6" stopIfTrue="1">
      <formula>MOD(ROW(),2)&lt;&gt;0</formula>
    </cfRule>
  </conditionalFormatting>
  <conditionalFormatting sqref="B26:B77">
    <cfRule type="expression" dxfId="75" priority="7" stopIfTrue="1">
      <formula>MOD(ROW(),2)=0</formula>
    </cfRule>
    <cfRule type="expression" dxfId="74" priority="8"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1870A-C846-4EA2-AC94-79D5CD5399F0}">
  <sheetPr codeName="Sheet86"/>
  <dimension ref="A1:B39"/>
  <sheetViews>
    <sheetView showGridLines="0" workbookViewId="0">
      <selection activeCell="A6" sqref="A6"/>
    </sheetView>
  </sheetViews>
  <sheetFormatPr defaultRowHeight="12.5" x14ac:dyDescent="0.25"/>
  <cols>
    <col min="1" max="1" width="31.632812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Scheme Pays AA - x-620</v>
      </c>
    </row>
    <row r="6" spans="1:2" x14ac:dyDescent="0.25">
      <c r="A6" s="40" t="s">
        <v>390</v>
      </c>
      <c r="B6" s="47" t="s">
        <v>391</v>
      </c>
    </row>
    <row r="7" spans="1:2" x14ac:dyDescent="0.25">
      <c r="A7" s="40" t="s">
        <v>392</v>
      </c>
      <c r="B7" s="47" t="s">
        <v>31</v>
      </c>
    </row>
    <row r="8" spans="1:2" x14ac:dyDescent="0.25">
      <c r="A8" s="40" t="s">
        <v>138</v>
      </c>
      <c r="B8" s="47">
        <v>2015</v>
      </c>
    </row>
    <row r="9" spans="1:2" x14ac:dyDescent="0.25">
      <c r="A9" s="40" t="s">
        <v>139</v>
      </c>
      <c r="B9" s="47" t="s">
        <v>313</v>
      </c>
    </row>
    <row r="10" spans="1:2" ht="50" x14ac:dyDescent="0.25">
      <c r="A10" s="40" t="s">
        <v>6</v>
      </c>
      <c r="B10" s="47" t="s">
        <v>365</v>
      </c>
    </row>
    <row r="11" spans="1:2" x14ac:dyDescent="0.25">
      <c r="A11" s="40" t="s">
        <v>140</v>
      </c>
      <c r="B11" s="47" t="s">
        <v>233</v>
      </c>
    </row>
    <row r="12" spans="1:2" ht="25" x14ac:dyDescent="0.25">
      <c r="A12" s="40" t="s">
        <v>141</v>
      </c>
      <c r="B12" s="47" t="s">
        <v>366</v>
      </c>
    </row>
    <row r="13" spans="1:2" x14ac:dyDescent="0.25">
      <c r="A13" s="40" t="s">
        <v>393</v>
      </c>
      <c r="B13" s="47">
        <v>0</v>
      </c>
    </row>
    <row r="14" spans="1:2" x14ac:dyDescent="0.25">
      <c r="A14" s="40" t="s">
        <v>143</v>
      </c>
      <c r="B14" s="47">
        <v>620</v>
      </c>
    </row>
    <row r="15" spans="1:2" x14ac:dyDescent="0.25">
      <c r="A15" s="40" t="s">
        <v>394</v>
      </c>
      <c r="B15" s="47" t="s">
        <v>367</v>
      </c>
    </row>
    <row r="16" spans="1:2" x14ac:dyDescent="0.25">
      <c r="A16" s="40" t="s">
        <v>145</v>
      </c>
      <c r="B16" s="47" t="s">
        <v>326</v>
      </c>
    </row>
    <row r="17" spans="1:2" x14ac:dyDescent="0.25">
      <c r="A17" s="41" t="s">
        <v>395</v>
      </c>
      <c r="B17" s="47"/>
    </row>
    <row r="18" spans="1:2" x14ac:dyDescent="0.25">
      <c r="A18" s="40" t="s">
        <v>147</v>
      </c>
      <c r="B18" s="48">
        <v>45135</v>
      </c>
    </row>
    <row r="19" spans="1:2" x14ac:dyDescent="0.25">
      <c r="A19" s="40" t="s">
        <v>148</v>
      </c>
      <c r="B19" s="48">
        <v>45135</v>
      </c>
    </row>
    <row r="20" spans="1:2" x14ac:dyDescent="0.25">
      <c r="A20" s="40" t="s">
        <v>149</v>
      </c>
      <c r="B20" s="47" t="s">
        <v>158</v>
      </c>
    </row>
    <row r="21" spans="1:2" x14ac:dyDescent="0.25">
      <c r="A21" s="40" t="s">
        <v>396</v>
      </c>
      <c r="B21" s="47" t="s">
        <v>78</v>
      </c>
    </row>
    <row r="23" spans="1:2" x14ac:dyDescent="0.25">
      <c r="A23" s="23" t="str">
        <f>HYPERLINK("#'Factor List'!A1", "Back to Factor List")</f>
        <v>Back to Factor List</v>
      </c>
      <c r="B23" s="23" t="str">
        <f>HYPERLINK("#'Assumptions'!A1", "Assumptions")</f>
        <v>Assumptions</v>
      </c>
    </row>
    <row r="26" spans="1:2" s="57" customFormat="1" ht="26" x14ac:dyDescent="0.25">
      <c r="A26" s="56" t="s">
        <v>413</v>
      </c>
      <c r="B26" s="56" t="s">
        <v>439</v>
      </c>
    </row>
    <row r="27" spans="1:2" x14ac:dyDescent="0.25">
      <c r="A27" s="43">
        <v>0</v>
      </c>
      <c r="B27" s="45">
        <v>1</v>
      </c>
    </row>
    <row r="28" spans="1:2" x14ac:dyDescent="0.25">
      <c r="A28" s="43">
        <v>1</v>
      </c>
      <c r="B28" s="45">
        <v>0.94</v>
      </c>
    </row>
    <row r="29" spans="1:2" x14ac:dyDescent="0.25">
      <c r="A29" s="43">
        <v>2</v>
      </c>
      <c r="B29" s="45">
        <v>0.88600000000000001</v>
      </c>
    </row>
    <row r="30" spans="1:2" x14ac:dyDescent="0.25">
      <c r="A30" s="43">
        <v>3</v>
      </c>
      <c r="B30" s="45">
        <v>0.83599999999999997</v>
      </c>
    </row>
    <row r="31" spans="1:2" x14ac:dyDescent="0.25">
      <c r="A31" s="43">
        <v>4</v>
      </c>
      <c r="B31" s="45">
        <v>0.79100000000000004</v>
      </c>
    </row>
    <row r="32" spans="1:2" x14ac:dyDescent="0.25">
      <c r="A32" s="43">
        <v>5</v>
      </c>
      <c r="B32" s="45">
        <v>0.75</v>
      </c>
    </row>
    <row r="33" spans="1:2" x14ac:dyDescent="0.25">
      <c r="A33" s="43">
        <v>6</v>
      </c>
      <c r="B33" s="45">
        <v>0.71299999999999997</v>
      </c>
    </row>
    <row r="34" spans="1:2" x14ac:dyDescent="0.25">
      <c r="A34" s="43">
        <v>7</v>
      </c>
      <c r="B34" s="45">
        <v>0.67800000000000005</v>
      </c>
    </row>
    <row r="35" spans="1:2" x14ac:dyDescent="0.25">
      <c r="A35" s="43">
        <v>8</v>
      </c>
      <c r="B35" s="45">
        <v>0.64700000000000002</v>
      </c>
    </row>
    <row r="36" spans="1:2" x14ac:dyDescent="0.25">
      <c r="A36" s="43">
        <v>9</v>
      </c>
      <c r="B36" s="45">
        <v>0.61699999999999999</v>
      </c>
    </row>
    <row r="37" spans="1:2" x14ac:dyDescent="0.25">
      <c r="A37" s="43">
        <v>10</v>
      </c>
      <c r="B37" s="45">
        <v>0.59</v>
      </c>
    </row>
    <row r="38" spans="1:2" x14ac:dyDescent="0.25">
      <c r="A38" s="43">
        <v>11</v>
      </c>
      <c r="B38" s="45">
        <v>0.56499999999999995</v>
      </c>
    </row>
    <row r="39" spans="1:2" x14ac:dyDescent="0.25">
      <c r="A39" s="43">
        <v>12</v>
      </c>
      <c r="B39" s="45">
        <v>0.54200000000000004</v>
      </c>
    </row>
  </sheetData>
  <sheetProtection algorithmName="SHA-512" hashValue="LnJS4vEgPovDxlmFrhaNYlwZFIM1QkL0IrzwRjpXWHycnftcnjCzTdV8/knpk8H4sWa8TB9f7jgUVR7aERMs2Q==" saltValue="n5pTNTjfirl1FL99oa3hyA==" spinCount="100000" sheet="1" objects="1" scenarios="1"/>
  <conditionalFormatting sqref="A6:A21">
    <cfRule type="expression" dxfId="71" priority="1" stopIfTrue="1">
      <formula>MOD(ROW(),2)=0</formula>
    </cfRule>
    <cfRule type="expression" dxfId="70" priority="2" stopIfTrue="1">
      <formula>MOD(ROW(),2)&lt;&gt;0</formula>
    </cfRule>
  </conditionalFormatting>
  <conditionalFormatting sqref="B6:B21">
    <cfRule type="expression" dxfId="69" priority="3" stopIfTrue="1">
      <formula>MOD(ROW(),2)=0</formula>
    </cfRule>
    <cfRule type="expression" dxfId="68" priority="4" stopIfTrue="1">
      <formula>MOD(ROW(),2)&lt;&gt;0</formula>
    </cfRule>
  </conditionalFormatting>
  <conditionalFormatting sqref="A26:A39">
    <cfRule type="expression" dxfId="67" priority="5" stopIfTrue="1">
      <formula>MOD(ROW(),2)=0</formula>
    </cfRule>
    <cfRule type="expression" dxfId="66" priority="6" stopIfTrue="1">
      <formula>MOD(ROW(),2)&lt;&gt;0</formula>
    </cfRule>
  </conditionalFormatting>
  <conditionalFormatting sqref="B26:B39">
    <cfRule type="expression" dxfId="65" priority="7" stopIfTrue="1">
      <formula>MOD(ROW(),2)=0</formula>
    </cfRule>
    <cfRule type="expression" dxfId="64" priority="8"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697A-9544-4B40-B1DC-FD7C248B4E52}">
  <sheetPr codeName="Sheet87"/>
  <dimension ref="A1:C47"/>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Scheme Pays AA - x-621</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313</v>
      </c>
      <c r="C9" s="47"/>
    </row>
    <row r="10" spans="1:3" ht="25" x14ac:dyDescent="0.25">
      <c r="A10" s="40" t="s">
        <v>6</v>
      </c>
      <c r="B10" s="47" t="s">
        <v>368</v>
      </c>
      <c r="C10" s="47"/>
    </row>
    <row r="11" spans="1:3" x14ac:dyDescent="0.25">
      <c r="A11" s="40" t="s">
        <v>140</v>
      </c>
      <c r="B11" s="47" t="s">
        <v>221</v>
      </c>
      <c r="C11" s="47"/>
    </row>
    <row r="12" spans="1:3" x14ac:dyDescent="0.25">
      <c r="A12" s="40" t="s">
        <v>141</v>
      </c>
      <c r="B12" s="47" t="s">
        <v>154</v>
      </c>
      <c r="C12" s="47"/>
    </row>
    <row r="13" spans="1:3" x14ac:dyDescent="0.25">
      <c r="A13" s="40" t="s">
        <v>393</v>
      </c>
      <c r="B13" s="47">
        <v>0</v>
      </c>
      <c r="C13" s="47"/>
    </row>
    <row r="14" spans="1:3" x14ac:dyDescent="0.25">
      <c r="A14" s="40" t="s">
        <v>143</v>
      </c>
      <c r="B14" s="47">
        <v>621</v>
      </c>
      <c r="C14" s="47"/>
    </row>
    <row r="15" spans="1:3" x14ac:dyDescent="0.25">
      <c r="A15" s="40" t="s">
        <v>394</v>
      </c>
      <c r="B15" s="47" t="s">
        <v>369</v>
      </c>
      <c r="C15" s="47"/>
    </row>
    <row r="16" spans="1:3" x14ac:dyDescent="0.25">
      <c r="A16" s="40" t="s">
        <v>145</v>
      </c>
      <c r="B16" s="47" t="s">
        <v>370</v>
      </c>
      <c r="C16" s="47"/>
    </row>
    <row r="17" spans="1:3" x14ac:dyDescent="0.25">
      <c r="A17" s="41" t="s">
        <v>395</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158</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13" x14ac:dyDescent="0.25">
      <c r="A26" s="56" t="s">
        <v>397</v>
      </c>
      <c r="B26" s="56" t="s">
        <v>440</v>
      </c>
      <c r="C26" s="56" t="s">
        <v>441</v>
      </c>
    </row>
    <row r="27" spans="1:3" x14ac:dyDescent="0.25">
      <c r="A27" s="43">
        <v>55</v>
      </c>
      <c r="B27" s="44">
        <v>22.65</v>
      </c>
      <c r="C27" s="44">
        <v>22.65</v>
      </c>
    </row>
    <row r="28" spans="1:3" x14ac:dyDescent="0.25">
      <c r="A28" s="43">
        <v>56</v>
      </c>
      <c r="B28" s="44">
        <v>22.06</v>
      </c>
      <c r="C28" s="44">
        <v>22.06</v>
      </c>
    </row>
    <row r="29" spans="1:3" x14ac:dyDescent="0.25">
      <c r="A29" s="43">
        <v>57</v>
      </c>
      <c r="B29" s="44">
        <v>21.46</v>
      </c>
      <c r="C29" s="44">
        <v>21.46</v>
      </c>
    </row>
    <row r="30" spans="1:3" x14ac:dyDescent="0.25">
      <c r="A30" s="43">
        <v>58</v>
      </c>
      <c r="B30" s="44">
        <v>20.87</v>
      </c>
      <c r="C30" s="44">
        <v>20.87</v>
      </c>
    </row>
    <row r="31" spans="1:3" x14ac:dyDescent="0.25">
      <c r="A31" s="43">
        <v>59</v>
      </c>
      <c r="B31" s="44">
        <v>20.260000000000002</v>
      </c>
      <c r="C31" s="44">
        <v>20.260000000000002</v>
      </c>
    </row>
    <row r="32" spans="1:3" x14ac:dyDescent="0.25">
      <c r="A32" s="43">
        <v>60</v>
      </c>
      <c r="B32" s="44">
        <v>19.64</v>
      </c>
      <c r="C32" s="44">
        <v>19.64</v>
      </c>
    </row>
    <row r="33" spans="1:3" x14ac:dyDescent="0.25">
      <c r="A33" s="43">
        <v>61</v>
      </c>
      <c r="B33" s="44">
        <v>19</v>
      </c>
      <c r="C33" s="44">
        <v>19</v>
      </c>
    </row>
    <row r="34" spans="1:3" x14ac:dyDescent="0.25">
      <c r="A34" s="43">
        <v>62</v>
      </c>
      <c r="B34" s="44">
        <v>18.36</v>
      </c>
      <c r="C34" s="44">
        <v>18.36</v>
      </c>
    </row>
    <row r="35" spans="1:3" x14ac:dyDescent="0.25">
      <c r="A35" s="43">
        <v>63</v>
      </c>
      <c r="B35" s="44">
        <v>17.72</v>
      </c>
      <c r="C35" s="44">
        <v>17.72</v>
      </c>
    </row>
    <row r="36" spans="1:3" x14ac:dyDescent="0.25">
      <c r="A36" s="43">
        <v>64</v>
      </c>
      <c r="B36" s="44">
        <v>17.079999999999998</v>
      </c>
      <c r="C36" s="44">
        <v>17.079999999999998</v>
      </c>
    </row>
    <row r="37" spans="1:3" x14ac:dyDescent="0.25">
      <c r="A37" s="43">
        <v>65</v>
      </c>
      <c r="B37" s="44">
        <v>16.45</v>
      </c>
      <c r="C37" s="44">
        <v>16.45</v>
      </c>
    </row>
    <row r="38" spans="1:3" x14ac:dyDescent="0.25">
      <c r="A38" s="43">
        <v>66</v>
      </c>
      <c r="B38" s="44">
        <v>15.83</v>
      </c>
      <c r="C38" s="44">
        <v>15.83</v>
      </c>
    </row>
    <row r="39" spans="1:3" x14ac:dyDescent="0.25">
      <c r="A39" s="43">
        <v>67</v>
      </c>
      <c r="B39" s="44">
        <v>15.2</v>
      </c>
      <c r="C39" s="44">
        <v>15.2</v>
      </c>
    </row>
    <row r="40" spans="1:3" x14ac:dyDescent="0.25">
      <c r="A40" s="43">
        <v>68</v>
      </c>
      <c r="B40" s="44">
        <v>14.57</v>
      </c>
      <c r="C40" s="44">
        <v>14.57</v>
      </c>
    </row>
    <row r="41" spans="1:3" x14ac:dyDescent="0.25">
      <c r="A41" s="43">
        <v>69</v>
      </c>
      <c r="B41" s="44">
        <v>13.94</v>
      </c>
      <c r="C41" s="44">
        <v>13.94</v>
      </c>
    </row>
    <row r="42" spans="1:3" x14ac:dyDescent="0.25">
      <c r="A42" s="43">
        <v>70</v>
      </c>
      <c r="B42" s="44">
        <v>13.32</v>
      </c>
      <c r="C42" s="44">
        <v>13.32</v>
      </c>
    </row>
    <row r="43" spans="1:3" x14ac:dyDescent="0.25">
      <c r="A43" s="43">
        <v>71</v>
      </c>
      <c r="B43" s="44">
        <v>12.7</v>
      </c>
      <c r="C43" s="44">
        <v>12.7</v>
      </c>
    </row>
    <row r="44" spans="1:3" x14ac:dyDescent="0.25">
      <c r="A44" s="43">
        <v>72</v>
      </c>
      <c r="B44" s="44">
        <v>12.08</v>
      </c>
      <c r="C44" s="44">
        <v>12.08</v>
      </c>
    </row>
    <row r="45" spans="1:3" x14ac:dyDescent="0.25">
      <c r="A45" s="43">
        <v>73</v>
      </c>
      <c r="B45" s="44">
        <v>11.47</v>
      </c>
      <c r="C45" s="44">
        <v>11.47</v>
      </c>
    </row>
    <row r="46" spans="1:3" x14ac:dyDescent="0.25">
      <c r="A46" s="43">
        <v>74</v>
      </c>
      <c r="B46" s="44">
        <v>10.86</v>
      </c>
      <c r="C46" s="44">
        <v>10.86</v>
      </c>
    </row>
    <row r="47" spans="1:3" x14ac:dyDescent="0.25">
      <c r="A47" s="43">
        <v>75</v>
      </c>
      <c r="B47" s="44">
        <v>10.27</v>
      </c>
      <c r="C47" s="44">
        <v>10.27</v>
      </c>
    </row>
  </sheetData>
  <sheetProtection algorithmName="SHA-512" hashValue="29CazIxJ1UMaihELRcI2kXRcnjnQqCcl9hgB9GycxWh23JG3QikMbXfJkESWP/sf5Gpx7X/X3z9C5xrcIqF71w==" saltValue="4KC7b0OV85XBQtsZ2fqbpA==" spinCount="100000" sheet="1" objects="1" scenarios="1"/>
  <conditionalFormatting sqref="A6:A21">
    <cfRule type="expression" dxfId="61" priority="1" stopIfTrue="1">
      <formula>MOD(ROW(),2)=0</formula>
    </cfRule>
    <cfRule type="expression" dxfId="60" priority="2" stopIfTrue="1">
      <formula>MOD(ROW(),2)&lt;&gt;0</formula>
    </cfRule>
  </conditionalFormatting>
  <conditionalFormatting sqref="B6:C21">
    <cfRule type="expression" dxfId="59" priority="3" stopIfTrue="1">
      <formula>MOD(ROW(),2)=0</formula>
    </cfRule>
    <cfRule type="expression" dxfId="58" priority="4" stopIfTrue="1">
      <formula>MOD(ROW(),2)&lt;&gt;0</formula>
    </cfRule>
  </conditionalFormatting>
  <conditionalFormatting sqref="A26:A47">
    <cfRule type="expression" dxfId="57" priority="5" stopIfTrue="1">
      <formula>MOD(ROW(),2)=0</formula>
    </cfRule>
    <cfRule type="expression" dxfId="56" priority="6" stopIfTrue="1">
      <formula>MOD(ROW(),2)&lt;&gt;0</formula>
    </cfRule>
  </conditionalFormatting>
  <conditionalFormatting sqref="B26:C47">
    <cfRule type="expression" dxfId="55" priority="7" stopIfTrue="1">
      <formula>MOD(ROW(),2)=0</formula>
    </cfRule>
    <cfRule type="expression" dxfId="54" priority="8"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6B0C-BD08-47C1-8E86-7ACA7FF39472}">
  <sheetPr codeName="Sheet88"/>
  <dimension ref="A1:C82"/>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Scheme Pays AA - x-622</v>
      </c>
    </row>
    <row r="6" spans="1:3" x14ac:dyDescent="0.25">
      <c r="A6" s="40" t="s">
        <v>390</v>
      </c>
      <c r="B6" s="47" t="s">
        <v>391</v>
      </c>
      <c r="C6" s="47"/>
    </row>
    <row r="7" spans="1:3" x14ac:dyDescent="0.25">
      <c r="A7" s="40" t="s">
        <v>392</v>
      </c>
      <c r="B7" s="47" t="s">
        <v>31</v>
      </c>
      <c r="C7" s="47"/>
    </row>
    <row r="8" spans="1:3" x14ac:dyDescent="0.25">
      <c r="A8" s="40" t="s">
        <v>138</v>
      </c>
      <c r="B8" s="47">
        <v>2015</v>
      </c>
      <c r="C8" s="47"/>
    </row>
    <row r="9" spans="1:3" x14ac:dyDescent="0.25">
      <c r="A9" s="40" t="s">
        <v>139</v>
      </c>
      <c r="B9" s="47" t="s">
        <v>313</v>
      </c>
      <c r="C9" s="47"/>
    </row>
    <row r="10" spans="1:3" ht="25" x14ac:dyDescent="0.25">
      <c r="A10" s="40" t="s">
        <v>6</v>
      </c>
      <c r="B10" s="47" t="s">
        <v>371</v>
      </c>
      <c r="C10" s="47"/>
    </row>
    <row r="11" spans="1:3" x14ac:dyDescent="0.25">
      <c r="A11" s="40" t="s">
        <v>140</v>
      </c>
      <c r="B11" s="47" t="s">
        <v>221</v>
      </c>
      <c r="C11" s="47"/>
    </row>
    <row r="12" spans="1:3" x14ac:dyDescent="0.25">
      <c r="A12" s="40" t="s">
        <v>141</v>
      </c>
      <c r="B12" s="47" t="s">
        <v>154</v>
      </c>
      <c r="C12" s="47"/>
    </row>
    <row r="13" spans="1:3" x14ac:dyDescent="0.25">
      <c r="A13" s="40" t="s">
        <v>393</v>
      </c>
      <c r="B13" s="47">
        <v>0</v>
      </c>
      <c r="C13" s="47"/>
    </row>
    <row r="14" spans="1:3" x14ac:dyDescent="0.25">
      <c r="A14" s="40" t="s">
        <v>143</v>
      </c>
      <c r="B14" s="47">
        <v>622</v>
      </c>
      <c r="C14" s="47"/>
    </row>
    <row r="15" spans="1:3" x14ac:dyDescent="0.25">
      <c r="A15" s="40" t="s">
        <v>394</v>
      </c>
      <c r="B15" s="47" t="s">
        <v>372</v>
      </c>
      <c r="C15" s="47"/>
    </row>
    <row r="16" spans="1:3" x14ac:dyDescent="0.25">
      <c r="A16" s="40" t="s">
        <v>145</v>
      </c>
      <c r="B16" s="47" t="s">
        <v>373</v>
      </c>
      <c r="C16" s="47"/>
    </row>
    <row r="17" spans="1:3" x14ac:dyDescent="0.25">
      <c r="A17" s="41" t="s">
        <v>395</v>
      </c>
      <c r="B17" s="47"/>
      <c r="C17" s="47"/>
    </row>
    <row r="18" spans="1:3" x14ac:dyDescent="0.25">
      <c r="A18" s="40" t="s">
        <v>147</v>
      </c>
      <c r="B18" s="48">
        <v>45135</v>
      </c>
      <c r="C18" s="48"/>
    </row>
    <row r="19" spans="1:3" x14ac:dyDescent="0.25">
      <c r="A19" s="40" t="s">
        <v>148</v>
      </c>
      <c r="B19" s="48">
        <v>45135</v>
      </c>
      <c r="C19" s="48"/>
    </row>
    <row r="20" spans="1:3" x14ac:dyDescent="0.25">
      <c r="A20" s="40" t="s">
        <v>149</v>
      </c>
      <c r="B20" s="47" t="s">
        <v>158</v>
      </c>
      <c r="C20" s="47"/>
    </row>
    <row r="21" spans="1:3" x14ac:dyDescent="0.25">
      <c r="A21" s="40" t="s">
        <v>396</v>
      </c>
      <c r="B21" s="47" t="s">
        <v>78</v>
      </c>
      <c r="C21" s="47"/>
    </row>
    <row r="23" spans="1:3" x14ac:dyDescent="0.25">
      <c r="A23" s="23" t="str">
        <f>HYPERLINK("#'Factor List'!A1", "Back to Factor List")</f>
        <v>Back to Factor List</v>
      </c>
      <c r="B23" s="23" t="str">
        <f>HYPERLINK("#'Assumptions'!A1", "Assumptions")</f>
        <v>Assumptions</v>
      </c>
    </row>
    <row r="26" spans="1:3" s="57" customFormat="1" ht="13" x14ac:dyDescent="0.25">
      <c r="A26" s="56" t="s">
        <v>397</v>
      </c>
      <c r="B26" s="56" t="s">
        <v>440</v>
      </c>
      <c r="C26" s="56" t="s">
        <v>441</v>
      </c>
    </row>
    <row r="27" spans="1:3" x14ac:dyDescent="0.25">
      <c r="A27" s="43">
        <v>20</v>
      </c>
      <c r="B27" s="44">
        <v>39.159999999999997</v>
      </c>
      <c r="C27" s="44">
        <v>39.159999999999997</v>
      </c>
    </row>
    <row r="28" spans="1:3" x14ac:dyDescent="0.25">
      <c r="A28" s="43">
        <v>21</v>
      </c>
      <c r="B28" s="44">
        <v>38.79</v>
      </c>
      <c r="C28" s="44">
        <v>38.79</v>
      </c>
    </row>
    <row r="29" spans="1:3" x14ac:dyDescent="0.25">
      <c r="A29" s="43">
        <v>22</v>
      </c>
      <c r="B29" s="44">
        <v>38.42</v>
      </c>
      <c r="C29" s="44">
        <v>38.42</v>
      </c>
    </row>
    <row r="30" spans="1:3" x14ac:dyDescent="0.25">
      <c r="A30" s="43">
        <v>23</v>
      </c>
      <c r="B30" s="44">
        <v>38.04</v>
      </c>
      <c r="C30" s="44">
        <v>38.04</v>
      </c>
    </row>
    <row r="31" spans="1:3" x14ac:dyDescent="0.25">
      <c r="A31" s="43">
        <v>24</v>
      </c>
      <c r="B31" s="44">
        <v>37.659999999999997</v>
      </c>
      <c r="C31" s="44">
        <v>37.659999999999997</v>
      </c>
    </row>
    <row r="32" spans="1:3" x14ac:dyDescent="0.25">
      <c r="A32" s="43">
        <v>25</v>
      </c>
      <c r="B32" s="44">
        <v>37.270000000000003</v>
      </c>
      <c r="C32" s="44">
        <v>37.270000000000003</v>
      </c>
    </row>
    <row r="33" spans="1:3" x14ac:dyDescent="0.25">
      <c r="A33" s="43">
        <v>26</v>
      </c>
      <c r="B33" s="44">
        <v>36.869999999999997</v>
      </c>
      <c r="C33" s="44">
        <v>36.869999999999997</v>
      </c>
    </row>
    <row r="34" spans="1:3" x14ac:dyDescent="0.25">
      <c r="A34" s="43">
        <v>27</v>
      </c>
      <c r="B34" s="44">
        <v>36.47</v>
      </c>
      <c r="C34" s="44">
        <v>36.47</v>
      </c>
    </row>
    <row r="35" spans="1:3" x14ac:dyDescent="0.25">
      <c r="A35" s="43">
        <v>28</v>
      </c>
      <c r="B35" s="44">
        <v>36.06</v>
      </c>
      <c r="C35" s="44">
        <v>36.06</v>
      </c>
    </row>
    <row r="36" spans="1:3" x14ac:dyDescent="0.25">
      <c r="A36" s="43">
        <v>29</v>
      </c>
      <c r="B36" s="44">
        <v>35.65</v>
      </c>
      <c r="C36" s="44">
        <v>35.65</v>
      </c>
    </row>
    <row r="37" spans="1:3" x14ac:dyDescent="0.25">
      <c r="A37" s="43">
        <v>30</v>
      </c>
      <c r="B37" s="44">
        <v>35.229999999999997</v>
      </c>
      <c r="C37" s="44">
        <v>35.229999999999997</v>
      </c>
    </row>
    <row r="38" spans="1:3" x14ac:dyDescent="0.25">
      <c r="A38" s="43">
        <v>31</v>
      </c>
      <c r="B38" s="44">
        <v>34.799999999999997</v>
      </c>
      <c r="C38" s="44">
        <v>34.799999999999997</v>
      </c>
    </row>
    <row r="39" spans="1:3" x14ac:dyDescent="0.25">
      <c r="A39" s="43">
        <v>32</v>
      </c>
      <c r="B39" s="44">
        <v>34.369999999999997</v>
      </c>
      <c r="C39" s="44">
        <v>34.369999999999997</v>
      </c>
    </row>
    <row r="40" spans="1:3" x14ac:dyDescent="0.25">
      <c r="A40" s="43">
        <v>33</v>
      </c>
      <c r="B40" s="44">
        <v>33.93</v>
      </c>
      <c r="C40" s="44">
        <v>33.93</v>
      </c>
    </row>
    <row r="41" spans="1:3" x14ac:dyDescent="0.25">
      <c r="A41" s="43">
        <v>34</v>
      </c>
      <c r="B41" s="44">
        <v>33.479999999999997</v>
      </c>
      <c r="C41" s="44">
        <v>33.479999999999997</v>
      </c>
    </row>
    <row r="42" spans="1:3" x14ac:dyDescent="0.25">
      <c r="A42" s="43">
        <v>35</v>
      </c>
      <c r="B42" s="44">
        <v>33.03</v>
      </c>
      <c r="C42" s="44">
        <v>33.03</v>
      </c>
    </row>
    <row r="43" spans="1:3" x14ac:dyDescent="0.25">
      <c r="A43" s="43">
        <v>36</v>
      </c>
      <c r="B43" s="44">
        <v>32.57</v>
      </c>
      <c r="C43" s="44">
        <v>32.57</v>
      </c>
    </row>
    <row r="44" spans="1:3" x14ac:dyDescent="0.25">
      <c r="A44" s="43">
        <v>37</v>
      </c>
      <c r="B44" s="44">
        <v>32.11</v>
      </c>
      <c r="C44" s="44">
        <v>32.11</v>
      </c>
    </row>
    <row r="45" spans="1:3" x14ac:dyDescent="0.25">
      <c r="A45" s="43">
        <v>38</v>
      </c>
      <c r="B45" s="44">
        <v>31.63</v>
      </c>
      <c r="C45" s="44">
        <v>31.63</v>
      </c>
    </row>
    <row r="46" spans="1:3" x14ac:dyDescent="0.25">
      <c r="A46" s="43">
        <v>39</v>
      </c>
      <c r="B46" s="44">
        <v>31.15</v>
      </c>
      <c r="C46" s="44">
        <v>31.15</v>
      </c>
    </row>
    <row r="47" spans="1:3" x14ac:dyDescent="0.25">
      <c r="A47" s="43">
        <v>40</v>
      </c>
      <c r="B47" s="44">
        <v>30.67</v>
      </c>
      <c r="C47" s="44">
        <v>30.67</v>
      </c>
    </row>
    <row r="48" spans="1:3" x14ac:dyDescent="0.25">
      <c r="A48" s="43">
        <v>41</v>
      </c>
      <c r="B48" s="44">
        <v>30.18</v>
      </c>
      <c r="C48" s="44">
        <v>30.18</v>
      </c>
    </row>
    <row r="49" spans="1:3" x14ac:dyDescent="0.25">
      <c r="A49" s="43">
        <v>42</v>
      </c>
      <c r="B49" s="44">
        <v>29.68</v>
      </c>
      <c r="C49" s="44">
        <v>29.68</v>
      </c>
    </row>
    <row r="50" spans="1:3" x14ac:dyDescent="0.25">
      <c r="A50" s="43">
        <v>43</v>
      </c>
      <c r="B50" s="44">
        <v>29.17</v>
      </c>
      <c r="C50" s="44">
        <v>29.17</v>
      </c>
    </row>
    <row r="51" spans="1:3" x14ac:dyDescent="0.25">
      <c r="A51" s="43">
        <v>44</v>
      </c>
      <c r="B51" s="44">
        <v>28.66</v>
      </c>
      <c r="C51" s="44">
        <v>28.66</v>
      </c>
    </row>
    <row r="52" spans="1:3" x14ac:dyDescent="0.25">
      <c r="A52" s="43">
        <v>45</v>
      </c>
      <c r="B52" s="44">
        <v>28.14</v>
      </c>
      <c r="C52" s="44">
        <v>28.14</v>
      </c>
    </row>
    <row r="53" spans="1:3" x14ac:dyDescent="0.25">
      <c r="A53" s="43">
        <v>46</v>
      </c>
      <c r="B53" s="44">
        <v>27.62</v>
      </c>
      <c r="C53" s="44">
        <v>27.62</v>
      </c>
    </row>
    <row r="54" spans="1:3" x14ac:dyDescent="0.25">
      <c r="A54" s="43">
        <v>47</v>
      </c>
      <c r="B54" s="44">
        <v>27.09</v>
      </c>
      <c r="C54" s="44">
        <v>27.09</v>
      </c>
    </row>
    <row r="55" spans="1:3" x14ac:dyDescent="0.25">
      <c r="A55" s="43">
        <v>48</v>
      </c>
      <c r="B55" s="44">
        <v>26.55</v>
      </c>
      <c r="C55" s="44">
        <v>26.55</v>
      </c>
    </row>
    <row r="56" spans="1:3" x14ac:dyDescent="0.25">
      <c r="A56" s="43">
        <v>49</v>
      </c>
      <c r="B56" s="44">
        <v>26.01</v>
      </c>
      <c r="C56" s="44">
        <v>26.01</v>
      </c>
    </row>
    <row r="57" spans="1:3" x14ac:dyDescent="0.25">
      <c r="A57" s="43">
        <v>50</v>
      </c>
      <c r="B57" s="44">
        <v>25.46</v>
      </c>
      <c r="C57" s="44">
        <v>25.46</v>
      </c>
    </row>
    <row r="58" spans="1:3" x14ac:dyDescent="0.25">
      <c r="A58" s="43">
        <v>51</v>
      </c>
      <c r="B58" s="44">
        <v>24.9</v>
      </c>
      <c r="C58" s="44">
        <v>24.9</v>
      </c>
    </row>
    <row r="59" spans="1:3" x14ac:dyDescent="0.25">
      <c r="A59" s="43">
        <v>52</v>
      </c>
      <c r="B59" s="44">
        <v>24.34</v>
      </c>
      <c r="C59" s="44">
        <v>24.34</v>
      </c>
    </row>
    <row r="60" spans="1:3" x14ac:dyDescent="0.25">
      <c r="A60" s="43">
        <v>53</v>
      </c>
      <c r="B60" s="44">
        <v>23.76</v>
      </c>
      <c r="C60" s="44">
        <v>23.76</v>
      </c>
    </row>
    <row r="61" spans="1:3" x14ac:dyDescent="0.25">
      <c r="A61" s="43">
        <v>54</v>
      </c>
      <c r="B61" s="44">
        <v>23.18</v>
      </c>
      <c r="C61" s="44">
        <v>23.18</v>
      </c>
    </row>
    <row r="62" spans="1:3" x14ac:dyDescent="0.25">
      <c r="A62" s="43">
        <v>55</v>
      </c>
      <c r="B62" s="44">
        <v>22.6</v>
      </c>
      <c r="C62" s="44">
        <v>22.6</v>
      </c>
    </row>
    <row r="63" spans="1:3" x14ac:dyDescent="0.25">
      <c r="A63" s="43">
        <v>56</v>
      </c>
      <c r="B63" s="44">
        <v>22.01</v>
      </c>
      <c r="C63" s="44">
        <v>22.01</v>
      </c>
    </row>
    <row r="64" spans="1:3" x14ac:dyDescent="0.25">
      <c r="A64" s="43">
        <v>57</v>
      </c>
      <c r="B64" s="44">
        <v>21.41</v>
      </c>
      <c r="C64" s="44">
        <v>21.41</v>
      </c>
    </row>
    <row r="65" spans="1:3" x14ac:dyDescent="0.25">
      <c r="A65" s="43">
        <v>58</v>
      </c>
      <c r="B65" s="44">
        <v>20.8</v>
      </c>
      <c r="C65" s="44">
        <v>20.8</v>
      </c>
    </row>
    <row r="66" spans="1:3" x14ac:dyDescent="0.25">
      <c r="A66" s="43">
        <v>59</v>
      </c>
      <c r="B66" s="44">
        <v>20.190000000000001</v>
      </c>
      <c r="C66" s="44">
        <v>20.190000000000001</v>
      </c>
    </row>
    <row r="67" spans="1:3" x14ac:dyDescent="0.25">
      <c r="A67" s="43">
        <v>60</v>
      </c>
      <c r="B67" s="44">
        <v>19.579999999999998</v>
      </c>
      <c r="C67" s="44">
        <v>19.579999999999998</v>
      </c>
    </row>
    <row r="68" spans="1:3" x14ac:dyDescent="0.25">
      <c r="A68" s="43">
        <v>61</v>
      </c>
      <c r="B68" s="44">
        <v>18.96</v>
      </c>
      <c r="C68" s="44">
        <v>18.96</v>
      </c>
    </row>
    <row r="69" spans="1:3" x14ac:dyDescent="0.25">
      <c r="A69" s="43">
        <v>62</v>
      </c>
      <c r="B69" s="44">
        <v>18.329999999999998</v>
      </c>
      <c r="C69" s="44">
        <v>18.329999999999998</v>
      </c>
    </row>
    <row r="70" spans="1:3" x14ac:dyDescent="0.25">
      <c r="A70" s="43">
        <v>63</v>
      </c>
      <c r="B70" s="44">
        <v>17.71</v>
      </c>
      <c r="C70" s="44">
        <v>17.71</v>
      </c>
    </row>
    <row r="71" spans="1:3" x14ac:dyDescent="0.25">
      <c r="A71" s="43">
        <v>64</v>
      </c>
      <c r="B71" s="44">
        <v>17.079999999999998</v>
      </c>
      <c r="C71" s="44">
        <v>17.079999999999998</v>
      </c>
    </row>
    <row r="72" spans="1:3" x14ac:dyDescent="0.25">
      <c r="A72" s="43">
        <v>65</v>
      </c>
      <c r="B72" s="44">
        <v>16.45</v>
      </c>
      <c r="C72" s="44">
        <v>16.45</v>
      </c>
    </row>
    <row r="73" spans="1:3" x14ac:dyDescent="0.25">
      <c r="A73" s="43">
        <v>66</v>
      </c>
      <c r="B73" s="44">
        <v>15.83</v>
      </c>
      <c r="C73" s="44">
        <v>15.83</v>
      </c>
    </row>
    <row r="74" spans="1:3" x14ac:dyDescent="0.25">
      <c r="A74" s="43">
        <v>67</v>
      </c>
      <c r="B74" s="44">
        <v>15.2</v>
      </c>
      <c r="C74" s="44">
        <v>15.2</v>
      </c>
    </row>
    <row r="75" spans="1:3" x14ac:dyDescent="0.25">
      <c r="A75" s="43">
        <v>68</v>
      </c>
      <c r="B75" s="44">
        <v>14.57</v>
      </c>
      <c r="C75" s="44">
        <v>14.57</v>
      </c>
    </row>
    <row r="76" spans="1:3" x14ac:dyDescent="0.25">
      <c r="A76" s="43">
        <v>69</v>
      </c>
      <c r="B76" s="44">
        <v>13.94</v>
      </c>
      <c r="C76" s="44">
        <v>13.94</v>
      </c>
    </row>
    <row r="77" spans="1:3" x14ac:dyDescent="0.25">
      <c r="A77" s="43">
        <v>70</v>
      </c>
      <c r="B77" s="44">
        <v>13.32</v>
      </c>
      <c r="C77" s="44">
        <v>13.32</v>
      </c>
    </row>
    <row r="78" spans="1:3" x14ac:dyDescent="0.25">
      <c r="A78" s="43">
        <v>71</v>
      </c>
      <c r="B78" s="44">
        <v>12.7</v>
      </c>
      <c r="C78" s="44">
        <v>12.7</v>
      </c>
    </row>
    <row r="79" spans="1:3" x14ac:dyDescent="0.25">
      <c r="A79" s="43">
        <v>72</v>
      </c>
      <c r="B79" s="44">
        <v>12.08</v>
      </c>
      <c r="C79" s="44">
        <v>12.08</v>
      </c>
    </row>
    <row r="80" spans="1:3" x14ac:dyDescent="0.25">
      <c r="A80" s="43">
        <v>73</v>
      </c>
      <c r="B80" s="44">
        <v>11.47</v>
      </c>
      <c r="C80" s="44">
        <v>11.47</v>
      </c>
    </row>
    <row r="81" spans="1:3" x14ac:dyDescent="0.25">
      <c r="A81" s="43">
        <v>74</v>
      </c>
      <c r="B81" s="44">
        <v>10.86</v>
      </c>
      <c r="C81" s="44">
        <v>10.86</v>
      </c>
    </row>
    <row r="82" spans="1:3" x14ac:dyDescent="0.25">
      <c r="A82" s="43">
        <v>75</v>
      </c>
      <c r="B82" s="44">
        <v>10.27</v>
      </c>
      <c r="C82" s="44">
        <v>10.27</v>
      </c>
    </row>
  </sheetData>
  <sheetProtection algorithmName="SHA-512" hashValue="eCwisDcbg9T7TMx1vqO0DjHka03wimKj0KI/VwMbffDP3lrQXN3ykrxIWfp72JUoc/KqtFNntUEiUXeC3BzlVw==" saltValue="ewkE+f3MuPe9oD801OLB7Q==" spinCount="100000" sheet="1" objects="1" scenarios="1"/>
  <conditionalFormatting sqref="A6:A21">
    <cfRule type="expression" dxfId="51" priority="1" stopIfTrue="1">
      <formula>MOD(ROW(),2)=0</formula>
    </cfRule>
    <cfRule type="expression" dxfId="50" priority="2" stopIfTrue="1">
      <formula>MOD(ROW(),2)&lt;&gt;0</formula>
    </cfRule>
  </conditionalFormatting>
  <conditionalFormatting sqref="B6:C21">
    <cfRule type="expression" dxfId="49" priority="3" stopIfTrue="1">
      <formula>MOD(ROW(),2)=0</formula>
    </cfRule>
    <cfRule type="expression" dxfId="48" priority="4" stopIfTrue="1">
      <formula>MOD(ROW(),2)&lt;&gt;0</formula>
    </cfRule>
  </conditionalFormatting>
  <conditionalFormatting sqref="A26:A82">
    <cfRule type="expression" dxfId="47" priority="5" stopIfTrue="1">
      <formula>MOD(ROW(),2)=0</formula>
    </cfRule>
    <cfRule type="expression" dxfId="46" priority="6" stopIfTrue="1">
      <formula>MOD(ROW(),2)&lt;&gt;0</formula>
    </cfRule>
  </conditionalFormatting>
  <conditionalFormatting sqref="B26:C82">
    <cfRule type="expression" dxfId="45" priority="7" stopIfTrue="1">
      <formula>MOD(ROW(),2)=0</formula>
    </cfRule>
    <cfRule type="expression" dxfId="44" priority="8"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4D0D9-EDC0-4AE0-8D46-39658DCBB131}">
  <sheetPr codeName="Sheet89"/>
  <dimension ref="A1:B23"/>
  <sheetViews>
    <sheetView showGridLines="0" workbookViewId="0">
      <selection activeCell="A6" sqref="A6"/>
    </sheetView>
  </sheetViews>
  <sheetFormatPr defaultRowHeight="12.5" x14ac:dyDescent="0.25"/>
  <cols>
    <col min="1" max="1" width="31.632812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Scheme pays LTA - x-626</v>
      </c>
    </row>
    <row r="6" spans="1:2" x14ac:dyDescent="0.25">
      <c r="A6" s="40" t="s">
        <v>390</v>
      </c>
      <c r="B6" s="47" t="s">
        <v>391</v>
      </c>
    </row>
    <row r="7" spans="1:2" x14ac:dyDescent="0.25">
      <c r="A7" s="40" t="s">
        <v>392</v>
      </c>
      <c r="B7" s="47" t="s">
        <v>31</v>
      </c>
    </row>
    <row r="8" spans="1:2" x14ac:dyDescent="0.25">
      <c r="A8" s="40" t="s">
        <v>138</v>
      </c>
      <c r="B8" s="47">
        <v>2015</v>
      </c>
    </row>
    <row r="9" spans="1:2" x14ac:dyDescent="0.25">
      <c r="A9" s="40" t="s">
        <v>139</v>
      </c>
      <c r="B9" s="47" t="s">
        <v>374</v>
      </c>
    </row>
    <row r="10" spans="1:2" ht="25" x14ac:dyDescent="0.25">
      <c r="A10" s="40" t="s">
        <v>6</v>
      </c>
      <c r="B10" s="47" t="s">
        <v>375</v>
      </c>
    </row>
    <row r="11" spans="1:2" x14ac:dyDescent="0.25">
      <c r="A11" s="40" t="s">
        <v>140</v>
      </c>
      <c r="B11" s="47" t="s">
        <v>376</v>
      </c>
    </row>
    <row r="12" spans="1:2" x14ac:dyDescent="0.25">
      <c r="A12" s="40" t="s">
        <v>141</v>
      </c>
      <c r="B12" s="47" t="s">
        <v>332</v>
      </c>
    </row>
    <row r="13" spans="1:2" x14ac:dyDescent="0.25">
      <c r="A13" s="40" t="s">
        <v>393</v>
      </c>
      <c r="B13" s="47">
        <v>0</v>
      </c>
    </row>
    <row r="14" spans="1:2" x14ac:dyDescent="0.25">
      <c r="A14" s="40" t="s">
        <v>143</v>
      </c>
      <c r="B14" s="47">
        <v>626</v>
      </c>
    </row>
    <row r="15" spans="1:2" x14ac:dyDescent="0.25">
      <c r="A15" s="40" t="s">
        <v>394</v>
      </c>
      <c r="B15" s="47" t="s">
        <v>377</v>
      </c>
    </row>
    <row r="16" spans="1:2" x14ac:dyDescent="0.25">
      <c r="A16" s="40" t="s">
        <v>145</v>
      </c>
      <c r="B16" s="47" t="s">
        <v>272</v>
      </c>
    </row>
    <row r="17" spans="1:2" x14ac:dyDescent="0.25">
      <c r="A17" s="41" t="s">
        <v>395</v>
      </c>
      <c r="B17" s="47"/>
    </row>
    <row r="18" spans="1:2" x14ac:dyDescent="0.25">
      <c r="A18" s="40" t="s">
        <v>147</v>
      </c>
      <c r="B18" s="48">
        <v>45135</v>
      </c>
    </row>
    <row r="19" spans="1:2" x14ac:dyDescent="0.25">
      <c r="A19" s="40" t="s">
        <v>148</v>
      </c>
      <c r="B19" s="48">
        <v>45135</v>
      </c>
    </row>
    <row r="20" spans="1:2" x14ac:dyDescent="0.25">
      <c r="A20" s="40" t="s">
        <v>149</v>
      </c>
      <c r="B20" s="47" t="s">
        <v>334</v>
      </c>
    </row>
    <row r="21" spans="1:2" x14ac:dyDescent="0.25">
      <c r="A21" s="40" t="s">
        <v>396</v>
      </c>
      <c r="B21" s="47" t="s">
        <v>78</v>
      </c>
    </row>
    <row r="23" spans="1:2" x14ac:dyDescent="0.25">
      <c r="A23" s="23" t="str">
        <f>HYPERLINK("#'Factor List'!A1", "Back to Factor List")</f>
        <v>Back to Factor List</v>
      </c>
      <c r="B23" s="23" t="str">
        <f>HYPERLINK("#'Assumptions'!A1", "Assumptions")</f>
        <v>Assumptions</v>
      </c>
    </row>
  </sheetData>
  <sheetProtection algorithmName="SHA-512" hashValue="2xd3o+y4RvyTsNWjndqbQ/Y/YpM+h7kc3eMjaOiBJjfS0nOqa/eZ/f1awEmaZUbgG6tOpgElvEIEW/iJWR9HHw==" saltValue="aT9j18AzYbHNut81E6zu0Q==" spinCount="100000" sheet="1" objects="1" scenarios="1"/>
  <conditionalFormatting sqref="A6:A21">
    <cfRule type="expression" dxfId="41" priority="1" stopIfTrue="1">
      <formula>MOD(ROW(),2)=0</formula>
    </cfRule>
    <cfRule type="expression" dxfId="40" priority="2" stopIfTrue="1">
      <formula>MOD(ROW(),2)&lt;&gt;0</formula>
    </cfRule>
  </conditionalFormatting>
  <conditionalFormatting sqref="B6:B21">
    <cfRule type="expression" dxfId="39" priority="3" stopIfTrue="1">
      <formula>MOD(ROW(),2)=0</formula>
    </cfRule>
    <cfRule type="expression" dxfId="38" priority="4"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6601-E6C4-4837-8411-05BAA5806051}">
  <sheetPr codeName="Sheet90"/>
  <dimension ref="A1:B26"/>
  <sheetViews>
    <sheetView showGridLines="0" workbookViewId="0">
      <selection activeCell="A6" sqref="A6"/>
    </sheetView>
  </sheetViews>
  <sheetFormatPr defaultRowHeight="12.5" x14ac:dyDescent="0.25"/>
  <cols>
    <col min="1" max="1" width="30.5429687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Scheme pays LTA - x-627</v>
      </c>
    </row>
    <row r="6" spans="1:2" x14ac:dyDescent="0.25">
      <c r="A6" s="40" t="s">
        <v>390</v>
      </c>
      <c r="B6" s="47" t="s">
        <v>391</v>
      </c>
    </row>
    <row r="7" spans="1:2" x14ac:dyDescent="0.25">
      <c r="A7" s="40" t="s">
        <v>392</v>
      </c>
      <c r="B7" s="47" t="s">
        <v>31</v>
      </c>
    </row>
    <row r="8" spans="1:2" x14ac:dyDescent="0.25">
      <c r="A8" s="40" t="s">
        <v>138</v>
      </c>
      <c r="B8" s="47">
        <v>2015</v>
      </c>
    </row>
    <row r="9" spans="1:2" x14ac:dyDescent="0.25">
      <c r="A9" s="40" t="s">
        <v>139</v>
      </c>
      <c r="B9" s="47" t="s">
        <v>374</v>
      </c>
    </row>
    <row r="10" spans="1:2" ht="25" x14ac:dyDescent="0.25">
      <c r="A10" s="40" t="s">
        <v>6</v>
      </c>
      <c r="B10" s="47" t="s">
        <v>378</v>
      </c>
    </row>
    <row r="11" spans="1:2" x14ac:dyDescent="0.25">
      <c r="A11" s="40" t="s">
        <v>140</v>
      </c>
      <c r="B11" s="47" t="s">
        <v>376</v>
      </c>
    </row>
    <row r="12" spans="1:2" ht="25" x14ac:dyDescent="0.25">
      <c r="A12" s="40" t="s">
        <v>141</v>
      </c>
      <c r="B12" s="47" t="s">
        <v>154</v>
      </c>
    </row>
    <row r="13" spans="1:2" x14ac:dyDescent="0.25">
      <c r="A13" s="40" t="s">
        <v>393</v>
      </c>
      <c r="B13" s="47">
        <v>0</v>
      </c>
    </row>
    <row r="14" spans="1:2" x14ac:dyDescent="0.25">
      <c r="A14" s="40" t="s">
        <v>143</v>
      </c>
      <c r="B14" s="47">
        <v>627</v>
      </c>
    </row>
    <row r="15" spans="1:2" x14ac:dyDescent="0.25">
      <c r="A15" s="40" t="s">
        <v>394</v>
      </c>
      <c r="B15" s="47" t="s">
        <v>379</v>
      </c>
    </row>
    <row r="16" spans="1:2" x14ac:dyDescent="0.25">
      <c r="A16" s="40" t="s">
        <v>145</v>
      </c>
      <c r="B16" s="47" t="s">
        <v>285</v>
      </c>
    </row>
    <row r="17" spans="1:2" x14ac:dyDescent="0.25">
      <c r="A17" s="41" t="s">
        <v>146</v>
      </c>
      <c r="B17" s="47"/>
    </row>
    <row r="18" spans="1:2" x14ac:dyDescent="0.25">
      <c r="A18" s="40" t="s">
        <v>147</v>
      </c>
      <c r="B18" s="48">
        <v>45135</v>
      </c>
    </row>
    <row r="19" spans="1:2" x14ac:dyDescent="0.25">
      <c r="A19" s="40" t="s">
        <v>148</v>
      </c>
      <c r="B19" s="48">
        <v>45135</v>
      </c>
    </row>
    <row r="20" spans="1:2" x14ac:dyDescent="0.25">
      <c r="A20" s="40" t="s">
        <v>149</v>
      </c>
      <c r="B20" s="47" t="s">
        <v>334</v>
      </c>
    </row>
    <row r="21" spans="1:2" x14ac:dyDescent="0.25">
      <c r="A21" s="40" t="s">
        <v>396</v>
      </c>
      <c r="B21" s="47" t="s">
        <v>78</v>
      </c>
    </row>
    <row r="23" spans="1:2" x14ac:dyDescent="0.25">
      <c r="A23" s="23" t="str">
        <f>HYPERLINK("#'Factor List'!A1", "Back to Factor List")</f>
        <v>Back to Factor List</v>
      </c>
      <c r="B23" s="23" t="str">
        <f>HYPERLINK("#'Assumptions'!A1", "Assumptions")</f>
        <v>Assumptions</v>
      </c>
    </row>
    <row r="26" spans="1:2" s="57" customFormat="1" ht="13" x14ac:dyDescent="0.25"/>
  </sheetData>
  <sheetProtection algorithmName="SHA-512" hashValue="Ra1ii4Me/3ssXo+vfqqf20R/mptG2EE++WllXr9VkPjQNLqVUcotH88Vxea+DLvGNNe7sVRtCxFqK0V100wPgw==" saltValue="cbtsCZ0HmPyMHLzHlRtk7g==" spinCount="100000" sheet="1" objects="1" scenarios="1"/>
  <conditionalFormatting sqref="A6:A21">
    <cfRule type="expression" dxfId="35" priority="1" stopIfTrue="1">
      <formula>MOD(ROW(),2)=0</formula>
    </cfRule>
    <cfRule type="expression" dxfId="34" priority="2" stopIfTrue="1">
      <formula>MOD(ROW(),2)&lt;&gt;0</formula>
    </cfRule>
  </conditionalFormatting>
  <conditionalFormatting sqref="B6:B21">
    <cfRule type="expression" dxfId="33" priority="3" stopIfTrue="1">
      <formula>MOD(ROW(),2)=0</formula>
    </cfRule>
    <cfRule type="expression" dxfId="32" priority="4" stopIfTrue="1">
      <formula>MOD(ROW(),2)&lt;&gt;0</formula>
    </cfRule>
  </conditionalFormatting>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BC703-8871-4E1D-A8D9-335712429076}">
  <sheetPr codeName="Sheet91"/>
  <dimension ref="A1:F68"/>
  <sheetViews>
    <sheetView showGridLines="0" workbookViewId="0">
      <selection activeCell="A6" sqref="A6"/>
    </sheetView>
  </sheetViews>
  <sheetFormatPr defaultRowHeight="12.5" x14ac:dyDescent="0.25"/>
  <cols>
    <col min="1" max="1" width="31.6328125" customWidth="1"/>
    <col min="2" max="2" width="40.54296875" customWidth="1"/>
    <col min="5" max="5" width="28.36328125" customWidth="1"/>
    <col min="6" max="6" width="40.54296875" customWidth="1"/>
  </cols>
  <sheetData>
    <row r="1" spans="1:6" s="1" customFormat="1" ht="20" x14ac:dyDescent="0.4">
      <c r="A1" s="2" t="s">
        <v>0</v>
      </c>
    </row>
    <row r="2" spans="1:6" s="1" customFormat="1" ht="15.5" x14ac:dyDescent="0.35">
      <c r="A2" s="30" t="s">
        <v>1</v>
      </c>
      <c r="B2" s="3" t="str">
        <f>wb_title</f>
        <v>Fire_S - Consolidated Factor Spreadsheet</v>
      </c>
    </row>
    <row r="3" spans="1:6" s="1" customFormat="1" ht="15.5" x14ac:dyDescent="0.35">
      <c r="A3" s="30" t="s">
        <v>2</v>
      </c>
      <c r="B3" s="3" t="str">
        <f>TABLE_FACTOR_TYPE_1 &amp; " - x-" &amp; TABLE_SERIES_NUMBER_1</f>
        <v>Added pension - x-701A</v>
      </c>
    </row>
    <row r="6" spans="1:6" x14ac:dyDescent="0.25">
      <c r="A6" s="40" t="s">
        <v>390</v>
      </c>
      <c r="B6" s="47" t="s">
        <v>391</v>
      </c>
      <c r="E6" s="40" t="s">
        <v>390</v>
      </c>
      <c r="F6" s="47" t="s">
        <v>391</v>
      </c>
    </row>
    <row r="7" spans="1:6" x14ac:dyDescent="0.25">
      <c r="A7" s="40" t="s">
        <v>392</v>
      </c>
      <c r="B7" s="47" t="s">
        <v>31</v>
      </c>
      <c r="E7" s="40" t="s">
        <v>392</v>
      </c>
      <c r="F7" s="47" t="s">
        <v>31</v>
      </c>
    </row>
    <row r="8" spans="1:6" x14ac:dyDescent="0.25">
      <c r="A8" s="40" t="s">
        <v>138</v>
      </c>
      <c r="B8" s="47">
        <v>2015</v>
      </c>
      <c r="E8" s="40" t="s">
        <v>138</v>
      </c>
      <c r="F8" s="47">
        <v>2015</v>
      </c>
    </row>
    <row r="9" spans="1:6" x14ac:dyDescent="0.25">
      <c r="A9" s="40" t="s">
        <v>139</v>
      </c>
      <c r="B9" s="47" t="s">
        <v>380</v>
      </c>
      <c r="E9" s="40" t="s">
        <v>139</v>
      </c>
      <c r="F9" s="47" t="s">
        <v>380</v>
      </c>
    </row>
    <row r="10" spans="1:6" ht="25" x14ac:dyDescent="0.25">
      <c r="A10" s="40" t="s">
        <v>6</v>
      </c>
      <c r="B10" s="47" t="s">
        <v>381</v>
      </c>
      <c r="E10" s="40" t="s">
        <v>6</v>
      </c>
      <c r="F10" s="47" t="s">
        <v>381</v>
      </c>
    </row>
    <row r="11" spans="1:6" x14ac:dyDescent="0.25">
      <c r="A11" s="40" t="s">
        <v>140</v>
      </c>
      <c r="B11" s="47" t="s">
        <v>233</v>
      </c>
      <c r="E11" s="40" t="s">
        <v>140</v>
      </c>
      <c r="F11" s="47" t="s">
        <v>233</v>
      </c>
    </row>
    <row r="12" spans="1:6" x14ac:dyDescent="0.25">
      <c r="A12" s="40" t="s">
        <v>141</v>
      </c>
      <c r="B12" s="47" t="s">
        <v>382</v>
      </c>
      <c r="E12" s="40" t="s">
        <v>141</v>
      </c>
      <c r="F12" s="47" t="s">
        <v>382</v>
      </c>
    </row>
    <row r="13" spans="1:6" x14ac:dyDescent="0.25">
      <c r="A13" s="40" t="s">
        <v>393</v>
      </c>
      <c r="B13" s="47">
        <v>0</v>
      </c>
      <c r="E13" s="40" t="s">
        <v>393</v>
      </c>
      <c r="F13" s="47">
        <v>0</v>
      </c>
    </row>
    <row r="14" spans="1:6" x14ac:dyDescent="0.25">
      <c r="A14" s="40" t="s">
        <v>143</v>
      </c>
      <c r="B14" s="47" t="s">
        <v>383</v>
      </c>
      <c r="E14" s="40" t="s">
        <v>143</v>
      </c>
      <c r="F14" s="47" t="s">
        <v>385</v>
      </c>
    </row>
    <row r="15" spans="1:6" x14ac:dyDescent="0.25">
      <c r="A15" s="40" t="s">
        <v>394</v>
      </c>
      <c r="B15" s="47" t="s">
        <v>384</v>
      </c>
      <c r="E15" s="40" t="s">
        <v>394</v>
      </c>
      <c r="F15" s="47" t="s">
        <v>386</v>
      </c>
    </row>
    <row r="16" spans="1:6" x14ac:dyDescent="0.25">
      <c r="A16" s="40" t="s">
        <v>145</v>
      </c>
      <c r="B16" s="47" t="s">
        <v>295</v>
      </c>
      <c r="E16" s="40" t="s">
        <v>145</v>
      </c>
      <c r="F16" s="47" t="s">
        <v>295</v>
      </c>
    </row>
    <row r="17" spans="1:6" x14ac:dyDescent="0.25">
      <c r="A17" s="41" t="s">
        <v>395</v>
      </c>
      <c r="B17" s="47"/>
      <c r="E17" s="41" t="s">
        <v>395</v>
      </c>
      <c r="F17" s="47"/>
    </row>
    <row r="18" spans="1:6" x14ac:dyDescent="0.25">
      <c r="A18" s="40" t="s">
        <v>147</v>
      </c>
      <c r="B18" s="48">
        <v>45196</v>
      </c>
      <c r="E18" s="40" t="s">
        <v>147</v>
      </c>
      <c r="F18" s="48">
        <v>45196</v>
      </c>
    </row>
    <row r="19" spans="1:6" x14ac:dyDescent="0.25">
      <c r="A19" s="40" t="s">
        <v>148</v>
      </c>
      <c r="B19" s="48">
        <v>45383</v>
      </c>
      <c r="E19" s="40" t="s">
        <v>148</v>
      </c>
      <c r="F19" s="48">
        <v>45383</v>
      </c>
    </row>
    <row r="20" spans="1:6" x14ac:dyDescent="0.25">
      <c r="A20" s="40" t="s">
        <v>149</v>
      </c>
      <c r="B20" s="47" t="s">
        <v>158</v>
      </c>
      <c r="E20" s="40" t="s">
        <v>149</v>
      </c>
      <c r="F20" s="47" t="s">
        <v>158</v>
      </c>
    </row>
    <row r="21" spans="1:6" x14ac:dyDescent="0.25">
      <c r="A21" s="40" t="s">
        <v>396</v>
      </c>
      <c r="B21" s="47" t="s">
        <v>78</v>
      </c>
      <c r="E21" s="40" t="s">
        <v>396</v>
      </c>
      <c r="F21" s="47" t="s">
        <v>78</v>
      </c>
    </row>
    <row r="23" spans="1:6" x14ac:dyDescent="0.25">
      <c r="A23" s="23" t="str">
        <f>HYPERLINK("#'Factor List'!A1", "Back to Factor List")</f>
        <v>Back to Factor List</v>
      </c>
      <c r="B23" s="23" t="str">
        <f>HYPERLINK("#'Assumptions'!A1", "Assumptions")</f>
        <v>Assumptions</v>
      </c>
    </row>
    <row r="26" spans="1:6" s="57" customFormat="1" ht="13" x14ac:dyDescent="0.25">
      <c r="A26" s="56" t="s">
        <v>397</v>
      </c>
      <c r="B26" s="56" t="s">
        <v>442</v>
      </c>
      <c r="E26" s="58" t="s">
        <v>430</v>
      </c>
      <c r="F26" s="58" t="s">
        <v>431</v>
      </c>
    </row>
    <row r="27" spans="1:6" x14ac:dyDescent="0.25">
      <c r="A27" s="43">
        <v>18</v>
      </c>
      <c r="B27" s="44">
        <v>5.45</v>
      </c>
      <c r="E27" s="43" t="s">
        <v>443</v>
      </c>
      <c r="F27" s="43">
        <v>1.02</v>
      </c>
    </row>
    <row r="28" spans="1:6" x14ac:dyDescent="0.25">
      <c r="A28" s="43">
        <v>19</v>
      </c>
      <c r="B28" s="44">
        <v>5.66</v>
      </c>
    </row>
    <row r="29" spans="1:6" x14ac:dyDescent="0.25">
      <c r="A29" s="43">
        <v>20</v>
      </c>
      <c r="B29" s="44">
        <v>5.86</v>
      </c>
    </row>
    <row r="30" spans="1:6" x14ac:dyDescent="0.25">
      <c r="A30" s="43">
        <v>21</v>
      </c>
      <c r="B30" s="44">
        <v>6.07</v>
      </c>
    </row>
    <row r="31" spans="1:6" x14ac:dyDescent="0.25">
      <c r="A31" s="43">
        <v>22</v>
      </c>
      <c r="B31" s="44">
        <v>6.28</v>
      </c>
    </row>
    <row r="32" spans="1:6" x14ac:dyDescent="0.25">
      <c r="A32" s="43">
        <v>23</v>
      </c>
      <c r="B32" s="44">
        <v>6.5</v>
      </c>
    </row>
    <row r="33" spans="1:2" x14ac:dyDescent="0.25">
      <c r="A33" s="43">
        <v>24</v>
      </c>
      <c r="B33" s="44">
        <v>6.72</v>
      </c>
    </row>
    <row r="34" spans="1:2" x14ac:dyDescent="0.25">
      <c r="A34" s="43">
        <v>25</v>
      </c>
      <c r="B34" s="44">
        <v>6.96</v>
      </c>
    </row>
    <row r="35" spans="1:2" x14ac:dyDescent="0.25">
      <c r="A35" s="43">
        <v>26</v>
      </c>
      <c r="B35" s="44">
        <v>7.2</v>
      </c>
    </row>
    <row r="36" spans="1:2" x14ac:dyDescent="0.25">
      <c r="A36" s="43">
        <v>27</v>
      </c>
      <c r="B36" s="44">
        <v>7.45</v>
      </c>
    </row>
    <row r="37" spans="1:2" x14ac:dyDescent="0.25">
      <c r="A37" s="43">
        <v>28</v>
      </c>
      <c r="B37" s="44">
        <v>7.71</v>
      </c>
    </row>
    <row r="38" spans="1:2" x14ac:dyDescent="0.25">
      <c r="A38" s="43">
        <v>29</v>
      </c>
      <c r="B38" s="44">
        <v>7.98</v>
      </c>
    </row>
    <row r="39" spans="1:2" x14ac:dyDescent="0.25">
      <c r="A39" s="43">
        <v>30</v>
      </c>
      <c r="B39" s="44">
        <v>8.26</v>
      </c>
    </row>
    <row r="40" spans="1:2" x14ac:dyDescent="0.25">
      <c r="A40" s="43">
        <v>31</v>
      </c>
      <c r="B40" s="44">
        <v>8.5399999999999991</v>
      </c>
    </row>
    <row r="41" spans="1:2" x14ac:dyDescent="0.25">
      <c r="A41" s="43">
        <v>32</v>
      </c>
      <c r="B41" s="44">
        <v>8.84</v>
      </c>
    </row>
    <row r="42" spans="1:2" x14ac:dyDescent="0.25">
      <c r="A42" s="43">
        <v>33</v>
      </c>
      <c r="B42" s="44">
        <v>9.14</v>
      </c>
    </row>
    <row r="43" spans="1:2" x14ac:dyDescent="0.25">
      <c r="A43" s="43">
        <v>34</v>
      </c>
      <c r="B43" s="44">
        <v>9.4600000000000009</v>
      </c>
    </row>
    <row r="44" spans="1:2" x14ac:dyDescent="0.25">
      <c r="A44" s="43">
        <v>35</v>
      </c>
      <c r="B44" s="44">
        <v>9.7799999999999994</v>
      </c>
    </row>
    <row r="45" spans="1:2" x14ac:dyDescent="0.25">
      <c r="A45" s="43">
        <v>36</v>
      </c>
      <c r="B45" s="44">
        <v>10.119999999999999</v>
      </c>
    </row>
    <row r="46" spans="1:2" x14ac:dyDescent="0.25">
      <c r="A46" s="43">
        <v>37</v>
      </c>
      <c r="B46" s="44">
        <v>10.46</v>
      </c>
    </row>
    <row r="47" spans="1:2" x14ac:dyDescent="0.25">
      <c r="A47" s="43">
        <v>38</v>
      </c>
      <c r="B47" s="44">
        <v>10.82</v>
      </c>
    </row>
    <row r="48" spans="1:2" x14ac:dyDescent="0.25">
      <c r="A48" s="43">
        <v>39</v>
      </c>
      <c r="B48" s="44">
        <v>11.19</v>
      </c>
    </row>
    <row r="49" spans="1:2" x14ac:dyDescent="0.25">
      <c r="A49" s="43">
        <v>40</v>
      </c>
      <c r="B49" s="44">
        <v>11.57</v>
      </c>
    </row>
    <row r="50" spans="1:2" x14ac:dyDescent="0.25">
      <c r="A50" s="43">
        <v>41</v>
      </c>
      <c r="B50" s="44">
        <v>11.96</v>
      </c>
    </row>
    <row r="51" spans="1:2" x14ac:dyDescent="0.25">
      <c r="A51" s="43">
        <v>42</v>
      </c>
      <c r="B51" s="44">
        <v>12.36</v>
      </c>
    </row>
    <row r="52" spans="1:2" x14ac:dyDescent="0.25">
      <c r="A52" s="43">
        <v>43</v>
      </c>
      <c r="B52" s="44">
        <v>12.78</v>
      </c>
    </row>
    <row r="53" spans="1:2" x14ac:dyDescent="0.25">
      <c r="A53" s="43">
        <v>44</v>
      </c>
      <c r="B53" s="44">
        <v>13.21</v>
      </c>
    </row>
    <row r="54" spans="1:2" x14ac:dyDescent="0.25">
      <c r="A54" s="43">
        <v>45</v>
      </c>
      <c r="B54" s="44">
        <v>13.65</v>
      </c>
    </row>
    <row r="55" spans="1:2" x14ac:dyDescent="0.25">
      <c r="A55" s="43">
        <v>46</v>
      </c>
      <c r="B55" s="44">
        <v>14.1</v>
      </c>
    </row>
    <row r="56" spans="1:2" x14ac:dyDescent="0.25">
      <c r="A56" s="43">
        <v>47</v>
      </c>
      <c r="B56" s="44">
        <v>14.57</v>
      </c>
    </row>
    <row r="57" spans="1:2" x14ac:dyDescent="0.25">
      <c r="A57" s="43">
        <v>48</v>
      </c>
      <c r="B57" s="44">
        <v>15.05</v>
      </c>
    </row>
    <row r="58" spans="1:2" x14ac:dyDescent="0.25">
      <c r="A58" s="43">
        <v>49</v>
      </c>
      <c r="B58" s="44">
        <v>15.55</v>
      </c>
    </row>
    <row r="59" spans="1:2" x14ac:dyDescent="0.25">
      <c r="A59" s="43">
        <v>50</v>
      </c>
      <c r="B59" s="44">
        <v>16.059999999999999</v>
      </c>
    </row>
    <row r="60" spans="1:2" x14ac:dyDescent="0.25">
      <c r="A60" s="43">
        <v>51</v>
      </c>
      <c r="B60" s="44">
        <v>16.59</v>
      </c>
    </row>
    <row r="61" spans="1:2" x14ac:dyDescent="0.25">
      <c r="A61" s="43">
        <v>52</v>
      </c>
      <c r="B61" s="44">
        <v>17.14</v>
      </c>
    </row>
    <row r="62" spans="1:2" x14ac:dyDescent="0.25">
      <c r="A62" s="43">
        <v>53</v>
      </c>
      <c r="B62" s="44">
        <v>17.7</v>
      </c>
    </row>
    <row r="63" spans="1:2" x14ac:dyDescent="0.25">
      <c r="A63" s="43">
        <v>54</v>
      </c>
      <c r="B63" s="44">
        <v>18.29</v>
      </c>
    </row>
    <row r="64" spans="1:2" x14ac:dyDescent="0.25">
      <c r="A64" s="43">
        <v>55</v>
      </c>
      <c r="B64" s="44">
        <v>18.899999999999999</v>
      </c>
    </row>
    <row r="65" spans="1:2" x14ac:dyDescent="0.25">
      <c r="A65" s="43">
        <v>56</v>
      </c>
      <c r="B65" s="44">
        <v>19.53</v>
      </c>
    </row>
    <row r="66" spans="1:2" x14ac:dyDescent="0.25">
      <c r="A66" s="43">
        <v>57</v>
      </c>
      <c r="B66" s="44">
        <v>20.2</v>
      </c>
    </row>
    <row r="67" spans="1:2" x14ac:dyDescent="0.25">
      <c r="A67" s="43">
        <v>58</v>
      </c>
      <c r="B67" s="44">
        <v>20.9</v>
      </c>
    </row>
    <row r="68" spans="1:2" x14ac:dyDescent="0.25">
      <c r="A68" s="43">
        <v>59</v>
      </c>
      <c r="B68" s="44">
        <v>21.64</v>
      </c>
    </row>
  </sheetData>
  <sheetProtection algorithmName="SHA-512" hashValue="ih9rGOy5HWWQ2IjB/0MC3EWeo6Bqe1qthD7/D65HfkxS87De04ri7hHiuEjVKU7tJrnOy+eT1rWnNOjVnRfsUA==" saltValue="YnWXS+5erSC1voBQjyJ0eg==" spinCount="100000" sheet="1" objects="1" scenarios="1"/>
  <conditionalFormatting sqref="A6:A21">
    <cfRule type="expression" dxfId="29" priority="5" stopIfTrue="1">
      <formula>MOD(ROW(),2)=0</formula>
    </cfRule>
    <cfRule type="expression" dxfId="28" priority="6" stopIfTrue="1">
      <formula>MOD(ROW(),2)&lt;&gt;0</formula>
    </cfRule>
  </conditionalFormatting>
  <conditionalFormatting sqref="B6:B21">
    <cfRule type="expression" dxfId="27" priority="7" stopIfTrue="1">
      <formula>MOD(ROW(),2)=0</formula>
    </cfRule>
    <cfRule type="expression" dxfId="26" priority="8" stopIfTrue="1">
      <formula>MOD(ROW(),2)&lt;&gt;0</formula>
    </cfRule>
  </conditionalFormatting>
  <conditionalFormatting sqref="A26:A68">
    <cfRule type="expression" dxfId="25" priority="9" stopIfTrue="1">
      <formula>MOD(ROW(),2)=0</formula>
    </cfRule>
    <cfRule type="expression" dxfId="24" priority="10" stopIfTrue="1">
      <formula>MOD(ROW(),2)&lt;&gt;0</formula>
    </cfRule>
  </conditionalFormatting>
  <conditionalFormatting sqref="B26:B68">
    <cfRule type="expression" dxfId="23" priority="11" stopIfTrue="1">
      <formula>MOD(ROW(),2)=0</formula>
    </cfRule>
    <cfRule type="expression" dxfId="22" priority="12" stopIfTrue="1">
      <formula>MOD(ROW(),2)&lt;&gt;0</formula>
    </cfRule>
  </conditionalFormatting>
  <conditionalFormatting sqref="E6:E21">
    <cfRule type="expression" dxfId="21" priority="13" stopIfTrue="1">
      <formula>MOD(ROW(),2)=0</formula>
    </cfRule>
    <cfRule type="expression" dxfId="20" priority="14" stopIfTrue="1">
      <formula>MOD(ROW(),2)&lt;&gt;0</formula>
    </cfRule>
  </conditionalFormatting>
  <conditionalFormatting sqref="F6:F21">
    <cfRule type="expression" dxfId="19" priority="15" stopIfTrue="1">
      <formula>MOD(ROW(),2)=0</formula>
    </cfRule>
    <cfRule type="expression" dxfId="18" priority="16" stopIfTrue="1">
      <formula>MOD(ROW(),2)&lt;&gt;0</formula>
    </cfRule>
  </conditionalFormatting>
  <conditionalFormatting sqref="E26:E27">
    <cfRule type="expression" dxfId="17" priority="17" stopIfTrue="1">
      <formula>MOD(ROW(),2)=0</formula>
    </cfRule>
    <cfRule type="expression" dxfId="16" priority="18" stopIfTrue="1">
      <formula>MOD(ROW(),2)&lt;&gt;0</formula>
    </cfRule>
  </conditionalFormatting>
  <conditionalFormatting sqref="F26:F27">
    <cfRule type="expression" dxfId="15" priority="19" stopIfTrue="1">
      <formula>MOD(ROW(),2)=0</formula>
    </cfRule>
    <cfRule type="expression" dxfId="14" priority="20" stopIfTrue="1">
      <formula>MOD(ROW(),2)&lt;&gt;0</formula>
    </cfRule>
  </conditionalFormatting>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11C1-F440-43E5-A2BF-7789D8BA239F}">
  <sheetPr codeName="Sheet11"/>
  <dimension ref="A1:C68"/>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Fire_S - Consolidated Factor Spreadsheet</v>
      </c>
    </row>
    <row r="3" spans="1:3" s="1" customFormat="1" ht="15.5" x14ac:dyDescent="0.35">
      <c r="A3" s="30" t="s">
        <v>2</v>
      </c>
      <c r="B3" s="3" t="str">
        <f>TABLE_FACTOR_TYPE_1 &amp; " - x-" &amp; TABLE_SERIES_NUMBER_1</f>
        <v>CETV - x-204</v>
      </c>
    </row>
    <row r="6" spans="1:3" x14ac:dyDescent="0.25">
      <c r="A6" s="40" t="s">
        <v>390</v>
      </c>
      <c r="B6" s="47" t="s">
        <v>391</v>
      </c>
      <c r="C6" s="47"/>
    </row>
    <row r="7" spans="1:3" x14ac:dyDescent="0.25">
      <c r="A7" s="40" t="s">
        <v>392</v>
      </c>
      <c r="B7" s="47" t="s">
        <v>31</v>
      </c>
      <c r="C7" s="47"/>
    </row>
    <row r="8" spans="1:3" x14ac:dyDescent="0.25">
      <c r="A8" s="40" t="s">
        <v>138</v>
      </c>
      <c r="B8" s="47">
        <v>2006</v>
      </c>
      <c r="C8" s="47"/>
    </row>
    <row r="9" spans="1:3" x14ac:dyDescent="0.25">
      <c r="A9" s="40" t="s">
        <v>139</v>
      </c>
      <c r="B9" s="47" t="s">
        <v>151</v>
      </c>
      <c r="C9" s="47"/>
    </row>
    <row r="10" spans="1:3" ht="25" x14ac:dyDescent="0.25">
      <c r="A10" s="40" t="s">
        <v>6</v>
      </c>
      <c r="B10" s="47" t="s">
        <v>162</v>
      </c>
      <c r="C10" s="47"/>
    </row>
    <row r="11" spans="1:3" x14ac:dyDescent="0.25">
      <c r="A11" s="40" t="s">
        <v>140</v>
      </c>
      <c r="B11" s="47" t="s">
        <v>159</v>
      </c>
      <c r="C11" s="47"/>
    </row>
    <row r="12" spans="1:3" x14ac:dyDescent="0.25">
      <c r="A12" s="40" t="s">
        <v>141</v>
      </c>
      <c r="B12" s="47" t="s">
        <v>154</v>
      </c>
      <c r="C12" s="47"/>
    </row>
    <row r="13" spans="1:3" x14ac:dyDescent="0.25">
      <c r="A13" s="40" t="s">
        <v>393</v>
      </c>
      <c r="B13" s="47" t="s">
        <v>155</v>
      </c>
      <c r="C13" s="47"/>
    </row>
    <row r="14" spans="1:3" x14ac:dyDescent="0.25">
      <c r="A14" s="40" t="s">
        <v>143</v>
      </c>
      <c r="B14" s="47">
        <v>204</v>
      </c>
      <c r="C14" s="47"/>
    </row>
    <row r="15" spans="1:3" x14ac:dyDescent="0.25">
      <c r="A15" s="40" t="s">
        <v>394</v>
      </c>
      <c r="B15" s="47" t="s">
        <v>164</v>
      </c>
      <c r="C15" s="47"/>
    </row>
    <row r="16" spans="1:3" x14ac:dyDescent="0.25">
      <c r="A16" s="40" t="s">
        <v>145</v>
      </c>
      <c r="B16" s="47" t="s">
        <v>161</v>
      </c>
      <c r="C16" s="47"/>
    </row>
    <row r="17" spans="1:3" x14ac:dyDescent="0.25">
      <c r="A17" s="41" t="s">
        <v>395</v>
      </c>
      <c r="B17" s="47"/>
      <c r="C17" s="47"/>
    </row>
    <row r="18" spans="1:3" x14ac:dyDescent="0.25">
      <c r="A18" s="40" t="s">
        <v>147</v>
      </c>
      <c r="B18" s="48">
        <v>46163</v>
      </c>
      <c r="C18" s="48"/>
    </row>
    <row r="19" spans="1:3" x14ac:dyDescent="0.25">
      <c r="A19" s="40" t="s">
        <v>148</v>
      </c>
      <c r="B19" s="48"/>
      <c r="C19" s="48"/>
    </row>
    <row r="20" spans="1:3" x14ac:dyDescent="0.25">
      <c r="A20" s="40" t="s">
        <v>149</v>
      </c>
      <c r="B20" s="47" t="s">
        <v>158</v>
      </c>
      <c r="C20" s="47"/>
    </row>
    <row r="21" spans="1:3" x14ac:dyDescent="0.25">
      <c r="A21" s="40" t="s">
        <v>396</v>
      </c>
      <c r="B21" s="47" t="s">
        <v>77</v>
      </c>
      <c r="C21" s="47"/>
    </row>
    <row r="23" spans="1:3" x14ac:dyDescent="0.25">
      <c r="A23" s="23" t="str">
        <f>HYPERLINK("#'Factor List'!A1", "Back to Factor List")</f>
        <v>Back to Factor List</v>
      </c>
      <c r="B23" s="23" t="str">
        <f>HYPERLINK("#'Assumptions'!A1", "Assumptions")</f>
        <v>Assumptions</v>
      </c>
    </row>
    <row r="26" spans="1:3" s="57" customFormat="1" ht="26" x14ac:dyDescent="0.25">
      <c r="A26" s="56" t="s">
        <v>397</v>
      </c>
      <c r="B26" s="56" t="s">
        <v>398</v>
      </c>
      <c r="C26" s="56" t="s">
        <v>399</v>
      </c>
    </row>
    <row r="27" spans="1:3" x14ac:dyDescent="0.25">
      <c r="A27" s="43">
        <v>18</v>
      </c>
      <c r="B27" s="44">
        <v>6.9</v>
      </c>
      <c r="C27" s="44">
        <v>2.2799999999999998</v>
      </c>
    </row>
    <row r="28" spans="1:3" x14ac:dyDescent="0.25">
      <c r="A28" s="43">
        <v>19</v>
      </c>
      <c r="B28" s="44">
        <v>7.02</v>
      </c>
      <c r="C28" s="44">
        <v>2.38</v>
      </c>
    </row>
    <row r="29" spans="1:3" x14ac:dyDescent="0.25">
      <c r="A29" s="43">
        <v>20</v>
      </c>
      <c r="B29" s="44">
        <v>7.14</v>
      </c>
      <c r="C29" s="44">
        <v>2.42</v>
      </c>
    </row>
    <row r="30" spans="1:3" x14ac:dyDescent="0.25">
      <c r="A30" s="43">
        <v>21</v>
      </c>
      <c r="B30" s="44">
        <v>7.26</v>
      </c>
      <c r="C30" s="44">
        <v>2.46</v>
      </c>
    </row>
    <row r="31" spans="1:3" x14ac:dyDescent="0.25">
      <c r="A31" s="43">
        <v>22</v>
      </c>
      <c r="B31" s="44">
        <v>7.39</v>
      </c>
      <c r="C31" s="44">
        <v>2.5</v>
      </c>
    </row>
    <row r="32" spans="1:3" x14ac:dyDescent="0.25">
      <c r="A32" s="43">
        <v>23</v>
      </c>
      <c r="B32" s="44">
        <v>7.51</v>
      </c>
      <c r="C32" s="44">
        <v>2.5499999999999998</v>
      </c>
    </row>
    <row r="33" spans="1:3" x14ac:dyDescent="0.25">
      <c r="A33" s="43">
        <v>24</v>
      </c>
      <c r="B33" s="44">
        <v>7.64</v>
      </c>
      <c r="C33" s="44">
        <v>2.59</v>
      </c>
    </row>
    <row r="34" spans="1:3" x14ac:dyDescent="0.25">
      <c r="A34" s="43">
        <v>25</v>
      </c>
      <c r="B34" s="44">
        <v>7.78</v>
      </c>
      <c r="C34" s="44">
        <v>2.64</v>
      </c>
    </row>
    <row r="35" spans="1:3" x14ac:dyDescent="0.25">
      <c r="A35" s="43">
        <v>26</v>
      </c>
      <c r="B35" s="44">
        <v>7.91</v>
      </c>
      <c r="C35" s="44">
        <v>2.68</v>
      </c>
    </row>
    <row r="36" spans="1:3" x14ac:dyDescent="0.25">
      <c r="A36" s="43">
        <v>27</v>
      </c>
      <c r="B36" s="44">
        <v>8.0500000000000007</v>
      </c>
      <c r="C36" s="44">
        <v>2.72</v>
      </c>
    </row>
    <row r="37" spans="1:3" x14ac:dyDescent="0.25">
      <c r="A37" s="43">
        <v>28</v>
      </c>
      <c r="B37" s="44">
        <v>8.19</v>
      </c>
      <c r="C37" s="44">
        <v>2.77</v>
      </c>
    </row>
    <row r="38" spans="1:3" x14ac:dyDescent="0.25">
      <c r="A38" s="43">
        <v>29</v>
      </c>
      <c r="B38" s="44">
        <v>8.33</v>
      </c>
      <c r="C38" s="44">
        <v>2.82</v>
      </c>
    </row>
    <row r="39" spans="1:3" x14ac:dyDescent="0.25">
      <c r="A39" s="43">
        <v>30</v>
      </c>
      <c r="B39" s="44">
        <v>8.4700000000000006</v>
      </c>
      <c r="C39" s="44">
        <v>2.87</v>
      </c>
    </row>
    <row r="40" spans="1:3" x14ac:dyDescent="0.25">
      <c r="A40" s="43">
        <v>31</v>
      </c>
      <c r="B40" s="44">
        <v>8.6199999999999992</v>
      </c>
      <c r="C40" s="44">
        <v>2.91</v>
      </c>
    </row>
    <row r="41" spans="1:3" x14ac:dyDescent="0.25">
      <c r="A41" s="43">
        <v>32</v>
      </c>
      <c r="B41" s="44">
        <v>8.77</v>
      </c>
      <c r="C41" s="44">
        <v>2.96</v>
      </c>
    </row>
    <row r="42" spans="1:3" x14ac:dyDescent="0.25">
      <c r="A42" s="43">
        <v>33</v>
      </c>
      <c r="B42" s="44">
        <v>8.92</v>
      </c>
      <c r="C42" s="44">
        <v>3.01</v>
      </c>
    </row>
    <row r="43" spans="1:3" x14ac:dyDescent="0.25">
      <c r="A43" s="43">
        <v>34</v>
      </c>
      <c r="B43" s="44">
        <v>9.07</v>
      </c>
      <c r="C43" s="44">
        <v>3.06</v>
      </c>
    </row>
    <row r="44" spans="1:3" x14ac:dyDescent="0.25">
      <c r="A44" s="43">
        <v>35</v>
      </c>
      <c r="B44" s="44">
        <v>9.23</v>
      </c>
      <c r="C44" s="44">
        <v>3.12</v>
      </c>
    </row>
    <row r="45" spans="1:3" x14ac:dyDescent="0.25">
      <c r="A45" s="43">
        <v>36</v>
      </c>
      <c r="B45" s="44">
        <v>9.39</v>
      </c>
      <c r="C45" s="44">
        <v>3.17</v>
      </c>
    </row>
    <row r="46" spans="1:3" x14ac:dyDescent="0.25">
      <c r="A46" s="43">
        <v>37</v>
      </c>
      <c r="B46" s="44">
        <v>9.5500000000000007</v>
      </c>
      <c r="C46" s="44">
        <v>3.22</v>
      </c>
    </row>
    <row r="47" spans="1:3" x14ac:dyDescent="0.25">
      <c r="A47" s="43">
        <v>38</v>
      </c>
      <c r="B47" s="44">
        <v>9.7200000000000006</v>
      </c>
      <c r="C47" s="44">
        <v>3.27</v>
      </c>
    </row>
    <row r="48" spans="1:3" x14ac:dyDescent="0.25">
      <c r="A48" s="43">
        <v>39</v>
      </c>
      <c r="B48" s="44">
        <v>9.89</v>
      </c>
      <c r="C48" s="44">
        <v>3.32</v>
      </c>
    </row>
    <row r="49" spans="1:3" x14ac:dyDescent="0.25">
      <c r="A49" s="43">
        <v>40</v>
      </c>
      <c r="B49" s="44">
        <v>10.06</v>
      </c>
      <c r="C49" s="44">
        <v>3.38</v>
      </c>
    </row>
    <row r="50" spans="1:3" x14ac:dyDescent="0.25">
      <c r="A50" s="43">
        <v>41</v>
      </c>
      <c r="B50" s="44">
        <v>10.24</v>
      </c>
      <c r="C50" s="44">
        <v>3.43</v>
      </c>
    </row>
    <row r="51" spans="1:3" x14ac:dyDescent="0.25">
      <c r="A51" s="43">
        <v>42</v>
      </c>
      <c r="B51" s="44">
        <v>10.42</v>
      </c>
      <c r="C51" s="44">
        <v>3.48</v>
      </c>
    </row>
    <row r="52" spans="1:3" x14ac:dyDescent="0.25">
      <c r="A52" s="43">
        <v>43</v>
      </c>
      <c r="B52" s="44">
        <v>10.61</v>
      </c>
      <c r="C52" s="44">
        <v>3.53</v>
      </c>
    </row>
    <row r="53" spans="1:3" x14ac:dyDescent="0.25">
      <c r="A53" s="43">
        <v>44</v>
      </c>
      <c r="B53" s="44">
        <v>10.8</v>
      </c>
      <c r="C53" s="44">
        <v>3.58</v>
      </c>
    </row>
    <row r="54" spans="1:3" x14ac:dyDescent="0.25">
      <c r="A54" s="43">
        <v>45</v>
      </c>
      <c r="B54" s="44">
        <v>10.99</v>
      </c>
      <c r="C54" s="44">
        <v>3.63</v>
      </c>
    </row>
    <row r="55" spans="1:3" x14ac:dyDescent="0.25">
      <c r="A55" s="43">
        <v>46</v>
      </c>
      <c r="B55" s="44">
        <v>11.19</v>
      </c>
      <c r="C55" s="44">
        <v>3.68</v>
      </c>
    </row>
    <row r="56" spans="1:3" x14ac:dyDescent="0.25">
      <c r="A56" s="43">
        <v>47</v>
      </c>
      <c r="B56" s="44">
        <v>11.4</v>
      </c>
      <c r="C56" s="44">
        <v>3.72</v>
      </c>
    </row>
    <row r="57" spans="1:3" x14ac:dyDescent="0.25">
      <c r="A57" s="43">
        <v>48</v>
      </c>
      <c r="B57" s="44">
        <v>11.61</v>
      </c>
      <c r="C57" s="44">
        <v>3.76</v>
      </c>
    </row>
    <row r="58" spans="1:3" x14ac:dyDescent="0.25">
      <c r="A58" s="43">
        <v>49</v>
      </c>
      <c r="B58" s="44">
        <v>11.82</v>
      </c>
      <c r="C58" s="44">
        <v>3.81</v>
      </c>
    </row>
    <row r="59" spans="1:3" x14ac:dyDescent="0.25">
      <c r="A59" s="43">
        <v>50</v>
      </c>
      <c r="B59" s="44">
        <v>12.05</v>
      </c>
      <c r="C59" s="44">
        <v>3.85</v>
      </c>
    </row>
    <row r="60" spans="1:3" x14ac:dyDescent="0.25">
      <c r="A60" s="43">
        <v>51</v>
      </c>
      <c r="B60" s="44">
        <v>12.28</v>
      </c>
      <c r="C60" s="44">
        <v>3.88</v>
      </c>
    </row>
    <row r="61" spans="1:3" x14ac:dyDescent="0.25">
      <c r="A61" s="43">
        <v>52</v>
      </c>
      <c r="B61" s="44">
        <v>12.51</v>
      </c>
      <c r="C61" s="44">
        <v>3.92</v>
      </c>
    </row>
    <row r="62" spans="1:3" x14ac:dyDescent="0.25">
      <c r="A62" s="43">
        <v>53</v>
      </c>
      <c r="B62" s="44">
        <v>12.75</v>
      </c>
      <c r="C62" s="44">
        <v>3.96</v>
      </c>
    </row>
    <row r="63" spans="1:3" x14ac:dyDescent="0.25">
      <c r="A63" s="43">
        <v>54</v>
      </c>
      <c r="B63" s="44">
        <v>13.01</v>
      </c>
      <c r="C63" s="44">
        <v>3.98</v>
      </c>
    </row>
    <row r="64" spans="1:3" x14ac:dyDescent="0.25">
      <c r="A64" s="43">
        <v>55</v>
      </c>
      <c r="B64" s="44">
        <v>13.28</v>
      </c>
      <c r="C64" s="44">
        <v>4.01</v>
      </c>
    </row>
    <row r="65" spans="1:3" x14ac:dyDescent="0.25">
      <c r="A65" s="43">
        <v>56</v>
      </c>
      <c r="B65" s="44">
        <v>13.56</v>
      </c>
      <c r="C65" s="44">
        <v>4.0199999999999996</v>
      </c>
    </row>
    <row r="66" spans="1:3" x14ac:dyDescent="0.25">
      <c r="A66" s="43">
        <v>57</v>
      </c>
      <c r="B66" s="44">
        <v>13.85</v>
      </c>
      <c r="C66" s="44">
        <v>4.04</v>
      </c>
    </row>
    <row r="67" spans="1:3" x14ac:dyDescent="0.25">
      <c r="A67" s="43">
        <v>58</v>
      </c>
      <c r="B67" s="44">
        <v>14.15</v>
      </c>
      <c r="C67" s="44">
        <v>4.05</v>
      </c>
    </row>
    <row r="68" spans="1:3" x14ac:dyDescent="0.25">
      <c r="A68" s="43">
        <v>59</v>
      </c>
      <c r="B68" s="44">
        <v>14.47</v>
      </c>
      <c r="C68" s="44">
        <v>4.0599999999999996</v>
      </c>
    </row>
  </sheetData>
  <sheetProtection algorithmName="SHA-512" hashValue="yV9YU4yQBZzzOI5wtAd7DNkcXvD+FP1EfTstd2zruzrCv1E+M6HeNrPYewq3lQ+Ohb/muylUj02LRBL3o2Yrdg==" saltValue="6v05h/qVxktcNJ0fgGJidA==" spinCount="100000" sheet="1" objects="1" scenarios="1"/>
  <conditionalFormatting sqref="A6:A21">
    <cfRule type="expression" dxfId="807" priority="9" stopIfTrue="1">
      <formula>MOD(ROW(),2)=0</formula>
    </cfRule>
    <cfRule type="expression" dxfId="806" priority="10" stopIfTrue="1">
      <formula>MOD(ROW(),2)&lt;&gt;0</formula>
    </cfRule>
  </conditionalFormatting>
  <conditionalFormatting sqref="B6:C21">
    <cfRule type="expression" dxfId="805" priority="11" stopIfTrue="1">
      <formula>MOD(ROW(),2)=0</formula>
    </cfRule>
    <cfRule type="expression" dxfId="804" priority="12" stopIfTrue="1">
      <formula>MOD(ROW(),2)&lt;&gt;0</formula>
    </cfRule>
  </conditionalFormatting>
  <conditionalFormatting sqref="A26:A68">
    <cfRule type="expression" dxfId="803" priority="13" stopIfTrue="1">
      <formula>MOD(ROW(),2)=0</formula>
    </cfRule>
    <cfRule type="expression" dxfId="802" priority="14" stopIfTrue="1">
      <formula>MOD(ROW(),2)&lt;&gt;0</formula>
    </cfRule>
  </conditionalFormatting>
  <conditionalFormatting sqref="B26:C68">
    <cfRule type="expression" dxfId="801" priority="15" stopIfTrue="1">
      <formula>MOD(ROW(),2)=0</formula>
    </cfRule>
    <cfRule type="expression" dxfId="800" priority="16"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EE630-076B-489A-8D6C-29D34627BFD2}">
  <sheetPr codeName="Sheet92"/>
  <dimension ref="A1:B67"/>
  <sheetViews>
    <sheetView showGridLines="0" workbookViewId="0">
      <selection activeCell="A6" sqref="A6"/>
    </sheetView>
  </sheetViews>
  <sheetFormatPr defaultRowHeight="12.5" x14ac:dyDescent="0.25"/>
  <cols>
    <col min="1" max="1" width="31.6328125" customWidth="1"/>
    <col min="2" max="2" width="40.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Added pension - x-702</v>
      </c>
    </row>
    <row r="6" spans="1:2" x14ac:dyDescent="0.25">
      <c r="A6" s="40" t="s">
        <v>390</v>
      </c>
      <c r="B6" s="47" t="s">
        <v>391</v>
      </c>
    </row>
    <row r="7" spans="1:2" x14ac:dyDescent="0.25">
      <c r="A7" s="40" t="s">
        <v>392</v>
      </c>
      <c r="B7" s="47" t="s">
        <v>31</v>
      </c>
    </row>
    <row r="8" spans="1:2" x14ac:dyDescent="0.25">
      <c r="A8" s="40" t="s">
        <v>138</v>
      </c>
      <c r="B8" s="47">
        <v>2015</v>
      </c>
    </row>
    <row r="9" spans="1:2" x14ac:dyDescent="0.25">
      <c r="A9" s="40" t="s">
        <v>139</v>
      </c>
      <c r="B9" s="47" t="s">
        <v>380</v>
      </c>
    </row>
    <row r="10" spans="1:2" ht="25" x14ac:dyDescent="0.25">
      <c r="A10" s="40" t="s">
        <v>6</v>
      </c>
      <c r="B10" s="47" t="s">
        <v>387</v>
      </c>
    </row>
    <row r="11" spans="1:2" x14ac:dyDescent="0.25">
      <c r="A11" s="40" t="s">
        <v>140</v>
      </c>
      <c r="B11" s="47" t="s">
        <v>233</v>
      </c>
    </row>
    <row r="12" spans="1:2" ht="25" x14ac:dyDescent="0.25">
      <c r="A12" s="40" t="s">
        <v>141</v>
      </c>
      <c r="B12" s="47" t="s">
        <v>388</v>
      </c>
    </row>
    <row r="13" spans="1:2" x14ac:dyDescent="0.25">
      <c r="A13" s="40" t="s">
        <v>393</v>
      </c>
      <c r="B13" s="47">
        <v>0</v>
      </c>
    </row>
    <row r="14" spans="1:2" x14ac:dyDescent="0.25">
      <c r="A14" s="40" t="s">
        <v>143</v>
      </c>
      <c r="B14" s="47">
        <v>702</v>
      </c>
    </row>
    <row r="15" spans="1:2" x14ac:dyDescent="0.25">
      <c r="A15" s="40" t="s">
        <v>394</v>
      </c>
      <c r="B15" s="47" t="s">
        <v>389</v>
      </c>
    </row>
    <row r="16" spans="1:2" x14ac:dyDescent="0.25">
      <c r="A16" s="40" t="s">
        <v>145</v>
      </c>
      <c r="B16" s="47" t="s">
        <v>298</v>
      </c>
    </row>
    <row r="17" spans="1:2" x14ac:dyDescent="0.25">
      <c r="A17" s="41" t="s">
        <v>395</v>
      </c>
      <c r="B17" s="47"/>
    </row>
    <row r="18" spans="1:2" x14ac:dyDescent="0.25">
      <c r="A18" s="40" t="s">
        <v>147</v>
      </c>
      <c r="B18" s="48">
        <v>45196</v>
      </c>
    </row>
    <row r="19" spans="1:2" x14ac:dyDescent="0.25">
      <c r="A19" s="40" t="s">
        <v>148</v>
      </c>
      <c r="B19" s="48">
        <v>45383</v>
      </c>
    </row>
    <row r="20" spans="1:2" x14ac:dyDescent="0.25">
      <c r="A20" s="40" t="s">
        <v>149</v>
      </c>
      <c r="B20" s="47" t="s">
        <v>158</v>
      </c>
    </row>
    <row r="21" spans="1:2" x14ac:dyDescent="0.25">
      <c r="A21" s="40" t="s">
        <v>396</v>
      </c>
      <c r="B21" s="47" t="s">
        <v>78</v>
      </c>
    </row>
    <row r="23" spans="1:2" x14ac:dyDescent="0.25">
      <c r="A23" s="23" t="str">
        <f>HYPERLINK("#'Factor List'!A1", "Back to Factor List")</f>
        <v>Back to Factor List</v>
      </c>
      <c r="B23" s="23" t="str">
        <f>HYPERLINK("#'Assumptions'!A1", "Assumptions")</f>
        <v>Assumptions</v>
      </c>
    </row>
    <row r="26" spans="1:2" s="57" customFormat="1" ht="26" x14ac:dyDescent="0.25">
      <c r="A26" s="56" t="s">
        <v>388</v>
      </c>
      <c r="B26" s="56" t="s">
        <v>444</v>
      </c>
    </row>
    <row r="27" spans="1:2" x14ac:dyDescent="0.25">
      <c r="A27" s="43">
        <v>0</v>
      </c>
      <c r="B27" s="44">
        <v>1</v>
      </c>
    </row>
    <row r="28" spans="1:2" x14ac:dyDescent="0.25">
      <c r="A28" s="43">
        <v>1</v>
      </c>
      <c r="B28" s="44">
        <v>1.02</v>
      </c>
    </row>
    <row r="29" spans="1:2" x14ac:dyDescent="0.25">
      <c r="A29" s="43">
        <v>2</v>
      </c>
      <c r="B29" s="44">
        <v>1.04</v>
      </c>
    </row>
    <row r="30" spans="1:2" x14ac:dyDescent="0.25">
      <c r="A30" s="43">
        <v>3</v>
      </c>
      <c r="B30" s="44">
        <v>1.06</v>
      </c>
    </row>
    <row r="31" spans="1:2" x14ac:dyDescent="0.25">
      <c r="A31" s="43">
        <v>4</v>
      </c>
      <c r="B31" s="44">
        <v>1.08</v>
      </c>
    </row>
    <row r="32" spans="1:2" x14ac:dyDescent="0.25">
      <c r="A32" s="43">
        <v>5</v>
      </c>
      <c r="B32" s="44">
        <v>1.1000000000000001</v>
      </c>
    </row>
    <row r="33" spans="1:2" x14ac:dyDescent="0.25">
      <c r="A33" s="43">
        <v>6</v>
      </c>
      <c r="B33" s="44">
        <v>1.1299999999999999</v>
      </c>
    </row>
    <row r="34" spans="1:2" x14ac:dyDescent="0.25">
      <c r="A34" s="43">
        <v>7</v>
      </c>
      <c r="B34" s="44">
        <v>1.1499999999999999</v>
      </c>
    </row>
    <row r="35" spans="1:2" x14ac:dyDescent="0.25">
      <c r="A35" s="43">
        <v>8</v>
      </c>
      <c r="B35" s="44">
        <v>1.17</v>
      </c>
    </row>
    <row r="36" spans="1:2" x14ac:dyDescent="0.25">
      <c r="A36" s="43">
        <v>9</v>
      </c>
      <c r="B36" s="44">
        <v>1.2</v>
      </c>
    </row>
    <row r="37" spans="1:2" x14ac:dyDescent="0.25">
      <c r="A37" s="43">
        <v>10</v>
      </c>
      <c r="B37" s="44">
        <v>1.22</v>
      </c>
    </row>
    <row r="38" spans="1:2" x14ac:dyDescent="0.25">
      <c r="A38" s="43">
        <v>11</v>
      </c>
      <c r="B38" s="44">
        <v>1.24</v>
      </c>
    </row>
    <row r="39" spans="1:2" x14ac:dyDescent="0.25">
      <c r="A39" s="43">
        <v>12</v>
      </c>
      <c r="B39" s="44">
        <v>1.27</v>
      </c>
    </row>
    <row r="40" spans="1:2" x14ac:dyDescent="0.25">
      <c r="A40" s="43">
        <v>13</v>
      </c>
      <c r="B40" s="44">
        <v>1.29</v>
      </c>
    </row>
    <row r="41" spans="1:2" x14ac:dyDescent="0.25">
      <c r="A41" s="43">
        <v>14</v>
      </c>
      <c r="B41" s="44">
        <v>1.32</v>
      </c>
    </row>
    <row r="42" spans="1:2" x14ac:dyDescent="0.25">
      <c r="A42" s="43">
        <v>15</v>
      </c>
      <c r="B42" s="44">
        <v>1.35</v>
      </c>
    </row>
    <row r="43" spans="1:2" x14ac:dyDescent="0.25">
      <c r="A43" s="43">
        <v>16</v>
      </c>
      <c r="B43" s="44">
        <v>1.37</v>
      </c>
    </row>
    <row r="44" spans="1:2" x14ac:dyDescent="0.25">
      <c r="A44" s="43">
        <v>17</v>
      </c>
      <c r="B44" s="44">
        <v>1.4</v>
      </c>
    </row>
    <row r="45" spans="1:2" x14ac:dyDescent="0.25">
      <c r="A45" s="43">
        <v>18</v>
      </c>
      <c r="B45" s="44">
        <v>1.43</v>
      </c>
    </row>
    <row r="46" spans="1:2" x14ac:dyDescent="0.25">
      <c r="A46" s="43">
        <v>19</v>
      </c>
      <c r="B46" s="44">
        <v>1.46</v>
      </c>
    </row>
    <row r="47" spans="1:2" x14ac:dyDescent="0.25">
      <c r="A47" s="43">
        <v>20</v>
      </c>
      <c r="B47" s="44">
        <v>1.49</v>
      </c>
    </row>
    <row r="48" spans="1:2" x14ac:dyDescent="0.25">
      <c r="A48" s="43">
        <v>21</v>
      </c>
      <c r="B48" s="44">
        <v>1.52</v>
      </c>
    </row>
    <row r="49" spans="1:2" x14ac:dyDescent="0.25">
      <c r="A49" s="43">
        <v>22</v>
      </c>
      <c r="B49" s="44">
        <v>1.55</v>
      </c>
    </row>
    <row r="50" spans="1:2" x14ac:dyDescent="0.25">
      <c r="A50" s="43">
        <v>23</v>
      </c>
      <c r="B50" s="44">
        <v>1.58</v>
      </c>
    </row>
    <row r="51" spans="1:2" x14ac:dyDescent="0.25">
      <c r="A51" s="43">
        <v>24</v>
      </c>
      <c r="B51" s="44">
        <v>1.61</v>
      </c>
    </row>
    <row r="52" spans="1:2" x14ac:dyDescent="0.25">
      <c r="A52" s="43">
        <v>25</v>
      </c>
      <c r="B52" s="44">
        <v>1.64</v>
      </c>
    </row>
    <row r="53" spans="1:2" x14ac:dyDescent="0.25">
      <c r="A53" s="43">
        <v>26</v>
      </c>
      <c r="B53" s="44">
        <v>1.67</v>
      </c>
    </row>
    <row r="54" spans="1:2" x14ac:dyDescent="0.25">
      <c r="A54" s="43">
        <v>27</v>
      </c>
      <c r="B54" s="44">
        <v>1.71</v>
      </c>
    </row>
    <row r="55" spans="1:2" x14ac:dyDescent="0.25">
      <c r="A55" s="43">
        <v>28</v>
      </c>
      <c r="B55" s="44">
        <v>1.74</v>
      </c>
    </row>
    <row r="56" spans="1:2" x14ac:dyDescent="0.25">
      <c r="A56" s="43">
        <v>29</v>
      </c>
      <c r="B56" s="44">
        <v>1.78</v>
      </c>
    </row>
    <row r="57" spans="1:2" x14ac:dyDescent="0.25">
      <c r="A57" s="43">
        <v>30</v>
      </c>
      <c r="B57" s="44">
        <v>1.81</v>
      </c>
    </row>
    <row r="58" spans="1:2" x14ac:dyDescent="0.25">
      <c r="A58" s="43">
        <v>31</v>
      </c>
      <c r="B58" s="44">
        <v>1.85</v>
      </c>
    </row>
    <row r="59" spans="1:2" x14ac:dyDescent="0.25">
      <c r="A59" s="43">
        <v>32</v>
      </c>
      <c r="B59" s="44">
        <v>1.88</v>
      </c>
    </row>
    <row r="60" spans="1:2" x14ac:dyDescent="0.25">
      <c r="A60" s="43">
        <v>33</v>
      </c>
      <c r="B60" s="44">
        <v>1.92</v>
      </c>
    </row>
    <row r="61" spans="1:2" x14ac:dyDescent="0.25">
      <c r="A61" s="43">
        <v>34</v>
      </c>
      <c r="B61" s="44">
        <v>1.96</v>
      </c>
    </row>
    <row r="62" spans="1:2" x14ac:dyDescent="0.25">
      <c r="A62" s="43">
        <v>35</v>
      </c>
      <c r="B62" s="44">
        <v>2</v>
      </c>
    </row>
    <row r="63" spans="1:2" x14ac:dyDescent="0.25">
      <c r="A63" s="43">
        <v>36</v>
      </c>
      <c r="B63" s="44">
        <v>2.04</v>
      </c>
    </row>
    <row r="64" spans="1:2" x14ac:dyDescent="0.25">
      <c r="A64" s="43">
        <v>37</v>
      </c>
      <c r="B64" s="44">
        <v>2.08</v>
      </c>
    </row>
    <row r="65" spans="1:2" x14ac:dyDescent="0.25">
      <c r="A65" s="43">
        <v>38</v>
      </c>
      <c r="B65" s="44">
        <v>2.12</v>
      </c>
    </row>
    <row r="66" spans="1:2" x14ac:dyDescent="0.25">
      <c r="A66" s="43">
        <v>39</v>
      </c>
      <c r="B66" s="44">
        <v>2.16</v>
      </c>
    </row>
    <row r="67" spans="1:2" x14ac:dyDescent="0.25">
      <c r="A67" s="43">
        <v>40</v>
      </c>
      <c r="B67" s="44">
        <v>2.21</v>
      </c>
    </row>
  </sheetData>
  <sheetProtection algorithmName="SHA-512" hashValue="9ePLfvFqgdJjR6gFGBixU3zYX1LFD+hhGZMZd3XNDED+IafYX1AiurSIjjTNrajK6MSTB2FxUNrmxYvMCFDeIw==" saltValue="4yv6mTWw4WJtAoMa/eN6pw==" spinCount="100000" sheet="1" objects="1" scenarios="1"/>
  <conditionalFormatting sqref="A6:A21">
    <cfRule type="expression" dxfId="9" priority="1" stopIfTrue="1">
      <formula>MOD(ROW(),2)=0</formula>
    </cfRule>
    <cfRule type="expression" dxfId="8" priority="2" stopIfTrue="1">
      <formula>MOD(ROW(),2)&lt;&gt;0</formula>
    </cfRule>
  </conditionalFormatting>
  <conditionalFormatting sqref="B6:B21">
    <cfRule type="expression" dxfId="7" priority="3" stopIfTrue="1">
      <formula>MOD(ROW(),2)=0</formula>
    </cfRule>
    <cfRule type="expression" dxfId="6" priority="4" stopIfTrue="1">
      <formula>MOD(ROW(),2)&lt;&gt;0</formula>
    </cfRule>
  </conditionalFormatting>
  <conditionalFormatting sqref="A26:A67">
    <cfRule type="expression" dxfId="5" priority="5" stopIfTrue="1">
      <formula>MOD(ROW(),2)=0</formula>
    </cfRule>
    <cfRule type="expression" dxfId="4" priority="6" stopIfTrue="1">
      <formula>MOD(ROW(),2)&lt;&gt;0</formula>
    </cfRule>
  </conditionalFormatting>
  <conditionalFormatting sqref="B26:B67">
    <cfRule type="expression" dxfId="3" priority="7" stopIfTrue="1">
      <formula>MOD(ROW(),2)=0</formula>
    </cfRule>
    <cfRule type="expression" dxfId="2" priority="8" stopIfTrue="1">
      <formula>MOD(ROW(),2)&lt;&gt;0</formula>
    </cfRule>
  </conditionalFormatting>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Fire_S - Consolidated Factor Spreadsheet</v>
      </c>
    </row>
    <row r="3" spans="1:2" s="1" customFormat="1" ht="15.5" x14ac:dyDescent="0.35">
      <c r="A3" s="30" t="s">
        <v>2</v>
      </c>
      <c r="B3" s="3" t="str">
        <f>TABLE_FACTOR_TYPE_1 &amp; " - x-" &amp; TABLE_SERIES_NUMBER_1</f>
        <v xml:space="preserve"> - x-</v>
      </c>
    </row>
    <row r="6" spans="1:2" x14ac:dyDescent="0.25">
      <c r="A6" t="s">
        <v>390</v>
      </c>
      <c r="B6" t="s">
        <v>391</v>
      </c>
    </row>
    <row r="7" spans="1:2" x14ac:dyDescent="0.25">
      <c r="A7" t="s">
        <v>392</v>
      </c>
    </row>
    <row r="8" spans="1:2" x14ac:dyDescent="0.25">
      <c r="A8" t="s">
        <v>138</v>
      </c>
    </row>
    <row r="9" spans="1:2" x14ac:dyDescent="0.25">
      <c r="A9" t="s">
        <v>139</v>
      </c>
    </row>
    <row r="10" spans="1:2" x14ac:dyDescent="0.25">
      <c r="A10" t="s">
        <v>6</v>
      </c>
    </row>
    <row r="11" spans="1:2" x14ac:dyDescent="0.25">
      <c r="A11" t="s">
        <v>140</v>
      </c>
    </row>
    <row r="12" spans="1:2" x14ac:dyDescent="0.25">
      <c r="A12" t="s">
        <v>141</v>
      </c>
    </row>
    <row r="13" spans="1:2" x14ac:dyDescent="0.25">
      <c r="A13" t="s">
        <v>393</v>
      </c>
    </row>
    <row r="14" spans="1:2" x14ac:dyDescent="0.25">
      <c r="A14" t="s">
        <v>143</v>
      </c>
    </row>
    <row r="15" spans="1:2" x14ac:dyDescent="0.25">
      <c r="A15" t="s">
        <v>394</v>
      </c>
    </row>
    <row r="16" spans="1:2" x14ac:dyDescent="0.25">
      <c r="A16" t="s">
        <v>145</v>
      </c>
    </row>
    <row r="17" spans="1:2" x14ac:dyDescent="0.25">
      <c r="A17" s="24" t="s">
        <v>395</v>
      </c>
    </row>
    <row r="18" spans="1:2" x14ac:dyDescent="0.25">
      <c r="A18" t="s">
        <v>147</v>
      </c>
    </row>
    <row r="19" spans="1:2" x14ac:dyDescent="0.25">
      <c r="A19" t="s">
        <v>148</v>
      </c>
    </row>
    <row r="20" spans="1:2" x14ac:dyDescent="0.25">
      <c r="A20" t="s">
        <v>149</v>
      </c>
    </row>
    <row r="21" spans="1:2" x14ac:dyDescent="0.25">
      <c r="A21" t="s">
        <v>396</v>
      </c>
    </row>
    <row r="23" spans="1:2" x14ac:dyDescent="0.25">
      <c r="A23" s="23" t="str">
        <f>HYPERLINK("#'Factor List'!A1", "Back to Factor List")</f>
        <v>Back to Factor List</v>
      </c>
      <c r="B23" s="23" t="str">
        <f>HYPERLINK("#'Assumptions'!A1", "Assumptions")</f>
        <v>Assumptions</v>
      </c>
    </row>
  </sheetData>
  <sheetProtection algorithmName="SHA-512" hashValue="fCQi4huPMf4WxKy6I6IX6TdiRJG7/FtJN+mWbx6+Vvk9no7cgF82xBd05zW9n/cNIH4ZvDjbOlPaHPVvP+92sQ==" saltValue="KJLh/x5hcVuBYumf+IVkQA==" spinCount="100000" sheet="1" objects="1" scenarios="1"/>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GADWRKGRPACTUA-1580777631-151728</_dlc_DocId>
    <_dlc_DocIdUrl xmlns="f69fd3ce-e1df-49de-b78d-1d800e75d0a3">
      <Url>https://tris42.sharepoint.com/sites/gad_wrkgrp_actuarial/_layouts/15/DocIdRedir.aspx?ID=GADWRKGRPACTUA-1580777631-151728</Url>
      <Description>GADWRKGRPACTUA-1580777631-151728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0cf13d754c3f473c215d54c601c9c550">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af880295782e551f8a70a17292480657"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2A91F8-47F2-4E1B-9942-1F23C02D827D}">
  <ds:schemaRefs>
    <ds:schemaRef ds:uri="f69fd3ce-e1df-49de-b78d-1d800e75d0a3"/>
    <ds:schemaRef ds:uri="http://schemas.microsoft.com/office/2006/documentManagement/types"/>
    <ds:schemaRef ds:uri="http://schemas.microsoft.com/office/infopath/2007/PartnerControls"/>
    <ds:schemaRef ds:uri="62c7038d-3aec-4dd4-8afa-8b92667eb25d"/>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B064931-37AE-48F4-A026-17A632D53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4.xml><?xml version="1.0" encoding="utf-8"?>
<ds:datastoreItem xmlns:ds="http://schemas.openxmlformats.org/officeDocument/2006/customXml" ds:itemID="{30FAA2A5-E045-458E-A7A9-69F57C5B74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91</vt:i4>
      </vt:variant>
      <vt:variant>
        <vt:lpstr>Named Ranges</vt:lpstr>
      </vt:variant>
      <vt:variant>
        <vt:i4>1487</vt:i4>
      </vt:variant>
    </vt:vector>
  </HeadingPairs>
  <TitlesOfParts>
    <vt:vector size="1578"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x-321</vt:lpstr>
      <vt:lpstr>x-322</vt:lpstr>
      <vt:lpstr>x-323</vt:lpstr>
      <vt:lpstr>x-324</vt:lpstr>
      <vt:lpstr>x-325</vt:lpstr>
      <vt:lpstr>x-326</vt:lpstr>
      <vt:lpstr>x-327</vt:lpstr>
      <vt:lpstr>x-328</vt:lpstr>
      <vt:lpstr>x-329</vt:lpstr>
      <vt:lpstr>x-330</vt:lpstr>
      <vt:lpstr>x-331</vt:lpstr>
      <vt:lpstr>x-401</vt:lpstr>
      <vt:lpstr>x-402</vt:lpstr>
      <vt:lpstr>x-403</vt:lpstr>
      <vt:lpstr>x-404</vt:lpstr>
      <vt:lpstr>x-405</vt:lpstr>
      <vt:lpstr>x-406 </vt:lpstr>
      <vt:lpstr>x-407</vt:lpstr>
      <vt:lpstr>x-501</vt:lpstr>
      <vt:lpstr>x-502</vt:lpstr>
      <vt:lpstr>x-503</vt:lpstr>
      <vt:lpstr>x-504</vt:lpstr>
      <vt:lpstr>x-505</vt:lpstr>
      <vt:lpstr>x-506</vt:lpstr>
      <vt:lpstr>x-507</vt:lpstr>
      <vt:lpstr>x-601</vt:lpstr>
      <vt:lpstr>x-602</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x-626</vt:lpstr>
      <vt:lpstr>x-627</vt:lpstr>
      <vt:lpstr>x-701</vt:lpstr>
      <vt:lpstr>x-702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'x-329'!TABLE_AGE_DEF_1</vt:lpstr>
      <vt:lpstr>'x-330'!TABLE_AGE_DEF_1</vt:lpstr>
      <vt:lpstr>'x-331'!TABLE_AGE_DEF_1</vt:lpstr>
      <vt:lpstr>'x-401'!TABLE_AGE_DEF_1</vt:lpstr>
      <vt:lpstr>'x-402'!TABLE_AGE_DEF_1</vt:lpstr>
      <vt:lpstr>'x-403'!TABLE_AGE_DEF_1</vt:lpstr>
      <vt:lpstr>'x-404'!TABLE_AGE_DEF_1</vt:lpstr>
      <vt:lpstr>'x-405'!TABLE_AGE_DEF_1</vt:lpstr>
      <vt:lpstr>'x-406 '!TABLE_AGE_DEF_1</vt:lpstr>
      <vt:lpstr>'x-407'!TABLE_AGE_DEF_1</vt:lpstr>
      <vt:lpstr>'x-501'!TABLE_AGE_DEF_1</vt:lpstr>
      <vt:lpstr>'x-502'!TABLE_AGE_DEF_1</vt:lpstr>
      <vt:lpstr>'x-503'!TABLE_AGE_DEF_1</vt:lpstr>
      <vt:lpstr>'x-504'!TABLE_AGE_DEF_1</vt:lpstr>
      <vt:lpstr>'x-505'!TABLE_AGE_DEF_1</vt:lpstr>
      <vt:lpstr>'x-506'!TABLE_AGE_DEF_1</vt:lpstr>
      <vt:lpstr>'x-507'!TABLE_AGE_DEF_1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'x-626'!TABLE_AGE_DEF_1</vt:lpstr>
      <vt:lpstr>'x-627'!TABLE_AGE_DEF_1</vt:lpstr>
      <vt:lpstr>'x-701'!TABLE_AGE_DEF_1</vt:lpstr>
      <vt:lpstr>'x-702'!TABLE_AGE_DEF_1</vt:lpstr>
      <vt:lpstr>'x-template'!TABLE_AGE_DEF_1</vt:lpstr>
      <vt:lpstr>'x-701'!TABLE_AGE_DEF_2</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'x-321'!TABLE_AREA_1</vt:lpstr>
      <vt:lpstr>'x-322'!TABLE_AREA_1</vt:lpstr>
      <vt:lpstr>'x-323'!TABLE_AREA_1</vt:lpstr>
      <vt:lpstr>'x-324'!TABLE_AREA_1</vt:lpstr>
      <vt:lpstr>'x-325'!TABLE_AREA_1</vt:lpstr>
      <vt:lpstr>'x-326'!TABLE_AREA_1</vt:lpstr>
      <vt:lpstr>'x-327'!TABLE_AREA_1</vt:lpstr>
      <vt:lpstr>'x-328'!TABLE_AREA_1</vt:lpstr>
      <vt:lpstr>'x-329'!TABLE_AREA_1</vt:lpstr>
      <vt:lpstr>'x-330'!TABLE_AREA_1</vt:lpstr>
      <vt:lpstr>'x-331'!TABLE_AREA_1</vt:lpstr>
      <vt:lpstr>'x-401'!TABLE_AREA_1</vt:lpstr>
      <vt:lpstr>'x-402'!TABLE_AREA_1</vt:lpstr>
      <vt:lpstr>'x-403'!TABLE_AREA_1</vt:lpstr>
      <vt:lpstr>'x-404'!TABLE_AREA_1</vt:lpstr>
      <vt:lpstr>'x-405'!TABLE_AREA_1</vt:lpstr>
      <vt:lpstr>'x-406 '!TABLE_AREA_1</vt:lpstr>
      <vt:lpstr>'x-407'!TABLE_AREA_1</vt:lpstr>
      <vt:lpstr>'x-501'!TABLE_AREA_1</vt:lpstr>
      <vt:lpstr>'x-502'!TABLE_AREA_1</vt:lpstr>
      <vt:lpstr>'x-503'!TABLE_AREA_1</vt:lpstr>
      <vt:lpstr>'x-504'!TABLE_AREA_1</vt:lpstr>
      <vt:lpstr>'x-505'!TABLE_AREA_1</vt:lpstr>
      <vt:lpstr>'x-507'!TABLE_AREA_1</vt:lpstr>
      <vt:lpstr>'x-601'!TABLE_AREA_1</vt:lpstr>
      <vt:lpstr>'x-602'!TABLE_AREA_1</vt:lpstr>
      <vt:lpstr>'x-603'!TABLE_AREA_1</vt:lpstr>
      <vt:lpstr>'x-604'!TABLE_AREA_1</vt:lpstr>
      <vt:lpstr>'x-605'!TABLE_AREA_1</vt:lpstr>
      <vt:lpstr>'x-608'!TABLE_AREA_1</vt:lpstr>
      <vt:lpstr>'x-609'!TABLE_AREA_1</vt:lpstr>
      <vt:lpstr>'x-610'!TABLE_AREA_1</vt:lpstr>
      <vt:lpstr>'x-611'!TABLE_AREA_1</vt:lpstr>
      <vt:lpstr>'x-612'!TABLE_AREA_1</vt:lpstr>
      <vt:lpstr>'x-613'!TABLE_AREA_1</vt:lpstr>
      <vt:lpstr>'x-614'!TABLE_AREA_1</vt:lpstr>
      <vt:lpstr>'x-617'!TABLE_AREA_1</vt:lpstr>
      <vt:lpstr>'x-618'!TABLE_AREA_1</vt:lpstr>
      <vt:lpstr>'x-619'!TABLE_AREA_1</vt:lpstr>
      <vt:lpstr>'x-620'!TABLE_AREA_1</vt:lpstr>
      <vt:lpstr>'x-621'!TABLE_AREA_1</vt:lpstr>
      <vt:lpstr>'x-622'!TABLE_AREA_1</vt:lpstr>
      <vt:lpstr>'x-701'!TABLE_AREA_1</vt:lpstr>
      <vt:lpstr>'x-702'!TABLE_AREA_1</vt:lpstr>
      <vt:lpstr>'x-701'!TABLE_AREA_2</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'x-329'!TABLE_ASSUMPTION_SET_1</vt:lpstr>
      <vt:lpstr>'x-330'!TABLE_ASSUMPTION_SET_1</vt:lpstr>
      <vt:lpstr>'x-331'!TABLE_ASSUMPTION_SET_1</vt:lpstr>
      <vt:lpstr>'x-401'!TABLE_ASSUMPTION_SET_1</vt:lpstr>
      <vt:lpstr>'x-402'!TABLE_ASSUMPTION_SET_1</vt:lpstr>
      <vt:lpstr>'x-403'!TABLE_ASSUMPTION_SET_1</vt:lpstr>
      <vt:lpstr>'x-404'!TABLE_ASSUMPTION_SET_1</vt:lpstr>
      <vt:lpstr>'x-405'!TABLE_ASSUMPTION_SET_1</vt:lpstr>
      <vt:lpstr>'x-406 '!TABLE_ASSUMPTION_SET_1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'x-507'!TABLE_ASSUMPTION_SET_1</vt:lpstr>
      <vt:lpstr>'x-601'!TABLE_ASSUMPTION_SET_1</vt:lpstr>
      <vt:lpstr>'x-602'!TABLE_ASSUMPTION_SET_1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'x-626'!TABLE_ASSUMPTION_SET_1</vt:lpstr>
      <vt:lpstr>'x-627'!TABLE_ASSUMPTION_SET_1</vt:lpstr>
      <vt:lpstr>'x-701'!TABLE_ASSUMPTION_SET_1</vt:lpstr>
      <vt:lpstr>'x-702'!TABLE_ASSUMPTION_SET_1</vt:lpstr>
      <vt:lpstr>'x-template'!TABLE_ASSUMPTION_SET_1</vt:lpstr>
      <vt:lpstr>'x-701'!TABLE_ASSUMPTION_SET_2</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'x-329'!TABLE_CLIENT_1</vt:lpstr>
      <vt:lpstr>'x-330'!TABLE_CLIENT_1</vt:lpstr>
      <vt:lpstr>'x-331'!TABLE_CLIENT_1</vt:lpstr>
      <vt:lpstr>'x-401'!TABLE_CLIENT_1</vt:lpstr>
      <vt:lpstr>'x-402'!TABLE_CLIENT_1</vt:lpstr>
      <vt:lpstr>'x-403'!TABLE_CLIENT_1</vt:lpstr>
      <vt:lpstr>'x-404'!TABLE_CLIENT_1</vt:lpstr>
      <vt:lpstr>'x-405'!TABLE_CLIENT_1</vt:lpstr>
      <vt:lpstr>'x-406 '!TABLE_CLIENT_1</vt:lpstr>
      <vt:lpstr>'x-407'!TABLE_CLIENT_1</vt:lpstr>
      <vt:lpstr>'x-501'!TABLE_CLIENT_1</vt:lpstr>
      <vt:lpstr>'x-502'!TABLE_CLIENT_1</vt:lpstr>
      <vt:lpstr>'x-503'!TABLE_CLIENT_1</vt:lpstr>
      <vt:lpstr>'x-504'!TABLE_CLIENT_1</vt:lpstr>
      <vt:lpstr>'x-505'!TABLE_CLIENT_1</vt:lpstr>
      <vt:lpstr>'x-506'!TABLE_CLIENT_1</vt:lpstr>
      <vt:lpstr>'x-507'!TABLE_CLIENT_1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'x-626'!TABLE_CLIENT_1</vt:lpstr>
      <vt:lpstr>'x-627'!TABLE_CLIENT_1</vt:lpstr>
      <vt:lpstr>'x-701'!TABLE_CLIENT_1</vt:lpstr>
      <vt:lpstr>'x-702'!TABLE_CLIENT_1</vt:lpstr>
      <vt:lpstr>'x-template'!TABLE_CLIENT_1</vt:lpstr>
      <vt:lpstr>'x-701'!TABLE_CLIENT_2</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'x-329'!TABLE_DATE_IMPLEMENTED_1</vt:lpstr>
      <vt:lpstr>'x-330'!TABLE_DATE_IMPLEMENTED_1</vt:lpstr>
      <vt:lpstr>'x-331'!TABLE_DATE_IMPLEMENTED_1</vt:lpstr>
      <vt:lpstr>'x-401'!TABLE_DATE_IMPLEMENTED_1</vt:lpstr>
      <vt:lpstr>'x-402'!TABLE_DATE_IMPLEMENTED_1</vt:lpstr>
      <vt:lpstr>'x-403'!TABLE_DATE_IMPLEMENTED_1</vt:lpstr>
      <vt:lpstr>'x-404'!TABLE_DATE_IMPLEMENTED_1</vt:lpstr>
      <vt:lpstr>'x-405'!TABLE_DATE_IMPLEMENTED_1</vt:lpstr>
      <vt:lpstr>'x-406 '!TABLE_DATE_IMPLEMENTED_1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'x-507'!TABLE_DATE_IMPLEMENTED_1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'x-626'!TABLE_DATE_IMPLEMENTED_1</vt:lpstr>
      <vt:lpstr>'x-627'!TABLE_DATE_IMPLEMENTED_1</vt:lpstr>
      <vt:lpstr>'x-701'!TABLE_DATE_IMPLEMENTED_1</vt:lpstr>
      <vt:lpstr>'x-702'!TABLE_DATE_IMPLEMENTED_1</vt:lpstr>
      <vt:lpstr>'x-template'!TABLE_DATE_IMPLEMENTED_1</vt:lpstr>
      <vt:lpstr>'x-701'!TABLE_DATE_IMPLEMENTED_2</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'x-329'!TABLE_DATE_ISSUED_1</vt:lpstr>
      <vt:lpstr>'x-330'!TABLE_DATE_ISSUED_1</vt:lpstr>
      <vt:lpstr>'x-331'!TABLE_DATE_ISSUED_1</vt:lpstr>
      <vt:lpstr>'x-401'!TABLE_DATE_ISSUED_1</vt:lpstr>
      <vt:lpstr>'x-402'!TABLE_DATE_ISSUED_1</vt:lpstr>
      <vt:lpstr>'x-403'!TABLE_DATE_ISSUED_1</vt:lpstr>
      <vt:lpstr>'x-404'!TABLE_DATE_ISSUED_1</vt:lpstr>
      <vt:lpstr>'x-405'!TABLE_DATE_ISSUED_1</vt:lpstr>
      <vt:lpstr>'x-406 '!TABLE_DATE_ISSUED_1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'x-507'!TABLE_DATE_ISSUED_1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'x-626'!TABLE_DATE_ISSUED_1</vt:lpstr>
      <vt:lpstr>'x-627'!TABLE_DATE_ISSUED_1</vt:lpstr>
      <vt:lpstr>'x-701'!TABLE_DATE_ISSUED_1</vt:lpstr>
      <vt:lpstr>'x-702'!TABLE_DATE_ISSUED_1</vt:lpstr>
      <vt:lpstr>'x-template'!TABLE_DATE_ISSUED_1</vt:lpstr>
      <vt:lpstr>'x-701'!TABLE_DATE_ISSUED_2</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'x-329'!TABLE_DESCRIPTION_1</vt:lpstr>
      <vt:lpstr>'x-330'!TABLE_DESCRIPTION_1</vt:lpstr>
      <vt:lpstr>'x-331'!TABLE_DESCRIPTION_1</vt:lpstr>
      <vt:lpstr>'x-401'!TABLE_DESCRIPTION_1</vt:lpstr>
      <vt:lpstr>'x-402'!TABLE_DESCRIPTION_1</vt:lpstr>
      <vt:lpstr>'x-403'!TABLE_DESCRIPTION_1</vt:lpstr>
      <vt:lpstr>'x-404'!TABLE_DESCRIPTION_1</vt:lpstr>
      <vt:lpstr>'x-405'!TABLE_DESCRIPTION_1</vt:lpstr>
      <vt:lpstr>'x-406 '!TABLE_DESCRIPTION_1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'x-507'!TABLE_DESCRIPTION_1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'x-626'!TABLE_DESCRIPTION_1</vt:lpstr>
      <vt:lpstr>'x-627'!TABLE_DESCRIPTION_1</vt:lpstr>
      <vt:lpstr>'x-701'!TABLE_DESCRIPTION_1</vt:lpstr>
      <vt:lpstr>'x-702'!TABLE_DESCRIPTION_1</vt:lpstr>
      <vt:lpstr>'x-template'!TABLE_DESCRIPTION_1</vt:lpstr>
      <vt:lpstr>'x-701'!TABLE_DESCRIPTION_2</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'x-329'!TABLE_FACTOR_STATUS_1</vt:lpstr>
      <vt:lpstr>'x-330'!TABLE_FACTOR_STATUS_1</vt:lpstr>
      <vt:lpstr>'x-331'!TABLE_FACTOR_STATUS_1</vt:lpstr>
      <vt:lpstr>'x-401'!TABLE_FACTOR_STATUS_1</vt:lpstr>
      <vt:lpstr>'x-402'!TABLE_FACTOR_STATUS_1</vt:lpstr>
      <vt:lpstr>'x-403'!TABLE_FACTOR_STATUS_1</vt:lpstr>
      <vt:lpstr>'x-404'!TABLE_FACTOR_STATUS_1</vt:lpstr>
      <vt:lpstr>'x-405'!TABLE_FACTOR_STATUS_1</vt:lpstr>
      <vt:lpstr>'x-406 '!TABLE_FACTOR_STATUS_1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'x-507'!TABLE_FACTOR_STATUS_1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'x-626'!TABLE_FACTOR_STATUS_1</vt:lpstr>
      <vt:lpstr>'x-627'!TABLE_FACTOR_STATUS_1</vt:lpstr>
      <vt:lpstr>'x-701'!TABLE_FACTOR_STATUS_1</vt:lpstr>
      <vt:lpstr>'x-702'!TABLE_FACTOR_STATUS_1</vt:lpstr>
      <vt:lpstr>'x-template'!TABLE_FACTOR_STATUS_1</vt:lpstr>
      <vt:lpstr>'x-701'!TABLE_FACTOR_STATUS_2</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'x-329'!TABLE_FACTOR_TYPE_1</vt:lpstr>
      <vt:lpstr>'x-330'!TABLE_FACTOR_TYPE_1</vt:lpstr>
      <vt:lpstr>'x-331'!TABLE_FACTOR_TYPE_1</vt:lpstr>
      <vt:lpstr>'x-401'!TABLE_FACTOR_TYPE_1</vt:lpstr>
      <vt:lpstr>'x-402'!TABLE_FACTOR_TYPE_1</vt:lpstr>
      <vt:lpstr>'x-403'!TABLE_FACTOR_TYPE_1</vt:lpstr>
      <vt:lpstr>'x-404'!TABLE_FACTOR_TYPE_1</vt:lpstr>
      <vt:lpstr>'x-405'!TABLE_FACTOR_TYPE_1</vt:lpstr>
      <vt:lpstr>'x-406 '!TABLE_FACTOR_TYPE_1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'x-507'!TABLE_FACTOR_TYPE_1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'x-626'!TABLE_FACTOR_TYPE_1</vt:lpstr>
      <vt:lpstr>'x-627'!TABLE_FACTOR_TYPE_1</vt:lpstr>
      <vt:lpstr>'x-701'!TABLE_FACTOR_TYPE_1</vt:lpstr>
      <vt:lpstr>'x-702'!TABLE_FACTOR_TYPE_1</vt:lpstr>
      <vt:lpstr>'x-template'!TABLE_FACTOR_TYPE_1</vt:lpstr>
      <vt:lpstr>'x-701'!TABLE_FACTOR_TYPE_2</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'x-329'!TABLE_GENDER_1</vt:lpstr>
      <vt:lpstr>'x-330'!TABLE_GENDER_1</vt:lpstr>
      <vt:lpstr>'x-331'!TABLE_GENDER_1</vt:lpstr>
      <vt:lpstr>'x-401'!TABLE_GENDER_1</vt:lpstr>
      <vt:lpstr>'x-402'!TABLE_GENDER_1</vt:lpstr>
      <vt:lpstr>'x-403'!TABLE_GENDER_1</vt:lpstr>
      <vt:lpstr>'x-404'!TABLE_GENDER_1</vt:lpstr>
      <vt:lpstr>'x-405'!TABLE_GENDER_1</vt:lpstr>
      <vt:lpstr>'x-406 '!TABLE_GENDER_1</vt:lpstr>
      <vt:lpstr>'x-407'!TABLE_GENDER_1</vt:lpstr>
      <vt:lpstr>'x-501'!TABLE_GENDER_1</vt:lpstr>
      <vt:lpstr>'x-502'!TABLE_GENDER_1</vt:lpstr>
      <vt:lpstr>'x-503'!TABLE_GENDER_1</vt:lpstr>
      <vt:lpstr>'x-504'!TABLE_GENDER_1</vt:lpstr>
      <vt:lpstr>'x-505'!TABLE_GENDER_1</vt:lpstr>
      <vt:lpstr>'x-506'!TABLE_GENDER_1</vt:lpstr>
      <vt:lpstr>'x-507'!TABLE_GENDER_1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'x-626'!TABLE_GENDER_1</vt:lpstr>
      <vt:lpstr>'x-627'!TABLE_GENDER_1</vt:lpstr>
      <vt:lpstr>'x-701'!TABLE_GENDER_1</vt:lpstr>
      <vt:lpstr>'x-702'!TABLE_GENDER_1</vt:lpstr>
      <vt:lpstr>'x-template'!TABLE_GENDER_1</vt:lpstr>
      <vt:lpstr>'x-701'!TABLE_GENDER_2</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'x-321'!TABLE_INFO_1</vt:lpstr>
      <vt:lpstr>'x-322'!TABLE_INFO_1</vt:lpstr>
      <vt:lpstr>'x-323'!TABLE_INFO_1</vt:lpstr>
      <vt:lpstr>'x-324'!TABLE_INFO_1</vt:lpstr>
      <vt:lpstr>'x-325'!TABLE_INFO_1</vt:lpstr>
      <vt:lpstr>'x-326'!TABLE_INFO_1</vt:lpstr>
      <vt:lpstr>'x-327'!TABLE_INFO_1</vt:lpstr>
      <vt:lpstr>'x-328'!TABLE_INFO_1</vt:lpstr>
      <vt:lpstr>'x-329'!TABLE_INFO_1</vt:lpstr>
      <vt:lpstr>'x-330'!TABLE_INFO_1</vt:lpstr>
      <vt:lpstr>'x-331'!TABLE_INFO_1</vt:lpstr>
      <vt:lpstr>'x-401'!TABLE_INFO_1</vt:lpstr>
      <vt:lpstr>'x-402'!TABLE_INFO_1</vt:lpstr>
      <vt:lpstr>'x-403'!TABLE_INFO_1</vt:lpstr>
      <vt:lpstr>'x-404'!TABLE_INFO_1</vt:lpstr>
      <vt:lpstr>'x-405'!TABLE_INFO_1</vt:lpstr>
      <vt:lpstr>'x-406 '!TABLE_INFO_1</vt:lpstr>
      <vt:lpstr>'x-407'!TABLE_INFO_1</vt:lpstr>
      <vt:lpstr>'x-501'!TABLE_INFO_1</vt:lpstr>
      <vt:lpstr>'x-502'!TABLE_INFO_1</vt:lpstr>
      <vt:lpstr>'x-503'!TABLE_INFO_1</vt:lpstr>
      <vt:lpstr>'x-504'!TABLE_INFO_1</vt:lpstr>
      <vt:lpstr>'x-505'!TABLE_INFO_1</vt:lpstr>
      <vt:lpstr>'x-506'!TABLE_INFO_1</vt:lpstr>
      <vt:lpstr>'x-507'!TABLE_INFO_1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'x-626'!TABLE_INFO_1</vt:lpstr>
      <vt:lpstr>'x-627'!TABLE_INFO_1</vt:lpstr>
      <vt:lpstr>'x-701'!TABLE_INFO_1</vt:lpstr>
      <vt:lpstr>'x-702'!TABLE_INFO_1</vt:lpstr>
      <vt:lpstr>'x-template'!TABLE_INFO_1</vt:lpstr>
      <vt:lpstr>'x-701'!TABLE_INFO_2</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'x-329'!TABLE_REFERENCE_1</vt:lpstr>
      <vt:lpstr>'x-330'!TABLE_REFERENCE_1</vt:lpstr>
      <vt:lpstr>'x-331'!TABLE_REFERENCE_1</vt:lpstr>
      <vt:lpstr>'x-401'!TABLE_REFERENCE_1</vt:lpstr>
      <vt:lpstr>'x-402'!TABLE_REFERENCE_1</vt:lpstr>
      <vt:lpstr>'x-403'!TABLE_REFERENCE_1</vt:lpstr>
      <vt:lpstr>'x-404'!TABLE_REFERENCE_1</vt:lpstr>
      <vt:lpstr>'x-405'!TABLE_REFERENCE_1</vt:lpstr>
      <vt:lpstr>'x-406 '!TABLE_REFERENCE_1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'x-507'!TABLE_REFERENCE_1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'x-626'!TABLE_REFERENCE_1</vt:lpstr>
      <vt:lpstr>'x-627'!TABLE_REFERENCE_1</vt:lpstr>
      <vt:lpstr>'x-701'!TABLE_REFERENCE_1</vt:lpstr>
      <vt:lpstr>'x-702'!TABLE_REFERENCE_1</vt:lpstr>
      <vt:lpstr>'x-template'!TABLE_REFERENCE_1</vt:lpstr>
      <vt:lpstr>'x-701'!TABLE_REFERENCE_2</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'x-329'!TABLE_REFERENCE_GUIDANCE_1</vt:lpstr>
      <vt:lpstr>'x-330'!TABLE_REFERENCE_GUIDANCE_1</vt:lpstr>
      <vt:lpstr>'x-331'!TABLE_REFERENCE_GUIDANCE_1</vt:lpstr>
      <vt:lpstr>'x-401'!TABLE_REFERENCE_GUIDANCE_1</vt:lpstr>
      <vt:lpstr>'x-402'!TABLE_REFERENCE_GUIDANCE_1</vt:lpstr>
      <vt:lpstr>'x-403'!TABLE_REFERENCE_GUIDANCE_1</vt:lpstr>
      <vt:lpstr>'x-404'!TABLE_REFERENCE_GUIDANCE_1</vt:lpstr>
      <vt:lpstr>'x-405'!TABLE_REFERENCE_GUIDANCE_1</vt:lpstr>
      <vt:lpstr>'x-406 '!TABLE_REFERENCE_GUIDANCE_1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'x-507'!TABLE_REFERENCE_GUIDANCE_1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'x-626'!TABLE_REFERENCE_GUIDANCE_1</vt:lpstr>
      <vt:lpstr>'x-627'!TABLE_REFERENCE_GUIDANCE_1</vt:lpstr>
      <vt:lpstr>'x-701'!TABLE_REFERENCE_GUIDANCE_1</vt:lpstr>
      <vt:lpstr>'x-702'!TABLE_REFERENCE_GUIDANCE_1</vt:lpstr>
      <vt:lpstr>'x-template'!TABLE_REFERENCE_GUIDANCE_1</vt:lpstr>
      <vt:lpstr>'x-701'!TABLE_REFERENCE_GUIDANCE_2</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'x-329'!TABLE_RELATED_1</vt:lpstr>
      <vt:lpstr>'x-330'!TABLE_RELATED_1</vt:lpstr>
      <vt:lpstr>'x-331'!TABLE_RELATED_1</vt:lpstr>
      <vt:lpstr>'x-401'!TABLE_RELATED_1</vt:lpstr>
      <vt:lpstr>'x-402'!TABLE_RELATED_1</vt:lpstr>
      <vt:lpstr>'x-403'!TABLE_RELATED_1</vt:lpstr>
      <vt:lpstr>'x-404'!TABLE_RELATED_1</vt:lpstr>
      <vt:lpstr>'x-405'!TABLE_RELATED_1</vt:lpstr>
      <vt:lpstr>'x-406 '!TABLE_RELATED_1</vt:lpstr>
      <vt:lpstr>'x-407'!TABLE_RELATED_1</vt:lpstr>
      <vt:lpstr>'x-501'!TABLE_RELATED_1</vt:lpstr>
      <vt:lpstr>'x-502'!TABLE_RELATED_1</vt:lpstr>
      <vt:lpstr>'x-503'!TABLE_RELATED_1</vt:lpstr>
      <vt:lpstr>'x-504'!TABLE_RELATED_1</vt:lpstr>
      <vt:lpstr>'x-505'!TABLE_RELATED_1</vt:lpstr>
      <vt:lpstr>'x-506'!TABLE_RELATED_1</vt:lpstr>
      <vt:lpstr>'x-507'!TABLE_RELATED_1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'x-626'!TABLE_RELATED_1</vt:lpstr>
      <vt:lpstr>'x-627'!TABLE_RELATED_1</vt:lpstr>
      <vt:lpstr>'x-701'!TABLE_RELATED_1</vt:lpstr>
      <vt:lpstr>'x-702'!TABLE_RELATED_1</vt:lpstr>
      <vt:lpstr>'x-template'!TABLE_RELATED_1</vt:lpstr>
      <vt:lpstr>'x-701'!TABLE_RELATED_2</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'x-329'!TABLE_SECTION_1</vt:lpstr>
      <vt:lpstr>'x-330'!TABLE_SECTION_1</vt:lpstr>
      <vt:lpstr>'x-331'!TABLE_SECTION_1</vt:lpstr>
      <vt:lpstr>'x-401'!TABLE_SECTION_1</vt:lpstr>
      <vt:lpstr>'x-402'!TABLE_SECTION_1</vt:lpstr>
      <vt:lpstr>'x-403'!TABLE_SECTION_1</vt:lpstr>
      <vt:lpstr>'x-404'!TABLE_SECTION_1</vt:lpstr>
      <vt:lpstr>'x-405'!TABLE_SECTION_1</vt:lpstr>
      <vt:lpstr>'x-406 '!TABLE_SECTION_1</vt:lpstr>
      <vt:lpstr>'x-407'!TABLE_SECTION_1</vt:lpstr>
      <vt:lpstr>'x-501'!TABLE_SECTION_1</vt:lpstr>
      <vt:lpstr>'x-502'!TABLE_SECTION_1</vt:lpstr>
      <vt:lpstr>'x-503'!TABLE_SECTION_1</vt:lpstr>
      <vt:lpstr>'x-504'!TABLE_SECTION_1</vt:lpstr>
      <vt:lpstr>'x-505'!TABLE_SECTION_1</vt:lpstr>
      <vt:lpstr>'x-506'!TABLE_SECTION_1</vt:lpstr>
      <vt:lpstr>'x-507'!TABLE_SECTION_1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'x-626'!TABLE_SECTION_1</vt:lpstr>
      <vt:lpstr>'x-627'!TABLE_SECTION_1</vt:lpstr>
      <vt:lpstr>'x-701'!TABLE_SECTION_1</vt:lpstr>
      <vt:lpstr>'x-702'!TABLE_SECTION_1</vt:lpstr>
      <vt:lpstr>'x-template'!TABLE_SECTION_1</vt:lpstr>
      <vt:lpstr>'x-701'!TABLE_SECTION_2</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'x-329'!TABLE_SECTION_NUMBER_1</vt:lpstr>
      <vt:lpstr>'x-330'!TABLE_SECTION_NUMBER_1</vt:lpstr>
      <vt:lpstr>'x-331'!TABLE_SECTION_NUMBER_1</vt:lpstr>
      <vt:lpstr>'x-401'!TABLE_SECTION_NUMBER_1</vt:lpstr>
      <vt:lpstr>'x-402'!TABLE_SECTION_NUMBER_1</vt:lpstr>
      <vt:lpstr>'x-403'!TABLE_SECTION_NUMBER_1</vt:lpstr>
      <vt:lpstr>'x-404'!TABLE_SECTION_NUMBER_1</vt:lpstr>
      <vt:lpstr>'x-405'!TABLE_SECTION_NUMBER_1</vt:lpstr>
      <vt:lpstr>'x-406 '!TABLE_SECTION_NUMBER_1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'x-507'!TABLE_SECTION_NUMBER_1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'x-626'!TABLE_SECTION_NUMBER_1</vt:lpstr>
      <vt:lpstr>'x-627'!TABLE_SECTION_NUMBER_1</vt:lpstr>
      <vt:lpstr>'x-701'!TABLE_SECTION_NUMBER_1</vt:lpstr>
      <vt:lpstr>'x-702'!TABLE_SECTION_NUMBER_1</vt:lpstr>
      <vt:lpstr>'x-template'!TABLE_SECTION_NUMBER_1</vt:lpstr>
      <vt:lpstr>'x-701'!TABLE_SECTION_NUMBER_2</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'x-329'!TABLE_SERIES_NUMBER_1</vt:lpstr>
      <vt:lpstr>'x-330'!TABLE_SERIES_NUMBER_1</vt:lpstr>
      <vt:lpstr>'x-331'!TABLE_SERIES_NUMBER_1</vt:lpstr>
      <vt:lpstr>'x-401'!TABLE_SERIES_NUMBER_1</vt:lpstr>
      <vt:lpstr>'x-402'!TABLE_SERIES_NUMBER_1</vt:lpstr>
      <vt:lpstr>'x-403'!TABLE_SERIES_NUMBER_1</vt:lpstr>
      <vt:lpstr>'x-404'!TABLE_SERIES_NUMBER_1</vt:lpstr>
      <vt:lpstr>'x-405'!TABLE_SERIES_NUMBER_1</vt:lpstr>
      <vt:lpstr>'x-406 '!TABLE_SERIES_NUMBER_1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'x-507'!TABLE_SERIES_NUMBER_1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'x-626'!TABLE_SERIES_NUMBER_1</vt:lpstr>
      <vt:lpstr>'x-627'!TABLE_SERIES_NUMBER_1</vt:lpstr>
      <vt:lpstr>'x-701'!TABLE_SERIES_NUMBER_1</vt:lpstr>
      <vt:lpstr>'x-702'!TABLE_SERIES_NUMBER_1</vt:lpstr>
      <vt:lpstr>'x-template'!TABLE_SERIES_NUMBER_1</vt:lpstr>
      <vt:lpstr>'x-701'!TABLE_SERIES_NUMBER_2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S Batch 1 New Template.xlsm</dc:title>
  <dc:subject/>
  <dc:creator>Garvin, Mathew - GAD</dc:creator>
  <cp:keywords/>
  <dc:description/>
  <cp:lastModifiedBy>Angel, Izaak - GAD</cp:lastModifiedBy>
  <cp:revision/>
  <dcterms:created xsi:type="dcterms:W3CDTF">2007-01-30T12:07:56Z</dcterms:created>
  <dcterms:modified xsi:type="dcterms:W3CDTF">2026-05-21T10:10:07Z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0x01010012B3620EAB1DF74A810920FA00BB7CA7</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3;#Other|309840bd-9611-477c-8426-e4d34e375949</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69a16075-3cc7-4a34-abf0-8cd6e1445555</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y fmtid="{D5CDD505-2E9C-101B-9397-08002B2CF9AE}" pid="26" name="HMT_SubTeamHTField0">
    <vt:lpwstr/>
  </property>
  <property fmtid="{D5CDD505-2E9C-101B-9397-08002B2CF9AE}" pid="27" name="HMT_TeamHTField0">
    <vt:lpwstr/>
  </property>
  <property fmtid="{D5CDD505-2E9C-101B-9397-08002B2CF9AE}" pid="28" name="HMT_CategoryHTField0">
    <vt:lpwstr/>
  </property>
  <property fmtid="{D5CDD505-2E9C-101B-9397-08002B2CF9AE}" pid="29" name="b9c42a306c8b47fcbaf8a41a71352f3a">
    <vt:lpwstr/>
  </property>
  <property fmtid="{D5CDD505-2E9C-101B-9397-08002B2CF9AE}" pid="30" name="HMT_GroupHTField0">
    <vt:lpwstr/>
  </property>
  <property fmtid="{D5CDD505-2E9C-101B-9397-08002B2CF9AE}" pid="31" name="TaxCatchAll">
    <vt:lpwstr>3;#Other|309840bd-9611-477c-8426-e4d34e375949</vt:lpwstr>
  </property>
  <property fmtid="{D5CDD505-2E9C-101B-9397-08002B2CF9AE}" pid="32" name="HMT_DocumentTypeHTField0">
    <vt:lpwstr>Other|309840bd-9611-477c-8426-e4d34e375949</vt:lpwstr>
  </property>
</Properties>
</file>