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fileSharing readOnlyRecommended="1"/>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Fire W/Factors &amp; Guidance/2026 Factor Review/Outputs/"/>
    </mc:Choice>
  </mc:AlternateContent>
  <xr:revisionPtr revIDLastSave="0" documentId="8_{E94F9ADE-A3E5-42A5-ACB0-86A04C36C7A1}" xr6:coauthVersionLast="47" xr6:coauthVersionMax="47" xr10:uidLastSave="{00000000-0000-0000-0000-000000000000}"/>
  <bookViews>
    <workbookView xWindow="12525" yWindow="-16320" windowWidth="29040" windowHeight="15720" tabRatio="834" firstSheet="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207" sheetId="22" r:id="rId12"/>
    <sheet name="x-208" sheetId="23" r:id="rId13"/>
    <sheet name="x-209" sheetId="24" r:id="rId14"/>
    <sheet name="x-210" sheetId="25" r:id="rId15"/>
    <sheet name="x-211" sheetId="26" r:id="rId16"/>
    <sheet name="x-212" sheetId="27" r:id="rId17"/>
    <sheet name="x-213" sheetId="28" r:id="rId18"/>
    <sheet name="x-214" sheetId="29" r:id="rId19"/>
    <sheet name="x-215" sheetId="30" r:id="rId20"/>
    <sheet name="x-220" sheetId="31" r:id="rId21"/>
    <sheet name="x-221" sheetId="32" r:id="rId22"/>
    <sheet name="x-301" sheetId="33" r:id="rId23"/>
    <sheet name="x-302" sheetId="34" r:id="rId24"/>
    <sheet name="x-303" sheetId="35" r:id="rId25"/>
    <sheet name="x-304" sheetId="36" r:id="rId26"/>
    <sheet name="x-305" sheetId="37" r:id="rId27"/>
    <sheet name="x-306" sheetId="38" r:id="rId28"/>
    <sheet name="x-307" sheetId="39" r:id="rId29"/>
    <sheet name="x-308" sheetId="40" r:id="rId30"/>
    <sheet name="x-309" sheetId="41" r:id="rId31"/>
    <sheet name="x-310" sheetId="42" r:id="rId32"/>
    <sheet name="x-311" sheetId="43" r:id="rId33"/>
    <sheet name="x-312" sheetId="44" r:id="rId34"/>
    <sheet name="x-313" sheetId="45" r:id="rId35"/>
    <sheet name="x-314" sheetId="46" r:id="rId36"/>
    <sheet name="x-315" sheetId="47" r:id="rId37"/>
    <sheet name="x-316" sheetId="48" r:id="rId38"/>
    <sheet name="x-317" sheetId="49" r:id="rId39"/>
    <sheet name="x-318" sheetId="50" r:id="rId40"/>
    <sheet name="x-319" sheetId="51" r:id="rId41"/>
    <sheet name="x-320" sheetId="52" r:id="rId42"/>
    <sheet name="x-321" sheetId="53" r:id="rId43"/>
    <sheet name="x-322" sheetId="54" r:id="rId44"/>
    <sheet name="x-323" sheetId="55" r:id="rId45"/>
    <sheet name="x-324" sheetId="56" r:id="rId46"/>
    <sheet name="x-325" sheetId="57" r:id="rId47"/>
    <sheet name="x-326" sheetId="58" r:id="rId48"/>
    <sheet name="x-327" sheetId="59" r:id="rId49"/>
    <sheet name="x-328" sheetId="60" r:id="rId50"/>
    <sheet name="x-401" sheetId="61" r:id="rId51"/>
    <sheet name="x-402" sheetId="62" r:id="rId52"/>
    <sheet name="x-403" sheetId="63" r:id="rId53"/>
    <sheet name="x-404" sheetId="64" r:id="rId54"/>
    <sheet name="x-405" sheetId="65" r:id="rId55"/>
    <sheet name="x-406" sheetId="66" r:id="rId56"/>
    <sheet name="x-407" sheetId="67" r:id="rId57"/>
    <sheet name="x-501" sheetId="68" r:id="rId58"/>
    <sheet name="x-502" sheetId="69" r:id="rId59"/>
    <sheet name="x-503" sheetId="70" r:id="rId60"/>
    <sheet name="x-504" sheetId="71" r:id="rId61"/>
    <sheet name="x-505" sheetId="72" r:id="rId62"/>
    <sheet name="x-506" sheetId="73" r:id="rId63"/>
    <sheet name="x-603" sheetId="74" r:id="rId64"/>
    <sheet name="x-604" sheetId="75" r:id="rId65"/>
    <sheet name="x-605" sheetId="76" r:id="rId66"/>
    <sheet name="x-606" sheetId="77" r:id="rId67"/>
    <sheet name="x-607" sheetId="78" r:id="rId68"/>
    <sheet name="x-608" sheetId="79" r:id="rId69"/>
    <sheet name="x-609" sheetId="80" r:id="rId70"/>
    <sheet name="x-610" sheetId="81" r:id="rId71"/>
    <sheet name="x-611" sheetId="82" r:id="rId72"/>
    <sheet name="x-612" sheetId="83" r:id="rId73"/>
    <sheet name="x-613" sheetId="84" r:id="rId74"/>
    <sheet name="x-614" sheetId="85" r:id="rId75"/>
    <sheet name="x-615" sheetId="86" r:id="rId76"/>
    <sheet name="x-616" sheetId="87" r:id="rId77"/>
    <sheet name="x-617" sheetId="88" r:id="rId78"/>
    <sheet name="x-618" sheetId="89" r:id="rId79"/>
    <sheet name="x-619" sheetId="90" r:id="rId80"/>
    <sheet name="x-620" sheetId="91" r:id="rId81"/>
    <sheet name="x-621" sheetId="92" r:id="rId82"/>
    <sheet name="x-622" sheetId="93" r:id="rId83"/>
    <sheet name="x-623" sheetId="94" r:id="rId84"/>
    <sheet name="x-624" sheetId="95" r:id="rId85"/>
    <sheet name="x-625" sheetId="96" r:id="rId86"/>
    <sheet name="x-626" sheetId="97" r:id="rId87"/>
    <sheet name="x-627" sheetId="98" r:id="rId88"/>
    <sheet name="x-701" sheetId="99" r:id="rId89"/>
    <sheet name="x-702" sheetId="100" r:id="rId90"/>
    <sheet name="x-802" sheetId="101" r:id="rId91"/>
    <sheet name="x-template" sheetId="14" state="hidden" r:id="rId92"/>
  </sheets>
  <definedNames>
    <definedName name="client_abbr">"Welsh Government"</definedName>
    <definedName name="client_name">"WG"</definedName>
    <definedName name="FACTOR_LIST_AGE_DEF">'Factor List'!$G$7</definedName>
    <definedName name="FACTOR_LIST_ASSUMPTION_SET">'Factor List'!$O$7</definedName>
    <definedName name="FACTOR_LIST_CLIENT">'Factor List'!$B$7</definedName>
    <definedName name="FACTOR_LIST_DATE_IMPLEMENTED">'Factor List'!$M$7</definedName>
    <definedName name="FACTOR_LIST_DATE_ISSUED">'Factor List'!$L$7</definedName>
    <definedName name="FACTOR_LIST_DESCRIPTION">'Factor List'!$E$7</definedName>
    <definedName name="FACTOR_LIST_FACTOR_STATUS">'Factor List'!$N$7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List'!#REF!</definedName>
    <definedName name="FACTOR_LIST_SECTION">'Factor List'!$C$7</definedName>
    <definedName name="FACTOR_LIST_SECTION_NUMBER">'Factor List'!$H$7</definedName>
    <definedName name="FACTOR_LIST_SERIES_NUMBER">'Factor List'!$I$7</definedName>
    <definedName name="scheme_abbr">"Fire_W"</definedName>
    <definedName name="scheme_name">"Firefighters' Pension Schemes (Wales)"</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'x-220'!$B$12</definedName>
    <definedName name="TABLE_AGE_DEF_1" localSheetId="21">'x-221'!$B$12</definedName>
    <definedName name="TABLE_AGE_DEF_1" localSheetId="22">'x-301'!$B$12</definedName>
    <definedName name="TABLE_AGE_DEF_1" localSheetId="23">'x-302'!$B$12</definedName>
    <definedName name="TABLE_AGE_DEF_1" localSheetId="24">'x-303'!$B$12</definedName>
    <definedName name="TABLE_AGE_DEF_1" localSheetId="25">'x-304'!$B$12</definedName>
    <definedName name="TABLE_AGE_DEF_1" localSheetId="26">'x-305'!$B$12</definedName>
    <definedName name="TABLE_AGE_DEF_1" localSheetId="27">'x-306'!$B$12</definedName>
    <definedName name="TABLE_AGE_DEF_1" localSheetId="28">'x-307'!$B$12</definedName>
    <definedName name="TABLE_AGE_DEF_1" localSheetId="29">'x-308'!$B$12</definedName>
    <definedName name="TABLE_AGE_DEF_1" localSheetId="30">'x-309'!$B$12</definedName>
    <definedName name="TABLE_AGE_DEF_1" localSheetId="31">'x-310'!$B$12</definedName>
    <definedName name="TABLE_AGE_DEF_1" localSheetId="32">'x-311'!$B$12</definedName>
    <definedName name="TABLE_AGE_DEF_1" localSheetId="33">'x-312'!$B$12</definedName>
    <definedName name="TABLE_AGE_DEF_1" localSheetId="34">'x-313'!$B$12</definedName>
    <definedName name="TABLE_AGE_DEF_1" localSheetId="35">'x-314'!$B$12</definedName>
    <definedName name="TABLE_AGE_DEF_1" localSheetId="36">'x-315'!$B$12</definedName>
    <definedName name="TABLE_AGE_DEF_1" localSheetId="37">'x-316'!$B$12</definedName>
    <definedName name="TABLE_AGE_DEF_1" localSheetId="38">'x-317'!$B$12</definedName>
    <definedName name="TABLE_AGE_DEF_1" localSheetId="39">'x-318'!$B$12</definedName>
    <definedName name="TABLE_AGE_DEF_1" localSheetId="40">'x-319'!$B$12</definedName>
    <definedName name="TABLE_AGE_DEF_1" localSheetId="41">'x-320'!$B$12</definedName>
    <definedName name="TABLE_AGE_DEF_1" localSheetId="42">'x-321'!$B$12</definedName>
    <definedName name="TABLE_AGE_DEF_1" localSheetId="43">'x-322'!$B$12</definedName>
    <definedName name="TABLE_AGE_DEF_1" localSheetId="44">'x-323'!$B$12</definedName>
    <definedName name="TABLE_AGE_DEF_1" localSheetId="45">'x-324'!$B$12</definedName>
    <definedName name="TABLE_AGE_DEF_1" localSheetId="46">'x-325'!$B$12</definedName>
    <definedName name="TABLE_AGE_DEF_1" localSheetId="47">'x-326'!$B$12</definedName>
    <definedName name="TABLE_AGE_DEF_1" localSheetId="48">'x-327'!$B$12</definedName>
    <definedName name="TABLE_AGE_DEF_1" localSheetId="49">'x-328'!$B$12</definedName>
    <definedName name="TABLE_AGE_DEF_1" localSheetId="50">'x-401'!$B$12</definedName>
    <definedName name="TABLE_AGE_DEF_1" localSheetId="51">'x-402'!$B$12</definedName>
    <definedName name="TABLE_AGE_DEF_1" localSheetId="52">'x-403'!$B$12</definedName>
    <definedName name="TABLE_AGE_DEF_1" localSheetId="53">'x-404'!$B$12</definedName>
    <definedName name="TABLE_AGE_DEF_1" localSheetId="54">'x-405'!$B$12</definedName>
    <definedName name="TABLE_AGE_DEF_1" localSheetId="55">'x-406'!$B$12</definedName>
    <definedName name="TABLE_AGE_DEF_1" localSheetId="56">'x-407'!$B$12</definedName>
    <definedName name="TABLE_AGE_DEF_1" localSheetId="57">'x-501'!$B$12</definedName>
    <definedName name="TABLE_AGE_DEF_1" localSheetId="58">'x-502'!$B$12</definedName>
    <definedName name="TABLE_AGE_DEF_1" localSheetId="59">'x-503'!$B$12</definedName>
    <definedName name="TABLE_AGE_DEF_1" localSheetId="60">'x-504'!$B$12</definedName>
    <definedName name="TABLE_AGE_DEF_1" localSheetId="61">'x-505'!$B$12</definedName>
    <definedName name="TABLE_AGE_DEF_1" localSheetId="62">'x-506'!$B$12</definedName>
    <definedName name="TABLE_AGE_DEF_1" localSheetId="63">'x-603'!$B$12</definedName>
    <definedName name="TABLE_AGE_DEF_1" localSheetId="64">'x-604'!$B$12</definedName>
    <definedName name="TABLE_AGE_DEF_1" localSheetId="65">'x-605'!$B$12</definedName>
    <definedName name="TABLE_AGE_DEF_1" localSheetId="66">'x-606'!$B$12</definedName>
    <definedName name="TABLE_AGE_DEF_1" localSheetId="67">'x-607'!$B$12</definedName>
    <definedName name="TABLE_AGE_DEF_1" localSheetId="68">'x-608'!$B$12</definedName>
    <definedName name="TABLE_AGE_DEF_1" localSheetId="69">'x-609'!$B$12</definedName>
    <definedName name="TABLE_AGE_DEF_1" localSheetId="70">'x-610'!$B$12</definedName>
    <definedName name="TABLE_AGE_DEF_1" localSheetId="71">'x-611'!$B$12</definedName>
    <definedName name="TABLE_AGE_DEF_1" localSheetId="72">'x-612'!$B$12</definedName>
    <definedName name="TABLE_AGE_DEF_1" localSheetId="73">'x-613'!$B$12</definedName>
    <definedName name="TABLE_AGE_DEF_1" localSheetId="74">'x-614'!$B$12</definedName>
    <definedName name="TABLE_AGE_DEF_1" localSheetId="75">'x-615'!$B$12</definedName>
    <definedName name="TABLE_AGE_DEF_1" localSheetId="76">'x-616'!$B$12</definedName>
    <definedName name="TABLE_AGE_DEF_1" localSheetId="77">'x-617'!$B$12</definedName>
    <definedName name="TABLE_AGE_DEF_1" localSheetId="78">'x-618'!$B$12</definedName>
    <definedName name="TABLE_AGE_DEF_1" localSheetId="79">'x-619'!$B$12</definedName>
    <definedName name="TABLE_AGE_DEF_1" localSheetId="80">'x-620'!$B$12</definedName>
    <definedName name="TABLE_AGE_DEF_1" localSheetId="81">'x-621'!$B$12</definedName>
    <definedName name="TABLE_AGE_DEF_1" localSheetId="82">'x-622'!$B$12</definedName>
    <definedName name="TABLE_AGE_DEF_1" localSheetId="83">'x-623'!$B$12</definedName>
    <definedName name="TABLE_AGE_DEF_1" localSheetId="84">'x-624'!$B$12</definedName>
    <definedName name="TABLE_AGE_DEF_1" localSheetId="85">'x-625'!$B$12</definedName>
    <definedName name="TABLE_AGE_DEF_1" localSheetId="86">'x-626'!$B$12</definedName>
    <definedName name="TABLE_AGE_DEF_1" localSheetId="87">'x-627'!$B$12</definedName>
    <definedName name="TABLE_AGE_DEF_1" localSheetId="88">'x-701'!$B$12</definedName>
    <definedName name="TABLE_AGE_DEF_1" localSheetId="89">'x-702'!$B$12</definedName>
    <definedName name="TABLE_AGE_DEF_1" localSheetId="90">'x-802'!$B$12</definedName>
    <definedName name="TABLE_AGE_DEF_1" localSheetId="91">'x-template'!$B$12</definedName>
    <definedName name="TABLE_AGE_DEF_2" localSheetId="88">'x-701'!$F$12</definedName>
    <definedName name="TABLE_AGE_DEF_2" localSheetId="90">'x-802'!$G$12</definedName>
    <definedName name="TABLE_AGE_DEF_3" localSheetId="90">'x-802'!$P$12</definedName>
    <definedName name="TABLE_AREA_1" localSheetId="5">'x-201'!$A$26:$D$68</definedName>
    <definedName name="TABLE_AREA_1" localSheetId="6">'x-202'!$A$26:$D$68</definedName>
    <definedName name="TABLE_AREA_1" localSheetId="7">'x-203'!$A$26:$C$73</definedName>
    <definedName name="TABLE_AREA_1" localSheetId="8">'x-204'!$A$26:$C$68</definedName>
    <definedName name="TABLE_AREA_1" localSheetId="9">'x-205'!$A$26:$C$31</definedName>
    <definedName name="TABLE_AREA_1" localSheetId="10">'x-206'!$A$26:$D$68</definedName>
    <definedName name="TABLE_AREA_1" localSheetId="11">'x-207'!$A$26:$D$68</definedName>
    <definedName name="TABLE_AREA_1" localSheetId="12">'x-208'!$A$26:$C$85</definedName>
    <definedName name="TABLE_AREA_1" localSheetId="13">'x-209'!$A$26:$C$85</definedName>
    <definedName name="TABLE_AREA_1" localSheetId="14">'x-210'!$A$26:$C$85</definedName>
    <definedName name="TABLE_AREA_1" localSheetId="15">'x-211'!$A$26:$C$85</definedName>
    <definedName name="TABLE_AREA_1" localSheetId="16">'x-212'!$A$26:$C$85</definedName>
    <definedName name="TABLE_AREA_1" localSheetId="17">'x-213'!$A$26:$C$85</definedName>
    <definedName name="TABLE_AREA_1" localSheetId="18">'x-214'!$A$26:$C$85</definedName>
    <definedName name="TABLE_AREA_1" localSheetId="19">'x-215'!$A$26:$C$85</definedName>
    <definedName name="TABLE_AREA_1" localSheetId="20">'x-220'!$A$26:$C$68</definedName>
    <definedName name="TABLE_AREA_1" localSheetId="21">'x-221'!$A$26:$C$68</definedName>
    <definedName name="TABLE_AREA_1" localSheetId="22">'x-301'!$A$26:$F$62</definedName>
    <definedName name="TABLE_AREA_1" localSheetId="23">'x-302'!$A$26:$F$62</definedName>
    <definedName name="TABLE_AREA_1" localSheetId="24">'x-303'!$A$26:$E$92</definedName>
    <definedName name="TABLE_AREA_1" localSheetId="25">'x-304'!$A$26:$E$92</definedName>
    <definedName name="TABLE_AREA_1" localSheetId="26">'x-305'!$A$26:$D$57</definedName>
    <definedName name="TABLE_AREA_1" localSheetId="27">'x-306'!$A$26:$D$57</definedName>
    <definedName name="TABLE_AREA_1" localSheetId="28">'x-307'!$A$26:$D$92</definedName>
    <definedName name="TABLE_AREA_1" localSheetId="29">'x-308'!$A$26:$D$92</definedName>
    <definedName name="TABLE_AREA_1" localSheetId="30">'x-309'!$A$26:$D$57</definedName>
    <definedName name="TABLE_AREA_1" localSheetId="31">'x-310'!$A$26:$D$57</definedName>
    <definedName name="TABLE_AREA_1" localSheetId="32">'x-311'!$A$26:$D$92</definedName>
    <definedName name="TABLE_AREA_1" localSheetId="33">'x-312'!$A$26:$D$92</definedName>
    <definedName name="TABLE_AREA_1" localSheetId="34">'x-313'!$A$26:$C$96</definedName>
    <definedName name="TABLE_AREA_1" localSheetId="35">'x-314'!$A$26:$C$96</definedName>
    <definedName name="TABLE_AREA_1" localSheetId="36">'x-315'!$A$26:$C$96</definedName>
    <definedName name="TABLE_AREA_1" localSheetId="37">'x-316'!$A$26:$E$94</definedName>
    <definedName name="TABLE_AREA_1" localSheetId="38">'x-317'!$A$26:$E$94</definedName>
    <definedName name="TABLE_AREA_1" localSheetId="39">'x-318'!$A$26:$K$38</definedName>
    <definedName name="TABLE_AREA_1" localSheetId="40">'x-319'!$A$26:$G$38</definedName>
    <definedName name="TABLE_AREA_1" localSheetId="41">'x-320'!$A$26:$AQ$38</definedName>
    <definedName name="TABLE_AREA_1" localSheetId="42">'x-321'!$A$26:$K$38</definedName>
    <definedName name="TABLE_AREA_1" localSheetId="43">'x-322'!$A$26:$F$38</definedName>
    <definedName name="TABLE_AREA_1" localSheetId="44">'x-323'!$A$26:$K$38</definedName>
    <definedName name="TABLE_AREA_1" localSheetId="45">'x-324'!$A$26:$K$38</definedName>
    <definedName name="TABLE_AREA_1" localSheetId="46">'x-325'!$A$26:$AV$38</definedName>
    <definedName name="TABLE_AREA_1" localSheetId="47">'x-326'!$A$26:$AQ$38</definedName>
    <definedName name="TABLE_AREA_1" localSheetId="48">'x-327'!$A$26:$B$39</definedName>
    <definedName name="TABLE_AREA_1" localSheetId="49">'x-328'!$A$26:$B$77</definedName>
    <definedName name="TABLE_AREA_1" localSheetId="50">'x-401'!$A$26:$M$36</definedName>
    <definedName name="TABLE_AREA_1" localSheetId="51">'x-402'!$A$26:$M$32</definedName>
    <definedName name="TABLE_AREA_1" localSheetId="52">'x-403'!$A$26:$M$40</definedName>
    <definedName name="TABLE_AREA_1" localSheetId="53">'x-404'!$A$26:$K$38</definedName>
    <definedName name="TABLE_AREA_1" localSheetId="54">'x-405'!$A$26:$K$38</definedName>
    <definedName name="TABLE_AREA_1" localSheetId="55">'x-406'!$A$26:$L$38</definedName>
    <definedName name="TABLE_AREA_1" localSheetId="56">'x-407'!$A$26:$L$38</definedName>
    <definedName name="TABLE_AREA_1" localSheetId="57">'x-501'!$A$26:$C$41</definedName>
    <definedName name="TABLE_AREA_1" localSheetId="58">'x-502'!$A$26:$B$101</definedName>
    <definedName name="TABLE_AREA_1" localSheetId="59">'x-503'!$A$26:$C$46</definedName>
    <definedName name="TABLE_AREA_1" localSheetId="60">'x-504'!$A$26:$B$101</definedName>
    <definedName name="TABLE_AREA_1" localSheetId="61">'x-505'!$A$26:$M$53</definedName>
    <definedName name="TABLE_AREA_1" localSheetId="62">'x-506'!$A$26:$B$27</definedName>
    <definedName name="TABLE_AREA_1" localSheetId="63">'x-603'!$A$26:$C$68</definedName>
    <definedName name="TABLE_AREA_1" localSheetId="64">'x-604'!$A$26:$C$41</definedName>
    <definedName name="TABLE_AREA_1" localSheetId="65">'x-605'!$A$26:$E$73</definedName>
    <definedName name="TABLE_AREA_1" localSheetId="66">'x-606'!$A$26:$E$41</definedName>
    <definedName name="TABLE_AREA_1" localSheetId="67">'x-607'!$A$26:$E$76</definedName>
    <definedName name="TABLE_AREA_1" localSheetId="68">'x-608'!$A$26:$E$76</definedName>
    <definedName name="TABLE_AREA_1" localSheetId="69">'x-609'!$A$26:$C$47</definedName>
    <definedName name="TABLE_AREA_1" localSheetId="70">'x-610'!$A$26:$C$82</definedName>
    <definedName name="TABLE_AREA_1" localSheetId="71">'x-611'!$A$26:$K$38</definedName>
    <definedName name="TABLE_AREA_1" localSheetId="72">'x-612'!$A$26:$G$38</definedName>
    <definedName name="TABLE_AREA_1" localSheetId="73">'x-613'!$A$26:$AQ$38</definedName>
    <definedName name="TABLE_AREA_1" localSheetId="74">'x-614'!$A$26:$K$38</definedName>
    <definedName name="TABLE_AREA_1" localSheetId="75">'x-615'!$A$26:$K$38</definedName>
    <definedName name="TABLE_AREA_1" localSheetId="76">'x-616'!$A$26:$F$38</definedName>
    <definedName name="TABLE_AREA_1" localSheetId="77">'x-617'!$A$26:$K$38</definedName>
    <definedName name="TABLE_AREA_1" localSheetId="78">'x-618'!$A$26:$AV$38</definedName>
    <definedName name="TABLE_AREA_1" localSheetId="79">'x-619'!$A$26:$AQ$38</definedName>
    <definedName name="TABLE_AREA_1" localSheetId="80">'x-620'!$A$26:$B$77</definedName>
    <definedName name="TABLE_AREA_1" localSheetId="81">'x-621'!$A$26:$B$39</definedName>
    <definedName name="TABLE_AREA_1" localSheetId="84">'x-624'!#REF!</definedName>
    <definedName name="TABLE_AREA_1" localSheetId="86">'x-626'!#REF!</definedName>
    <definedName name="TABLE_AREA_1" localSheetId="88">'x-701'!$A$26:$B$68</definedName>
    <definedName name="TABLE_AREA_1" localSheetId="89">'x-702'!$A$26:$B$67</definedName>
    <definedName name="TABLE_AREA_1" localSheetId="90">'x-802'!$A$26:$C$31</definedName>
    <definedName name="TABLE_AREA_2" localSheetId="88">'x-701'!$E$26:$F$27</definedName>
    <definedName name="TABLE_AREA_2" localSheetId="90">'x-802'!$F$26:$G$36</definedName>
    <definedName name="TABLE_AREA_3" localSheetId="90">'x-802'!$J$26:$K$31</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'x-220'!$B$21</definedName>
    <definedName name="TABLE_ASSUMPTION_SET_1" localSheetId="21">'x-221'!$B$21</definedName>
    <definedName name="TABLE_ASSUMPTION_SET_1" localSheetId="22">'x-301'!$B$21</definedName>
    <definedName name="TABLE_ASSUMPTION_SET_1" localSheetId="23">'x-302'!$B$21</definedName>
    <definedName name="TABLE_ASSUMPTION_SET_1" localSheetId="24">'x-303'!$B$21</definedName>
    <definedName name="TABLE_ASSUMPTION_SET_1" localSheetId="25">'x-304'!$B$21</definedName>
    <definedName name="TABLE_ASSUMPTION_SET_1" localSheetId="26">'x-305'!$B$21</definedName>
    <definedName name="TABLE_ASSUMPTION_SET_1" localSheetId="27">'x-306'!$B$21</definedName>
    <definedName name="TABLE_ASSUMPTION_SET_1" localSheetId="28">'x-307'!$B$21</definedName>
    <definedName name="TABLE_ASSUMPTION_SET_1" localSheetId="29">'x-308'!$B$21</definedName>
    <definedName name="TABLE_ASSUMPTION_SET_1" localSheetId="30">'x-309'!$B$21</definedName>
    <definedName name="TABLE_ASSUMPTION_SET_1" localSheetId="31">'x-310'!$B$21</definedName>
    <definedName name="TABLE_ASSUMPTION_SET_1" localSheetId="32">'x-311'!$B$21</definedName>
    <definedName name="TABLE_ASSUMPTION_SET_1" localSheetId="33">'x-312'!$B$21</definedName>
    <definedName name="TABLE_ASSUMPTION_SET_1" localSheetId="34">'x-313'!$B$21</definedName>
    <definedName name="TABLE_ASSUMPTION_SET_1" localSheetId="35">'x-314'!$B$21</definedName>
    <definedName name="TABLE_ASSUMPTION_SET_1" localSheetId="36">'x-315'!$B$21</definedName>
    <definedName name="TABLE_ASSUMPTION_SET_1" localSheetId="37">'x-316'!$B$21</definedName>
    <definedName name="TABLE_ASSUMPTION_SET_1" localSheetId="38">'x-317'!$B$21</definedName>
    <definedName name="TABLE_ASSUMPTION_SET_1" localSheetId="39">'x-318'!$B$21</definedName>
    <definedName name="TABLE_ASSUMPTION_SET_1" localSheetId="40">'x-319'!$B$21</definedName>
    <definedName name="TABLE_ASSUMPTION_SET_1" localSheetId="41">'x-320'!$B$21</definedName>
    <definedName name="TABLE_ASSUMPTION_SET_1" localSheetId="42">'x-321'!$B$21</definedName>
    <definedName name="TABLE_ASSUMPTION_SET_1" localSheetId="43">'x-322'!$B$21</definedName>
    <definedName name="TABLE_ASSUMPTION_SET_1" localSheetId="44">'x-323'!$B$21</definedName>
    <definedName name="TABLE_ASSUMPTION_SET_1" localSheetId="45">'x-324'!$B$21</definedName>
    <definedName name="TABLE_ASSUMPTION_SET_1" localSheetId="46">'x-325'!$B$21</definedName>
    <definedName name="TABLE_ASSUMPTION_SET_1" localSheetId="47">'x-326'!$B$21</definedName>
    <definedName name="TABLE_ASSUMPTION_SET_1" localSheetId="48">'x-327'!$B$21</definedName>
    <definedName name="TABLE_ASSUMPTION_SET_1" localSheetId="49">'x-328'!$B$21</definedName>
    <definedName name="TABLE_ASSUMPTION_SET_1" localSheetId="50">'x-401'!$B$21</definedName>
    <definedName name="TABLE_ASSUMPTION_SET_1" localSheetId="51">'x-402'!$B$21</definedName>
    <definedName name="TABLE_ASSUMPTION_SET_1" localSheetId="52">'x-403'!$B$21</definedName>
    <definedName name="TABLE_ASSUMPTION_SET_1" localSheetId="53">'x-404'!$B$21</definedName>
    <definedName name="TABLE_ASSUMPTION_SET_1" localSheetId="54">'x-405'!$B$21</definedName>
    <definedName name="TABLE_ASSUMPTION_SET_1" localSheetId="55">'x-406'!$B$21</definedName>
    <definedName name="TABLE_ASSUMPTION_SET_1" localSheetId="56">'x-407'!$B$21</definedName>
    <definedName name="TABLE_ASSUMPTION_SET_1" localSheetId="57">'x-501'!$B$21</definedName>
    <definedName name="TABLE_ASSUMPTION_SET_1" localSheetId="58">'x-502'!$B$21</definedName>
    <definedName name="TABLE_ASSUMPTION_SET_1" localSheetId="59">'x-503'!$B$21</definedName>
    <definedName name="TABLE_ASSUMPTION_SET_1" localSheetId="60">'x-504'!$B$21</definedName>
    <definedName name="TABLE_ASSUMPTION_SET_1" localSheetId="61">'x-505'!$B$21</definedName>
    <definedName name="TABLE_ASSUMPTION_SET_1" localSheetId="62">'x-506'!$B$21</definedName>
    <definedName name="TABLE_ASSUMPTION_SET_1" localSheetId="63">'x-603'!$B$21</definedName>
    <definedName name="TABLE_ASSUMPTION_SET_1" localSheetId="64">'x-604'!$B$21</definedName>
    <definedName name="TABLE_ASSUMPTION_SET_1" localSheetId="65">'x-605'!$B$21</definedName>
    <definedName name="TABLE_ASSUMPTION_SET_1" localSheetId="66">'x-606'!$B$21</definedName>
    <definedName name="TABLE_ASSUMPTION_SET_1" localSheetId="67">'x-607'!$B$21</definedName>
    <definedName name="TABLE_ASSUMPTION_SET_1" localSheetId="68">'x-608'!$B$21</definedName>
    <definedName name="TABLE_ASSUMPTION_SET_1" localSheetId="69">'x-609'!$B$21</definedName>
    <definedName name="TABLE_ASSUMPTION_SET_1" localSheetId="70">'x-610'!$B$21</definedName>
    <definedName name="TABLE_ASSUMPTION_SET_1" localSheetId="71">'x-611'!$B$21</definedName>
    <definedName name="TABLE_ASSUMPTION_SET_1" localSheetId="72">'x-612'!$B$21</definedName>
    <definedName name="TABLE_ASSUMPTION_SET_1" localSheetId="73">'x-613'!$B$21</definedName>
    <definedName name="TABLE_ASSUMPTION_SET_1" localSheetId="74">'x-614'!$B$21</definedName>
    <definedName name="TABLE_ASSUMPTION_SET_1" localSheetId="75">'x-615'!$B$21</definedName>
    <definedName name="TABLE_ASSUMPTION_SET_1" localSheetId="76">'x-616'!$B$21</definedName>
    <definedName name="TABLE_ASSUMPTION_SET_1" localSheetId="77">'x-617'!$B$21</definedName>
    <definedName name="TABLE_ASSUMPTION_SET_1" localSheetId="78">'x-618'!$B$21</definedName>
    <definedName name="TABLE_ASSUMPTION_SET_1" localSheetId="79">'x-619'!$B$21</definedName>
    <definedName name="TABLE_ASSUMPTION_SET_1" localSheetId="80">'x-620'!$B$21</definedName>
    <definedName name="TABLE_ASSUMPTION_SET_1" localSheetId="81">'x-621'!$B$21</definedName>
    <definedName name="TABLE_ASSUMPTION_SET_1" localSheetId="82">'x-622'!$B$21</definedName>
    <definedName name="TABLE_ASSUMPTION_SET_1" localSheetId="83">'x-623'!$B$21</definedName>
    <definedName name="TABLE_ASSUMPTION_SET_1" localSheetId="84">'x-624'!$B$21</definedName>
    <definedName name="TABLE_ASSUMPTION_SET_1" localSheetId="85">'x-625'!$B$21</definedName>
    <definedName name="TABLE_ASSUMPTION_SET_1" localSheetId="86">'x-626'!$B$21</definedName>
    <definedName name="TABLE_ASSUMPTION_SET_1" localSheetId="87">'x-627'!$B$21</definedName>
    <definedName name="TABLE_ASSUMPTION_SET_1" localSheetId="88">'x-701'!$B$21</definedName>
    <definedName name="TABLE_ASSUMPTION_SET_1" localSheetId="89">'x-702'!$B$21</definedName>
    <definedName name="TABLE_ASSUMPTION_SET_1" localSheetId="90">'x-802'!$B$21</definedName>
    <definedName name="TABLE_ASSUMPTION_SET_1" localSheetId="91">'x-template'!$B$21</definedName>
    <definedName name="TABLE_ASSUMPTION_SET_2" localSheetId="88">'x-701'!$F$21</definedName>
    <definedName name="TABLE_ASSUMPTION_SET_2" localSheetId="90">'x-802'!$G$21</definedName>
    <definedName name="TABLE_ASSUMPTION_SET_3" localSheetId="90">'x-802'!$P$21</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'x-220'!$B$7</definedName>
    <definedName name="TABLE_CLIENT_1" localSheetId="21">'x-221'!$B$7</definedName>
    <definedName name="TABLE_CLIENT_1" localSheetId="22">'x-301'!$B$7</definedName>
    <definedName name="TABLE_CLIENT_1" localSheetId="23">'x-302'!$B$7</definedName>
    <definedName name="TABLE_CLIENT_1" localSheetId="24">'x-303'!$B$7</definedName>
    <definedName name="TABLE_CLIENT_1" localSheetId="25">'x-304'!$B$7</definedName>
    <definedName name="TABLE_CLIENT_1" localSheetId="26">'x-305'!$B$7</definedName>
    <definedName name="TABLE_CLIENT_1" localSheetId="27">'x-306'!$B$7</definedName>
    <definedName name="TABLE_CLIENT_1" localSheetId="28">'x-307'!$B$7</definedName>
    <definedName name="TABLE_CLIENT_1" localSheetId="29">'x-308'!$B$7</definedName>
    <definedName name="TABLE_CLIENT_1" localSheetId="30">'x-309'!$B$7</definedName>
    <definedName name="TABLE_CLIENT_1" localSheetId="31">'x-310'!$B$7</definedName>
    <definedName name="TABLE_CLIENT_1" localSheetId="32">'x-311'!$B$7</definedName>
    <definedName name="TABLE_CLIENT_1" localSheetId="33">'x-312'!$B$7</definedName>
    <definedName name="TABLE_CLIENT_1" localSheetId="34">'x-313'!$B$7</definedName>
    <definedName name="TABLE_CLIENT_1" localSheetId="35">'x-314'!$B$7</definedName>
    <definedName name="TABLE_CLIENT_1" localSheetId="36">'x-315'!$B$7</definedName>
    <definedName name="TABLE_CLIENT_1" localSheetId="37">'x-316'!$B$7</definedName>
    <definedName name="TABLE_CLIENT_1" localSheetId="38">'x-317'!$B$7</definedName>
    <definedName name="TABLE_CLIENT_1" localSheetId="39">'x-318'!$B$7</definedName>
    <definedName name="TABLE_CLIENT_1" localSheetId="40">'x-319'!$B$7</definedName>
    <definedName name="TABLE_CLIENT_1" localSheetId="41">'x-320'!$B$7</definedName>
    <definedName name="TABLE_CLIENT_1" localSheetId="42">'x-321'!$B$7</definedName>
    <definedName name="TABLE_CLIENT_1" localSheetId="43">'x-322'!$B$7</definedName>
    <definedName name="TABLE_CLIENT_1" localSheetId="44">'x-323'!$B$7</definedName>
    <definedName name="TABLE_CLIENT_1" localSheetId="45">'x-324'!$B$7</definedName>
    <definedName name="TABLE_CLIENT_1" localSheetId="46">'x-325'!$B$7</definedName>
    <definedName name="TABLE_CLIENT_1" localSheetId="47">'x-326'!$B$7</definedName>
    <definedName name="TABLE_CLIENT_1" localSheetId="48">'x-327'!$B$7</definedName>
    <definedName name="TABLE_CLIENT_1" localSheetId="49">'x-328'!$B$7</definedName>
    <definedName name="TABLE_CLIENT_1" localSheetId="50">'x-401'!$B$7</definedName>
    <definedName name="TABLE_CLIENT_1" localSheetId="51">'x-402'!$B$7</definedName>
    <definedName name="TABLE_CLIENT_1" localSheetId="52">'x-403'!$B$7</definedName>
    <definedName name="TABLE_CLIENT_1" localSheetId="53">'x-404'!$B$7</definedName>
    <definedName name="TABLE_CLIENT_1" localSheetId="54">'x-405'!$B$7</definedName>
    <definedName name="TABLE_CLIENT_1" localSheetId="55">'x-406'!$B$7</definedName>
    <definedName name="TABLE_CLIENT_1" localSheetId="56">'x-407'!$B$7</definedName>
    <definedName name="TABLE_CLIENT_1" localSheetId="57">'x-501'!$B$7</definedName>
    <definedName name="TABLE_CLIENT_1" localSheetId="58">'x-502'!$B$7</definedName>
    <definedName name="TABLE_CLIENT_1" localSheetId="59">'x-503'!$B$7</definedName>
    <definedName name="TABLE_CLIENT_1" localSheetId="60">'x-504'!$B$7</definedName>
    <definedName name="TABLE_CLIENT_1" localSheetId="61">'x-505'!$B$7</definedName>
    <definedName name="TABLE_CLIENT_1" localSheetId="62">'x-506'!$B$7</definedName>
    <definedName name="TABLE_CLIENT_1" localSheetId="63">'x-603'!$B$7</definedName>
    <definedName name="TABLE_CLIENT_1" localSheetId="64">'x-604'!$B$7</definedName>
    <definedName name="TABLE_CLIENT_1" localSheetId="65">'x-605'!$B$7</definedName>
    <definedName name="TABLE_CLIENT_1" localSheetId="66">'x-606'!$B$7</definedName>
    <definedName name="TABLE_CLIENT_1" localSheetId="67">'x-607'!$B$7</definedName>
    <definedName name="TABLE_CLIENT_1" localSheetId="68">'x-608'!$B$7</definedName>
    <definedName name="TABLE_CLIENT_1" localSheetId="69">'x-609'!$B$7</definedName>
    <definedName name="TABLE_CLIENT_1" localSheetId="70">'x-610'!$B$7</definedName>
    <definedName name="TABLE_CLIENT_1" localSheetId="71">'x-611'!$B$7</definedName>
    <definedName name="TABLE_CLIENT_1" localSheetId="72">'x-612'!$B$7</definedName>
    <definedName name="TABLE_CLIENT_1" localSheetId="73">'x-613'!$B$7</definedName>
    <definedName name="TABLE_CLIENT_1" localSheetId="74">'x-614'!$B$7</definedName>
    <definedName name="TABLE_CLIENT_1" localSheetId="75">'x-615'!$B$7</definedName>
    <definedName name="TABLE_CLIENT_1" localSheetId="76">'x-616'!$B$7</definedName>
    <definedName name="TABLE_CLIENT_1" localSheetId="77">'x-617'!$B$7</definedName>
    <definedName name="TABLE_CLIENT_1" localSheetId="78">'x-618'!$B$7</definedName>
    <definedName name="TABLE_CLIENT_1" localSheetId="79">'x-619'!$B$7</definedName>
    <definedName name="TABLE_CLIENT_1" localSheetId="80">'x-620'!$B$7</definedName>
    <definedName name="TABLE_CLIENT_1" localSheetId="81">'x-621'!$B$7</definedName>
    <definedName name="TABLE_CLIENT_1" localSheetId="82">'x-622'!$B$7</definedName>
    <definedName name="TABLE_CLIENT_1" localSheetId="83">'x-623'!$B$7</definedName>
    <definedName name="TABLE_CLIENT_1" localSheetId="84">'x-624'!$B$7</definedName>
    <definedName name="TABLE_CLIENT_1" localSheetId="85">'x-625'!$B$7</definedName>
    <definedName name="TABLE_CLIENT_1" localSheetId="86">'x-626'!$B$7</definedName>
    <definedName name="TABLE_CLIENT_1" localSheetId="87">'x-627'!$B$7</definedName>
    <definedName name="TABLE_CLIENT_1" localSheetId="88">'x-701'!$B$7</definedName>
    <definedName name="TABLE_CLIENT_1" localSheetId="89">'x-702'!$B$7</definedName>
    <definedName name="TABLE_CLIENT_1" localSheetId="90">'x-802'!$B$7</definedName>
    <definedName name="TABLE_CLIENT_1" localSheetId="91">'x-template'!$B$7</definedName>
    <definedName name="TABLE_CLIENT_2" localSheetId="88">'x-701'!$F$7</definedName>
    <definedName name="TABLE_CLIENT_2" localSheetId="90">'x-802'!$G$7</definedName>
    <definedName name="TABLE_CLIENT_3" localSheetId="90">'x-802'!$P$7</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'x-220'!$B$19</definedName>
    <definedName name="TABLE_DATE_IMPLEMENTED_1" localSheetId="21">'x-221'!$B$19</definedName>
    <definedName name="TABLE_DATE_IMPLEMENTED_1" localSheetId="22">'x-301'!$B$19</definedName>
    <definedName name="TABLE_DATE_IMPLEMENTED_1" localSheetId="23">'x-302'!$B$19</definedName>
    <definedName name="TABLE_DATE_IMPLEMENTED_1" localSheetId="24">'x-303'!$B$19</definedName>
    <definedName name="TABLE_DATE_IMPLEMENTED_1" localSheetId="25">'x-304'!$B$19</definedName>
    <definedName name="TABLE_DATE_IMPLEMENTED_1" localSheetId="26">'x-305'!$B$19</definedName>
    <definedName name="TABLE_DATE_IMPLEMENTED_1" localSheetId="27">'x-306'!$B$19</definedName>
    <definedName name="TABLE_DATE_IMPLEMENTED_1" localSheetId="28">'x-307'!$B$19</definedName>
    <definedName name="TABLE_DATE_IMPLEMENTED_1" localSheetId="29">'x-308'!$B$19</definedName>
    <definedName name="TABLE_DATE_IMPLEMENTED_1" localSheetId="30">'x-309'!$B$19</definedName>
    <definedName name="TABLE_DATE_IMPLEMENTED_1" localSheetId="31">'x-310'!$B$19</definedName>
    <definedName name="TABLE_DATE_IMPLEMENTED_1" localSheetId="32">'x-311'!$B$19</definedName>
    <definedName name="TABLE_DATE_IMPLEMENTED_1" localSheetId="33">'x-312'!$B$19</definedName>
    <definedName name="TABLE_DATE_IMPLEMENTED_1" localSheetId="34">'x-313'!$B$19</definedName>
    <definedName name="TABLE_DATE_IMPLEMENTED_1" localSheetId="35">'x-314'!$B$19</definedName>
    <definedName name="TABLE_DATE_IMPLEMENTED_1" localSheetId="36">'x-315'!$B$19</definedName>
    <definedName name="TABLE_DATE_IMPLEMENTED_1" localSheetId="37">'x-316'!$B$19</definedName>
    <definedName name="TABLE_DATE_IMPLEMENTED_1" localSheetId="38">'x-317'!$B$19</definedName>
    <definedName name="TABLE_DATE_IMPLEMENTED_1" localSheetId="39">'x-318'!$B$19</definedName>
    <definedName name="TABLE_DATE_IMPLEMENTED_1" localSheetId="40">'x-319'!$B$19</definedName>
    <definedName name="TABLE_DATE_IMPLEMENTED_1" localSheetId="41">'x-320'!$B$19</definedName>
    <definedName name="TABLE_DATE_IMPLEMENTED_1" localSheetId="42">'x-321'!$B$19</definedName>
    <definedName name="TABLE_DATE_IMPLEMENTED_1" localSheetId="43">'x-322'!$B$19</definedName>
    <definedName name="TABLE_DATE_IMPLEMENTED_1" localSheetId="44">'x-323'!$B$19</definedName>
    <definedName name="TABLE_DATE_IMPLEMENTED_1" localSheetId="45">'x-324'!$B$19</definedName>
    <definedName name="TABLE_DATE_IMPLEMENTED_1" localSheetId="46">'x-325'!$B$19</definedName>
    <definedName name="TABLE_DATE_IMPLEMENTED_1" localSheetId="47">'x-326'!$B$19</definedName>
    <definedName name="TABLE_DATE_IMPLEMENTED_1" localSheetId="48">'x-327'!$B$19</definedName>
    <definedName name="TABLE_DATE_IMPLEMENTED_1" localSheetId="49">'x-328'!$B$19</definedName>
    <definedName name="TABLE_DATE_IMPLEMENTED_1" localSheetId="50">'x-401'!$B$19</definedName>
    <definedName name="TABLE_DATE_IMPLEMENTED_1" localSheetId="51">'x-402'!$B$19</definedName>
    <definedName name="TABLE_DATE_IMPLEMENTED_1" localSheetId="52">'x-403'!$B$19</definedName>
    <definedName name="TABLE_DATE_IMPLEMENTED_1" localSheetId="53">'x-404'!$B$19</definedName>
    <definedName name="TABLE_DATE_IMPLEMENTED_1" localSheetId="54">'x-405'!$B$19</definedName>
    <definedName name="TABLE_DATE_IMPLEMENTED_1" localSheetId="55">'x-406'!$B$19</definedName>
    <definedName name="TABLE_DATE_IMPLEMENTED_1" localSheetId="56">'x-407'!$B$19</definedName>
    <definedName name="TABLE_DATE_IMPLEMENTED_1" localSheetId="57">'x-501'!$B$19</definedName>
    <definedName name="TABLE_DATE_IMPLEMENTED_1" localSheetId="58">'x-502'!$B$19</definedName>
    <definedName name="TABLE_DATE_IMPLEMENTED_1" localSheetId="59">'x-503'!$B$19</definedName>
    <definedName name="TABLE_DATE_IMPLEMENTED_1" localSheetId="60">'x-504'!$B$19</definedName>
    <definedName name="TABLE_DATE_IMPLEMENTED_1" localSheetId="61">'x-505'!$B$19</definedName>
    <definedName name="TABLE_DATE_IMPLEMENTED_1" localSheetId="62">'x-506'!$B$19</definedName>
    <definedName name="TABLE_DATE_IMPLEMENTED_1" localSheetId="63">'x-603'!$B$19</definedName>
    <definedName name="TABLE_DATE_IMPLEMENTED_1" localSheetId="64">'x-604'!$B$19</definedName>
    <definedName name="TABLE_DATE_IMPLEMENTED_1" localSheetId="65">'x-605'!$B$19</definedName>
    <definedName name="TABLE_DATE_IMPLEMENTED_1" localSheetId="66">'x-606'!$B$19</definedName>
    <definedName name="TABLE_DATE_IMPLEMENTED_1" localSheetId="67">'x-607'!$B$19</definedName>
    <definedName name="TABLE_DATE_IMPLEMENTED_1" localSheetId="68">'x-608'!$B$19</definedName>
    <definedName name="TABLE_DATE_IMPLEMENTED_1" localSheetId="69">'x-609'!$B$19</definedName>
    <definedName name="TABLE_DATE_IMPLEMENTED_1" localSheetId="70">'x-610'!$B$19</definedName>
    <definedName name="TABLE_DATE_IMPLEMENTED_1" localSheetId="71">'x-611'!$B$19</definedName>
    <definedName name="TABLE_DATE_IMPLEMENTED_1" localSheetId="72">'x-612'!$B$19</definedName>
    <definedName name="TABLE_DATE_IMPLEMENTED_1" localSheetId="73">'x-613'!$B$19</definedName>
    <definedName name="TABLE_DATE_IMPLEMENTED_1" localSheetId="74">'x-614'!$B$19</definedName>
    <definedName name="TABLE_DATE_IMPLEMENTED_1" localSheetId="75">'x-615'!$B$19</definedName>
    <definedName name="TABLE_DATE_IMPLEMENTED_1" localSheetId="76">'x-616'!$B$19</definedName>
    <definedName name="TABLE_DATE_IMPLEMENTED_1" localSheetId="77">'x-617'!$B$19</definedName>
    <definedName name="TABLE_DATE_IMPLEMENTED_1" localSheetId="78">'x-618'!$B$19</definedName>
    <definedName name="TABLE_DATE_IMPLEMENTED_1" localSheetId="79">'x-619'!$B$19</definedName>
    <definedName name="TABLE_DATE_IMPLEMENTED_1" localSheetId="80">'x-620'!$B$19</definedName>
    <definedName name="TABLE_DATE_IMPLEMENTED_1" localSheetId="81">'x-621'!$B$19</definedName>
    <definedName name="TABLE_DATE_IMPLEMENTED_1" localSheetId="82">'x-622'!$B$19</definedName>
    <definedName name="TABLE_DATE_IMPLEMENTED_1" localSheetId="83">'x-623'!$B$19</definedName>
    <definedName name="TABLE_DATE_IMPLEMENTED_1" localSheetId="84">'x-624'!$B$19</definedName>
    <definedName name="TABLE_DATE_IMPLEMENTED_1" localSheetId="85">'x-625'!$B$19</definedName>
    <definedName name="TABLE_DATE_IMPLEMENTED_1" localSheetId="86">'x-626'!$B$19</definedName>
    <definedName name="TABLE_DATE_IMPLEMENTED_1" localSheetId="87">'x-627'!$B$19</definedName>
    <definedName name="TABLE_DATE_IMPLEMENTED_1" localSheetId="88">'x-701'!$B$19</definedName>
    <definedName name="TABLE_DATE_IMPLEMENTED_1" localSheetId="89">'x-702'!$B$19</definedName>
    <definedName name="TABLE_DATE_IMPLEMENTED_1" localSheetId="90">'x-802'!$B$19</definedName>
    <definedName name="TABLE_DATE_IMPLEMENTED_1" localSheetId="91">'x-template'!$B$19</definedName>
    <definedName name="TABLE_DATE_IMPLEMENTED_2" localSheetId="88">'x-701'!$F$19</definedName>
    <definedName name="TABLE_DATE_IMPLEMENTED_2" localSheetId="90">'x-802'!$G$19</definedName>
    <definedName name="TABLE_DATE_IMPLEMENTED_3" localSheetId="90">'x-802'!$P$19</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'x-220'!$B$18</definedName>
    <definedName name="TABLE_DATE_ISSUED_1" localSheetId="21">'x-221'!$B$18</definedName>
    <definedName name="TABLE_DATE_ISSUED_1" localSheetId="22">'x-301'!$B$18</definedName>
    <definedName name="TABLE_DATE_ISSUED_1" localSheetId="23">'x-302'!$B$18</definedName>
    <definedName name="TABLE_DATE_ISSUED_1" localSheetId="24">'x-303'!$B$18</definedName>
    <definedName name="TABLE_DATE_ISSUED_1" localSheetId="25">'x-304'!$B$18</definedName>
    <definedName name="TABLE_DATE_ISSUED_1" localSheetId="26">'x-305'!$B$18</definedName>
    <definedName name="TABLE_DATE_ISSUED_1" localSheetId="27">'x-306'!$B$18</definedName>
    <definedName name="TABLE_DATE_ISSUED_1" localSheetId="28">'x-307'!$B$18</definedName>
    <definedName name="TABLE_DATE_ISSUED_1" localSheetId="29">'x-308'!$B$18</definedName>
    <definedName name="TABLE_DATE_ISSUED_1" localSheetId="30">'x-309'!$B$18</definedName>
    <definedName name="TABLE_DATE_ISSUED_1" localSheetId="31">'x-310'!$B$18</definedName>
    <definedName name="TABLE_DATE_ISSUED_1" localSheetId="32">'x-311'!$B$18</definedName>
    <definedName name="TABLE_DATE_ISSUED_1" localSheetId="33">'x-312'!$B$18</definedName>
    <definedName name="TABLE_DATE_ISSUED_1" localSheetId="34">'x-313'!$B$18</definedName>
    <definedName name="TABLE_DATE_ISSUED_1" localSheetId="35">'x-314'!$B$18</definedName>
    <definedName name="TABLE_DATE_ISSUED_1" localSheetId="36">'x-315'!$B$18</definedName>
    <definedName name="TABLE_DATE_ISSUED_1" localSheetId="37">'x-316'!$B$18</definedName>
    <definedName name="TABLE_DATE_ISSUED_1" localSheetId="38">'x-317'!$B$18</definedName>
    <definedName name="TABLE_DATE_ISSUED_1" localSheetId="39">'x-318'!$B$18</definedName>
    <definedName name="TABLE_DATE_ISSUED_1" localSheetId="40">'x-319'!$B$18</definedName>
    <definedName name="TABLE_DATE_ISSUED_1" localSheetId="41">'x-320'!$B$18</definedName>
    <definedName name="TABLE_DATE_ISSUED_1" localSheetId="42">'x-321'!$B$18</definedName>
    <definedName name="TABLE_DATE_ISSUED_1" localSheetId="43">'x-322'!$B$18</definedName>
    <definedName name="TABLE_DATE_ISSUED_1" localSheetId="44">'x-323'!$B$18</definedName>
    <definedName name="TABLE_DATE_ISSUED_1" localSheetId="45">'x-324'!$B$18</definedName>
    <definedName name="TABLE_DATE_ISSUED_1" localSheetId="46">'x-325'!$B$18</definedName>
    <definedName name="TABLE_DATE_ISSUED_1" localSheetId="47">'x-326'!$B$18</definedName>
    <definedName name="TABLE_DATE_ISSUED_1" localSheetId="48">'x-327'!$B$18</definedName>
    <definedName name="TABLE_DATE_ISSUED_1" localSheetId="49">'x-328'!$B$18</definedName>
    <definedName name="TABLE_DATE_ISSUED_1" localSheetId="50">'x-401'!$B$18</definedName>
    <definedName name="TABLE_DATE_ISSUED_1" localSheetId="51">'x-402'!$B$18</definedName>
    <definedName name="TABLE_DATE_ISSUED_1" localSheetId="52">'x-403'!$B$18</definedName>
    <definedName name="TABLE_DATE_ISSUED_1" localSheetId="53">'x-404'!$B$18</definedName>
    <definedName name="TABLE_DATE_ISSUED_1" localSheetId="54">'x-405'!$B$18</definedName>
    <definedName name="TABLE_DATE_ISSUED_1" localSheetId="55">'x-406'!$B$18</definedName>
    <definedName name="TABLE_DATE_ISSUED_1" localSheetId="56">'x-407'!$B$18</definedName>
    <definedName name="TABLE_DATE_ISSUED_1" localSheetId="57">'x-501'!$B$18</definedName>
    <definedName name="TABLE_DATE_ISSUED_1" localSheetId="58">'x-502'!$B$18</definedName>
    <definedName name="TABLE_DATE_ISSUED_1" localSheetId="59">'x-503'!$B$18</definedName>
    <definedName name="TABLE_DATE_ISSUED_1" localSheetId="60">'x-504'!$B$18</definedName>
    <definedName name="TABLE_DATE_ISSUED_1" localSheetId="61">'x-505'!$B$18</definedName>
    <definedName name="TABLE_DATE_ISSUED_1" localSheetId="62">'x-506'!$B$18</definedName>
    <definedName name="TABLE_DATE_ISSUED_1" localSheetId="63">'x-603'!$B$18</definedName>
    <definedName name="TABLE_DATE_ISSUED_1" localSheetId="64">'x-604'!$B$18</definedName>
    <definedName name="TABLE_DATE_ISSUED_1" localSheetId="65">'x-605'!$B$18</definedName>
    <definedName name="TABLE_DATE_ISSUED_1" localSheetId="66">'x-606'!$B$18</definedName>
    <definedName name="TABLE_DATE_ISSUED_1" localSheetId="67">'x-607'!$B$18</definedName>
    <definedName name="TABLE_DATE_ISSUED_1" localSheetId="68">'x-608'!$B$18</definedName>
    <definedName name="TABLE_DATE_ISSUED_1" localSheetId="69">'x-609'!$B$18</definedName>
    <definedName name="TABLE_DATE_ISSUED_1" localSheetId="70">'x-610'!$B$18</definedName>
    <definedName name="TABLE_DATE_ISSUED_1" localSheetId="71">'x-611'!$B$18</definedName>
    <definedName name="TABLE_DATE_ISSUED_1" localSheetId="72">'x-612'!$B$18</definedName>
    <definedName name="TABLE_DATE_ISSUED_1" localSheetId="73">'x-613'!$B$18</definedName>
    <definedName name="TABLE_DATE_ISSUED_1" localSheetId="74">'x-614'!$B$18</definedName>
    <definedName name="TABLE_DATE_ISSUED_1" localSheetId="75">'x-615'!$B$18</definedName>
    <definedName name="TABLE_DATE_ISSUED_1" localSheetId="76">'x-616'!$B$18</definedName>
    <definedName name="TABLE_DATE_ISSUED_1" localSheetId="77">'x-617'!$B$18</definedName>
    <definedName name="TABLE_DATE_ISSUED_1" localSheetId="78">'x-618'!$B$18</definedName>
    <definedName name="TABLE_DATE_ISSUED_1" localSheetId="79">'x-619'!$B$18</definedName>
    <definedName name="TABLE_DATE_ISSUED_1" localSheetId="80">'x-620'!$B$18</definedName>
    <definedName name="TABLE_DATE_ISSUED_1" localSheetId="81">'x-621'!$B$18</definedName>
    <definedName name="TABLE_DATE_ISSUED_1" localSheetId="82">'x-622'!$B$18</definedName>
    <definedName name="TABLE_DATE_ISSUED_1" localSheetId="83">'x-623'!$B$18</definedName>
    <definedName name="TABLE_DATE_ISSUED_1" localSheetId="84">'x-624'!$B$18</definedName>
    <definedName name="TABLE_DATE_ISSUED_1" localSheetId="85">'x-625'!$B$18</definedName>
    <definedName name="TABLE_DATE_ISSUED_1" localSheetId="86">'x-626'!$B$18</definedName>
    <definedName name="TABLE_DATE_ISSUED_1" localSheetId="87">'x-627'!$B$18</definedName>
    <definedName name="TABLE_DATE_ISSUED_1" localSheetId="88">'x-701'!$B$18</definedName>
    <definedName name="TABLE_DATE_ISSUED_1" localSheetId="89">'x-702'!$B$18</definedName>
    <definedName name="TABLE_DATE_ISSUED_1" localSheetId="90">'x-802'!$B$18</definedName>
    <definedName name="TABLE_DATE_ISSUED_1" localSheetId="91">'x-template'!$B$18</definedName>
    <definedName name="TABLE_DATE_ISSUED_2" localSheetId="88">'x-701'!$F$18</definedName>
    <definedName name="TABLE_DATE_ISSUED_2" localSheetId="90">'x-802'!$G$18</definedName>
    <definedName name="TABLE_DATE_ISSUED_3" localSheetId="90">'x-802'!$P$18</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'x-220'!$B$10</definedName>
    <definedName name="TABLE_DESCRIPTION_1" localSheetId="21">'x-221'!$B$10</definedName>
    <definedName name="TABLE_DESCRIPTION_1" localSheetId="22">'x-301'!$B$10</definedName>
    <definedName name="TABLE_DESCRIPTION_1" localSheetId="23">'x-302'!$B$10</definedName>
    <definedName name="TABLE_DESCRIPTION_1" localSheetId="24">'x-303'!$B$10</definedName>
    <definedName name="TABLE_DESCRIPTION_1" localSheetId="25">'x-304'!$B$10</definedName>
    <definedName name="TABLE_DESCRIPTION_1" localSheetId="26">'x-305'!$B$10</definedName>
    <definedName name="TABLE_DESCRIPTION_1" localSheetId="27">'x-306'!$B$10</definedName>
    <definedName name="TABLE_DESCRIPTION_1" localSheetId="28">'x-307'!$B$10</definedName>
    <definedName name="TABLE_DESCRIPTION_1" localSheetId="29">'x-308'!$B$10</definedName>
    <definedName name="TABLE_DESCRIPTION_1" localSheetId="30">'x-309'!$B$10</definedName>
    <definedName name="TABLE_DESCRIPTION_1" localSheetId="31">'x-310'!$B$10</definedName>
    <definedName name="TABLE_DESCRIPTION_1" localSheetId="32">'x-311'!$B$10</definedName>
    <definedName name="TABLE_DESCRIPTION_1" localSheetId="33">'x-312'!$B$10</definedName>
    <definedName name="TABLE_DESCRIPTION_1" localSheetId="34">'x-313'!$B$10</definedName>
    <definedName name="TABLE_DESCRIPTION_1" localSheetId="35">'x-314'!$B$10</definedName>
    <definedName name="TABLE_DESCRIPTION_1" localSheetId="36">'x-315'!$B$10</definedName>
    <definedName name="TABLE_DESCRIPTION_1" localSheetId="37">'x-316'!$B$10</definedName>
    <definedName name="TABLE_DESCRIPTION_1" localSheetId="38">'x-317'!$B$10</definedName>
    <definedName name="TABLE_DESCRIPTION_1" localSheetId="39">'x-318'!$B$10</definedName>
    <definedName name="TABLE_DESCRIPTION_1" localSheetId="40">'x-319'!$B$10</definedName>
    <definedName name="TABLE_DESCRIPTION_1" localSheetId="41">'x-320'!$B$10</definedName>
    <definedName name="TABLE_DESCRIPTION_1" localSheetId="42">'x-321'!$B$10</definedName>
    <definedName name="TABLE_DESCRIPTION_1" localSheetId="43">'x-322'!$B$10</definedName>
    <definedName name="TABLE_DESCRIPTION_1" localSheetId="44">'x-323'!$B$10</definedName>
    <definedName name="TABLE_DESCRIPTION_1" localSheetId="45">'x-324'!$B$10</definedName>
    <definedName name="TABLE_DESCRIPTION_1" localSheetId="46">'x-325'!$B$10</definedName>
    <definedName name="TABLE_DESCRIPTION_1" localSheetId="47">'x-326'!$B$10</definedName>
    <definedName name="TABLE_DESCRIPTION_1" localSheetId="48">'x-327'!$B$10</definedName>
    <definedName name="TABLE_DESCRIPTION_1" localSheetId="49">'x-328'!$B$10</definedName>
    <definedName name="TABLE_DESCRIPTION_1" localSheetId="50">'x-401'!$B$10</definedName>
    <definedName name="TABLE_DESCRIPTION_1" localSheetId="51">'x-402'!$B$10</definedName>
    <definedName name="TABLE_DESCRIPTION_1" localSheetId="52">'x-403'!$B$10</definedName>
    <definedName name="TABLE_DESCRIPTION_1" localSheetId="53">'x-404'!$B$10</definedName>
    <definedName name="TABLE_DESCRIPTION_1" localSheetId="54">'x-405'!$B$10</definedName>
    <definedName name="TABLE_DESCRIPTION_1" localSheetId="55">'x-406'!$B$10</definedName>
    <definedName name="TABLE_DESCRIPTION_1" localSheetId="56">'x-407'!$B$10</definedName>
    <definedName name="TABLE_DESCRIPTION_1" localSheetId="57">'x-501'!$B$10</definedName>
    <definedName name="TABLE_DESCRIPTION_1" localSheetId="58">'x-502'!$B$10</definedName>
    <definedName name="TABLE_DESCRIPTION_1" localSheetId="59">'x-503'!$B$10</definedName>
    <definedName name="TABLE_DESCRIPTION_1" localSheetId="60">'x-504'!$B$10</definedName>
    <definedName name="TABLE_DESCRIPTION_1" localSheetId="61">'x-505'!$B$10</definedName>
    <definedName name="TABLE_DESCRIPTION_1" localSheetId="62">'x-506'!$B$10</definedName>
    <definedName name="TABLE_DESCRIPTION_1" localSheetId="63">'x-603'!$B$10</definedName>
    <definedName name="TABLE_DESCRIPTION_1" localSheetId="64">'x-604'!$B$10</definedName>
    <definedName name="TABLE_DESCRIPTION_1" localSheetId="65">'x-605'!$B$10</definedName>
    <definedName name="TABLE_DESCRIPTION_1" localSheetId="66">'x-606'!$B$10</definedName>
    <definedName name="TABLE_DESCRIPTION_1" localSheetId="67">'x-607'!$B$10</definedName>
    <definedName name="TABLE_DESCRIPTION_1" localSheetId="68">'x-608'!$B$10</definedName>
    <definedName name="TABLE_DESCRIPTION_1" localSheetId="69">'x-609'!$B$10</definedName>
    <definedName name="TABLE_DESCRIPTION_1" localSheetId="70">'x-610'!$B$10</definedName>
    <definedName name="TABLE_DESCRIPTION_1" localSheetId="71">'x-611'!$B$10</definedName>
    <definedName name="TABLE_DESCRIPTION_1" localSheetId="72">'x-612'!$B$10</definedName>
    <definedName name="TABLE_DESCRIPTION_1" localSheetId="73">'x-613'!$B$10</definedName>
    <definedName name="TABLE_DESCRIPTION_1" localSheetId="74">'x-614'!$B$10</definedName>
    <definedName name="TABLE_DESCRIPTION_1" localSheetId="75">'x-615'!$B$10</definedName>
    <definedName name="TABLE_DESCRIPTION_1" localSheetId="76">'x-616'!$B$10</definedName>
    <definedName name="TABLE_DESCRIPTION_1" localSheetId="77">'x-617'!$B$10</definedName>
    <definedName name="TABLE_DESCRIPTION_1" localSheetId="78">'x-618'!$B$10</definedName>
    <definedName name="TABLE_DESCRIPTION_1" localSheetId="79">'x-619'!$B$10</definedName>
    <definedName name="TABLE_DESCRIPTION_1" localSheetId="80">'x-620'!$B$10</definedName>
    <definedName name="TABLE_DESCRIPTION_1" localSheetId="81">'x-621'!$B$10</definedName>
    <definedName name="TABLE_DESCRIPTION_1" localSheetId="82">'x-622'!$B$10</definedName>
    <definedName name="TABLE_DESCRIPTION_1" localSheetId="83">'x-623'!$B$10</definedName>
    <definedName name="TABLE_DESCRIPTION_1" localSheetId="84">'x-624'!$B$10</definedName>
    <definedName name="TABLE_DESCRIPTION_1" localSheetId="85">'x-625'!$B$10</definedName>
    <definedName name="TABLE_DESCRIPTION_1" localSheetId="86">'x-626'!$B$10</definedName>
    <definedName name="TABLE_DESCRIPTION_1" localSheetId="87">'x-627'!$B$10</definedName>
    <definedName name="TABLE_DESCRIPTION_1" localSheetId="88">'x-701'!$B$10</definedName>
    <definedName name="TABLE_DESCRIPTION_1" localSheetId="89">'x-702'!$B$10</definedName>
    <definedName name="TABLE_DESCRIPTION_1" localSheetId="90">'x-802'!$B$10</definedName>
    <definedName name="TABLE_DESCRIPTION_1" localSheetId="91">'x-template'!$B$10</definedName>
    <definedName name="TABLE_DESCRIPTION_2" localSheetId="88">'x-701'!$F$10</definedName>
    <definedName name="TABLE_DESCRIPTION_2" localSheetId="90">'x-802'!$G$10</definedName>
    <definedName name="TABLE_DESCRIPTION_3" localSheetId="90">'x-802'!$P$10</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'x-220'!$B$20</definedName>
    <definedName name="TABLE_FACTOR_STATUS_1" localSheetId="21">'x-221'!$B$20</definedName>
    <definedName name="TABLE_FACTOR_STATUS_1" localSheetId="22">'x-301'!$B$20</definedName>
    <definedName name="TABLE_FACTOR_STATUS_1" localSheetId="23">'x-302'!$B$20</definedName>
    <definedName name="TABLE_FACTOR_STATUS_1" localSheetId="24">'x-303'!$B$20</definedName>
    <definedName name="TABLE_FACTOR_STATUS_1" localSheetId="25">'x-304'!$B$20</definedName>
    <definedName name="TABLE_FACTOR_STATUS_1" localSheetId="26">'x-305'!$B$20</definedName>
    <definedName name="TABLE_FACTOR_STATUS_1" localSheetId="27">'x-306'!$B$20</definedName>
    <definedName name="TABLE_FACTOR_STATUS_1" localSheetId="28">'x-307'!$B$20</definedName>
    <definedName name="TABLE_FACTOR_STATUS_1" localSheetId="29">'x-308'!$B$20</definedName>
    <definedName name="TABLE_FACTOR_STATUS_1" localSheetId="30">'x-309'!$B$20</definedName>
    <definedName name="TABLE_FACTOR_STATUS_1" localSheetId="31">'x-310'!$B$20</definedName>
    <definedName name="TABLE_FACTOR_STATUS_1" localSheetId="32">'x-311'!$B$20</definedName>
    <definedName name="TABLE_FACTOR_STATUS_1" localSheetId="33">'x-312'!$B$20</definedName>
    <definedName name="TABLE_FACTOR_STATUS_1" localSheetId="34">'x-313'!$B$20</definedName>
    <definedName name="TABLE_FACTOR_STATUS_1" localSheetId="35">'x-314'!$B$20</definedName>
    <definedName name="TABLE_FACTOR_STATUS_1" localSheetId="36">'x-315'!$B$20</definedName>
    <definedName name="TABLE_FACTOR_STATUS_1" localSheetId="37">'x-316'!$B$20</definedName>
    <definedName name="TABLE_FACTOR_STATUS_1" localSheetId="38">'x-317'!$B$20</definedName>
    <definedName name="TABLE_FACTOR_STATUS_1" localSheetId="39">'x-318'!$B$20</definedName>
    <definedName name="TABLE_FACTOR_STATUS_1" localSheetId="40">'x-319'!$B$20</definedName>
    <definedName name="TABLE_FACTOR_STATUS_1" localSheetId="41">'x-320'!$B$20</definedName>
    <definedName name="TABLE_FACTOR_STATUS_1" localSheetId="42">'x-321'!$B$20</definedName>
    <definedName name="TABLE_FACTOR_STATUS_1" localSheetId="43">'x-322'!$B$20</definedName>
    <definedName name="TABLE_FACTOR_STATUS_1" localSheetId="44">'x-323'!$B$20</definedName>
    <definedName name="TABLE_FACTOR_STATUS_1" localSheetId="45">'x-324'!$B$20</definedName>
    <definedName name="TABLE_FACTOR_STATUS_1" localSheetId="46">'x-325'!$B$20</definedName>
    <definedName name="TABLE_FACTOR_STATUS_1" localSheetId="47">'x-326'!$B$20</definedName>
    <definedName name="TABLE_FACTOR_STATUS_1" localSheetId="48">'x-327'!$B$20</definedName>
    <definedName name="TABLE_FACTOR_STATUS_1" localSheetId="49">'x-328'!$B$20</definedName>
    <definedName name="TABLE_FACTOR_STATUS_1" localSheetId="50">'x-401'!$B$20</definedName>
    <definedName name="TABLE_FACTOR_STATUS_1" localSheetId="51">'x-402'!$B$20</definedName>
    <definedName name="TABLE_FACTOR_STATUS_1" localSheetId="52">'x-403'!$B$20</definedName>
    <definedName name="TABLE_FACTOR_STATUS_1" localSheetId="53">'x-404'!$B$20</definedName>
    <definedName name="TABLE_FACTOR_STATUS_1" localSheetId="54">'x-405'!$B$20</definedName>
    <definedName name="TABLE_FACTOR_STATUS_1" localSheetId="55">'x-406'!$B$20</definedName>
    <definedName name="TABLE_FACTOR_STATUS_1" localSheetId="56">'x-407'!$B$20</definedName>
    <definedName name="TABLE_FACTOR_STATUS_1" localSheetId="57">'x-501'!$B$20</definedName>
    <definedName name="TABLE_FACTOR_STATUS_1" localSheetId="58">'x-502'!$B$20</definedName>
    <definedName name="TABLE_FACTOR_STATUS_1" localSheetId="59">'x-503'!$B$20</definedName>
    <definedName name="TABLE_FACTOR_STATUS_1" localSheetId="60">'x-504'!$B$20</definedName>
    <definedName name="TABLE_FACTOR_STATUS_1" localSheetId="61">'x-505'!$B$20</definedName>
    <definedName name="TABLE_FACTOR_STATUS_1" localSheetId="62">'x-506'!$B$20</definedName>
    <definedName name="TABLE_FACTOR_STATUS_1" localSheetId="63">'x-603'!$B$20</definedName>
    <definedName name="TABLE_FACTOR_STATUS_1" localSheetId="64">'x-604'!$B$20</definedName>
    <definedName name="TABLE_FACTOR_STATUS_1" localSheetId="65">'x-605'!$B$20</definedName>
    <definedName name="TABLE_FACTOR_STATUS_1" localSheetId="66">'x-606'!$B$20</definedName>
    <definedName name="TABLE_FACTOR_STATUS_1" localSheetId="67">'x-607'!$B$20</definedName>
    <definedName name="TABLE_FACTOR_STATUS_1" localSheetId="68">'x-608'!$B$20</definedName>
    <definedName name="TABLE_FACTOR_STATUS_1" localSheetId="69">'x-609'!$B$20</definedName>
    <definedName name="TABLE_FACTOR_STATUS_1" localSheetId="70">'x-610'!$B$20</definedName>
    <definedName name="TABLE_FACTOR_STATUS_1" localSheetId="71">'x-611'!$B$20</definedName>
    <definedName name="TABLE_FACTOR_STATUS_1" localSheetId="72">'x-612'!$B$20</definedName>
    <definedName name="TABLE_FACTOR_STATUS_1" localSheetId="73">'x-613'!$B$20</definedName>
    <definedName name="TABLE_FACTOR_STATUS_1" localSheetId="74">'x-614'!$B$20</definedName>
    <definedName name="TABLE_FACTOR_STATUS_1" localSheetId="75">'x-615'!$B$20</definedName>
    <definedName name="TABLE_FACTOR_STATUS_1" localSheetId="76">'x-616'!$B$20</definedName>
    <definedName name="TABLE_FACTOR_STATUS_1" localSheetId="77">'x-617'!$B$20</definedName>
    <definedName name="TABLE_FACTOR_STATUS_1" localSheetId="78">'x-618'!$B$20</definedName>
    <definedName name="TABLE_FACTOR_STATUS_1" localSheetId="79">'x-619'!$B$20</definedName>
    <definedName name="TABLE_FACTOR_STATUS_1" localSheetId="80">'x-620'!$B$20</definedName>
    <definedName name="TABLE_FACTOR_STATUS_1" localSheetId="81">'x-621'!$B$20</definedName>
    <definedName name="TABLE_FACTOR_STATUS_1" localSheetId="82">'x-622'!$B$20</definedName>
    <definedName name="TABLE_FACTOR_STATUS_1" localSheetId="83">'x-623'!$B$20</definedName>
    <definedName name="TABLE_FACTOR_STATUS_1" localSheetId="84">'x-624'!$B$20</definedName>
    <definedName name="TABLE_FACTOR_STATUS_1" localSheetId="85">'x-625'!$B$20</definedName>
    <definedName name="TABLE_FACTOR_STATUS_1" localSheetId="86">'x-626'!$B$20</definedName>
    <definedName name="TABLE_FACTOR_STATUS_1" localSheetId="87">'x-627'!$B$20</definedName>
    <definedName name="TABLE_FACTOR_STATUS_1" localSheetId="88">'x-701'!$B$20</definedName>
    <definedName name="TABLE_FACTOR_STATUS_1" localSheetId="89">'x-702'!$B$20</definedName>
    <definedName name="TABLE_FACTOR_STATUS_1" localSheetId="90">'x-802'!$B$20</definedName>
    <definedName name="TABLE_FACTOR_STATUS_1" localSheetId="91">'x-template'!$B$20</definedName>
    <definedName name="TABLE_FACTOR_STATUS_2" localSheetId="88">'x-701'!$F$20</definedName>
    <definedName name="TABLE_FACTOR_STATUS_2" localSheetId="90">'x-802'!$G$20</definedName>
    <definedName name="TABLE_FACTOR_STATUS_3" localSheetId="90">'x-802'!$P$20</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'x-220'!$B$9</definedName>
    <definedName name="TABLE_FACTOR_TYPE_1" localSheetId="21">'x-221'!$B$9</definedName>
    <definedName name="TABLE_FACTOR_TYPE_1" localSheetId="22">'x-301'!$B$9</definedName>
    <definedName name="TABLE_FACTOR_TYPE_1" localSheetId="23">'x-302'!$B$9</definedName>
    <definedName name="TABLE_FACTOR_TYPE_1" localSheetId="24">'x-303'!$B$9</definedName>
    <definedName name="TABLE_FACTOR_TYPE_1" localSheetId="25">'x-304'!$B$9</definedName>
    <definedName name="TABLE_FACTOR_TYPE_1" localSheetId="26">'x-305'!$B$9</definedName>
    <definedName name="TABLE_FACTOR_TYPE_1" localSheetId="27">'x-306'!$B$9</definedName>
    <definedName name="TABLE_FACTOR_TYPE_1" localSheetId="28">'x-307'!$B$9</definedName>
    <definedName name="TABLE_FACTOR_TYPE_1" localSheetId="29">'x-308'!$B$9</definedName>
    <definedName name="TABLE_FACTOR_TYPE_1" localSheetId="30">'x-309'!$B$9</definedName>
    <definedName name="TABLE_FACTOR_TYPE_1" localSheetId="31">'x-310'!$B$9</definedName>
    <definedName name="TABLE_FACTOR_TYPE_1" localSheetId="32">'x-311'!$B$9</definedName>
    <definedName name="TABLE_FACTOR_TYPE_1" localSheetId="33">'x-312'!$B$9</definedName>
    <definedName name="TABLE_FACTOR_TYPE_1" localSheetId="34">'x-313'!$B$9</definedName>
    <definedName name="TABLE_FACTOR_TYPE_1" localSheetId="35">'x-314'!$B$9</definedName>
    <definedName name="TABLE_FACTOR_TYPE_1" localSheetId="36">'x-315'!$B$9</definedName>
    <definedName name="TABLE_FACTOR_TYPE_1" localSheetId="37">'x-316'!$B$9</definedName>
    <definedName name="TABLE_FACTOR_TYPE_1" localSheetId="38">'x-317'!$B$9</definedName>
    <definedName name="TABLE_FACTOR_TYPE_1" localSheetId="39">'x-318'!$B$9</definedName>
    <definedName name="TABLE_FACTOR_TYPE_1" localSheetId="40">'x-319'!$B$9</definedName>
    <definedName name="TABLE_FACTOR_TYPE_1" localSheetId="41">'x-320'!$B$9</definedName>
    <definedName name="TABLE_FACTOR_TYPE_1" localSheetId="42">'x-321'!$B$9</definedName>
    <definedName name="TABLE_FACTOR_TYPE_1" localSheetId="43">'x-322'!$B$9</definedName>
    <definedName name="TABLE_FACTOR_TYPE_1" localSheetId="44">'x-323'!$B$9</definedName>
    <definedName name="TABLE_FACTOR_TYPE_1" localSheetId="45">'x-324'!$B$9</definedName>
    <definedName name="TABLE_FACTOR_TYPE_1" localSheetId="46">'x-325'!$B$9</definedName>
    <definedName name="TABLE_FACTOR_TYPE_1" localSheetId="47">'x-326'!$B$9</definedName>
    <definedName name="TABLE_FACTOR_TYPE_1" localSheetId="48">'x-327'!$B$9</definedName>
    <definedName name="TABLE_FACTOR_TYPE_1" localSheetId="49">'x-328'!$B$9</definedName>
    <definedName name="TABLE_FACTOR_TYPE_1" localSheetId="50">'x-401'!$B$9</definedName>
    <definedName name="TABLE_FACTOR_TYPE_1" localSheetId="51">'x-402'!$B$9</definedName>
    <definedName name="TABLE_FACTOR_TYPE_1" localSheetId="52">'x-403'!$B$9</definedName>
    <definedName name="TABLE_FACTOR_TYPE_1" localSheetId="53">'x-404'!$B$9</definedName>
    <definedName name="TABLE_FACTOR_TYPE_1" localSheetId="54">'x-405'!$B$9</definedName>
    <definedName name="TABLE_FACTOR_TYPE_1" localSheetId="55">'x-406'!$B$9</definedName>
    <definedName name="TABLE_FACTOR_TYPE_1" localSheetId="56">'x-407'!$B$9</definedName>
    <definedName name="TABLE_FACTOR_TYPE_1" localSheetId="57">'x-501'!$B$9</definedName>
    <definedName name="TABLE_FACTOR_TYPE_1" localSheetId="58">'x-502'!$B$9</definedName>
    <definedName name="TABLE_FACTOR_TYPE_1" localSheetId="59">'x-503'!$B$9</definedName>
    <definedName name="TABLE_FACTOR_TYPE_1" localSheetId="60">'x-504'!$B$9</definedName>
    <definedName name="TABLE_FACTOR_TYPE_1" localSheetId="61">'x-505'!$B$9</definedName>
    <definedName name="TABLE_FACTOR_TYPE_1" localSheetId="62">'x-506'!$B$9</definedName>
    <definedName name="TABLE_FACTOR_TYPE_1" localSheetId="63">'x-603'!$B$9</definedName>
    <definedName name="TABLE_FACTOR_TYPE_1" localSheetId="64">'x-604'!$B$9</definedName>
    <definedName name="TABLE_FACTOR_TYPE_1" localSheetId="65">'x-605'!$B$9</definedName>
    <definedName name="TABLE_FACTOR_TYPE_1" localSheetId="66">'x-606'!$B$9</definedName>
    <definedName name="TABLE_FACTOR_TYPE_1" localSheetId="67">'x-607'!$B$9</definedName>
    <definedName name="TABLE_FACTOR_TYPE_1" localSheetId="68">'x-608'!$B$9</definedName>
    <definedName name="TABLE_FACTOR_TYPE_1" localSheetId="69">'x-609'!$B$9</definedName>
    <definedName name="TABLE_FACTOR_TYPE_1" localSheetId="70">'x-610'!$B$9</definedName>
    <definedName name="TABLE_FACTOR_TYPE_1" localSheetId="71">'x-611'!$B$9</definedName>
    <definedName name="TABLE_FACTOR_TYPE_1" localSheetId="72">'x-612'!$B$9</definedName>
    <definedName name="TABLE_FACTOR_TYPE_1" localSheetId="73">'x-613'!$B$9</definedName>
    <definedName name="TABLE_FACTOR_TYPE_1" localSheetId="74">'x-614'!$B$9</definedName>
    <definedName name="TABLE_FACTOR_TYPE_1" localSheetId="75">'x-615'!$B$9</definedName>
    <definedName name="TABLE_FACTOR_TYPE_1" localSheetId="76">'x-616'!$B$9</definedName>
    <definedName name="TABLE_FACTOR_TYPE_1" localSheetId="77">'x-617'!$B$9</definedName>
    <definedName name="TABLE_FACTOR_TYPE_1" localSheetId="78">'x-618'!$B$9</definedName>
    <definedName name="TABLE_FACTOR_TYPE_1" localSheetId="79">'x-619'!$B$9</definedName>
    <definedName name="TABLE_FACTOR_TYPE_1" localSheetId="80">'x-620'!$B$9</definedName>
    <definedName name="TABLE_FACTOR_TYPE_1" localSheetId="81">'x-621'!$B$9</definedName>
    <definedName name="TABLE_FACTOR_TYPE_1" localSheetId="82">'x-622'!$B$9</definedName>
    <definedName name="TABLE_FACTOR_TYPE_1" localSheetId="83">'x-623'!$B$9</definedName>
    <definedName name="TABLE_FACTOR_TYPE_1" localSheetId="84">'x-624'!$B$9</definedName>
    <definedName name="TABLE_FACTOR_TYPE_1" localSheetId="85">'x-625'!$B$9</definedName>
    <definedName name="TABLE_FACTOR_TYPE_1" localSheetId="86">'x-626'!$B$9</definedName>
    <definedName name="TABLE_FACTOR_TYPE_1" localSheetId="87">'x-627'!$B$9</definedName>
    <definedName name="TABLE_FACTOR_TYPE_1" localSheetId="88">'x-701'!$B$9</definedName>
    <definedName name="TABLE_FACTOR_TYPE_1" localSheetId="89">'x-702'!$B$9</definedName>
    <definedName name="TABLE_FACTOR_TYPE_1" localSheetId="90">'x-802'!$B$9</definedName>
    <definedName name="TABLE_FACTOR_TYPE_1" localSheetId="91">'x-template'!$B$9</definedName>
    <definedName name="TABLE_FACTOR_TYPE_2" localSheetId="88">'x-701'!$F$9</definedName>
    <definedName name="TABLE_FACTOR_TYPE_2" localSheetId="90">'x-802'!$G$9</definedName>
    <definedName name="TABLE_FACTOR_TYPE_3" localSheetId="90">'x-802'!$P$9</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'x-220'!$B$11</definedName>
    <definedName name="TABLE_GENDER_1" localSheetId="21">'x-221'!$B$11</definedName>
    <definedName name="TABLE_GENDER_1" localSheetId="22">'x-301'!$B$11</definedName>
    <definedName name="TABLE_GENDER_1" localSheetId="23">'x-302'!$B$11</definedName>
    <definedName name="TABLE_GENDER_1" localSheetId="24">'x-303'!$B$11</definedName>
    <definedName name="TABLE_GENDER_1" localSheetId="25">'x-304'!$B$11</definedName>
    <definedName name="TABLE_GENDER_1" localSheetId="26">'x-305'!$B$11</definedName>
    <definedName name="TABLE_GENDER_1" localSheetId="27">'x-306'!$B$11</definedName>
    <definedName name="TABLE_GENDER_1" localSheetId="28">'x-307'!$B$11</definedName>
    <definedName name="TABLE_GENDER_1" localSheetId="29">'x-308'!$B$11</definedName>
    <definedName name="TABLE_GENDER_1" localSheetId="30">'x-309'!$B$11</definedName>
    <definedName name="TABLE_GENDER_1" localSheetId="31">'x-310'!$B$11</definedName>
    <definedName name="TABLE_GENDER_1" localSheetId="32">'x-311'!$B$11</definedName>
    <definedName name="TABLE_GENDER_1" localSheetId="33">'x-312'!$B$11</definedName>
    <definedName name="TABLE_GENDER_1" localSheetId="34">'x-313'!$B$11</definedName>
    <definedName name="TABLE_GENDER_1" localSheetId="35">'x-314'!$B$11</definedName>
    <definedName name="TABLE_GENDER_1" localSheetId="36">'x-315'!$B$11</definedName>
    <definedName name="TABLE_GENDER_1" localSheetId="37">'x-316'!$B$11</definedName>
    <definedName name="TABLE_GENDER_1" localSheetId="38">'x-317'!$B$11</definedName>
    <definedName name="TABLE_GENDER_1" localSheetId="39">'x-318'!$B$11</definedName>
    <definedName name="TABLE_GENDER_1" localSheetId="40">'x-319'!$B$11</definedName>
    <definedName name="TABLE_GENDER_1" localSheetId="41">'x-320'!$B$11</definedName>
    <definedName name="TABLE_GENDER_1" localSheetId="42">'x-321'!$B$11</definedName>
    <definedName name="TABLE_GENDER_1" localSheetId="43">'x-322'!$B$11</definedName>
    <definedName name="TABLE_GENDER_1" localSheetId="44">'x-323'!$B$11</definedName>
    <definedName name="TABLE_GENDER_1" localSheetId="45">'x-324'!$B$11</definedName>
    <definedName name="TABLE_GENDER_1" localSheetId="46">'x-325'!$B$11</definedName>
    <definedName name="TABLE_GENDER_1" localSheetId="47">'x-326'!$B$11</definedName>
    <definedName name="TABLE_GENDER_1" localSheetId="48">'x-327'!$B$11</definedName>
    <definedName name="TABLE_GENDER_1" localSheetId="49">'x-328'!$B$11</definedName>
    <definedName name="TABLE_GENDER_1" localSheetId="50">'x-401'!$B$11</definedName>
    <definedName name="TABLE_GENDER_1" localSheetId="51">'x-402'!$B$11</definedName>
    <definedName name="TABLE_GENDER_1" localSheetId="52">'x-403'!$B$11</definedName>
    <definedName name="TABLE_GENDER_1" localSheetId="53">'x-404'!$B$11</definedName>
    <definedName name="TABLE_GENDER_1" localSheetId="54">'x-405'!$B$11</definedName>
    <definedName name="TABLE_GENDER_1" localSheetId="55">'x-406'!$B$11</definedName>
    <definedName name="TABLE_GENDER_1" localSheetId="56">'x-407'!$B$11</definedName>
    <definedName name="TABLE_GENDER_1" localSheetId="57">'x-501'!$B$11</definedName>
    <definedName name="TABLE_GENDER_1" localSheetId="58">'x-502'!$B$11</definedName>
    <definedName name="TABLE_GENDER_1" localSheetId="59">'x-503'!$B$11</definedName>
    <definedName name="TABLE_GENDER_1" localSheetId="60">'x-504'!$B$11</definedName>
    <definedName name="TABLE_GENDER_1" localSheetId="61">'x-505'!$B$11</definedName>
    <definedName name="TABLE_GENDER_1" localSheetId="62">'x-506'!$B$11</definedName>
    <definedName name="TABLE_GENDER_1" localSheetId="63">'x-603'!$B$11</definedName>
    <definedName name="TABLE_GENDER_1" localSheetId="64">'x-604'!$B$11</definedName>
    <definedName name="TABLE_GENDER_1" localSheetId="65">'x-605'!$B$11</definedName>
    <definedName name="TABLE_GENDER_1" localSheetId="66">'x-606'!$B$11</definedName>
    <definedName name="TABLE_GENDER_1" localSheetId="67">'x-607'!$B$11</definedName>
    <definedName name="TABLE_GENDER_1" localSheetId="68">'x-608'!$B$11</definedName>
    <definedName name="TABLE_GENDER_1" localSheetId="69">'x-609'!$B$11</definedName>
    <definedName name="TABLE_GENDER_1" localSheetId="70">'x-610'!$B$11</definedName>
    <definedName name="TABLE_GENDER_1" localSheetId="71">'x-611'!$B$11</definedName>
    <definedName name="TABLE_GENDER_1" localSheetId="72">'x-612'!$B$11</definedName>
    <definedName name="TABLE_GENDER_1" localSheetId="73">'x-613'!$B$11</definedName>
    <definedName name="TABLE_GENDER_1" localSheetId="74">'x-614'!$B$11</definedName>
    <definedName name="TABLE_GENDER_1" localSheetId="75">'x-615'!$B$11</definedName>
    <definedName name="TABLE_GENDER_1" localSheetId="76">'x-616'!$B$11</definedName>
    <definedName name="TABLE_GENDER_1" localSheetId="77">'x-617'!$B$11</definedName>
    <definedName name="TABLE_GENDER_1" localSheetId="78">'x-618'!$B$11</definedName>
    <definedName name="TABLE_GENDER_1" localSheetId="79">'x-619'!$B$11</definedName>
    <definedName name="TABLE_GENDER_1" localSheetId="80">'x-620'!$B$11</definedName>
    <definedName name="TABLE_GENDER_1" localSheetId="81">'x-621'!$B$11</definedName>
    <definedName name="TABLE_GENDER_1" localSheetId="82">'x-622'!$B$11</definedName>
    <definedName name="TABLE_GENDER_1" localSheetId="83">'x-623'!$B$11</definedName>
    <definedName name="TABLE_GENDER_1" localSheetId="84">'x-624'!$B$11</definedName>
    <definedName name="TABLE_GENDER_1" localSheetId="85">'x-625'!$B$11</definedName>
    <definedName name="TABLE_GENDER_1" localSheetId="86">'x-626'!$B$11</definedName>
    <definedName name="TABLE_GENDER_1" localSheetId="87">'x-627'!$B$11</definedName>
    <definedName name="TABLE_GENDER_1" localSheetId="88">'x-701'!$B$11</definedName>
    <definedName name="TABLE_GENDER_1" localSheetId="89">'x-702'!$B$11</definedName>
    <definedName name="TABLE_GENDER_1" localSheetId="90">'x-802'!$B$11</definedName>
    <definedName name="TABLE_GENDER_1" localSheetId="91">'x-template'!$B$11</definedName>
    <definedName name="TABLE_GENDER_2" localSheetId="88">'x-701'!$F$11</definedName>
    <definedName name="TABLE_GENDER_2" localSheetId="90">'x-802'!$G$11</definedName>
    <definedName name="TABLE_GENDER_3" localSheetId="90">'x-802'!$P$11</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'x-220'!$A$6:$B$21</definedName>
    <definedName name="TABLE_INFO_1" localSheetId="21">'x-221'!$A$6:$B$21</definedName>
    <definedName name="TABLE_INFO_1" localSheetId="22">'x-301'!$A$6:$B$21</definedName>
    <definedName name="TABLE_INFO_1" localSheetId="23">'x-302'!$A$6:$B$21</definedName>
    <definedName name="TABLE_INFO_1" localSheetId="24">'x-303'!$A$6:$B$21</definedName>
    <definedName name="TABLE_INFO_1" localSheetId="25">'x-304'!$A$6:$B$21</definedName>
    <definedName name="TABLE_INFO_1" localSheetId="26">'x-305'!$A$6:$B$21</definedName>
    <definedName name="TABLE_INFO_1" localSheetId="27">'x-306'!$A$6:$B$21</definedName>
    <definedName name="TABLE_INFO_1" localSheetId="28">'x-307'!$A$6:$B$21</definedName>
    <definedName name="TABLE_INFO_1" localSheetId="29">'x-308'!$A$6:$B$21</definedName>
    <definedName name="TABLE_INFO_1" localSheetId="30">'x-309'!$A$6:$B$21</definedName>
    <definedName name="TABLE_INFO_1" localSheetId="31">'x-310'!$A$6:$B$21</definedName>
    <definedName name="TABLE_INFO_1" localSheetId="32">'x-311'!$A$6:$B$21</definedName>
    <definedName name="TABLE_INFO_1" localSheetId="33">'x-312'!$A$6:$B$21</definedName>
    <definedName name="TABLE_INFO_1" localSheetId="34">'x-313'!$A$6:$B$21</definedName>
    <definedName name="TABLE_INFO_1" localSheetId="35">'x-314'!$A$6:$B$21</definedName>
    <definedName name="TABLE_INFO_1" localSheetId="36">'x-315'!$A$6:$B$21</definedName>
    <definedName name="TABLE_INFO_1" localSheetId="37">'x-316'!$A$6:$B$21</definedName>
    <definedName name="TABLE_INFO_1" localSheetId="38">'x-317'!$A$6:$B$21</definedName>
    <definedName name="TABLE_INFO_1" localSheetId="39">'x-318'!$A$6:$B$21</definedName>
    <definedName name="TABLE_INFO_1" localSheetId="40">'x-319'!$A$6:$B$21</definedName>
    <definedName name="TABLE_INFO_1" localSheetId="41">'x-320'!$A$6:$B$21</definedName>
    <definedName name="TABLE_INFO_1" localSheetId="42">'x-321'!$A$6:$B$21</definedName>
    <definedName name="TABLE_INFO_1" localSheetId="43">'x-322'!$A$6:$B$21</definedName>
    <definedName name="TABLE_INFO_1" localSheetId="44">'x-323'!$A$6:$B$21</definedName>
    <definedName name="TABLE_INFO_1" localSheetId="45">'x-324'!$A$6:$B$21</definedName>
    <definedName name="TABLE_INFO_1" localSheetId="46">'x-325'!$A$6:$B$21</definedName>
    <definedName name="TABLE_INFO_1" localSheetId="47">'x-326'!$A$6:$B$21</definedName>
    <definedName name="TABLE_INFO_1" localSheetId="48">'x-327'!$A$6:$B$21</definedName>
    <definedName name="TABLE_INFO_1" localSheetId="49">'x-328'!$A$6:$B$21</definedName>
    <definedName name="TABLE_INFO_1" localSheetId="50">'x-401'!$A$6:$B$21</definedName>
    <definedName name="TABLE_INFO_1" localSheetId="51">'x-402'!$A$6:$B$21</definedName>
    <definedName name="TABLE_INFO_1" localSheetId="52">'x-403'!$A$6:$B$21</definedName>
    <definedName name="TABLE_INFO_1" localSheetId="53">'x-404'!$A$6:$B$21</definedName>
    <definedName name="TABLE_INFO_1" localSheetId="54">'x-405'!$A$6:$B$21</definedName>
    <definedName name="TABLE_INFO_1" localSheetId="55">'x-406'!$A$6:$B$21</definedName>
    <definedName name="TABLE_INFO_1" localSheetId="56">'x-407'!$A$6:$B$21</definedName>
    <definedName name="TABLE_INFO_1" localSheetId="57">'x-501'!$A$6:$B$21</definedName>
    <definedName name="TABLE_INFO_1" localSheetId="58">'x-502'!$A$6:$B$21</definedName>
    <definedName name="TABLE_INFO_1" localSheetId="59">'x-503'!$A$6:$B$21</definedName>
    <definedName name="TABLE_INFO_1" localSheetId="60">'x-504'!$A$6:$B$21</definedName>
    <definedName name="TABLE_INFO_1" localSheetId="61">'x-505'!$A$6:$B$21</definedName>
    <definedName name="TABLE_INFO_1" localSheetId="62">'x-506'!$A$6:$B$21</definedName>
    <definedName name="TABLE_INFO_1" localSheetId="63">'x-603'!$A$6:$B$21</definedName>
    <definedName name="TABLE_INFO_1" localSheetId="64">'x-604'!$A$6:$B$21</definedName>
    <definedName name="TABLE_INFO_1" localSheetId="65">'x-605'!$A$6:$B$21</definedName>
    <definedName name="TABLE_INFO_1" localSheetId="66">'x-606'!$A$6:$B$21</definedName>
    <definedName name="TABLE_INFO_1" localSheetId="67">'x-607'!$A$6:$B$21</definedName>
    <definedName name="TABLE_INFO_1" localSheetId="68">'x-608'!$A$6:$B$21</definedName>
    <definedName name="TABLE_INFO_1" localSheetId="69">'x-609'!$A$6:$B$21</definedName>
    <definedName name="TABLE_INFO_1" localSheetId="70">'x-610'!$A$6:$B$21</definedName>
    <definedName name="TABLE_INFO_1" localSheetId="71">'x-611'!$A$6:$B$21</definedName>
    <definedName name="TABLE_INFO_1" localSheetId="72">'x-612'!$A$6:$B$21</definedName>
    <definedName name="TABLE_INFO_1" localSheetId="73">'x-613'!$A$6:$B$21</definedName>
    <definedName name="TABLE_INFO_1" localSheetId="74">'x-614'!$A$6:$B$21</definedName>
    <definedName name="TABLE_INFO_1" localSheetId="75">'x-615'!$A$6:$B$21</definedName>
    <definedName name="TABLE_INFO_1" localSheetId="76">'x-616'!$A$6:$B$21</definedName>
    <definedName name="TABLE_INFO_1" localSheetId="77">'x-617'!$A$6:$B$21</definedName>
    <definedName name="TABLE_INFO_1" localSheetId="78">'x-618'!$A$6:$B$21</definedName>
    <definedName name="TABLE_INFO_1" localSheetId="79">'x-619'!$A$6:$B$21</definedName>
    <definedName name="TABLE_INFO_1" localSheetId="80">'x-620'!$A$6:$B$21</definedName>
    <definedName name="TABLE_INFO_1" localSheetId="81">'x-621'!$A$6:$B$21</definedName>
    <definedName name="TABLE_INFO_1" localSheetId="82">'x-622'!$A$6:$B$21</definedName>
    <definedName name="TABLE_INFO_1" localSheetId="83">'x-623'!$A$6:$B$21</definedName>
    <definedName name="TABLE_INFO_1" localSheetId="84">'x-624'!$A$6:$B$21</definedName>
    <definedName name="TABLE_INFO_1" localSheetId="85">'x-625'!$A$6:$B$21</definedName>
    <definedName name="TABLE_INFO_1" localSheetId="86">'x-626'!$A$6:$B$21</definedName>
    <definedName name="TABLE_INFO_1" localSheetId="87">'x-627'!$A$6:$B$21</definedName>
    <definedName name="TABLE_INFO_1" localSheetId="88">'x-701'!$A$6:$B$21</definedName>
    <definedName name="TABLE_INFO_1" localSheetId="89">'x-702'!$A$6:$B$21</definedName>
    <definedName name="TABLE_INFO_1" localSheetId="90">'x-802'!$A$6:$B$21</definedName>
    <definedName name="TABLE_INFO_1" localSheetId="91">'x-template'!$A$6:$B$21</definedName>
    <definedName name="TABLE_INFO_2" localSheetId="88">'x-701'!$E$6:$F$21</definedName>
    <definedName name="TABLE_INFO_2" localSheetId="90">'x-802'!$F$6:$G$21</definedName>
    <definedName name="TABLE_INFO_3" localSheetId="90">'x-802'!$J$6:$K$21</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'x-220'!$B$15</definedName>
    <definedName name="TABLE_REFERENCE_1" localSheetId="21">'x-221'!$B$15</definedName>
    <definedName name="TABLE_REFERENCE_1" localSheetId="22">'x-301'!$B$15</definedName>
    <definedName name="TABLE_REFERENCE_1" localSheetId="23">'x-302'!$B$15</definedName>
    <definedName name="TABLE_REFERENCE_1" localSheetId="24">'x-303'!$B$15</definedName>
    <definedName name="TABLE_REFERENCE_1" localSheetId="25">'x-304'!$B$15</definedName>
    <definedName name="TABLE_REFERENCE_1" localSheetId="26">'x-305'!$B$15</definedName>
    <definedName name="TABLE_REFERENCE_1" localSheetId="27">'x-306'!$B$15</definedName>
    <definedName name="TABLE_REFERENCE_1" localSheetId="28">'x-307'!$B$15</definedName>
    <definedName name="TABLE_REFERENCE_1" localSheetId="29">'x-308'!$B$15</definedName>
    <definedName name="TABLE_REFERENCE_1" localSheetId="30">'x-309'!$B$15</definedName>
    <definedName name="TABLE_REFERENCE_1" localSheetId="31">'x-310'!$B$15</definedName>
    <definedName name="TABLE_REFERENCE_1" localSheetId="32">'x-311'!$B$15</definedName>
    <definedName name="TABLE_REFERENCE_1" localSheetId="33">'x-312'!$B$15</definedName>
    <definedName name="TABLE_REFERENCE_1" localSheetId="34">'x-313'!$B$15</definedName>
    <definedName name="TABLE_REFERENCE_1" localSheetId="35">'x-314'!$B$15</definedName>
    <definedName name="TABLE_REFERENCE_1" localSheetId="36">'x-315'!$B$15</definedName>
    <definedName name="TABLE_REFERENCE_1" localSheetId="37">'x-316'!$B$15</definedName>
    <definedName name="TABLE_REFERENCE_1" localSheetId="38">'x-317'!$B$15</definedName>
    <definedName name="TABLE_REFERENCE_1" localSheetId="39">'x-318'!$B$15</definedName>
    <definedName name="TABLE_REFERENCE_1" localSheetId="40">'x-319'!$B$15</definedName>
    <definedName name="TABLE_REFERENCE_1" localSheetId="41">'x-320'!$B$15</definedName>
    <definedName name="TABLE_REFERENCE_1" localSheetId="42">'x-321'!$B$15</definedName>
    <definedName name="TABLE_REFERENCE_1" localSheetId="43">'x-322'!$B$15</definedName>
    <definedName name="TABLE_REFERENCE_1" localSheetId="44">'x-323'!$B$15</definedName>
    <definedName name="TABLE_REFERENCE_1" localSheetId="45">'x-324'!$B$15</definedName>
    <definedName name="TABLE_REFERENCE_1" localSheetId="46">'x-325'!$B$15</definedName>
    <definedName name="TABLE_REFERENCE_1" localSheetId="47">'x-326'!$B$15</definedName>
    <definedName name="TABLE_REFERENCE_1" localSheetId="48">'x-327'!$B$15</definedName>
    <definedName name="TABLE_REFERENCE_1" localSheetId="49">'x-328'!$B$15</definedName>
    <definedName name="TABLE_REFERENCE_1" localSheetId="50">'x-401'!$B$15</definedName>
    <definedName name="TABLE_REFERENCE_1" localSheetId="51">'x-402'!$B$15</definedName>
    <definedName name="TABLE_REFERENCE_1" localSheetId="52">'x-403'!$B$15</definedName>
    <definedName name="TABLE_REFERENCE_1" localSheetId="53">'x-404'!$B$15</definedName>
    <definedName name="TABLE_REFERENCE_1" localSheetId="54">'x-405'!$B$15</definedName>
    <definedName name="TABLE_REFERENCE_1" localSheetId="55">'x-406'!$B$15</definedName>
    <definedName name="TABLE_REFERENCE_1" localSheetId="56">'x-407'!$B$15</definedName>
    <definedName name="TABLE_REFERENCE_1" localSheetId="57">'x-501'!$B$15</definedName>
    <definedName name="TABLE_REFERENCE_1" localSheetId="58">'x-502'!$B$15</definedName>
    <definedName name="TABLE_REFERENCE_1" localSheetId="59">'x-503'!$B$15</definedName>
    <definedName name="TABLE_REFERENCE_1" localSheetId="60">'x-504'!$B$15</definedName>
    <definedName name="TABLE_REFERENCE_1" localSheetId="61">'x-505'!$B$15</definedName>
    <definedName name="TABLE_REFERENCE_1" localSheetId="62">'x-506'!$B$15</definedName>
    <definedName name="TABLE_REFERENCE_1" localSheetId="63">'x-603'!$B$15</definedName>
    <definedName name="TABLE_REFERENCE_1" localSheetId="64">'x-604'!$B$15</definedName>
    <definedName name="TABLE_REFERENCE_1" localSheetId="65">'x-605'!$B$15</definedName>
    <definedName name="TABLE_REFERENCE_1" localSheetId="66">'x-606'!$B$15</definedName>
    <definedName name="TABLE_REFERENCE_1" localSheetId="67">'x-607'!$B$15</definedName>
    <definedName name="TABLE_REFERENCE_1" localSheetId="68">'x-608'!$B$15</definedName>
    <definedName name="TABLE_REFERENCE_1" localSheetId="69">'x-609'!$B$15</definedName>
    <definedName name="TABLE_REFERENCE_1" localSheetId="70">'x-610'!$B$15</definedName>
    <definedName name="TABLE_REFERENCE_1" localSheetId="71">'x-611'!$B$15</definedName>
    <definedName name="TABLE_REFERENCE_1" localSheetId="72">'x-612'!$B$15</definedName>
    <definedName name="TABLE_REFERENCE_1" localSheetId="73">'x-613'!$B$15</definedName>
    <definedName name="TABLE_REFERENCE_1" localSheetId="74">'x-614'!$B$15</definedName>
    <definedName name="TABLE_REFERENCE_1" localSheetId="75">'x-615'!$B$15</definedName>
    <definedName name="TABLE_REFERENCE_1" localSheetId="76">'x-616'!$B$15</definedName>
    <definedName name="TABLE_REFERENCE_1" localSheetId="77">'x-617'!$B$15</definedName>
    <definedName name="TABLE_REFERENCE_1" localSheetId="78">'x-618'!$B$15</definedName>
    <definedName name="TABLE_REFERENCE_1" localSheetId="79">'x-619'!$B$15</definedName>
    <definedName name="TABLE_REFERENCE_1" localSheetId="80">'x-620'!$B$15</definedName>
    <definedName name="TABLE_REFERENCE_1" localSheetId="81">'x-621'!$B$15</definedName>
    <definedName name="TABLE_REFERENCE_1" localSheetId="82">'x-622'!$B$15</definedName>
    <definedName name="TABLE_REFERENCE_1" localSheetId="83">'x-623'!$B$15</definedName>
    <definedName name="TABLE_REFERENCE_1" localSheetId="84">'x-624'!$B$15</definedName>
    <definedName name="TABLE_REFERENCE_1" localSheetId="85">'x-625'!$B$15</definedName>
    <definedName name="TABLE_REFERENCE_1" localSheetId="86">'x-626'!$B$15</definedName>
    <definedName name="TABLE_REFERENCE_1" localSheetId="87">'x-627'!$B$15</definedName>
    <definedName name="TABLE_REFERENCE_1" localSheetId="88">'x-701'!$B$15</definedName>
    <definedName name="TABLE_REFERENCE_1" localSheetId="89">'x-702'!$B$15</definedName>
    <definedName name="TABLE_REFERENCE_1" localSheetId="90">'x-802'!$B$15</definedName>
    <definedName name="TABLE_REFERENCE_1" localSheetId="91">'x-template'!$B$15</definedName>
    <definedName name="TABLE_REFERENCE_2" localSheetId="88">'x-701'!$F$15</definedName>
    <definedName name="TABLE_REFERENCE_2" localSheetId="90">'x-802'!$G$15</definedName>
    <definedName name="TABLE_REFERENCE_3" localSheetId="90">'x-802'!$P$15</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'x-220'!$B$16</definedName>
    <definedName name="TABLE_REFERENCE_GUIDANCE_1" localSheetId="21">'x-221'!$B$16</definedName>
    <definedName name="TABLE_REFERENCE_GUIDANCE_1" localSheetId="22">'x-301'!$B$16</definedName>
    <definedName name="TABLE_REFERENCE_GUIDANCE_1" localSheetId="23">'x-302'!$B$16</definedName>
    <definedName name="TABLE_REFERENCE_GUIDANCE_1" localSheetId="24">'x-303'!$B$16</definedName>
    <definedName name="TABLE_REFERENCE_GUIDANCE_1" localSheetId="25">'x-304'!$B$16</definedName>
    <definedName name="TABLE_REFERENCE_GUIDANCE_1" localSheetId="26">'x-305'!$B$16</definedName>
    <definedName name="TABLE_REFERENCE_GUIDANCE_1" localSheetId="27">'x-306'!$B$16</definedName>
    <definedName name="TABLE_REFERENCE_GUIDANCE_1" localSheetId="28">'x-307'!$B$16</definedName>
    <definedName name="TABLE_REFERENCE_GUIDANCE_1" localSheetId="29">'x-308'!$B$16</definedName>
    <definedName name="TABLE_REFERENCE_GUIDANCE_1" localSheetId="30">'x-309'!$B$16</definedName>
    <definedName name="TABLE_REFERENCE_GUIDANCE_1" localSheetId="31">'x-310'!$B$16</definedName>
    <definedName name="TABLE_REFERENCE_GUIDANCE_1" localSheetId="32">'x-311'!$B$16</definedName>
    <definedName name="TABLE_REFERENCE_GUIDANCE_1" localSheetId="33">'x-312'!$B$16</definedName>
    <definedName name="TABLE_REFERENCE_GUIDANCE_1" localSheetId="34">'x-313'!$B$16</definedName>
    <definedName name="TABLE_REFERENCE_GUIDANCE_1" localSheetId="35">'x-314'!$B$16</definedName>
    <definedName name="TABLE_REFERENCE_GUIDANCE_1" localSheetId="36">'x-315'!$B$16</definedName>
    <definedName name="TABLE_REFERENCE_GUIDANCE_1" localSheetId="37">'x-316'!$B$16</definedName>
    <definedName name="TABLE_REFERENCE_GUIDANCE_1" localSheetId="38">'x-317'!$B$16</definedName>
    <definedName name="TABLE_REFERENCE_GUIDANCE_1" localSheetId="39">'x-318'!$B$16</definedName>
    <definedName name="TABLE_REFERENCE_GUIDANCE_1" localSheetId="40">'x-319'!$B$16</definedName>
    <definedName name="TABLE_REFERENCE_GUIDANCE_1" localSheetId="41">'x-320'!$B$16</definedName>
    <definedName name="TABLE_REFERENCE_GUIDANCE_1" localSheetId="42">'x-321'!$B$16</definedName>
    <definedName name="TABLE_REFERENCE_GUIDANCE_1" localSheetId="43">'x-322'!$B$16</definedName>
    <definedName name="TABLE_REFERENCE_GUIDANCE_1" localSheetId="44">'x-323'!$B$16</definedName>
    <definedName name="TABLE_REFERENCE_GUIDANCE_1" localSheetId="45">'x-324'!$B$16</definedName>
    <definedName name="TABLE_REFERENCE_GUIDANCE_1" localSheetId="46">'x-325'!$B$16</definedName>
    <definedName name="TABLE_REFERENCE_GUIDANCE_1" localSheetId="47">'x-326'!$B$16</definedName>
    <definedName name="TABLE_REFERENCE_GUIDANCE_1" localSheetId="48">'x-327'!$B$16</definedName>
    <definedName name="TABLE_REFERENCE_GUIDANCE_1" localSheetId="49">'x-328'!$B$16</definedName>
    <definedName name="TABLE_REFERENCE_GUIDANCE_1" localSheetId="50">'x-401'!$B$16</definedName>
    <definedName name="TABLE_REFERENCE_GUIDANCE_1" localSheetId="51">'x-402'!$B$16</definedName>
    <definedName name="TABLE_REFERENCE_GUIDANCE_1" localSheetId="52">'x-403'!$B$16</definedName>
    <definedName name="TABLE_REFERENCE_GUIDANCE_1" localSheetId="53">'x-404'!$B$16</definedName>
    <definedName name="TABLE_REFERENCE_GUIDANCE_1" localSheetId="54">'x-405'!$B$16</definedName>
    <definedName name="TABLE_REFERENCE_GUIDANCE_1" localSheetId="55">'x-406'!$B$16</definedName>
    <definedName name="TABLE_REFERENCE_GUIDANCE_1" localSheetId="56">'x-407'!$B$16</definedName>
    <definedName name="TABLE_REFERENCE_GUIDANCE_1" localSheetId="57">'x-501'!$B$16</definedName>
    <definedName name="TABLE_REFERENCE_GUIDANCE_1" localSheetId="58">'x-502'!$B$16</definedName>
    <definedName name="TABLE_REFERENCE_GUIDANCE_1" localSheetId="59">'x-503'!$B$16</definedName>
    <definedName name="TABLE_REFERENCE_GUIDANCE_1" localSheetId="60">'x-504'!$B$16</definedName>
    <definedName name="TABLE_REFERENCE_GUIDANCE_1" localSheetId="61">'x-505'!$B$16</definedName>
    <definedName name="TABLE_REFERENCE_GUIDANCE_1" localSheetId="62">'x-506'!$B$16</definedName>
    <definedName name="TABLE_REFERENCE_GUIDANCE_1" localSheetId="63">'x-603'!$B$16</definedName>
    <definedName name="TABLE_REFERENCE_GUIDANCE_1" localSheetId="64">'x-604'!$B$16</definedName>
    <definedName name="TABLE_REFERENCE_GUIDANCE_1" localSheetId="65">'x-605'!$B$16</definedName>
    <definedName name="TABLE_REFERENCE_GUIDANCE_1" localSheetId="66">'x-606'!$B$16</definedName>
    <definedName name="TABLE_REFERENCE_GUIDANCE_1" localSheetId="67">'x-607'!$B$16</definedName>
    <definedName name="TABLE_REFERENCE_GUIDANCE_1" localSheetId="68">'x-608'!$B$16</definedName>
    <definedName name="TABLE_REFERENCE_GUIDANCE_1" localSheetId="69">'x-609'!$B$16</definedName>
    <definedName name="TABLE_REFERENCE_GUIDANCE_1" localSheetId="70">'x-610'!$B$16</definedName>
    <definedName name="TABLE_REFERENCE_GUIDANCE_1" localSheetId="71">'x-611'!$B$16</definedName>
    <definedName name="TABLE_REFERENCE_GUIDANCE_1" localSheetId="72">'x-612'!$B$16</definedName>
    <definedName name="TABLE_REFERENCE_GUIDANCE_1" localSheetId="73">'x-613'!$B$16</definedName>
    <definedName name="TABLE_REFERENCE_GUIDANCE_1" localSheetId="74">'x-614'!$B$16</definedName>
    <definedName name="TABLE_REFERENCE_GUIDANCE_1" localSheetId="75">'x-615'!$B$16</definedName>
    <definedName name="TABLE_REFERENCE_GUIDANCE_1" localSheetId="76">'x-616'!$B$16</definedName>
    <definedName name="TABLE_REFERENCE_GUIDANCE_1" localSheetId="77">'x-617'!$B$16</definedName>
    <definedName name="TABLE_REFERENCE_GUIDANCE_1" localSheetId="78">'x-618'!$B$16</definedName>
    <definedName name="TABLE_REFERENCE_GUIDANCE_1" localSheetId="79">'x-619'!$B$16</definedName>
    <definedName name="TABLE_REFERENCE_GUIDANCE_1" localSheetId="80">'x-620'!$B$16</definedName>
    <definedName name="TABLE_REFERENCE_GUIDANCE_1" localSheetId="81">'x-621'!$B$16</definedName>
    <definedName name="TABLE_REFERENCE_GUIDANCE_1" localSheetId="82">'x-622'!$B$16</definedName>
    <definedName name="TABLE_REFERENCE_GUIDANCE_1" localSheetId="83">'x-623'!$B$16</definedName>
    <definedName name="TABLE_REFERENCE_GUIDANCE_1" localSheetId="84">'x-624'!$B$16</definedName>
    <definedName name="TABLE_REFERENCE_GUIDANCE_1" localSheetId="85">'x-625'!$B$16</definedName>
    <definedName name="TABLE_REFERENCE_GUIDANCE_1" localSheetId="86">'x-626'!$B$16</definedName>
    <definedName name="TABLE_REFERENCE_GUIDANCE_1" localSheetId="87">'x-627'!$B$16</definedName>
    <definedName name="TABLE_REFERENCE_GUIDANCE_1" localSheetId="88">'x-701'!$B$16</definedName>
    <definedName name="TABLE_REFERENCE_GUIDANCE_1" localSheetId="89">'x-702'!$B$16</definedName>
    <definedName name="TABLE_REFERENCE_GUIDANCE_1" localSheetId="90">'x-802'!$B$16</definedName>
    <definedName name="TABLE_REFERENCE_GUIDANCE_1" localSheetId="91">'x-template'!$B$16</definedName>
    <definedName name="TABLE_REFERENCE_GUIDANCE_2" localSheetId="88">'x-701'!$F$16</definedName>
    <definedName name="TABLE_REFERENCE_GUIDANCE_2" localSheetId="90">'x-802'!$G$16</definedName>
    <definedName name="TABLE_REFERENCE_GUIDANCE_3" localSheetId="90">'x-802'!$P$16</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'x-220'!$B$17</definedName>
    <definedName name="TABLE_RELATED_1" localSheetId="21">'x-221'!$B$17</definedName>
    <definedName name="TABLE_RELATED_1" localSheetId="22">'x-301'!$B$17</definedName>
    <definedName name="TABLE_RELATED_1" localSheetId="23">'x-302'!$B$17</definedName>
    <definedName name="TABLE_RELATED_1" localSheetId="24">'x-303'!$B$17</definedName>
    <definedName name="TABLE_RELATED_1" localSheetId="25">'x-304'!$B$17</definedName>
    <definedName name="TABLE_RELATED_1" localSheetId="26">'x-305'!$B$17</definedName>
    <definedName name="TABLE_RELATED_1" localSheetId="27">'x-306'!$B$17</definedName>
    <definedName name="TABLE_RELATED_1" localSheetId="28">'x-307'!$B$17</definedName>
    <definedName name="TABLE_RELATED_1" localSheetId="29">'x-308'!$B$17</definedName>
    <definedName name="TABLE_RELATED_1" localSheetId="30">'x-309'!$B$17</definedName>
    <definedName name="TABLE_RELATED_1" localSheetId="31">'x-310'!$B$17</definedName>
    <definedName name="TABLE_RELATED_1" localSheetId="32">'x-311'!$B$17</definedName>
    <definedName name="TABLE_RELATED_1" localSheetId="33">'x-312'!$B$17</definedName>
    <definedName name="TABLE_RELATED_1" localSheetId="34">'x-313'!$B$17</definedName>
    <definedName name="TABLE_RELATED_1" localSheetId="35">'x-314'!$B$17</definedName>
    <definedName name="TABLE_RELATED_1" localSheetId="36">'x-315'!$B$17</definedName>
    <definedName name="TABLE_RELATED_1" localSheetId="37">'x-316'!$B$17</definedName>
    <definedName name="TABLE_RELATED_1" localSheetId="38">'x-317'!$B$17</definedName>
    <definedName name="TABLE_RELATED_1" localSheetId="39">'x-318'!$B$17</definedName>
    <definedName name="TABLE_RELATED_1" localSheetId="40">'x-319'!$B$17</definedName>
    <definedName name="TABLE_RELATED_1" localSheetId="41">'x-320'!$B$17</definedName>
    <definedName name="TABLE_RELATED_1" localSheetId="42">'x-321'!$B$17</definedName>
    <definedName name="TABLE_RELATED_1" localSheetId="43">'x-322'!$B$17</definedName>
    <definedName name="TABLE_RELATED_1" localSheetId="44">'x-323'!$B$17</definedName>
    <definedName name="TABLE_RELATED_1" localSheetId="45">'x-324'!$B$17</definedName>
    <definedName name="TABLE_RELATED_1" localSheetId="46">'x-325'!$B$17</definedName>
    <definedName name="TABLE_RELATED_1" localSheetId="47">'x-326'!$B$17</definedName>
    <definedName name="TABLE_RELATED_1" localSheetId="48">'x-327'!$B$17</definedName>
    <definedName name="TABLE_RELATED_1" localSheetId="49">'x-328'!$B$17</definedName>
    <definedName name="TABLE_RELATED_1" localSheetId="50">'x-401'!$B$17</definedName>
    <definedName name="TABLE_RELATED_1" localSheetId="51">'x-402'!$B$17</definedName>
    <definedName name="TABLE_RELATED_1" localSheetId="52">'x-403'!$B$17</definedName>
    <definedName name="TABLE_RELATED_1" localSheetId="53">'x-404'!$B$17</definedName>
    <definedName name="TABLE_RELATED_1" localSheetId="54">'x-405'!$B$17</definedName>
    <definedName name="TABLE_RELATED_1" localSheetId="55">'x-406'!$B$17</definedName>
    <definedName name="TABLE_RELATED_1" localSheetId="56">'x-407'!$B$17</definedName>
    <definedName name="TABLE_RELATED_1" localSheetId="57">'x-501'!$B$17</definedName>
    <definedName name="TABLE_RELATED_1" localSheetId="58">'x-502'!$B$17</definedName>
    <definedName name="TABLE_RELATED_1" localSheetId="59">'x-503'!$B$17</definedName>
    <definedName name="TABLE_RELATED_1" localSheetId="60">'x-504'!$B$17</definedName>
    <definedName name="TABLE_RELATED_1" localSheetId="61">'x-505'!$B$17</definedName>
    <definedName name="TABLE_RELATED_1" localSheetId="62">'x-506'!$B$17</definedName>
    <definedName name="TABLE_RELATED_1" localSheetId="63">'x-603'!$B$17</definedName>
    <definedName name="TABLE_RELATED_1" localSheetId="64">'x-604'!$B$17</definedName>
    <definedName name="TABLE_RELATED_1" localSheetId="65">'x-605'!$B$17</definedName>
    <definedName name="TABLE_RELATED_1" localSheetId="66">'x-606'!$B$17</definedName>
    <definedName name="TABLE_RELATED_1" localSheetId="67">'x-607'!$B$17</definedName>
    <definedName name="TABLE_RELATED_1" localSheetId="68">'x-608'!$B$17</definedName>
    <definedName name="TABLE_RELATED_1" localSheetId="69">'x-609'!$B$17</definedName>
    <definedName name="TABLE_RELATED_1" localSheetId="70">'x-610'!$B$17</definedName>
    <definedName name="TABLE_RELATED_1" localSheetId="71">'x-611'!$B$17</definedName>
    <definedName name="TABLE_RELATED_1" localSheetId="72">'x-612'!$B$17</definedName>
    <definedName name="TABLE_RELATED_1" localSheetId="73">'x-613'!$B$17</definedName>
    <definedName name="TABLE_RELATED_1" localSheetId="74">'x-614'!$B$17</definedName>
    <definedName name="TABLE_RELATED_1" localSheetId="75">'x-615'!$B$17</definedName>
    <definedName name="TABLE_RELATED_1" localSheetId="76">'x-616'!$B$17</definedName>
    <definedName name="TABLE_RELATED_1" localSheetId="77">'x-617'!$B$17</definedName>
    <definedName name="TABLE_RELATED_1" localSheetId="78">'x-618'!$B$17</definedName>
    <definedName name="TABLE_RELATED_1" localSheetId="79">'x-619'!$B$17</definedName>
    <definedName name="TABLE_RELATED_1" localSheetId="80">'x-620'!$B$17</definedName>
    <definedName name="TABLE_RELATED_1" localSheetId="81">'x-621'!$B$17</definedName>
    <definedName name="TABLE_RELATED_1" localSheetId="82">'x-622'!$B$17</definedName>
    <definedName name="TABLE_RELATED_1" localSheetId="83">'x-623'!$B$17</definedName>
    <definedName name="TABLE_RELATED_1" localSheetId="84">'x-624'!$B$17</definedName>
    <definedName name="TABLE_RELATED_1" localSheetId="85">'x-625'!$B$17</definedName>
    <definedName name="TABLE_RELATED_1" localSheetId="86">'x-626'!$B$17</definedName>
    <definedName name="TABLE_RELATED_1" localSheetId="87">'x-627'!$B$17</definedName>
    <definedName name="TABLE_RELATED_1" localSheetId="88">'x-701'!$B$17</definedName>
    <definedName name="TABLE_RELATED_1" localSheetId="89">'x-702'!$B$17</definedName>
    <definedName name="TABLE_RELATED_1" localSheetId="90">'x-802'!$B$17</definedName>
    <definedName name="TABLE_RELATED_1" localSheetId="91">'x-template'!$B$17</definedName>
    <definedName name="TABLE_RELATED_2" localSheetId="88">'x-701'!$F$17</definedName>
    <definedName name="TABLE_RELATED_2" localSheetId="90">'x-802'!$G$17</definedName>
    <definedName name="TABLE_RELATED_3" localSheetId="90">'x-802'!$P$17</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'x-220'!$B$8</definedName>
    <definedName name="TABLE_SECTION_1" localSheetId="21">'x-221'!$B$8</definedName>
    <definedName name="TABLE_SECTION_1" localSheetId="22">'x-301'!$B$8</definedName>
    <definedName name="TABLE_SECTION_1" localSheetId="23">'x-302'!$B$8</definedName>
    <definedName name="TABLE_SECTION_1" localSheetId="24">'x-303'!$B$8</definedName>
    <definedName name="TABLE_SECTION_1" localSheetId="25">'x-304'!$B$8</definedName>
    <definedName name="TABLE_SECTION_1" localSheetId="26">'x-305'!$B$8</definedName>
    <definedName name="TABLE_SECTION_1" localSheetId="27">'x-306'!$B$8</definedName>
    <definedName name="TABLE_SECTION_1" localSheetId="28">'x-307'!$B$8</definedName>
    <definedName name="TABLE_SECTION_1" localSheetId="29">'x-308'!$B$8</definedName>
    <definedName name="TABLE_SECTION_1" localSheetId="30">'x-309'!$B$8</definedName>
    <definedName name="TABLE_SECTION_1" localSheetId="31">'x-310'!$B$8</definedName>
    <definedName name="TABLE_SECTION_1" localSheetId="32">'x-311'!$B$8</definedName>
    <definedName name="TABLE_SECTION_1" localSheetId="33">'x-312'!$B$8</definedName>
    <definedName name="TABLE_SECTION_1" localSheetId="34">'x-313'!$B$8</definedName>
    <definedName name="TABLE_SECTION_1" localSheetId="35">'x-314'!$B$8</definedName>
    <definedName name="TABLE_SECTION_1" localSheetId="36">'x-315'!$B$8</definedName>
    <definedName name="TABLE_SECTION_1" localSheetId="37">'x-316'!$B$8</definedName>
    <definedName name="TABLE_SECTION_1" localSheetId="38">'x-317'!$B$8</definedName>
    <definedName name="TABLE_SECTION_1" localSheetId="39">'x-318'!$B$8</definedName>
    <definedName name="TABLE_SECTION_1" localSheetId="40">'x-319'!$B$8</definedName>
    <definedName name="TABLE_SECTION_1" localSheetId="41">'x-320'!$B$8</definedName>
    <definedName name="TABLE_SECTION_1" localSheetId="42">'x-321'!$B$8</definedName>
    <definedName name="TABLE_SECTION_1" localSheetId="43">'x-322'!$B$8</definedName>
    <definedName name="TABLE_SECTION_1" localSheetId="44">'x-323'!$B$8</definedName>
    <definedName name="TABLE_SECTION_1" localSheetId="45">'x-324'!$B$8</definedName>
    <definedName name="TABLE_SECTION_1" localSheetId="46">'x-325'!$B$8</definedName>
    <definedName name="TABLE_SECTION_1" localSheetId="47">'x-326'!$B$8</definedName>
    <definedName name="TABLE_SECTION_1" localSheetId="48">'x-327'!$B$8</definedName>
    <definedName name="TABLE_SECTION_1" localSheetId="49">'x-328'!$B$8</definedName>
    <definedName name="TABLE_SECTION_1" localSheetId="50">'x-401'!$B$8</definedName>
    <definedName name="TABLE_SECTION_1" localSheetId="51">'x-402'!$B$8</definedName>
    <definedName name="TABLE_SECTION_1" localSheetId="52">'x-403'!$B$8</definedName>
    <definedName name="TABLE_SECTION_1" localSheetId="53">'x-404'!$B$8</definedName>
    <definedName name="TABLE_SECTION_1" localSheetId="54">'x-405'!$B$8</definedName>
    <definedName name="TABLE_SECTION_1" localSheetId="55">'x-406'!$B$8</definedName>
    <definedName name="TABLE_SECTION_1" localSheetId="56">'x-407'!$B$8</definedName>
    <definedName name="TABLE_SECTION_1" localSheetId="57">'x-501'!$B$8</definedName>
    <definedName name="TABLE_SECTION_1" localSheetId="58">'x-502'!$B$8</definedName>
    <definedName name="TABLE_SECTION_1" localSheetId="59">'x-503'!$B$8</definedName>
    <definedName name="TABLE_SECTION_1" localSheetId="60">'x-504'!$B$8</definedName>
    <definedName name="TABLE_SECTION_1" localSheetId="61">'x-505'!$B$8</definedName>
    <definedName name="TABLE_SECTION_1" localSheetId="62">'x-506'!$B$8</definedName>
    <definedName name="TABLE_SECTION_1" localSheetId="63">'x-603'!$B$8</definedName>
    <definedName name="TABLE_SECTION_1" localSheetId="64">'x-604'!$B$8</definedName>
    <definedName name="TABLE_SECTION_1" localSheetId="65">'x-605'!$B$8</definedName>
    <definedName name="TABLE_SECTION_1" localSheetId="66">'x-606'!$B$8</definedName>
    <definedName name="TABLE_SECTION_1" localSheetId="67">'x-607'!$B$8</definedName>
    <definedName name="TABLE_SECTION_1" localSheetId="68">'x-608'!$B$8</definedName>
    <definedName name="TABLE_SECTION_1" localSheetId="69">'x-609'!$B$8</definedName>
    <definedName name="TABLE_SECTION_1" localSheetId="70">'x-610'!$B$8</definedName>
    <definedName name="TABLE_SECTION_1" localSheetId="71">'x-611'!$B$8</definedName>
    <definedName name="TABLE_SECTION_1" localSheetId="72">'x-612'!$B$8</definedName>
    <definedName name="TABLE_SECTION_1" localSheetId="73">'x-613'!$B$8</definedName>
    <definedName name="TABLE_SECTION_1" localSheetId="74">'x-614'!$B$8</definedName>
    <definedName name="TABLE_SECTION_1" localSheetId="75">'x-615'!$B$8</definedName>
    <definedName name="TABLE_SECTION_1" localSheetId="76">'x-616'!$B$8</definedName>
    <definedName name="TABLE_SECTION_1" localSheetId="77">'x-617'!$B$8</definedName>
    <definedName name="TABLE_SECTION_1" localSheetId="78">'x-618'!$B$8</definedName>
    <definedName name="TABLE_SECTION_1" localSheetId="79">'x-619'!$B$8</definedName>
    <definedName name="TABLE_SECTION_1" localSheetId="80">'x-620'!$B$8</definedName>
    <definedName name="TABLE_SECTION_1" localSheetId="81">'x-621'!$B$8</definedName>
    <definedName name="TABLE_SECTION_1" localSheetId="82">'x-622'!$B$8</definedName>
    <definedName name="TABLE_SECTION_1" localSheetId="83">'x-623'!$B$8</definedName>
    <definedName name="TABLE_SECTION_1" localSheetId="84">'x-624'!$B$8</definedName>
    <definedName name="TABLE_SECTION_1" localSheetId="85">'x-625'!$B$8</definedName>
    <definedName name="TABLE_SECTION_1" localSheetId="86">'x-626'!$B$8</definedName>
    <definedName name="TABLE_SECTION_1" localSheetId="87">'x-627'!$B$8</definedName>
    <definedName name="TABLE_SECTION_1" localSheetId="88">'x-701'!$B$8</definedName>
    <definedName name="TABLE_SECTION_1" localSheetId="89">'x-702'!$B$8</definedName>
    <definedName name="TABLE_SECTION_1" localSheetId="90">'x-802'!$B$8</definedName>
    <definedName name="TABLE_SECTION_1" localSheetId="91">'x-template'!$B$8</definedName>
    <definedName name="TABLE_SECTION_2" localSheetId="88">'x-701'!$F$8</definedName>
    <definedName name="TABLE_SECTION_2" localSheetId="90">'x-802'!$G$8</definedName>
    <definedName name="TABLE_SECTION_3" localSheetId="90">'x-802'!$P$8</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'x-220'!$B$13</definedName>
    <definedName name="TABLE_SECTION_NUMBER_1" localSheetId="21">'x-221'!$B$13</definedName>
    <definedName name="TABLE_SECTION_NUMBER_1" localSheetId="22">'x-301'!$B$13</definedName>
    <definedName name="TABLE_SECTION_NUMBER_1" localSheetId="23">'x-302'!$B$13</definedName>
    <definedName name="TABLE_SECTION_NUMBER_1" localSheetId="24">'x-303'!$B$13</definedName>
    <definedName name="TABLE_SECTION_NUMBER_1" localSheetId="25">'x-304'!$B$13</definedName>
    <definedName name="TABLE_SECTION_NUMBER_1" localSheetId="26">'x-305'!$B$13</definedName>
    <definedName name="TABLE_SECTION_NUMBER_1" localSheetId="27">'x-306'!$B$13</definedName>
    <definedName name="TABLE_SECTION_NUMBER_1" localSheetId="28">'x-307'!$B$13</definedName>
    <definedName name="TABLE_SECTION_NUMBER_1" localSheetId="29">'x-308'!$B$13</definedName>
    <definedName name="TABLE_SECTION_NUMBER_1" localSheetId="30">'x-309'!$B$13</definedName>
    <definedName name="TABLE_SECTION_NUMBER_1" localSheetId="31">'x-310'!$B$13</definedName>
    <definedName name="TABLE_SECTION_NUMBER_1" localSheetId="32">'x-311'!$B$13</definedName>
    <definedName name="TABLE_SECTION_NUMBER_1" localSheetId="33">'x-312'!$B$13</definedName>
    <definedName name="TABLE_SECTION_NUMBER_1" localSheetId="34">'x-313'!$B$13</definedName>
    <definedName name="TABLE_SECTION_NUMBER_1" localSheetId="35">'x-314'!$B$13</definedName>
    <definedName name="TABLE_SECTION_NUMBER_1" localSheetId="36">'x-315'!$B$13</definedName>
    <definedName name="TABLE_SECTION_NUMBER_1" localSheetId="37">'x-316'!$B$13</definedName>
    <definedName name="TABLE_SECTION_NUMBER_1" localSheetId="38">'x-317'!$B$13</definedName>
    <definedName name="TABLE_SECTION_NUMBER_1" localSheetId="39">'x-318'!$B$13</definedName>
    <definedName name="TABLE_SECTION_NUMBER_1" localSheetId="40">'x-319'!$B$13</definedName>
    <definedName name="TABLE_SECTION_NUMBER_1" localSheetId="41">'x-320'!$B$13</definedName>
    <definedName name="TABLE_SECTION_NUMBER_1" localSheetId="42">'x-321'!$B$13</definedName>
    <definedName name="TABLE_SECTION_NUMBER_1" localSheetId="43">'x-322'!$B$13</definedName>
    <definedName name="TABLE_SECTION_NUMBER_1" localSheetId="44">'x-323'!$B$13</definedName>
    <definedName name="TABLE_SECTION_NUMBER_1" localSheetId="45">'x-324'!$B$13</definedName>
    <definedName name="TABLE_SECTION_NUMBER_1" localSheetId="46">'x-325'!$B$13</definedName>
    <definedName name="TABLE_SECTION_NUMBER_1" localSheetId="47">'x-326'!$B$13</definedName>
    <definedName name="TABLE_SECTION_NUMBER_1" localSheetId="48">'x-327'!$B$13</definedName>
    <definedName name="TABLE_SECTION_NUMBER_1" localSheetId="49">'x-328'!$B$13</definedName>
    <definedName name="TABLE_SECTION_NUMBER_1" localSheetId="50">'x-401'!$B$13</definedName>
    <definedName name="TABLE_SECTION_NUMBER_1" localSheetId="51">'x-402'!$B$13</definedName>
    <definedName name="TABLE_SECTION_NUMBER_1" localSheetId="52">'x-403'!$B$13</definedName>
    <definedName name="TABLE_SECTION_NUMBER_1" localSheetId="53">'x-404'!$B$13</definedName>
    <definedName name="TABLE_SECTION_NUMBER_1" localSheetId="54">'x-405'!$B$13</definedName>
    <definedName name="TABLE_SECTION_NUMBER_1" localSheetId="55">'x-406'!$B$13</definedName>
    <definedName name="TABLE_SECTION_NUMBER_1" localSheetId="56">'x-407'!$B$13</definedName>
    <definedName name="TABLE_SECTION_NUMBER_1" localSheetId="57">'x-501'!$B$13</definedName>
    <definedName name="TABLE_SECTION_NUMBER_1" localSheetId="58">'x-502'!$B$13</definedName>
    <definedName name="TABLE_SECTION_NUMBER_1" localSheetId="59">'x-503'!$B$13</definedName>
    <definedName name="TABLE_SECTION_NUMBER_1" localSheetId="60">'x-504'!$B$13</definedName>
    <definedName name="TABLE_SECTION_NUMBER_1" localSheetId="61">'x-505'!$B$13</definedName>
    <definedName name="TABLE_SECTION_NUMBER_1" localSheetId="62">'x-506'!$B$13</definedName>
    <definedName name="TABLE_SECTION_NUMBER_1" localSheetId="63">'x-603'!$B$13</definedName>
    <definedName name="TABLE_SECTION_NUMBER_1" localSheetId="64">'x-604'!$B$13</definedName>
    <definedName name="TABLE_SECTION_NUMBER_1" localSheetId="65">'x-605'!$B$13</definedName>
    <definedName name="TABLE_SECTION_NUMBER_1" localSheetId="66">'x-606'!$B$13</definedName>
    <definedName name="TABLE_SECTION_NUMBER_1" localSheetId="67">'x-607'!$B$13</definedName>
    <definedName name="TABLE_SECTION_NUMBER_1" localSheetId="68">'x-608'!$B$13</definedName>
    <definedName name="TABLE_SECTION_NUMBER_1" localSheetId="69">'x-609'!$B$13</definedName>
    <definedName name="TABLE_SECTION_NUMBER_1" localSheetId="70">'x-610'!$B$13</definedName>
    <definedName name="TABLE_SECTION_NUMBER_1" localSheetId="71">'x-611'!$B$13</definedName>
    <definedName name="TABLE_SECTION_NUMBER_1" localSheetId="72">'x-612'!$B$13</definedName>
    <definedName name="TABLE_SECTION_NUMBER_1" localSheetId="73">'x-613'!$B$13</definedName>
    <definedName name="TABLE_SECTION_NUMBER_1" localSheetId="74">'x-614'!$B$13</definedName>
    <definedName name="TABLE_SECTION_NUMBER_1" localSheetId="75">'x-615'!$B$13</definedName>
    <definedName name="TABLE_SECTION_NUMBER_1" localSheetId="76">'x-616'!$B$13</definedName>
    <definedName name="TABLE_SECTION_NUMBER_1" localSheetId="77">'x-617'!$B$13</definedName>
    <definedName name="TABLE_SECTION_NUMBER_1" localSheetId="78">'x-618'!$B$13</definedName>
    <definedName name="TABLE_SECTION_NUMBER_1" localSheetId="79">'x-619'!$B$13</definedName>
    <definedName name="TABLE_SECTION_NUMBER_1" localSheetId="80">'x-620'!$B$13</definedName>
    <definedName name="TABLE_SECTION_NUMBER_1" localSheetId="81">'x-621'!$B$13</definedName>
    <definedName name="TABLE_SECTION_NUMBER_1" localSheetId="82">'x-622'!$B$13</definedName>
    <definedName name="TABLE_SECTION_NUMBER_1" localSheetId="83">'x-623'!$B$13</definedName>
    <definedName name="TABLE_SECTION_NUMBER_1" localSheetId="84">'x-624'!$B$13</definedName>
    <definedName name="TABLE_SECTION_NUMBER_1" localSheetId="85">'x-625'!$B$13</definedName>
    <definedName name="TABLE_SECTION_NUMBER_1" localSheetId="86">'x-626'!$B$13</definedName>
    <definedName name="TABLE_SECTION_NUMBER_1" localSheetId="87">'x-627'!$B$13</definedName>
    <definedName name="TABLE_SECTION_NUMBER_1" localSheetId="88">'x-701'!$B$13</definedName>
    <definedName name="TABLE_SECTION_NUMBER_1" localSheetId="89">'x-702'!$B$13</definedName>
    <definedName name="TABLE_SECTION_NUMBER_1" localSheetId="90">'x-802'!$B$13</definedName>
    <definedName name="TABLE_SECTION_NUMBER_1" localSheetId="91">'x-template'!$B$13</definedName>
    <definedName name="TABLE_SECTION_NUMBER_2" localSheetId="88">'x-701'!$F$13</definedName>
    <definedName name="TABLE_SECTION_NUMBER_2" localSheetId="90">'x-802'!$G$13</definedName>
    <definedName name="TABLE_SECTION_NUMBER_3" localSheetId="90">'x-802'!$P$13</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'x-220'!$B$14</definedName>
    <definedName name="TABLE_SERIES_NUMBER_1" localSheetId="21">'x-221'!$B$14</definedName>
    <definedName name="TABLE_SERIES_NUMBER_1" localSheetId="22">'x-301'!$B$14</definedName>
    <definedName name="TABLE_SERIES_NUMBER_1" localSheetId="23">'x-302'!$B$14</definedName>
    <definedName name="TABLE_SERIES_NUMBER_1" localSheetId="24">'x-303'!$B$14</definedName>
    <definedName name="TABLE_SERIES_NUMBER_1" localSheetId="25">'x-304'!$B$14</definedName>
    <definedName name="TABLE_SERIES_NUMBER_1" localSheetId="26">'x-305'!$B$14</definedName>
    <definedName name="TABLE_SERIES_NUMBER_1" localSheetId="27">'x-306'!$B$14</definedName>
    <definedName name="TABLE_SERIES_NUMBER_1" localSheetId="28">'x-307'!$B$14</definedName>
    <definedName name="TABLE_SERIES_NUMBER_1" localSheetId="29">'x-308'!$B$14</definedName>
    <definedName name="TABLE_SERIES_NUMBER_1" localSheetId="30">'x-309'!$B$14</definedName>
    <definedName name="TABLE_SERIES_NUMBER_1" localSheetId="31">'x-310'!$B$14</definedName>
    <definedName name="TABLE_SERIES_NUMBER_1" localSheetId="32">'x-311'!$B$14</definedName>
    <definedName name="TABLE_SERIES_NUMBER_1" localSheetId="33">'x-312'!$B$14</definedName>
    <definedName name="TABLE_SERIES_NUMBER_1" localSheetId="34">'x-313'!$B$14</definedName>
    <definedName name="TABLE_SERIES_NUMBER_1" localSheetId="35">'x-314'!$B$14</definedName>
    <definedName name="TABLE_SERIES_NUMBER_1" localSheetId="36">'x-315'!$B$14</definedName>
    <definedName name="TABLE_SERIES_NUMBER_1" localSheetId="37">'x-316'!$B$14</definedName>
    <definedName name="TABLE_SERIES_NUMBER_1" localSheetId="38">'x-317'!$B$14</definedName>
    <definedName name="TABLE_SERIES_NUMBER_1" localSheetId="39">'x-318'!$B$14</definedName>
    <definedName name="TABLE_SERIES_NUMBER_1" localSheetId="40">'x-319'!$B$14</definedName>
    <definedName name="TABLE_SERIES_NUMBER_1" localSheetId="41">'x-320'!$B$14</definedName>
    <definedName name="TABLE_SERIES_NUMBER_1" localSheetId="42">'x-321'!$B$14</definedName>
    <definedName name="TABLE_SERIES_NUMBER_1" localSheetId="43">'x-322'!$B$14</definedName>
    <definedName name="TABLE_SERIES_NUMBER_1" localSheetId="44">'x-323'!$B$14</definedName>
    <definedName name="TABLE_SERIES_NUMBER_1" localSheetId="45">'x-324'!$B$14</definedName>
    <definedName name="TABLE_SERIES_NUMBER_1" localSheetId="46">'x-325'!$B$14</definedName>
    <definedName name="TABLE_SERIES_NUMBER_1" localSheetId="47">'x-326'!$B$14</definedName>
    <definedName name="TABLE_SERIES_NUMBER_1" localSheetId="48">'x-327'!$B$14</definedName>
    <definedName name="TABLE_SERIES_NUMBER_1" localSheetId="49">'x-328'!$B$14</definedName>
    <definedName name="TABLE_SERIES_NUMBER_1" localSheetId="50">'x-401'!$B$14</definedName>
    <definedName name="TABLE_SERIES_NUMBER_1" localSheetId="51">'x-402'!$B$14</definedName>
    <definedName name="TABLE_SERIES_NUMBER_1" localSheetId="52">'x-403'!$B$14</definedName>
    <definedName name="TABLE_SERIES_NUMBER_1" localSheetId="53">'x-404'!$B$14</definedName>
    <definedName name="TABLE_SERIES_NUMBER_1" localSheetId="54">'x-405'!$B$14</definedName>
    <definedName name="TABLE_SERIES_NUMBER_1" localSheetId="55">'x-406'!$B$14</definedName>
    <definedName name="TABLE_SERIES_NUMBER_1" localSheetId="56">'x-407'!$B$14</definedName>
    <definedName name="TABLE_SERIES_NUMBER_1" localSheetId="57">'x-501'!$B$14</definedName>
    <definedName name="TABLE_SERIES_NUMBER_1" localSheetId="58">'x-502'!$B$14</definedName>
    <definedName name="TABLE_SERIES_NUMBER_1" localSheetId="59">'x-503'!$B$14</definedName>
    <definedName name="TABLE_SERIES_NUMBER_1" localSheetId="60">'x-504'!$B$14</definedName>
    <definedName name="TABLE_SERIES_NUMBER_1" localSheetId="61">'x-505'!$B$14</definedName>
    <definedName name="TABLE_SERIES_NUMBER_1" localSheetId="62">'x-506'!$B$14</definedName>
    <definedName name="TABLE_SERIES_NUMBER_1" localSheetId="63">'x-603'!$B$14</definedName>
    <definedName name="TABLE_SERIES_NUMBER_1" localSheetId="64">'x-604'!$B$14</definedName>
    <definedName name="TABLE_SERIES_NUMBER_1" localSheetId="65">'x-605'!$B$14</definedName>
    <definedName name="TABLE_SERIES_NUMBER_1" localSheetId="66">'x-606'!$B$14</definedName>
    <definedName name="TABLE_SERIES_NUMBER_1" localSheetId="67">'x-607'!$B$14</definedName>
    <definedName name="TABLE_SERIES_NUMBER_1" localSheetId="68">'x-608'!$B$14</definedName>
    <definedName name="TABLE_SERIES_NUMBER_1" localSheetId="69">'x-609'!$B$14</definedName>
    <definedName name="TABLE_SERIES_NUMBER_1" localSheetId="70">'x-610'!$B$14</definedName>
    <definedName name="TABLE_SERIES_NUMBER_1" localSheetId="71">'x-611'!$B$14</definedName>
    <definedName name="TABLE_SERIES_NUMBER_1" localSheetId="72">'x-612'!$B$14</definedName>
    <definedName name="TABLE_SERIES_NUMBER_1" localSheetId="73">'x-613'!$B$14</definedName>
    <definedName name="TABLE_SERIES_NUMBER_1" localSheetId="74">'x-614'!$B$14</definedName>
    <definedName name="TABLE_SERIES_NUMBER_1" localSheetId="75">'x-615'!$B$14</definedName>
    <definedName name="TABLE_SERIES_NUMBER_1" localSheetId="76">'x-616'!$B$14</definedName>
    <definedName name="TABLE_SERIES_NUMBER_1" localSheetId="77">'x-617'!$B$14</definedName>
    <definedName name="TABLE_SERIES_NUMBER_1" localSheetId="78">'x-618'!$B$14</definedName>
    <definedName name="TABLE_SERIES_NUMBER_1" localSheetId="79">'x-619'!$B$14</definedName>
    <definedName name="TABLE_SERIES_NUMBER_1" localSheetId="80">'x-620'!$B$14</definedName>
    <definedName name="TABLE_SERIES_NUMBER_1" localSheetId="81">'x-621'!$B$14</definedName>
    <definedName name="TABLE_SERIES_NUMBER_1" localSheetId="82">'x-622'!$B$14</definedName>
    <definedName name="TABLE_SERIES_NUMBER_1" localSheetId="83">'x-623'!$B$14</definedName>
    <definedName name="TABLE_SERIES_NUMBER_1" localSheetId="84">'x-624'!$B$14</definedName>
    <definedName name="TABLE_SERIES_NUMBER_1" localSheetId="85">'x-625'!$B$14</definedName>
    <definedName name="TABLE_SERIES_NUMBER_1" localSheetId="86">'x-626'!$B$14</definedName>
    <definedName name="TABLE_SERIES_NUMBER_1" localSheetId="87">'x-627'!$B$14</definedName>
    <definedName name="TABLE_SERIES_NUMBER_1" localSheetId="88">'x-701'!$B$14</definedName>
    <definedName name="TABLE_SERIES_NUMBER_1" localSheetId="89">'x-702'!$B$14</definedName>
    <definedName name="TABLE_SERIES_NUMBER_1" localSheetId="90">'x-802'!$B$14</definedName>
    <definedName name="TABLE_SERIES_NUMBER_1" localSheetId="91">'x-template'!$B$14</definedName>
    <definedName name="TABLE_SERIES_NUMBER_2" localSheetId="88">'x-701'!$F$14</definedName>
    <definedName name="TABLE_SERIES_NUMBER_2" localSheetId="90">'x-802'!$G$14</definedName>
    <definedName name="TABLE_SERIES_NUMBER_3" localSheetId="90">'x-802'!$P$14</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2" i="9" l="1"/>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3" i="9"/>
  <c r="A94" i="9"/>
  <c r="A95" i="9"/>
  <c r="A96" i="9"/>
  <c r="B23" i="101" l="1"/>
  <c r="A23" i="101"/>
  <c r="B3" i="101"/>
  <c r="B23" i="100"/>
  <c r="A23" i="100"/>
  <c r="B3" i="100"/>
  <c r="B23" i="99"/>
  <c r="A23" i="99"/>
  <c r="B3" i="99"/>
  <c r="B23" i="98"/>
  <c r="A23" i="98"/>
  <c r="B3" i="98"/>
  <c r="B23" i="97"/>
  <c r="A23" i="97"/>
  <c r="B3" i="97"/>
  <c r="B23" i="96"/>
  <c r="A23" i="96"/>
  <c r="B3" i="96"/>
  <c r="B23" i="95"/>
  <c r="A23" i="95"/>
  <c r="B3" i="95"/>
  <c r="B23" i="94"/>
  <c r="A23" i="94"/>
  <c r="B3" i="94"/>
  <c r="B23" i="93"/>
  <c r="A23" i="93"/>
  <c r="B3" i="93"/>
  <c r="B23" i="92"/>
  <c r="A23" i="92"/>
  <c r="B3" i="92"/>
  <c r="B23" i="91"/>
  <c r="A23" i="91"/>
  <c r="B3" i="91"/>
  <c r="B23" i="90"/>
  <c r="A23" i="90"/>
  <c r="B3" i="90"/>
  <c r="B23" i="89"/>
  <c r="A23" i="89"/>
  <c r="B3" i="89"/>
  <c r="B23" i="88"/>
  <c r="A23" i="88"/>
  <c r="B3" i="88"/>
  <c r="B23" i="87"/>
  <c r="A23" i="87"/>
  <c r="B3" i="87"/>
  <c r="B23" i="86"/>
  <c r="A23" i="86"/>
  <c r="B3" i="86"/>
  <c r="B23" i="85"/>
  <c r="A23" i="85"/>
  <c r="B3" i="85"/>
  <c r="B23" i="84"/>
  <c r="A23" i="84"/>
  <c r="B3" i="84"/>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100" l="1"/>
  <c r="B2" i="89"/>
  <c r="B2" i="78"/>
  <c r="B2" i="67"/>
  <c r="B2" i="56"/>
  <c r="B2" i="45"/>
  <c r="B2" i="34"/>
  <c r="B2" i="23"/>
  <c r="B2" i="94"/>
  <c r="B2" i="83"/>
  <c r="B2" i="72"/>
  <c r="B2" i="61"/>
  <c r="B2" i="50"/>
  <c r="B2" i="28"/>
  <c r="B2" i="17"/>
  <c r="B2" i="99"/>
  <c r="B2" i="88"/>
  <c r="B2" i="77"/>
  <c r="B2" i="66"/>
  <c r="B2" i="44"/>
  <c r="B2" i="93"/>
  <c r="B2" i="82"/>
  <c r="B2" i="71"/>
  <c r="B2" i="60"/>
  <c r="B2" i="49"/>
  <c r="B2" i="38"/>
  <c r="B2" i="16"/>
  <c r="B2" i="98"/>
  <c r="B2" i="87"/>
  <c r="B2" i="65"/>
  <c r="B2" i="54"/>
  <c r="B2" i="43"/>
  <c r="B2" i="32"/>
  <c r="B2" i="21"/>
  <c r="B2" i="92"/>
  <c r="B2" i="81"/>
  <c r="B2" i="70"/>
  <c r="B2" i="59"/>
  <c r="B2" i="48"/>
  <c r="B2" i="37"/>
  <c r="B2" i="86"/>
  <c r="B2" i="75"/>
  <c r="B2" i="64"/>
  <c r="B2" i="20"/>
  <c r="B2" i="91"/>
  <c r="B2" i="80"/>
  <c r="B2" i="52"/>
  <c r="B2" i="41"/>
  <c r="B2" i="30"/>
  <c r="B2" i="57"/>
  <c r="B2" i="46"/>
  <c r="B2" i="35"/>
  <c r="B2" i="24"/>
  <c r="B2" i="95"/>
  <c r="B2" i="84"/>
  <c r="B2" i="40"/>
  <c r="B2" i="18"/>
  <c r="B2" i="39"/>
  <c r="B2" i="55"/>
  <c r="B2" i="33"/>
  <c r="B2" i="22"/>
  <c r="B2" i="27"/>
  <c r="B2" i="76"/>
  <c r="B2" i="26"/>
  <c r="B2" i="97"/>
  <c r="B2" i="53"/>
  <c r="B2" i="42"/>
  <c r="B2" i="31"/>
  <c r="B2" i="69"/>
  <c r="B2" i="58"/>
  <c r="B2" i="47"/>
  <c r="B2" i="36"/>
  <c r="B2" i="25"/>
  <c r="B2" i="96"/>
  <c r="B2" i="85"/>
  <c r="B2" i="74"/>
  <c r="B2" i="63"/>
  <c r="B2" i="19"/>
  <c r="B2" i="101"/>
  <c r="B2" i="90"/>
  <c r="B2" i="79"/>
  <c r="B2" i="68"/>
  <c r="B2" i="73"/>
  <c r="B2" i="62"/>
  <c r="B2" i="51"/>
  <c r="B2" i="29"/>
  <c r="B2" i="14"/>
  <c r="B2" i="5"/>
  <c r="B2" i="9" l="1"/>
  <c r="B2" i="10"/>
  <c r="B2" i="7"/>
</calcChain>
</file>

<file path=xl/sharedStrings.xml><?xml version="1.0" encoding="utf-8"?>
<sst xmlns="http://schemas.openxmlformats.org/spreadsheetml/2006/main" count="3901" uniqueCount="452">
  <si>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</si>
  <si>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</si>
  <si>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</si>
  <si>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</si>
  <si>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</si>
  <si>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</si>
  <si>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</si>
  <si>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</si>
  <si>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</si>
  <si>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</si>
  <si>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</si>
  <si>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</si>
  <si>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</si>
  <si>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</si>
  <si>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</si>
  <si>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</si>
  <si>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</si>
  <si>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</si>
  <si>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</si>
  <si>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</si>
  <si>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</si>
  <si>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</si>
  <si>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</si>
  <si>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</si>
  <si>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</si>
  <si>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</si>
  <si>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</si>
  <si>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</si>
  <si>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</si>
  <si>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</si>
  <si>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</si>
  <si>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Firefighters' Pension Schemes (Wales)</t>
  </si>
  <si>
    <t>Fire_W</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</si>
  <si>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</si>
  <si>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</si>
  <si>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</si>
  <si>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</si>
  <si>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2018 - 1</t>
  </si>
  <si>
    <t>Provides the following new factor tables:</t>
  </si>
  <si>
    <t>Provides the following revised factors:</t>
  </si>
  <si>
    <t>Confirms that the following factor table is no longer required by Welsh Government:</t>
  </si>
  <si>
    <t>Factors still to follow:</t>
  </si>
  <si>
    <t>Methodology changes:</t>
  </si>
  <si>
    <t>Date modified:</t>
  </si>
  <si>
    <t>Version 2023-01</t>
  </si>
  <si>
    <t>Provides the following updated factor tables:</t>
  </si>
  <si>
    <t>x-201 to x-215, x-301 to x-328</t>
  </si>
  <si>
    <t>Date Modified:</t>
  </si>
  <si>
    <t>Version 2023-02</t>
  </si>
  <si>
    <t xml:space="preserve">x-220 to x-221
x-401 to x-407 </t>
  </si>
  <si>
    <t>Withdrawn factor tables:</t>
  </si>
  <si>
    <t>x-216 to x-219 removed (final salary transfer in factors)</t>
  </si>
  <si>
    <t>Version 2023-03</t>
  </si>
  <si>
    <t>x-501 to x-504
x-603 to x-627</t>
  </si>
  <si>
    <t>Version 2023-04</t>
  </si>
  <si>
    <t>x-701 to x-702</t>
  </si>
  <si>
    <t>x-703 to x-704 (Purchase of Increased Benefits - 2006 section), x-801 (CPD factors) - these factors were withdrawn with effect from 28/09/23</t>
  </si>
  <si>
    <t>Version 2025-01</t>
  </si>
  <si>
    <t>x801</t>
  </si>
  <si>
    <t>x-622, x-623, x-624, x-625, x-626, x-627</t>
  </si>
  <si>
    <t>Other changes:</t>
  </si>
  <si>
    <t>The key assumptions underlying the factors have been added on a separate tab called "Assumptions".</t>
  </si>
  <si>
    <t>x-201 to x-215, x-301</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</si>
  <si>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</si>
  <si>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</si>
  <si>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</si>
  <si>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</si>
  <si>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</si>
  <si>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</si>
  <si>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</si>
  <si>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</si>
  <si>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</si>
  <si>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</si>
  <si>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</si>
  <si>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</si>
  <si>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</si>
  <si>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</si>
  <si>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</si>
  <si>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</si>
  <si>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</si>
  <si>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</si>
  <si>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</si>
  <si>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</si>
  <si>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</si>
  <si>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</si>
  <si>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</si>
  <si>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</si>
  <si>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</si>
  <si>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</si>
  <si>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</si>
  <si>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109% of S3NMA_M</t>
  </si>
  <si>
    <t>Female pensioners</t>
  </si>
  <si>
    <t>109% of S3NFA_M</t>
  </si>
  <si>
    <t>Male pensioners (ill-health)</t>
  </si>
  <si>
    <t>N/A</t>
  </si>
  <si>
    <t>Female pensioners (ill-health)</t>
  </si>
  <si>
    <t>Male dependants</t>
  </si>
  <si>
    <t>Female dependants</t>
  </si>
  <si>
    <t>99% of S3DFA</t>
  </si>
  <si>
    <t>Future mortality improvements</t>
  </si>
  <si>
    <t>Based on ONS 2022 principal UK population projections</t>
  </si>
  <si>
    <t>Based on ONS 2020 principal UK population projections</t>
  </si>
  <si>
    <t>Year of use</t>
  </si>
  <si>
    <t>Proportion of male and female members for unisex factors</t>
  </si>
  <si>
    <t xml:space="preserve">Members: 95% male, 5% female
Dependants: 5% male, 95% female. </t>
  </si>
  <si>
    <t>Expense loading</t>
  </si>
  <si>
    <t>Allowance for short-term dependants’ pensions</t>
  </si>
  <si>
    <t>Deferred Normal pension age in the 2015 scheme</t>
  </si>
  <si>
    <t>In line with HMT valuation directions</t>
  </si>
  <si>
    <t>Proportion partnered at retirement</t>
  </si>
  <si>
    <t>Generally in line with 2020 valuation assumptions: 75% of member’s assumed married at retirement (80% assumed partnered).
100% for options where the member can purchase additional dependant benefits</t>
  </si>
  <si>
    <t>Age difference between member and partner</t>
  </si>
  <si>
    <t>Male: 3 years older than partner
Female: 3 years younger than partner</t>
  </si>
  <si>
    <t>Rates of ill-health retirement</t>
  </si>
  <si>
    <t>in line with 2020 valuation assumptions</t>
  </si>
  <si>
    <t>Mortality before retirement</t>
  </si>
  <si>
    <t>Rates of leaving service</t>
  </si>
  <si>
    <t>Retirement ages</t>
  </si>
  <si>
    <t>All retirements from active service 
assumed to take place at normal 
pension age. 
All retirements from deferred 
assumed to take place at deferred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</si>
  <si>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</si>
  <si>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</si>
  <si>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</si>
  <si>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</si>
  <si>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</si>
  <si>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</si>
  <si>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</si>
  <si>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</si>
  <si>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</si>
  <si>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</si>
  <si>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</si>
  <si>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</si>
  <si>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</si>
  <si>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</si>
  <si>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Date Factors Issued to Client</t>
  </si>
  <si>
    <t>Date Factors Implemented (if known)</t>
  </si>
  <si>
    <t>Factor Status</t>
  </si>
  <si>
    <t>Assumption set</t>
  </si>
  <si>
    <t>CETV</t>
  </si>
  <si>
    <t>Transfer value factors for deferred benefits payable from 60</t>
  </si>
  <si>
    <t>Male</t>
  </si>
  <si>
    <t>Age last birthday at relevant date</t>
  </si>
  <si>
    <t>x</t>
  </si>
  <si>
    <t>x-201</t>
  </si>
  <si>
    <t>A1</t>
  </si>
  <si>
    <t>Issued</t>
  </si>
  <si>
    <t>Female</t>
  </si>
  <si>
    <t>x-202</t>
  </si>
  <si>
    <t>A2</t>
  </si>
  <si>
    <t>Transfer value factors for deferred benefits payable from 65</t>
  </si>
  <si>
    <t>x-203</t>
  </si>
  <si>
    <t>Transfer value factors for deferred benefits payable from 65  (Females age below 60)</t>
  </si>
  <si>
    <t>x-204</t>
  </si>
  <si>
    <t>Transfer value factors for deferred benefits payable from 65 (Females age 60 and above)</t>
  </si>
  <si>
    <t>x-205</t>
  </si>
  <si>
    <t>A3</t>
  </si>
  <si>
    <t>x-206</t>
  </si>
  <si>
    <t>B1</t>
  </si>
  <si>
    <t>x-207</t>
  </si>
  <si>
    <t>B2</t>
  </si>
  <si>
    <t>CETV factors for deferred benefits payable from 65</t>
  </si>
  <si>
    <t>x-208</t>
  </si>
  <si>
    <t>Table 3</t>
  </si>
  <si>
    <t>x-209</t>
  </si>
  <si>
    <t>Table 4</t>
  </si>
  <si>
    <t>CETV factors for deferred benefits payable from 66</t>
  </si>
  <si>
    <t>x-210</t>
  </si>
  <si>
    <t>Table 5</t>
  </si>
  <si>
    <t>x-211</t>
  </si>
  <si>
    <t>Table 6</t>
  </si>
  <si>
    <t>CETV factors for deferred benefits payable from 67</t>
  </si>
  <si>
    <t>x-212</t>
  </si>
  <si>
    <t>Table 7</t>
  </si>
  <si>
    <t>x-213</t>
  </si>
  <si>
    <t>Table 8</t>
  </si>
  <si>
    <t>CETV factors for deferred benefits payable from 68</t>
  </si>
  <si>
    <t>x-214</t>
  </si>
  <si>
    <t>Table 9</t>
  </si>
  <si>
    <t>x-215</t>
  </si>
  <si>
    <t>Table 10</t>
  </si>
  <si>
    <t>TV In (non-club)</t>
  </si>
  <si>
    <t>Factors for non-club transfers - in based on NPA60</t>
  </si>
  <si>
    <t>x-220</t>
  </si>
  <si>
    <t>Table NM60</t>
  </si>
  <si>
    <t>x-221</t>
  </si>
  <si>
    <t>Table NF60</t>
  </si>
  <si>
    <t>Pensioner Cash Equivalent</t>
  </si>
  <si>
    <t>Pensioner cash equivalent factors for divorce purposes - retirement not on grounds of ill health</t>
  </si>
  <si>
    <t>x-301</t>
  </si>
  <si>
    <t>F1</t>
  </si>
  <si>
    <t>In force</t>
  </si>
  <si>
    <t>x-302</t>
  </si>
  <si>
    <t>F2</t>
  </si>
  <si>
    <t>Pensioner cash equivalent factors for divorce purposes - retirement on grounds of ill health</t>
  </si>
  <si>
    <t>x-303</t>
  </si>
  <si>
    <t>G1</t>
  </si>
  <si>
    <t>x-304</t>
  </si>
  <si>
    <t>G2</t>
  </si>
  <si>
    <t>x-305</t>
  </si>
  <si>
    <t>x-306</t>
  </si>
  <si>
    <t>x-307</t>
  </si>
  <si>
    <t>x-308</t>
  </si>
  <si>
    <t>x-309</t>
  </si>
  <si>
    <t>x-310</t>
  </si>
  <si>
    <t>x-311</t>
  </si>
  <si>
    <t>x-312</t>
  </si>
  <si>
    <t>Pension Credit</t>
  </si>
  <si>
    <t>Factors for calculating the pension credit</t>
  </si>
  <si>
    <t>Male and Female</t>
  </si>
  <si>
    <t>x-313</t>
  </si>
  <si>
    <t>J</t>
  </si>
  <si>
    <t>x-314</t>
  </si>
  <si>
    <t>Factors for calculating the pension credit (special members)</t>
  </si>
  <si>
    <t>x-315</t>
  </si>
  <si>
    <t>J1</t>
  </si>
  <si>
    <t>Factors for calculating pension credit - Females</t>
  </si>
  <si>
    <t>x-316</t>
  </si>
  <si>
    <t>C1</t>
  </si>
  <si>
    <t>Factors for calculating pension credit - Males</t>
  </si>
  <si>
    <t>x-317</t>
  </si>
  <si>
    <t>C2</t>
  </si>
  <si>
    <t>Pension Debit</t>
  </si>
  <si>
    <t>Reduction to pension debit on retirement before age 60 - Adjustment to pension</t>
  </si>
  <si>
    <t>Unisex</t>
  </si>
  <si>
    <t>Age of the member when benefits come into payment</t>
  </si>
  <si>
    <t>x-318</t>
  </si>
  <si>
    <t>L1</t>
  </si>
  <si>
    <t>Increase to pension debit on retirement after age 60 - Adjustment to pension</t>
  </si>
  <si>
    <t>x-319</t>
  </si>
  <si>
    <t>L2</t>
  </si>
  <si>
    <t>Reduction to pension debit on ill health retirement - Adjustment to pension</t>
  </si>
  <si>
    <t>x-320</t>
  </si>
  <si>
    <t>M1</t>
  </si>
  <si>
    <t>Reduction to pension debit on retirement before age 65</t>
  </si>
  <si>
    <t>Age of the member in years and complete months when benefits come into payment</t>
  </si>
  <si>
    <t>x-321</t>
  </si>
  <si>
    <t>Reduction to pension debit on retirement before age 60 (special members)</t>
  </si>
  <si>
    <t>x-322</t>
  </si>
  <si>
    <t>L1S</t>
  </si>
  <si>
    <t>Increase to pension debit on retirement after age 65</t>
  </si>
  <si>
    <t>x-323</t>
  </si>
  <si>
    <t>Increase to pension debit on retirement after age 60 (special members)</t>
  </si>
  <si>
    <t>x-324</t>
  </si>
  <si>
    <t>L2S</t>
  </si>
  <si>
    <t>Reduction to pension debit on ill health retirement</t>
  </si>
  <si>
    <t>x-325</t>
  </si>
  <si>
    <t>Reduction to pension debit on ill health retirement (special members)</t>
  </si>
  <si>
    <t>x-326</t>
  </si>
  <si>
    <t>M1S</t>
  </si>
  <si>
    <t>Early payment reduction - males and females (normal health)</t>
  </si>
  <si>
    <t xml:space="preserve">Years until DPA at date of retirement </t>
  </si>
  <si>
    <t>x-327</t>
  </si>
  <si>
    <t>D</t>
  </si>
  <si>
    <t>Early payment reduction - males and females (ill-health)</t>
  </si>
  <si>
    <t>x-328</t>
  </si>
  <si>
    <t>E</t>
  </si>
  <si>
    <t>ERF</t>
  </si>
  <si>
    <t>Early retirement factors for members retiring without entitlement to immediate benefits but with deferred benefits payable from 65</t>
  </si>
  <si>
    <t>x-401</t>
  </si>
  <si>
    <t>Table A</t>
  </si>
  <si>
    <t>Early payment reduction factors for members retiring from active service – 2015 Scheme</t>
  </si>
  <si>
    <t>Years/Months</t>
  </si>
  <si>
    <t>x-402</t>
  </si>
  <si>
    <t>Early payment reduction factors for members retiring from deferred status (also applicable to members retiring from active status or deferred status with added pension) – 2015 Scheme</t>
  </si>
  <si>
    <t>x-403</t>
  </si>
  <si>
    <t>Table B</t>
  </si>
  <si>
    <t>LRF</t>
  </si>
  <si>
    <t>Age addition percentage factors for members retiring from active service – 2015 scheme (active member account)</t>
  </si>
  <si>
    <t>Age at start of Scheme Year (years/months)</t>
  </si>
  <si>
    <t>x-404</t>
  </si>
  <si>
    <t>Age addition percentage factors for members retiring from active service –2015 scheme (added pension account)</t>
  </si>
  <si>
    <t>Age at start of scheme year (years/months)</t>
  </si>
  <si>
    <t>x-405</t>
  </si>
  <si>
    <t>Assumed age addition percentage factors for members retiring from active service – 2015 scheme (active member account)</t>
  </si>
  <si>
    <t>Age (in complete years at the start of the Scheme Year or normal pension age if later)
Term in months between normal pension age (or start of Scheme Year if later) and date of leaving or retirement</t>
  </si>
  <si>
    <t>x-406</t>
  </si>
  <si>
    <t>Table C</t>
  </si>
  <si>
    <t>Assumed age addition percentage factors for members retiring from active service – 2015 scheme (added pension account)</t>
  </si>
  <si>
    <t>x-407</t>
  </si>
  <si>
    <t>Table D</t>
  </si>
  <si>
    <t>1992/2007</t>
  </si>
  <si>
    <t>Triv Comm</t>
  </si>
  <si>
    <t xml:space="preserve">Factors for commutation of small pension </t>
  </si>
  <si>
    <t>Age in completed years</t>
  </si>
  <si>
    <t>x-501</t>
  </si>
  <si>
    <t>Table 1</t>
  </si>
  <si>
    <t>Factors for commutation of small pension and for capitalisation of survivor pension for determination of death gratuity</t>
  </si>
  <si>
    <t>x-502</t>
  </si>
  <si>
    <t>Table 2</t>
  </si>
  <si>
    <t xml:space="preserve">Trivial commutation factors for former firefighters </t>
  </si>
  <si>
    <t>x-503</t>
  </si>
  <si>
    <t>Trivial commutation for surviving spouse or partner</t>
  </si>
  <si>
    <t>x-504</t>
  </si>
  <si>
    <t>Commutation</t>
  </si>
  <si>
    <t>Factors for commutation of pension to lump sum</t>
  </si>
  <si>
    <t>Age in years and completed months on day pension commences</t>
  </si>
  <si>
    <t>x-505</t>
  </si>
  <si>
    <t>1992, 2007</t>
  </si>
  <si>
    <t>Rule of thumb capitalisation factors for adult survivor pensions where there is a GMP entitlement and the deceased member reached State Pension age before 6 April 2016</t>
  </si>
  <si>
    <t>x-506</t>
  </si>
  <si>
    <t>Scheme pays AA</t>
  </si>
  <si>
    <t xml:space="preserve">Factors for calculating annual allowance pension debit for members below age 60 </t>
  </si>
  <si>
    <t>Male &amp; Female</t>
  </si>
  <si>
    <t>Age last birthday at implemention date</t>
  </si>
  <si>
    <t>x-603</t>
  </si>
  <si>
    <t>Table A1</t>
  </si>
  <si>
    <t xml:space="preserve">Factors for calculating annual allowance pension debit for members aged 60 or above </t>
  </si>
  <si>
    <t>x-604</t>
  </si>
  <si>
    <t>Table A2</t>
  </si>
  <si>
    <t>Factor for calculating annual allowance debit for members below age 65</t>
  </si>
  <si>
    <t>x-605</t>
  </si>
  <si>
    <t>Factors for calculating annual allowance debit for members aged 65 or above</t>
  </si>
  <si>
    <t>x-606</t>
  </si>
  <si>
    <t xml:space="preserve">Scheme pays factors </t>
  </si>
  <si>
    <t>x-607</t>
  </si>
  <si>
    <t>x-608</t>
  </si>
  <si>
    <t>Age pensioner pension offset factors</t>
  </si>
  <si>
    <t>x-609</t>
  </si>
  <si>
    <t>Table C1</t>
  </si>
  <si>
    <t>Ill-health pensioner pension offset factors</t>
  </si>
  <si>
    <t>x-610</t>
  </si>
  <si>
    <t>Table D1</t>
  </si>
  <si>
    <t>Retirement timing factor - annual allowance pension debit on normal retirement before age 60</t>
  </si>
  <si>
    <t>x-611</t>
  </si>
  <si>
    <t>Table B1</t>
  </si>
  <si>
    <t>Retirement timing factor - annual allowance pension debit on normal retirement after age 60</t>
  </si>
  <si>
    <t>x-612</t>
  </si>
  <si>
    <t>Table B2</t>
  </si>
  <si>
    <t>Retirement timing factor - annual allowance pension debit on ill health retirement before age 60</t>
  </si>
  <si>
    <t>x-613</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</si>
  <si>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</si>
  <si>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</si>
  <si>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</si>
  <si>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</si>
  <si>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</si>
  <si>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</si>
  <si>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</si>
  <si>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</si>
  <si>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</si>
  <si>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</si>
  <si>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</si>
  <si>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</si>
  <si>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</si>
  <si>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</si>
  <si>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</si>
  <si>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</si>
  <si>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</si>
  <si>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</si>
  <si>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Retirement timing factor - normal health retirement before deferred pension age - early payment reduction</t>
  </si>
  <si>
    <t>x-621</t>
  </si>
  <si>
    <t>Scheme pays LTA</t>
  </si>
  <si>
    <t>Factors for calculating Lifetime Allowance debit</t>
  </si>
  <si>
    <t>Age last birthday at retirement</t>
  </si>
  <si>
    <t>x-622</t>
  </si>
  <si>
    <t>Withdrawn</t>
  </si>
  <si>
    <t>Factors for calculating Lifetime Allowance debit (retirement in ill health)</t>
  </si>
  <si>
    <t>x-623</t>
  </si>
  <si>
    <t>Table E</t>
  </si>
  <si>
    <t>Factors for calculating LTA debit</t>
  </si>
  <si>
    <t>x-624</t>
  </si>
  <si>
    <t>Factors for calculating LTA debit (retirement in ill health)</t>
  </si>
  <si>
    <t>x-625</t>
  </si>
  <si>
    <t>x-626</t>
  </si>
  <si>
    <t>Factors for calculating LTA debit (ill health retirement)</t>
  </si>
  <si>
    <t>x-627</t>
  </si>
  <si>
    <t>Added pension</t>
  </si>
  <si>
    <t>Added Pension Periodical and Lump Sum factors</t>
  </si>
  <si>
    <t>Age Last Birthday</t>
  </si>
  <si>
    <t>701A</t>
  </si>
  <si>
    <t>x-701A</t>
  </si>
  <si>
    <t>701B</t>
  </si>
  <si>
    <t>x-701B</t>
  </si>
  <si>
    <t>Added pension revaluation factors</t>
  </si>
  <si>
    <t>Number of Complete Scheme Years before NRA</t>
  </si>
  <si>
    <t>x-702</t>
  </si>
  <si>
    <t>Conversion Factors</t>
  </si>
  <si>
    <t>Conversion Factors for Transferred-in Service Credits</t>
  </si>
  <si>
    <t>x-802A</t>
  </si>
  <si>
    <t>Under Review</t>
  </si>
  <si>
    <t>Conversion Factors for Added Years</t>
  </si>
  <si>
    <t>x-802B</t>
  </si>
  <si>
    <t>Conversion Factors for Additional Pension Benefits</t>
  </si>
  <si>
    <t>x-802C</t>
  </si>
  <si>
    <t>Data Item</t>
  </si>
  <si>
    <t>Factor Table Information</t>
  </si>
  <si>
    <t>Client</t>
  </si>
  <si>
    <t>Section Number</t>
  </si>
  <si>
    <t>Table Reference</t>
  </si>
  <si>
    <t>Related Factor Table Reference</t>
  </si>
  <si>
    <t>Assumption Set</t>
  </si>
  <si>
    <t>Age</t>
  </si>
  <si>
    <t>Gross pension of £1 per annum</t>
  </si>
  <si>
    <t>Surviving partner's pension of £1 per annum</t>
  </si>
  <si>
    <t>Deduction for NI modification of £1 pa</t>
  </si>
  <si>
    <t>Surviving Partner's Pension of £1 per annum</t>
  </si>
  <si>
    <t>Surviving partner's Pension of £1</t>
  </si>
  <si>
    <t>Surviving partner's pension of £1 pa</t>
  </si>
  <si>
    <t>Gross pension of £1 pa</t>
  </si>
  <si>
    <t>Surviving Partner's Pension of £1 pa</t>
  </si>
  <si>
    <t>Member's pension of £1 per annum</t>
  </si>
  <si>
    <t>Accrued P.I. below age 55</t>
  </si>
  <si>
    <t>Deduction for GMP of £1 per annum</t>
  </si>
  <si>
    <t>Deduction for NI modification of £1 per annum</t>
  </si>
  <si>
    <t>Pension of £1 per annum</t>
  </si>
  <si>
    <t>Survivor's pension of £1 per annum</t>
  </si>
  <si>
    <t>Saving factor for GMP of £1 per annum</t>
  </si>
  <si>
    <t>Deduction of NI modification of £1 per annum</t>
  </si>
  <si>
    <t>Pension of £1 per annum - Males</t>
  </si>
  <si>
    <t>Pension of £1 per annum - Females</t>
  </si>
  <si>
    <t>DPA 65</t>
  </si>
  <si>
    <t>DPA 66</t>
  </si>
  <si>
    <t>DPA 67</t>
  </si>
  <si>
    <t>DPA 68</t>
  </si>
  <si>
    <t>Months/Age</t>
  </si>
  <si>
    <t>Years Early</t>
  </si>
  <si>
    <t>Early payment reduction</t>
  </si>
  <si>
    <t>Age ↓ / Months →</t>
  </si>
  <si>
    <t>Years ↓ / Months Early →</t>
  </si>
  <si>
    <t>Months ↓ / Age →</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</si>
  <si>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</si>
  <si>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</si>
  <si>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</si>
  <si>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</si>
  <si>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</si>
  <si>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</si>
  <si>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Age/Months</t>
  </si>
  <si>
    <t>Below 50</t>
  </si>
  <si>
    <t>Factor</t>
  </si>
  <si>
    <t>Value</t>
  </si>
  <si>
    <t>RTCF</t>
  </si>
  <si>
    <t>Annual allowance debit factor per £1 of pension per annum F_p - Males</t>
  </si>
  <si>
    <t>Annual allowance debit factor per £1 of pension per annum F_p - Females</t>
  </si>
  <si>
    <t>Annual allowance debit (standard members) F_p - Males</t>
  </si>
  <si>
    <t>Annual allowance debit (standard members) F_p - Females</t>
  </si>
  <si>
    <t>Annual allowance debit (special members) F_p - Males</t>
  </si>
  <si>
    <t>Annual allowance debit (special members) F_p - Females</t>
  </si>
  <si>
    <t>Gross Pension of £1 per annum (standard members) - Males</t>
  </si>
  <si>
    <t>Gross Pension of £1 per annum (standard members)  - Females</t>
  </si>
  <si>
    <t>Gross Pension of £1 per annum (special members)  - Males</t>
  </si>
  <si>
    <t>Gross Pension of £1 per annum (special members)  - Females</t>
  </si>
  <si>
    <t>Male Factor</t>
  </si>
  <si>
    <t>Female Factor</t>
  </si>
  <si>
    <t>Early payment reduction - males and females</t>
  </si>
  <si>
    <t>Related Factor Guidance</t>
  </si>
  <si>
    <t>Lump Sum factor</t>
  </si>
  <si>
    <t>Adj</t>
  </si>
  <si>
    <t>Revaluation Factor</t>
  </si>
  <si>
    <t>Males Conversion Factors</t>
  </si>
  <si>
    <t>Female Conversion Factors</t>
  </si>
  <si>
    <t>55 and under</t>
  </si>
  <si>
    <t>35 and under</t>
  </si>
  <si>
    <t>40-55 inclusive</t>
  </si>
  <si>
    <t>Version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</si>
</sst>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
  </numFmts>
  <fonts count="35"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cellStyleXfs>
  <cellXfs count="67">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0" fillId="0" borderId="0" xfId="0" applyNumberForma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14" fontId="33" fillId="0" borderId="0" xfId="0" applyNumberFormat="1" applyFont="1" applyAlignment="1"/>
    <xf numFmtId="0" fontId="29" fillId="0" borderId="0" xfId="0" applyFont="1" applyFill="1" applyAlignment="1"/>
    <xf numFmtId="22" fontId="29" fillId="0" borderId="0" xfId="0" applyNumberFormat="1" applyFont="1" applyFill="1" applyAlignment="1"/>
    <xf numFmtId="14" fontId="29" fillId="0" borderId="0" xfId="0" applyNumberFormat="1" applyFont="1" applyFill="1" applyAlignment="1"/>
    <xf numFmtId="0" fontId="0" fillId="0" borderId="0" xfId="0" applyFill="1" applyAlignment="1">
      <alignment horizontal="centerContinuous"/>
    </xf>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0" fillId="0" borderId="0" xfId="30" applyAlignment="1">
      <alignment vertical="center" wrapText="1"/>
    </xf>
    <xf numFmtId="0" fontId="33" fillId="0" borderId="0" xfId="0" applyFont="1" applyAlignment="1">
      <alignment vertical="center" wrapText="1"/>
    </xf>
    <xf numFmtId="0" fontId="33" fillId="0" borderId="0" xfId="0" applyFont="1" applyAlignment="1">
      <alignment horizontal="left" vertical="center" wrapText="1"/>
    </xf>
    <xf numFmtId="14" fontId="33" fillId="0" borderId="0" xfId="0" applyNumberFormat="1" applyFont="1" applyAlignment="1">
      <alignment vertical="center" wrapText="1"/>
    </xf>
    <xf numFmtId="0" fontId="0" fillId="0" borderId="0" xfId="0" applyFill="1" applyAlignment="1"/>
    <xf numFmtId="0" fontId="0" fillId="0" borderId="0" xfId="0" applyAlignment="1"/>
    <xf numFmtId="14" fontId="33" fillId="0" borderId="0" xfId="0" applyNumberFormat="1" applyFont="1" applyFill="1" applyAlignment="1"/>
  </cellXfs>
  <cellStyles count="31">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te" xfId="7" builtinId="10" hidden="1" customBuiltin="1"/>
    <cellStyle name="Output" xfId="16" builtinId="21" hidden="1"/>
    <cellStyle name="Per 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943">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942"/>
      <tableStyleElement type="headerRow" dxfId="941"/>
      <tableStyleElement type="totalRow" dxfId="940"/>
      <tableStyleElement type="firstColumn" dxfId="939"/>
      <tableStyleElement type="lastColumn" dxfId="938"/>
      <tableStyleElement type="firstRowStripe" dxfId="937"/>
    </tableStyle>
    <tableStyle name="factors_info_tables 2" pivot="0" count="7" xr9:uid="{FDE604DE-C940-48FF-A66D-082E8DD389FA}">
      <tableStyleElement type="wholeTable" dxfId="936"/>
      <tableStyleElement type="headerRow" dxfId="935"/>
      <tableStyleElement type="totalRow" dxfId="934"/>
      <tableStyleElement type="firstColumn" dxfId="933"/>
      <tableStyleElement type="lastColumn" dxfId="932"/>
      <tableStyleElement type="firstRowStripe" dxfId="931"/>
      <tableStyleElement type="secondRowStripe" dxfId="930"/>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901" dataDxfId="900">
  <autoFilter ref="A6:C36" xr:uid="{5867D1E3-03AB-4746-8B71-91C0E9F37CC6}"/>
  <tableColumns count="3">
    <tableColumn id="1" xr3:uid="{A0123B3F-DD51-4E80-AF96-8EE75733E5DE}" name="Assumptions underlying factors" dataDxfId="899"/>
    <tableColumn id="2" xr3:uid="{364EC9BF-E51C-4E91-BFDB-864F1F09D986}" name="2026 factor review set" dataDxfId="898"/>
    <tableColumn id="3" xr3:uid="{5BB598A0-04CA-466B-B3CD-3613DDBE97F5}" name="2023 factor review set" dataDxfId="897"/>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4D098EE-C826-4860-A014-7E137919ECD8}" name="x_208_template_table_1" displayName="x_208_template_table_1" ref="A6:B21" totalsRowShown="0">
  <autoFilter ref="A6:B21" xr:uid="{C725761B-DC0A-4807-ABBB-1B10DF3821F0}">
    <filterColumn colId="0" hiddenButton="1"/>
    <filterColumn colId="1" hiddenButton="1"/>
  </autoFilter>
  <tableColumns count="2">
    <tableColumn id="1" xr3:uid="{26FBCCE7-872E-4652-915B-882A0F745A20}" name="Data Item" dataDxfId="801"/>
    <tableColumn id="2" xr3:uid="{9744EA00-99ED-4D65-B431-0991B0C7A563}" name="Factor Table Information" dataDxfId="800"/>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65C18AC-C205-4EAF-8A4E-5D15FDA04AE6}" name="x_209_template_table_1" displayName="x_209_template_table_1" ref="A6:B21" totalsRowShown="0">
  <autoFilter ref="A6:B21" xr:uid="{C725761B-DC0A-4807-ABBB-1B10DF3821F0}">
    <filterColumn colId="0" hiddenButton="1"/>
    <filterColumn colId="1" hiddenButton="1"/>
  </autoFilter>
  <tableColumns count="2">
    <tableColumn id="1" xr3:uid="{26DF0266-B9F0-49BC-BA37-DF9333F0AB7C}" name="Data Item" dataDxfId="791"/>
    <tableColumn id="2" xr3:uid="{9F239CB7-A487-4E13-946A-5778B20A8AB3}" name="Factor Table Information" dataDxfId="790"/>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2F4EAE6-B356-40AE-B8A1-FAD24AB12064}" name="x_210_template_table_1" displayName="x_210_template_table_1" ref="A6:B21" totalsRowShown="0">
  <autoFilter ref="A6:B21" xr:uid="{C725761B-DC0A-4807-ABBB-1B10DF3821F0}">
    <filterColumn colId="0" hiddenButton="1"/>
    <filterColumn colId="1" hiddenButton="1"/>
  </autoFilter>
  <tableColumns count="2">
    <tableColumn id="1" xr3:uid="{5247AA38-13C2-46C0-8E6C-44DC4DB72A67}" name="Data Item" dataDxfId="781"/>
    <tableColumn id="2" xr3:uid="{A1367B4E-CC54-4101-B1D0-2781CBEFDF38}" name="Factor Table Information" dataDxfId="780"/>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9197949-F49F-48C8-8A2C-CED9D7047E8D}" name="x_211_template_table_1" displayName="x_211_template_table_1" ref="A6:B21" totalsRowShown="0">
  <autoFilter ref="A6:B21" xr:uid="{C725761B-DC0A-4807-ABBB-1B10DF3821F0}">
    <filterColumn colId="0" hiddenButton="1"/>
    <filterColumn colId="1" hiddenButton="1"/>
  </autoFilter>
  <tableColumns count="2">
    <tableColumn id="1" xr3:uid="{91EF6EFA-B1F4-4720-8DC2-28EF2935DF7F}" name="Data Item" dataDxfId="771"/>
    <tableColumn id="2" xr3:uid="{68AA001F-BC62-487D-B283-7DED8B35CA0C}" name="Factor Table Information" dataDxfId="770"/>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7ADD0BD-7D32-48D0-B895-115DD049CB0C}" name="x_212_template_table_1" displayName="x_212_template_table_1" ref="A6:B21" totalsRowShown="0">
  <autoFilter ref="A6:B21" xr:uid="{C725761B-DC0A-4807-ABBB-1B10DF3821F0}">
    <filterColumn colId="0" hiddenButton="1"/>
    <filterColumn colId="1" hiddenButton="1"/>
  </autoFilter>
  <tableColumns count="2">
    <tableColumn id="1" xr3:uid="{2066D581-3D6C-47E6-947C-870B49B955BC}" name="Data Item" dataDxfId="761"/>
    <tableColumn id="2" xr3:uid="{5ECFFC21-0A24-4AB0-BDCC-C1CF07E63B6A}" name="Factor Table Information" dataDxfId="760"/>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B16B369-8C98-423B-9F10-C475F9CBD88A}" name="x_213_template_table_1" displayName="x_213_template_table_1" ref="A6:B21" totalsRowShown="0">
  <autoFilter ref="A6:B21" xr:uid="{C725761B-DC0A-4807-ABBB-1B10DF3821F0}">
    <filterColumn colId="0" hiddenButton="1"/>
    <filterColumn colId="1" hiddenButton="1"/>
  </autoFilter>
  <tableColumns count="2">
    <tableColumn id="1" xr3:uid="{EE0871FA-67D4-49BE-8469-FF45E2A3BCD9}" name="Data Item" dataDxfId="751"/>
    <tableColumn id="2" xr3:uid="{B3BDE03C-EFCF-4EDC-9751-C59AED3AAED6}" name="Factor Table Information" dataDxfId="750"/>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33585E4-5673-478E-9E88-5250C454145D}" name="x_214_template_table_1" displayName="x_214_template_table_1" ref="A6:B21" totalsRowShown="0">
  <autoFilter ref="A6:B21" xr:uid="{C725761B-DC0A-4807-ABBB-1B10DF3821F0}">
    <filterColumn colId="0" hiddenButton="1"/>
    <filterColumn colId="1" hiddenButton="1"/>
  </autoFilter>
  <tableColumns count="2">
    <tableColumn id="1" xr3:uid="{1E57CDEE-9A74-4F7C-A013-4E06CDF3F78C}" name="Data Item" dataDxfId="741"/>
    <tableColumn id="2" xr3:uid="{F28A48B6-45EC-4B31-BEBD-61869CA9E125}" name="Factor Table Information" dataDxfId="740"/>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47D14D4-FBEB-4FF0-A715-8D15C56C75A6}" name="x_215_template_table_1" displayName="x_215_template_table_1" ref="A6:B21" totalsRowShown="0">
  <autoFilter ref="A6:B21" xr:uid="{C725761B-DC0A-4807-ABBB-1B10DF3821F0}">
    <filterColumn colId="0" hiddenButton="1"/>
    <filterColumn colId="1" hiddenButton="1"/>
  </autoFilter>
  <tableColumns count="2">
    <tableColumn id="1" xr3:uid="{53A86879-C6F7-495F-BABB-336908E08219}" name="Data Item" dataDxfId="731"/>
    <tableColumn id="2" xr3:uid="{C7313BD1-FE63-47A5-B677-A538F12202DB}" name="Factor Table Information" dataDxfId="730"/>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E1D3C23-FED3-4BD2-B839-C6689C7B68CA}" name="x_220_template_table_1" displayName="x_220_template_table_1" ref="A6:B21" totalsRowShown="0">
  <autoFilter ref="A6:B21" xr:uid="{C725761B-DC0A-4807-ABBB-1B10DF3821F0}">
    <filterColumn colId="0" hiddenButton="1"/>
    <filterColumn colId="1" hiddenButton="1"/>
  </autoFilter>
  <tableColumns count="2">
    <tableColumn id="1" xr3:uid="{9981F4CD-64CF-46E2-B9AE-6589B403803C}" name="Data Item" dataDxfId="721"/>
    <tableColumn id="2" xr3:uid="{A7A3A18B-8BA4-4BB1-8CFA-E8B709428C97}" name="Factor Table Information" dataDxfId="720"/>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CE40291-D678-4820-A01E-D51D0CAACACB}" name="x_221_template_table_1" displayName="x_221_template_table_1" ref="A6:B21" totalsRowShown="0">
  <autoFilter ref="A6:B21" xr:uid="{C725761B-DC0A-4807-ABBB-1B10DF3821F0}">
    <filterColumn colId="0" hiddenButton="1"/>
    <filterColumn colId="1" hiddenButton="1"/>
  </autoFilter>
  <tableColumns count="2">
    <tableColumn id="1" xr3:uid="{AA0285CB-6E0A-4471-AF26-7056435CC6D9}" name="Data Item" dataDxfId="711"/>
    <tableColumn id="2" xr3:uid="{4FC73B4F-0E08-425B-8359-DE34B81C0FF5}" name="Factor Table Information" dataDxfId="710"/>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O96" totalsRowShown="0" headerRowDxfId="896" dataDxfId="895">
  <autoFilter ref="A7:O96" xr:uid="{3C0DB539-FF7D-4AE8-A136-71294137EDDD}"/>
  <tableColumns count="15">
    <tableColumn id="16" xr3:uid="{AD00A7A2-1E25-4CED-B71E-C04F52532AF9}" name="Link to Tables" dataDxfId="894" dataCellStyle="Hyperlink">
      <calculatedColumnFormula>HYPERLINK("#'x-" &amp; factor_list_table[[#This Row],[Series Number]] &amp; "'!A1", "x-" &amp; factor_list_table[[#This Row],[Series Number]])</calculatedColumnFormula>
    </tableColumn>
    <tableColumn id="1" xr3:uid="{31EF05DA-0C14-4B08-9BF5-EE7FBBB4706E}" name="Scheme" dataDxfId="893"/>
    <tableColumn id="2" xr3:uid="{8F58F67B-E05E-4DB6-BF88-E92042A8F804}" name="Section" dataDxfId="892"/>
    <tableColumn id="3" xr3:uid="{C0CC1951-45CA-47FA-980B-1AD23814E39F}" name="Factor Type" dataDxfId="891"/>
    <tableColumn id="4" xr3:uid="{9F12BD33-F9DF-49F8-9914-453AC95DF880}" name="Description" dataDxfId="890"/>
    <tableColumn id="5" xr3:uid="{26876318-934A-41B2-B629-0C93C4B8D47A}" name="Gender" dataDxfId="889"/>
    <tableColumn id="6" xr3:uid="{D347DB19-8E22-4CF2-926B-735C5B28F5EB}" name="Factor Age/Period Definition" dataDxfId="888"/>
    <tableColumn id="7" xr3:uid="{751250A1-458B-4196-8A5C-382ED39D5917}" name="Section Number (x)" dataDxfId="887"/>
    <tableColumn id="8" xr3:uid="{07B464F6-6BE5-4432-B85B-EF35BE710CF8}" name="Series Number" dataDxfId="886"/>
    <tableColumn id="9" xr3:uid="{E6205105-7908-4AAF-80B1-0CCFB94FF453}" name="Table Reference_x000a_(Section-Series Number)" dataDxfId="885"/>
    <tableColumn id="10" xr3:uid="{179ECF6B-3231-4E3A-8DC5-94232DF189CF}" name="Table Reference in Guidance" dataDxfId="884"/>
    <tableColumn id="12" xr3:uid="{4BE7D75B-29B3-4D4D-81BC-2D76080A84A0}" name="Date Factors Issued to Client" dataDxfId="883"/>
    <tableColumn id="13" xr3:uid="{17725A31-2931-4C1D-A856-4290CBCE5D78}" name="Date Factors Implemented (if known)" dataDxfId="882"/>
    <tableColumn id="14" xr3:uid="{C0DEF26D-D1B8-482B-B0F3-D897795941C7}" name="Factor Status" dataDxfId="881"/>
    <tableColumn id="15" xr3:uid="{85E54397-0AFF-41E7-A379-C974577BD7C4}" name="Assumption set" dataDxfId="880"/>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81F4FDA-00E6-4FBC-AAFB-A72FD12B9F43}" name="x_301_template_table_1" displayName="x_301_template_table_1" ref="A6:B21" totalsRowShown="0">
  <autoFilter ref="A6:B21" xr:uid="{C725761B-DC0A-4807-ABBB-1B10DF3821F0}">
    <filterColumn colId="0" hiddenButton="1"/>
    <filterColumn colId="1" hiddenButton="1"/>
  </autoFilter>
  <tableColumns count="2">
    <tableColumn id="1" xr3:uid="{89D3B422-B113-41C1-AEF4-0550FC0F768C}" name="Data Item" dataDxfId="701"/>
    <tableColumn id="2" xr3:uid="{1F6138B6-0884-45B8-AF1A-D77791E4C270}" name="Factor Table Information" dataDxfId="700"/>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457173-E1E0-4669-9E94-6128ECF3A12D}" name="x_302_template_table_1" displayName="x_302_template_table_1" ref="A6:B21" totalsRowShown="0">
  <autoFilter ref="A6:B21" xr:uid="{C725761B-DC0A-4807-ABBB-1B10DF3821F0}">
    <filterColumn colId="0" hiddenButton="1"/>
    <filterColumn colId="1" hiddenButton="1"/>
  </autoFilter>
  <tableColumns count="2">
    <tableColumn id="1" xr3:uid="{E32F12B6-4293-468D-B274-613A08BB4FA0}" name="Data Item" dataDxfId="691"/>
    <tableColumn id="2" xr3:uid="{33692028-A073-4275-AD28-8CD5F5D78ECA}" name="Factor Table Information" dataDxfId="690"/>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8549FE8-665B-4B64-931B-04B9F60FA9B9}" name="x_303_template_table_1" displayName="x_303_template_table_1" ref="A6:B21" totalsRowShown="0">
  <autoFilter ref="A6:B21" xr:uid="{C725761B-DC0A-4807-ABBB-1B10DF3821F0}">
    <filterColumn colId="0" hiddenButton="1"/>
    <filterColumn colId="1" hiddenButton="1"/>
  </autoFilter>
  <tableColumns count="2">
    <tableColumn id="1" xr3:uid="{DCFCCBDC-1D0F-44E7-9A29-CFD3D8BC0F67}" name="Data Item" dataDxfId="681"/>
    <tableColumn id="2" xr3:uid="{5F49D23B-62A9-469E-819A-96DE34842F3F}" name="Factor Table Information" dataDxfId="680"/>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2D35D9A-8F3C-40B1-943B-E33BB4468D56}" name="x_304_template_table_1" displayName="x_304_template_table_1" ref="A6:B21" totalsRowShown="0">
  <autoFilter ref="A6:B21" xr:uid="{C725761B-DC0A-4807-ABBB-1B10DF3821F0}">
    <filterColumn colId="0" hiddenButton="1"/>
    <filterColumn colId="1" hiddenButton="1"/>
  </autoFilter>
  <tableColumns count="2">
    <tableColumn id="1" xr3:uid="{9FEC8F2C-D85A-4F26-B2B1-37EA5A933885}" name="Data Item" dataDxfId="671"/>
    <tableColumn id="2" xr3:uid="{C6EDC4D8-A1EF-4DD0-ADF0-4EE48DFA635D}" name="Factor Table Information" dataDxfId="670"/>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8D71A4A-893D-49B7-9299-15E852074E46}" name="x_305_template_table_1" displayName="x_305_template_table_1" ref="A6:B21" totalsRowShown="0">
  <autoFilter ref="A6:B21" xr:uid="{C725761B-DC0A-4807-ABBB-1B10DF3821F0}">
    <filterColumn colId="0" hiddenButton="1"/>
    <filterColumn colId="1" hiddenButton="1"/>
  </autoFilter>
  <tableColumns count="2">
    <tableColumn id="1" xr3:uid="{B4B3B3C2-D750-4B15-A894-3F8002976894}" name="Data Item" dataDxfId="661"/>
    <tableColumn id="2" xr3:uid="{76E09BEE-6720-4F9A-9C97-3E3A96F84AB1}" name="Factor Table Information" dataDxfId="660"/>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DFD6772-3B79-47D9-A9A3-8A83FA09739A}" name="x_306_template_table_1" displayName="x_306_template_table_1" ref="A6:B21" totalsRowShown="0">
  <autoFilter ref="A6:B21" xr:uid="{C725761B-DC0A-4807-ABBB-1B10DF3821F0}">
    <filterColumn colId="0" hiddenButton="1"/>
    <filterColumn colId="1" hiddenButton="1"/>
  </autoFilter>
  <tableColumns count="2">
    <tableColumn id="1" xr3:uid="{E3FA3873-0FB2-4EFF-9EEB-BC0AEE0A1646}" name="Data Item" dataDxfId="651"/>
    <tableColumn id="2" xr3:uid="{714EC37C-FDA0-4A3D-8E42-1C15DB946A72}" name="Factor Table Information" dataDxfId="650"/>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3ACB11E-05D2-4BD5-923E-5D7C4C6B789F}" name="x_307_template_table_1" displayName="x_307_template_table_1" ref="A6:B21" totalsRowShown="0">
  <autoFilter ref="A6:B21" xr:uid="{C725761B-DC0A-4807-ABBB-1B10DF3821F0}">
    <filterColumn colId="0" hiddenButton="1"/>
    <filterColumn colId="1" hiddenButton="1"/>
  </autoFilter>
  <tableColumns count="2">
    <tableColumn id="1" xr3:uid="{9EC54385-7A53-4F26-8532-C6ECFA278E43}" name="Data Item" dataDxfId="641"/>
    <tableColumn id="2" xr3:uid="{6F1CE9BB-B1D9-42F4-96D0-E171D6E3B602}" name="Factor Table Information" dataDxfId="640"/>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B6E24B6-4B50-4CFF-AF0D-43BC27C9150B}" name="x_308_template_table_1" displayName="x_308_template_table_1" ref="A6:B21" totalsRowShown="0">
  <autoFilter ref="A6:B21" xr:uid="{C725761B-DC0A-4807-ABBB-1B10DF3821F0}">
    <filterColumn colId="0" hiddenButton="1"/>
    <filterColumn colId="1" hiddenButton="1"/>
  </autoFilter>
  <tableColumns count="2">
    <tableColumn id="1" xr3:uid="{EDEF2F15-6DE2-4A9C-B6DE-73B168FEE0BE}" name="Data Item" dataDxfId="631"/>
    <tableColumn id="2" xr3:uid="{4F9548C1-A196-40D3-82DD-BBD4F47B98E8}" name="Factor Table Information" dataDxfId="630"/>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1B48AEB-B9D9-4114-B4D9-6B6D0C0465CA}" name="x_309_template_table_1" displayName="x_309_template_table_1" ref="A6:B21" totalsRowShown="0">
  <autoFilter ref="A6:B21" xr:uid="{C725761B-DC0A-4807-ABBB-1B10DF3821F0}">
    <filterColumn colId="0" hiddenButton="1"/>
    <filterColumn colId="1" hiddenButton="1"/>
  </autoFilter>
  <tableColumns count="2">
    <tableColumn id="1" xr3:uid="{D89025C9-4C8B-41C4-9579-2FCA6AFB8EB3}" name="Data Item" dataDxfId="621"/>
    <tableColumn id="2" xr3:uid="{5D8DAC95-E9DA-4A69-8AF0-75244B6CAC05}" name="Factor Table Information" dataDxfId="620"/>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992C16D-310F-43E3-861D-21349C69681C}" name="x_310_template_table_1" displayName="x_310_template_table_1" ref="A6:B21" totalsRowShown="0">
  <autoFilter ref="A6:B21" xr:uid="{C725761B-DC0A-4807-ABBB-1B10DF3821F0}">
    <filterColumn colId="0" hiddenButton="1"/>
    <filterColumn colId="1" hiddenButton="1"/>
  </autoFilter>
  <tableColumns count="2">
    <tableColumn id="1" xr3:uid="{E583ED11-C379-4335-B087-A64D63F93736}" name="Data Item" dataDxfId="611"/>
    <tableColumn id="2" xr3:uid="{44197104-9D23-4AA0-A660-8E5D3D562C7C}" name="Factor Table Information" dataDxfId="610"/>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44B5AB-6C02-40AA-86E9-6654A6122250}" name="x_201_template_table_1" displayName="x_201_template_table_1" ref="A6:B21" totalsRowShown="0">
  <autoFilter ref="A6:B21" xr:uid="{C725761B-DC0A-4807-ABBB-1B10DF3821F0}">
    <filterColumn colId="0" hiddenButton="1"/>
    <filterColumn colId="1" hiddenButton="1"/>
  </autoFilter>
  <tableColumns count="2">
    <tableColumn id="1" xr3:uid="{D1C06E58-868C-48D7-A4C4-917AFF3B24C0}" name="Data Item" dataDxfId="871"/>
    <tableColumn id="2" xr3:uid="{8C91C2A2-CC5A-4595-8FD8-19771507FB84}" name="Factor Table Information" dataDxfId="870"/>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6C984BC-2997-40BE-B121-4F752C53A503}" name="x_311_template_table_1" displayName="x_311_template_table_1" ref="A6:B21" totalsRowShown="0">
  <autoFilter ref="A6:B21" xr:uid="{C725761B-DC0A-4807-ABBB-1B10DF3821F0}">
    <filterColumn colId="0" hiddenButton="1"/>
    <filterColumn colId="1" hiddenButton="1"/>
  </autoFilter>
  <tableColumns count="2">
    <tableColumn id="1" xr3:uid="{ED30434E-7874-4DC2-9B6C-BAFCEE990A1B}" name="Data Item" dataDxfId="601"/>
    <tableColumn id="2" xr3:uid="{897617BE-983B-4D72-9057-F00175AAEB9D}" name="Factor Table Information" dataDxfId="600"/>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FCF5FFF-6263-49A2-A915-66222E6EA44D}" name="x_312_template_table_1" displayName="x_312_template_table_1" ref="A6:B21" totalsRowShown="0">
  <autoFilter ref="A6:B21" xr:uid="{C725761B-DC0A-4807-ABBB-1B10DF3821F0}">
    <filterColumn colId="0" hiddenButton="1"/>
    <filterColumn colId="1" hiddenButton="1"/>
  </autoFilter>
  <tableColumns count="2">
    <tableColumn id="1" xr3:uid="{05ECA25E-1B3D-4EE1-82D2-A46736ACA440}" name="Data Item" dataDxfId="591"/>
    <tableColumn id="2" xr3:uid="{F257C476-0693-42BA-9235-C8130F30E663}" name="Factor Table Information" dataDxfId="590"/>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172DB2B-3602-40A0-96BE-A9DB1130C660}" name="x_313_template_table_1" displayName="x_313_template_table_1" ref="A6:B21" totalsRowShown="0">
  <autoFilter ref="A6:B21" xr:uid="{C725761B-DC0A-4807-ABBB-1B10DF3821F0}">
    <filterColumn colId="0" hiddenButton="1"/>
    <filterColumn colId="1" hiddenButton="1"/>
  </autoFilter>
  <tableColumns count="2">
    <tableColumn id="1" xr3:uid="{F643C9C5-BAA3-4203-878F-48BBBB301536}" name="Data Item" dataDxfId="579"/>
    <tableColumn id="2" xr3:uid="{766FEA15-B3C4-40F1-9989-2461973A1EDE}" name="Factor Table Information" dataDxfId="578"/>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CEE5EE6-DA9B-4594-AABD-E086C37DD052}" name="x_314_template_table_1" displayName="x_314_template_table_1" ref="A6:B21" totalsRowShown="0">
  <autoFilter ref="A6:B21" xr:uid="{C725761B-DC0A-4807-ABBB-1B10DF3821F0}">
    <filterColumn colId="0" hiddenButton="1"/>
    <filterColumn colId="1" hiddenButton="1"/>
  </autoFilter>
  <tableColumns count="2">
    <tableColumn id="1" xr3:uid="{2C259F5D-7D2D-4908-8544-4243B9121A1F}" name="Data Item" dataDxfId="567"/>
    <tableColumn id="2" xr3:uid="{4244A76D-18B6-478E-B331-33D383F4895E}" name="Factor Table Information" dataDxfId="566"/>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D5735C6-F1F2-4590-A99F-5824C4D3630B}" name="x_315_template_table_1" displayName="x_315_template_table_1" ref="A6:B21" totalsRowShown="0">
  <autoFilter ref="A6:B21" xr:uid="{C725761B-DC0A-4807-ABBB-1B10DF3821F0}">
    <filterColumn colId="0" hiddenButton="1"/>
    <filterColumn colId="1" hiddenButton="1"/>
  </autoFilter>
  <tableColumns count="2">
    <tableColumn id="1" xr3:uid="{ED82EBE8-A5D3-4AD8-8894-EE4DD41EBB69}" name="Data Item" dataDxfId="555"/>
    <tableColumn id="2" xr3:uid="{206828A9-B7DC-445B-A62C-C1D71FC6D50C}" name="Factor Table Information" dataDxfId="554"/>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D0F9DBD-F87F-4C88-B651-B4B3E8358FBB}" name="x_316_template_table_1" displayName="x_316_template_table_1" ref="A6:B21" totalsRowShown="0">
  <autoFilter ref="A6:B21" xr:uid="{C725761B-DC0A-4807-ABBB-1B10DF3821F0}">
    <filterColumn colId="0" hiddenButton="1"/>
    <filterColumn colId="1" hiddenButton="1"/>
  </autoFilter>
  <tableColumns count="2">
    <tableColumn id="1" xr3:uid="{999EDB8C-EC93-4337-82E1-AE98361EE47F}" name="Data Item" dataDxfId="543"/>
    <tableColumn id="2" xr3:uid="{3EC74256-D51A-42AE-8CD8-DB3E1545AE80}" name="Factor Table Information" dataDxfId="542"/>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644663D3-A08E-44DA-8A2E-F6C2FE84693C}" name="x_317_template_table_1" displayName="x_317_template_table_1" ref="A6:B21" totalsRowShown="0">
  <autoFilter ref="A6:B21" xr:uid="{C725761B-DC0A-4807-ABBB-1B10DF3821F0}">
    <filterColumn colId="0" hiddenButton="1"/>
    <filterColumn colId="1" hiddenButton="1"/>
  </autoFilter>
  <tableColumns count="2">
    <tableColumn id="1" xr3:uid="{9AE5E8A2-F7C4-489E-83D8-99C7E0D5A9BE}" name="Data Item" dataDxfId="531"/>
    <tableColumn id="2" xr3:uid="{A062D7AA-867E-4F9B-9EF1-33015DE86EBD}" name="Factor Table Information" dataDxfId="530"/>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CA04970-7CA3-43DD-B51E-4F9F4434D0B3}" name="x_318_template_table_1" displayName="x_318_template_table_1" ref="A6:B21" totalsRowShown="0">
  <autoFilter ref="A6:B21" xr:uid="{C725761B-DC0A-4807-ABBB-1B10DF3821F0}">
    <filterColumn colId="0" hiddenButton="1"/>
    <filterColumn colId="1" hiddenButton="1"/>
  </autoFilter>
  <tableColumns count="2">
    <tableColumn id="1" xr3:uid="{740AE41E-1110-43F0-8BFD-4A48BBCDDE1E}" name="Data Item" dataDxfId="521"/>
    <tableColumn id="2" xr3:uid="{DBF0B400-136F-4E39-B6E9-AB43CED4DF07}" name="Factor Table Information" dataDxfId="520"/>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E0253A28-59C5-4AD8-93FA-DA6D2CFDFE01}" name="x_319_template_table_1" displayName="x_319_template_table_1" ref="A6:B21" totalsRowShown="0">
  <autoFilter ref="A6:B21" xr:uid="{C725761B-DC0A-4807-ABBB-1B10DF3821F0}">
    <filterColumn colId="0" hiddenButton="1"/>
    <filterColumn colId="1" hiddenButton="1"/>
  </autoFilter>
  <tableColumns count="2">
    <tableColumn id="1" xr3:uid="{015800B7-9700-4FBB-9257-9C6219B86227}" name="Data Item" dataDxfId="511"/>
    <tableColumn id="2" xr3:uid="{0D12B651-7CB4-46AE-A12F-6C21951876B1}" name="Factor Table Information" dataDxfId="510"/>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F60F920A-D99A-43EA-B1AB-22F4B170EBE7}" name="x_320_template_table_1" displayName="x_320_template_table_1" ref="A6:B21" totalsRowShown="0">
  <autoFilter ref="A6:B21" xr:uid="{C725761B-DC0A-4807-ABBB-1B10DF3821F0}">
    <filterColumn colId="0" hiddenButton="1"/>
    <filterColumn colId="1" hiddenButton="1"/>
  </autoFilter>
  <tableColumns count="2">
    <tableColumn id="1" xr3:uid="{BFCCBA1C-4B30-4D0A-9EFA-455A5BC67D6E}" name="Data Item" dataDxfId="501"/>
    <tableColumn id="2" xr3:uid="{C9C55AD0-AA07-4AB0-AAA9-9B1DB776A173}" name="Factor Table Information" dataDxfId="500"/>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4D5C36-8192-4DDB-975D-3A208DA501C0}" name="x_202_template_table_1" displayName="x_202_template_table_1" ref="A6:B21" totalsRowShown="0">
  <autoFilter ref="A6:B21" xr:uid="{C725761B-DC0A-4807-ABBB-1B10DF3821F0}">
    <filterColumn colId="0" hiddenButton="1"/>
    <filterColumn colId="1" hiddenButton="1"/>
  </autoFilter>
  <tableColumns count="2">
    <tableColumn id="1" xr3:uid="{F61ECBDA-B374-4FCA-B011-F7E05AAC6F9C}" name="Data Item" dataDxfId="861"/>
    <tableColumn id="2" xr3:uid="{0C548D64-EBF8-4E0F-B379-B038DABEBE93}" name="Factor Table Information" dataDxfId="860"/>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9716E8F-DC22-4E51-89F7-A22651DA0F2A}" name="x_321_template_table_1" displayName="x_321_template_table_1" ref="A6:B21" totalsRowShown="0">
  <autoFilter ref="A6:B21" xr:uid="{C725761B-DC0A-4807-ABBB-1B10DF3821F0}">
    <filterColumn colId="0" hiddenButton="1"/>
    <filterColumn colId="1" hiddenButton="1"/>
  </autoFilter>
  <tableColumns count="2">
    <tableColumn id="1" xr3:uid="{F91950DD-618C-4BB6-ACC2-BBDA4C372BE7}" name="Data Item" dataDxfId="491"/>
    <tableColumn id="2" xr3:uid="{F97047FC-2000-4B58-B2C0-76F29ADECAEE}" name="Factor Table Information" dataDxfId="490"/>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1BBCDF2-9472-498D-92DA-1953AE52DC5E}" name="x_322_template_table_1" displayName="x_322_template_table_1" ref="A6:B21" totalsRowShown="0">
  <autoFilter ref="A6:B21" xr:uid="{C725761B-DC0A-4807-ABBB-1B10DF3821F0}">
    <filterColumn colId="0" hiddenButton="1"/>
    <filterColumn colId="1" hiddenButton="1"/>
  </autoFilter>
  <tableColumns count="2">
    <tableColumn id="1" xr3:uid="{1196FCC6-A60D-4896-8B5D-6AD2E739754D}" name="Data Item" dataDxfId="481"/>
    <tableColumn id="2" xr3:uid="{168F2125-4049-4E84-A64B-90F6A177965F}" name="Factor Table Information" dataDxfId="480"/>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A3E32B0-56C8-4601-A994-05E46631627B}" name="x_323_template_table_1" displayName="x_323_template_table_1" ref="A6:B21" totalsRowShown="0">
  <autoFilter ref="A6:B21" xr:uid="{C725761B-DC0A-4807-ABBB-1B10DF3821F0}">
    <filterColumn colId="0" hiddenButton="1"/>
    <filterColumn colId="1" hiddenButton="1"/>
  </autoFilter>
  <tableColumns count="2">
    <tableColumn id="1" xr3:uid="{5EEA9994-2E1D-4118-98F1-94D2D01088F9}" name="Data Item" dataDxfId="471"/>
    <tableColumn id="2" xr3:uid="{4005C783-11DF-442C-B040-8ED78BB75733}" name="Factor Table Information" dataDxfId="470"/>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8178A1F-7598-43AC-AA37-AE2AED9B14DF}" name="x_324_template_table_1" displayName="x_324_template_table_1" ref="A6:B21" totalsRowShown="0">
  <autoFilter ref="A6:B21" xr:uid="{C725761B-DC0A-4807-ABBB-1B10DF3821F0}">
    <filterColumn colId="0" hiddenButton="1"/>
    <filterColumn colId="1" hiddenButton="1"/>
  </autoFilter>
  <tableColumns count="2">
    <tableColumn id="1" xr3:uid="{7B141A9F-F52B-482A-BC34-5B9B6C3DC95C}" name="Data Item" dataDxfId="461"/>
    <tableColumn id="2" xr3:uid="{1CB08011-8D1C-4B2C-A428-EFFC31BF9850}" name="Factor Table Information" dataDxfId="460"/>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5A784102-4772-4042-A8DB-C09C7A7322DC}" name="x_325_template_table_1" displayName="x_325_template_table_1" ref="A6:B21" totalsRowShown="0">
  <autoFilter ref="A6:B21" xr:uid="{C725761B-DC0A-4807-ABBB-1B10DF3821F0}">
    <filterColumn colId="0" hiddenButton="1"/>
    <filterColumn colId="1" hiddenButton="1"/>
  </autoFilter>
  <tableColumns count="2">
    <tableColumn id="1" xr3:uid="{F7179775-3DD1-4DDA-AD0A-4199FE5DFB66}" name="Data Item" dataDxfId="451"/>
    <tableColumn id="2" xr3:uid="{97D08D54-80A6-486A-B056-DDDFD22BBD09}" name="Factor Table Information" dataDxfId="450"/>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121215A-E3AE-4AD1-BAC7-7F67A0106E1E}" name="x_326_template_table_1" displayName="x_326_template_table_1" ref="A6:B21" totalsRowShown="0">
  <autoFilter ref="A6:B21" xr:uid="{C725761B-DC0A-4807-ABBB-1B10DF3821F0}">
    <filterColumn colId="0" hiddenButton="1"/>
    <filterColumn colId="1" hiddenButton="1"/>
  </autoFilter>
  <tableColumns count="2">
    <tableColumn id="1" xr3:uid="{242E0D64-BFD0-4B57-9A99-B8B011932110}" name="Data Item" dataDxfId="441"/>
    <tableColumn id="2" xr3:uid="{5AE768CC-3788-4072-982C-3C2839FD9BBA}" name="Factor Table Information" dataDxfId="440"/>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7A6CD9B-3F6C-4A02-BC68-B17BEB414053}" name="x_327_template_table_1" displayName="x_327_template_table_1" ref="A6:B21" totalsRowShown="0">
  <autoFilter ref="A6:B21" xr:uid="{C725761B-DC0A-4807-ABBB-1B10DF3821F0}">
    <filterColumn colId="0" hiddenButton="1"/>
    <filterColumn colId="1" hiddenButton="1"/>
  </autoFilter>
  <tableColumns count="2">
    <tableColumn id="1" xr3:uid="{4C1270D2-EBCD-401D-A8DC-D54B0ECA1322}" name="Data Item" dataDxfId="431"/>
    <tableColumn id="2" xr3:uid="{091130BE-D35F-4DF8-88EC-D73D75BB0AA8}" name="Factor Table Information" dataDxfId="430"/>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2C5C855-B338-4015-85B8-011E20EDC925}" name="x_328_template_table_1" displayName="x_328_template_table_1" ref="A6:B21" totalsRowShown="0">
  <autoFilter ref="A6:B21" xr:uid="{C725761B-DC0A-4807-ABBB-1B10DF3821F0}">
    <filterColumn colId="0" hiddenButton="1"/>
    <filterColumn colId="1" hiddenButton="1"/>
  </autoFilter>
  <tableColumns count="2">
    <tableColumn id="1" xr3:uid="{99FAE1B1-2946-4838-B75C-9E1206AF7001}" name="Data Item" dataDxfId="421"/>
    <tableColumn id="2" xr3:uid="{B84C905F-D72F-4D08-9948-A15F8E4291D3}" name="Factor Table Information" dataDxfId="420"/>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3C6710A-4E07-4F65-B48A-05D5A7F3BCB6}" name="x_401_template_table_1" displayName="x_401_template_table_1" ref="A6:B21" totalsRowShown="0">
  <autoFilter ref="A6:B21" xr:uid="{C725761B-DC0A-4807-ABBB-1B10DF3821F0}">
    <filterColumn colId="0" hiddenButton="1"/>
    <filterColumn colId="1" hiddenButton="1"/>
  </autoFilter>
  <tableColumns count="2">
    <tableColumn id="1" xr3:uid="{401741CF-B79F-487B-BFA0-0CDB7D8505A7}" name="Data Item" dataDxfId="411"/>
    <tableColumn id="2" xr3:uid="{41904396-6EBE-4FFA-8FFA-9F5151FB4619}" name="Factor Table Information" dataDxfId="410"/>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AF45C740-FAA0-4F85-834D-0B76A823FA23}" name="x_402_template_table_1" displayName="x_402_template_table_1" ref="A6:B21" totalsRowShown="0">
  <autoFilter ref="A6:B21" xr:uid="{C725761B-DC0A-4807-ABBB-1B10DF3821F0}">
    <filterColumn colId="0" hiddenButton="1"/>
    <filterColumn colId="1" hiddenButton="1"/>
  </autoFilter>
  <tableColumns count="2">
    <tableColumn id="1" xr3:uid="{01637BFD-1907-4AA0-96D8-0373147BC0BA}" name="Data Item" dataDxfId="401"/>
    <tableColumn id="2" xr3:uid="{9E70F21F-7EC4-4AFA-969A-822B2D3B0002}" name="Factor Table Information" dataDxfId="400"/>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94269F3-CA1D-4C24-8355-94513AEA5071}" name="x_203_template_table_1" displayName="x_203_template_table_1" ref="A6:B21" totalsRowShown="0">
  <autoFilter ref="A6:B21" xr:uid="{C725761B-DC0A-4807-ABBB-1B10DF3821F0}">
    <filterColumn colId="0" hiddenButton="1"/>
    <filterColumn colId="1" hiddenButton="1"/>
  </autoFilter>
  <tableColumns count="2">
    <tableColumn id="1" xr3:uid="{4DE0119F-DBC7-4788-8C9B-42AC5DA32C63}" name="Data Item" dataDxfId="851"/>
    <tableColumn id="2" xr3:uid="{A1EDCA1A-8B87-4C05-98F9-0C61C0C7DE2B}" name="Factor Table Information" dataDxfId="850"/>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087E621-4A8C-4865-A7ED-4CE4EEAF0D96}" name="x_403_template_table_1" displayName="x_403_template_table_1" ref="A6:B21" totalsRowShown="0">
  <autoFilter ref="A6:B21" xr:uid="{C725761B-DC0A-4807-ABBB-1B10DF3821F0}">
    <filterColumn colId="0" hiddenButton="1"/>
    <filterColumn colId="1" hiddenButton="1"/>
  </autoFilter>
  <tableColumns count="2">
    <tableColumn id="1" xr3:uid="{2968DC0F-D3B2-427B-93F8-376A806F1D22}" name="Data Item" dataDxfId="391"/>
    <tableColumn id="2" xr3:uid="{BD313A29-E2A6-4095-8595-5C8B7F7882CA}" name="Factor Table Information" dataDxfId="390"/>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CFC7413-0156-4F30-B901-16F30F8AF8A2}" name="x_404_template_table_1" displayName="x_404_template_table_1" ref="A6:B21" totalsRowShown="0">
  <autoFilter ref="A6:B21" xr:uid="{C725761B-DC0A-4807-ABBB-1B10DF3821F0}">
    <filterColumn colId="0" hiddenButton="1"/>
    <filterColumn colId="1" hiddenButton="1"/>
  </autoFilter>
  <tableColumns count="2">
    <tableColumn id="1" xr3:uid="{465BD090-4C22-4609-8BD5-095D6CF59AAD}" name="Data Item" dataDxfId="381"/>
    <tableColumn id="2" xr3:uid="{176344D1-FDF5-413D-AD3A-189914769B36}" name="Factor Table Information" dataDxfId="380"/>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3A7F9B16-F097-4ADF-BC19-E0F154ADC4DA}" name="x_405_template_table_1" displayName="x_405_template_table_1" ref="A6:B21" totalsRowShown="0">
  <autoFilter ref="A6:B21" xr:uid="{C725761B-DC0A-4807-ABBB-1B10DF3821F0}">
    <filterColumn colId="0" hiddenButton="1"/>
    <filterColumn colId="1" hiddenButton="1"/>
  </autoFilter>
  <tableColumns count="2">
    <tableColumn id="1" xr3:uid="{777690DB-84D7-4BF4-9E19-5F309B04CCFD}" name="Data Item" dataDxfId="371"/>
    <tableColumn id="2" xr3:uid="{3ED67B75-1A41-47D1-857A-C51CFEF9F8F9}" name="Factor Table Information" dataDxfId="370"/>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82840D6A-94B8-4E72-A1FA-750051C15BF3}" name="x_406_template_table_1" displayName="x_406_template_table_1" ref="A6:B21" totalsRowShown="0">
  <autoFilter ref="A6:B21" xr:uid="{C725761B-DC0A-4807-ABBB-1B10DF3821F0}">
    <filterColumn colId="0" hiddenButton="1"/>
    <filterColumn colId="1" hiddenButton="1"/>
  </autoFilter>
  <tableColumns count="2">
    <tableColumn id="1" xr3:uid="{F3C4E75A-C8D7-4363-872A-96F7C2B777B4}" name="Data Item" dataDxfId="361"/>
    <tableColumn id="2" xr3:uid="{5F303439-BD83-4AF0-AAB1-5C5946BC937D}" name="Factor Table Information" dataDxfId="360"/>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FCBC33BB-ADD4-4818-9230-2B352DD9C38D}" name="x_407_template_table_1" displayName="x_407_template_table_1" ref="A6:B21" totalsRowShown="0">
  <autoFilter ref="A6:B21" xr:uid="{C725761B-DC0A-4807-ABBB-1B10DF3821F0}">
    <filterColumn colId="0" hiddenButton="1"/>
    <filterColumn colId="1" hiddenButton="1"/>
  </autoFilter>
  <tableColumns count="2">
    <tableColumn id="1" xr3:uid="{F57AF16F-A1C1-4156-8EF0-4FE82777C6D8}" name="Data Item" dataDxfId="351"/>
    <tableColumn id="2" xr3:uid="{C92E40DD-BA15-4098-8445-1B246AC21118}" name="Factor Table Information" dataDxfId="350"/>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9A8DAD-397D-4D16-B5EC-D5D61E4D4B2D}" name="x_501_template_table_1" displayName="x_501_template_table_1" ref="A6:B21" totalsRowShown="0">
  <autoFilter ref="A6:B21" xr:uid="{C725761B-DC0A-4807-ABBB-1B10DF3821F0}">
    <filterColumn colId="0" hiddenButton="1"/>
    <filterColumn colId="1" hiddenButton="1"/>
  </autoFilter>
  <tableColumns count="2">
    <tableColumn id="1" xr3:uid="{0401FF62-2976-49FA-A9F3-93903CBFAEA8}" name="Data Item" dataDxfId="341"/>
    <tableColumn id="2" xr3:uid="{9AD0A3C7-E013-4BF7-8350-92A8E3080F9D}" name="Factor Table Information" dataDxfId="340"/>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8AB2DCC1-8A89-4A01-8BDC-9D6E9F1D9978}" name="x_502_template_table_1" displayName="x_502_template_table_1" ref="A6:B21" totalsRowShown="0">
  <autoFilter ref="A6:B21" xr:uid="{C725761B-DC0A-4807-ABBB-1B10DF3821F0}">
    <filterColumn colId="0" hiddenButton="1"/>
    <filterColumn colId="1" hiddenButton="1"/>
  </autoFilter>
  <tableColumns count="2">
    <tableColumn id="1" xr3:uid="{4E6EA123-AE5C-4899-A038-2FEEB5F62F47}" name="Data Item" dataDxfId="331"/>
    <tableColumn id="2" xr3:uid="{E6A9C1D2-7AB5-4AF9-A05F-3B223F81FCAE}" name="Factor Table Information" dataDxfId="330"/>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FF4484E7-9208-4C04-B5C9-9A0B1770A1B5}" name="x_503_template_table_1" displayName="x_503_template_table_1" ref="A6:B21" totalsRowShown="0">
  <autoFilter ref="A6:B21" xr:uid="{C725761B-DC0A-4807-ABBB-1B10DF3821F0}">
    <filterColumn colId="0" hiddenButton="1"/>
    <filterColumn colId="1" hiddenButton="1"/>
  </autoFilter>
  <tableColumns count="2">
    <tableColumn id="1" xr3:uid="{FE5032A8-4C83-411E-BB6A-5BA5FD23B868}" name="Data Item" dataDxfId="321"/>
    <tableColumn id="2" xr3:uid="{0255159A-F19A-4B60-AEA7-785B1BA9137E}" name="Factor Table Information" dataDxfId="320"/>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3C29255-E59E-4E64-9BC0-5613D9E1B490}" name="x_504_template_table_1" displayName="x_504_template_table_1" ref="A6:B21" totalsRowShown="0">
  <autoFilter ref="A6:B21" xr:uid="{C725761B-DC0A-4807-ABBB-1B10DF3821F0}">
    <filterColumn colId="0" hiddenButton="1"/>
    <filterColumn colId="1" hiddenButton="1"/>
  </autoFilter>
  <tableColumns count="2">
    <tableColumn id="1" xr3:uid="{1A562F02-EADB-481C-8FA9-BA5C2230AE07}" name="Data Item" dataDxfId="311"/>
    <tableColumn id="2" xr3:uid="{EE70EE4B-CAC7-42BB-91AC-26A108925123}" name="Factor Table Information" dataDxfId="310"/>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C71E80A-3614-4CF9-AF06-2BDDE3EDA72B}" name="x_505_template_table_1" displayName="x_505_template_table_1" ref="A6:B21" totalsRowShown="0">
  <autoFilter ref="A6:B21" xr:uid="{C725761B-DC0A-4807-ABBB-1B10DF3821F0}">
    <filterColumn colId="0" hiddenButton="1"/>
    <filterColumn colId="1" hiddenButton="1"/>
  </autoFilter>
  <tableColumns count="2">
    <tableColumn id="1" xr3:uid="{A66AD92E-1778-46E1-9274-E1AABF0FA715}" name="Data Item" dataDxfId="297"/>
    <tableColumn id="2" xr3:uid="{DC2FDB2B-A533-4EE2-BAC0-C44A7144F24D}" name="Factor Table Information" dataDxfId="296"/>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2E2D1A5-431C-48C5-A31F-A6693E2421B6}" name="x_204_template_table_1" displayName="x_204_template_table_1" ref="A6:B21" totalsRowShown="0">
  <autoFilter ref="A6:B21" xr:uid="{C725761B-DC0A-4807-ABBB-1B10DF3821F0}">
    <filterColumn colId="0" hiddenButton="1"/>
    <filterColumn colId="1" hiddenButton="1"/>
  </autoFilter>
  <tableColumns count="2">
    <tableColumn id="1" xr3:uid="{AA45D52A-BA4E-4493-8C6E-98DD0AEC1E39}" name="Data Item" dataDxfId="841"/>
    <tableColumn id="2" xr3:uid="{5BFDAEB8-D685-420D-81A4-CCE9EB698D13}" name="Factor Table Information" dataDxfId="840"/>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5B0DC126-1F95-4F18-BB35-463FE0E4374C}" name="x_506_template_table_1" displayName="x_506_template_table_1" ref="A6:B21" totalsRowShown="0">
  <autoFilter ref="A6:B21" xr:uid="{C725761B-DC0A-4807-ABBB-1B10DF3821F0}">
    <filterColumn colId="0" hiddenButton="1"/>
    <filterColumn colId="1" hiddenButton="1"/>
  </autoFilter>
  <tableColumns count="2">
    <tableColumn id="1" xr3:uid="{95A9D0DD-EBE2-440D-B4C6-A3E385DC56B0}" name="Data Item" dataDxfId="287"/>
    <tableColumn id="2" xr3:uid="{43A839AA-9CA6-406A-B2C6-5BAC190B37AB}" name="Factor Table Information" dataDxfId="286"/>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8EAB3EF-7164-490C-9829-AFDA542FBC85}" name="x_603_template_table_1" displayName="x_603_template_table_1" ref="A6:B21" totalsRowShown="0">
  <autoFilter ref="A6:B21" xr:uid="{C725761B-DC0A-4807-ABBB-1B10DF3821F0}">
    <filterColumn colId="0" hiddenButton="1"/>
    <filterColumn colId="1" hiddenButton="1"/>
  </autoFilter>
  <tableColumns count="2">
    <tableColumn id="1" xr3:uid="{84F94BED-70A9-4765-8B89-01B8FD639536}" name="Data Item" dataDxfId="277"/>
    <tableColumn id="2" xr3:uid="{139AB221-0800-4979-B734-F37D334290F7}" name="Factor Table Information" dataDxfId="276"/>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569AEB3F-1A7B-46FF-85C2-79B90A40C3F7}" name="x_604_template_table_1" displayName="x_604_template_table_1" ref="A6:B21" totalsRowShown="0">
  <autoFilter ref="A6:B21" xr:uid="{C725761B-DC0A-4807-ABBB-1B10DF3821F0}">
    <filterColumn colId="0" hiddenButton="1"/>
    <filterColumn colId="1" hiddenButton="1"/>
  </autoFilter>
  <tableColumns count="2">
    <tableColumn id="1" xr3:uid="{58984179-FC35-459E-8132-81F7FAF4527D}" name="Data Item" dataDxfId="267"/>
    <tableColumn id="2" xr3:uid="{25C7A28D-46DF-4A80-B2C3-854B8EE27824}" name="Factor Table Information" dataDxfId="266"/>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A1A6150B-E235-4080-A4C4-DF35BD0640A3}" name="x_605_template_table_1" displayName="x_605_template_table_1" ref="A6:B21" totalsRowShown="0">
  <autoFilter ref="A6:B21" xr:uid="{C725761B-DC0A-4807-ABBB-1B10DF3821F0}">
    <filterColumn colId="0" hiddenButton="1"/>
    <filterColumn colId="1" hiddenButton="1"/>
  </autoFilter>
  <tableColumns count="2">
    <tableColumn id="1" xr3:uid="{050F3D84-AB86-487F-9A11-74C5FFA66254}" name="Data Item" dataDxfId="257"/>
    <tableColumn id="2" xr3:uid="{AD3408DE-669E-40B3-8C2D-7DEB5EC15F92}" name="Factor Table Information" dataDxfId="256"/>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9133498-D2E1-4C05-BB10-E7CE66E1D15F}" name="x_606_template_table_1" displayName="x_606_template_table_1" ref="A6:B21" totalsRowShown="0">
  <autoFilter ref="A6:B21" xr:uid="{C725761B-DC0A-4807-ABBB-1B10DF3821F0}">
    <filterColumn colId="0" hiddenButton="1"/>
    <filterColumn colId="1" hiddenButton="1"/>
  </autoFilter>
  <tableColumns count="2">
    <tableColumn id="1" xr3:uid="{48190C1D-6039-4C71-AEF3-F64231819EAA}" name="Data Item" dataDxfId="247"/>
    <tableColumn id="2" xr3:uid="{D1872509-0922-43B9-8A08-10F697320605}" name="Factor Table Information" dataDxfId="246"/>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DB678935-B95F-4BC6-8F60-D2C9B5E1DA10}" name="x_607_template_table_1" displayName="x_607_template_table_1" ref="A6:B21" totalsRowShown="0">
  <autoFilter ref="A6:B21" xr:uid="{C725761B-DC0A-4807-ABBB-1B10DF3821F0}">
    <filterColumn colId="0" hiddenButton="1"/>
    <filterColumn colId="1" hiddenButton="1"/>
  </autoFilter>
  <tableColumns count="2">
    <tableColumn id="1" xr3:uid="{63063021-48EE-40C7-A9DA-40FC75283ED0}" name="Data Item" dataDxfId="237"/>
    <tableColumn id="2" xr3:uid="{C70DB8A7-5FA1-466C-9468-7BD7AD336E64}" name="Factor Table Information" dataDxfId="236"/>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8B2CD3FC-FCDC-432F-9B81-59E78D418C0E}" name="x_608_template_table_1" displayName="x_608_template_table_1" ref="A6:B21" totalsRowShown="0">
  <autoFilter ref="A6:B21" xr:uid="{C725761B-DC0A-4807-ABBB-1B10DF3821F0}">
    <filterColumn colId="0" hiddenButton="1"/>
    <filterColumn colId="1" hiddenButton="1"/>
  </autoFilter>
  <tableColumns count="2">
    <tableColumn id="1" xr3:uid="{02574CAA-844F-4C43-A9BE-B84551A82D44}" name="Data Item" dataDxfId="227"/>
    <tableColumn id="2" xr3:uid="{EBF87E60-64E9-471E-BA4B-4F9E508654F5}" name="Factor Table Information" dataDxfId="226"/>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5457739-49B9-4F5E-9134-B579DF386155}" name="x_609_template_table_1" displayName="x_609_template_table_1" ref="A6:B21" totalsRowShown="0">
  <autoFilter ref="A6:B21" xr:uid="{C725761B-DC0A-4807-ABBB-1B10DF3821F0}">
    <filterColumn colId="0" hiddenButton="1"/>
    <filterColumn colId="1" hiddenButton="1"/>
  </autoFilter>
  <tableColumns count="2">
    <tableColumn id="1" xr3:uid="{F08359C1-0E5E-4C10-B29F-8A1704FCCB00}" name="Data Item" dataDxfId="217"/>
    <tableColumn id="2" xr3:uid="{FD4EEE22-4ACB-467C-AC6D-663E805D06A8}" name="Factor Table Information" dataDxfId="216"/>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40C99B75-528E-451A-92AF-4E06AFEA9598}" name="x_610_template_table_1" displayName="x_610_template_table_1" ref="A6:B21" totalsRowShown="0">
  <autoFilter ref="A6:B21" xr:uid="{C725761B-DC0A-4807-ABBB-1B10DF3821F0}">
    <filterColumn colId="0" hiddenButton="1"/>
    <filterColumn colId="1" hiddenButton="1"/>
  </autoFilter>
  <tableColumns count="2">
    <tableColumn id="1" xr3:uid="{BD0C458B-AB8F-4394-A269-72DD442845E5}" name="Data Item" dataDxfId="207"/>
    <tableColumn id="2" xr3:uid="{EB40A662-1C73-4481-BFA4-A1D87EC9AFCF}" name="Factor Table Information" dataDxfId="206"/>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A8DA4CC7-901E-4F9D-8DBD-07633D9F58BE}" name="x_611_template_table_1" displayName="x_611_template_table_1" ref="A6:B21" totalsRowShown="0">
  <autoFilter ref="A6:B21" xr:uid="{C725761B-DC0A-4807-ABBB-1B10DF3821F0}">
    <filterColumn colId="0" hiddenButton="1"/>
    <filterColumn colId="1" hiddenButton="1"/>
  </autoFilter>
  <tableColumns count="2">
    <tableColumn id="1" xr3:uid="{D4FC083C-A0F4-445E-87C5-665AA4D639EF}" name="Data Item" dataDxfId="197"/>
    <tableColumn id="2" xr3:uid="{0BF94271-EA30-4E3B-8CF6-A219366A996D}" name="Factor Table Information" dataDxfId="196"/>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E4D99B8-11F0-43CE-933A-02E1CC37DD70}" name="x_205_template_table_1" displayName="x_205_template_table_1" ref="A6:B21" totalsRowShown="0">
  <autoFilter ref="A6:B21" xr:uid="{C725761B-DC0A-4807-ABBB-1B10DF3821F0}">
    <filterColumn colId="0" hiddenButton="1"/>
    <filterColumn colId="1" hiddenButton="1"/>
  </autoFilter>
  <tableColumns count="2">
    <tableColumn id="1" xr3:uid="{9E39AECD-CD4D-4995-8A7E-F09C00B2D7A2}" name="Data Item" dataDxfId="831"/>
    <tableColumn id="2" xr3:uid="{971FB157-B69D-4377-B5CF-B0FE92656F9D}" name="Factor Table Information" dataDxfId="830"/>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B41EDEB-2939-45E8-87EF-ECB8EF4E5349}" name="x_612_template_table_1" displayName="x_612_template_table_1" ref="A6:B21" totalsRowShown="0">
  <autoFilter ref="A6:B21" xr:uid="{C725761B-DC0A-4807-ABBB-1B10DF3821F0}">
    <filterColumn colId="0" hiddenButton="1"/>
    <filterColumn colId="1" hiddenButton="1"/>
  </autoFilter>
  <tableColumns count="2">
    <tableColumn id="1" xr3:uid="{BFE2513F-19B3-48D4-9E89-7F79CD8B6F44}" name="Data Item" dataDxfId="187"/>
    <tableColumn id="2" xr3:uid="{BA17F575-7A5D-474B-8625-BB21F12F2767}" name="Factor Table Information" dataDxfId="186"/>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DC967BAB-9D7C-4C6E-A6A2-551BE9B27DCA}" name="x_613_template_table_1" displayName="x_613_template_table_1" ref="A6:B21" totalsRowShown="0">
  <autoFilter ref="A6:B21" xr:uid="{C725761B-DC0A-4807-ABBB-1B10DF3821F0}">
    <filterColumn colId="0" hiddenButton="1"/>
    <filterColumn colId="1" hiddenButton="1"/>
  </autoFilter>
  <tableColumns count="2">
    <tableColumn id="1" xr3:uid="{CB447BE9-D188-4C08-BE57-A6C766391D41}" name="Data Item" dataDxfId="177"/>
    <tableColumn id="2" xr3:uid="{FA64B9F4-7C48-4DC3-AFA9-E112BB9581D7}" name="Factor Table Information" dataDxfId="176"/>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B2E93507-F4CF-464E-9BB3-74945345B70C}" name="x_614_template_table_1" displayName="x_614_template_table_1" ref="A6:B21" totalsRowShown="0">
  <autoFilter ref="A6:B21" xr:uid="{C725761B-DC0A-4807-ABBB-1B10DF3821F0}">
    <filterColumn colId="0" hiddenButton="1"/>
    <filterColumn colId="1" hiddenButton="1"/>
  </autoFilter>
  <tableColumns count="2">
    <tableColumn id="1" xr3:uid="{D68EF166-0CF9-4EDD-AB0F-7FA40C8F11E9}" name="Data Item" dataDxfId="167"/>
    <tableColumn id="2" xr3:uid="{7B7D5772-038C-49FB-BEE9-3FB660BD2666}" name="Factor Table Information" dataDxfId="166"/>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9775C3B2-2FED-4BBC-AE40-D8E55264A93F}" name="x_615_template_table_1" displayName="x_615_template_table_1" ref="A6:B21" totalsRowShown="0">
  <autoFilter ref="A6:B21" xr:uid="{C725761B-DC0A-4807-ABBB-1B10DF3821F0}">
    <filterColumn colId="0" hiddenButton="1"/>
    <filterColumn colId="1" hiddenButton="1"/>
  </autoFilter>
  <tableColumns count="2">
    <tableColumn id="1" xr3:uid="{F213E162-E7EF-4E7A-ACE4-21BD4887E2AD}" name="Data Item" dataDxfId="157"/>
    <tableColumn id="2" xr3:uid="{EDCE5584-D24F-4B24-BCAD-F1097177575B}" name="Factor Table Information" dataDxfId="156"/>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8ECAACA5-4466-49DD-AE2E-297ED61362AF}" name="x_616_template_table_1" displayName="x_616_template_table_1" ref="A6:B21" totalsRowShown="0">
  <autoFilter ref="A6:B21" xr:uid="{C725761B-DC0A-4807-ABBB-1B10DF3821F0}">
    <filterColumn colId="0" hiddenButton="1"/>
    <filterColumn colId="1" hiddenButton="1"/>
  </autoFilter>
  <tableColumns count="2">
    <tableColumn id="1" xr3:uid="{207DE574-7EDB-4DE7-BDC4-571018B577A9}" name="Data Item" dataDxfId="147"/>
    <tableColumn id="2" xr3:uid="{5F358B77-0F4C-4EBE-ADD3-D51D1421E2A0}" name="Factor Table Information" dataDxfId="146"/>
  </tableColumns>
  <tableStyleInfo name="factors_info_tables" showFirstColumn="1"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A06F219D-184D-4548-B440-A0BDB0478A9B}" name="x_617_template_table_1" displayName="x_617_template_table_1" ref="A6:B21" totalsRowShown="0">
  <autoFilter ref="A6:B21" xr:uid="{C725761B-DC0A-4807-ABBB-1B10DF3821F0}">
    <filterColumn colId="0" hiddenButton="1"/>
    <filterColumn colId="1" hiddenButton="1"/>
  </autoFilter>
  <tableColumns count="2">
    <tableColumn id="1" xr3:uid="{E672CBB6-4830-4339-B595-DB7A739E9D2D}" name="Data Item" dataDxfId="137"/>
    <tableColumn id="2" xr3:uid="{B99DD1D0-5EC5-49AB-AC52-DF380BBF06A6}" name="Factor Table Information" dataDxfId="136"/>
  </tableColumns>
  <tableStyleInfo name="factors_info_tables" showFirstColumn="1"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B4AA0132-DFC6-4480-BD14-68BCA9B37A86}" name="x_618_template_table_1" displayName="x_618_template_table_1" ref="A6:B21" totalsRowShown="0">
  <autoFilter ref="A6:B21" xr:uid="{C725761B-DC0A-4807-ABBB-1B10DF3821F0}">
    <filterColumn colId="0" hiddenButton="1"/>
    <filterColumn colId="1" hiddenButton="1"/>
  </autoFilter>
  <tableColumns count="2">
    <tableColumn id="1" xr3:uid="{A282A557-AA27-40A8-AD72-17CDB3A92CB6}" name="Data Item" dataDxfId="127"/>
    <tableColumn id="2" xr3:uid="{1525521E-A675-487A-9E0F-127CA421BAAB}" name="Factor Table Information" dataDxfId="126"/>
  </tableColumns>
  <tableStyleInfo name="factors_info_tables" showFirstColumn="1"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BD8CA18A-E298-4E6B-86AA-B3FA15FAADAB}" name="x_619_template_table_1" displayName="x_619_template_table_1" ref="A6:B21" totalsRowShown="0">
  <autoFilter ref="A6:B21" xr:uid="{C725761B-DC0A-4807-ABBB-1B10DF3821F0}">
    <filterColumn colId="0" hiddenButton="1"/>
    <filterColumn colId="1" hiddenButton="1"/>
  </autoFilter>
  <tableColumns count="2">
    <tableColumn id="1" xr3:uid="{3814340A-CB39-4B22-BA32-49BCBF183DD7}" name="Data Item" dataDxfId="117"/>
    <tableColumn id="2" xr3:uid="{F77863EE-0216-43DC-BC54-144B97D6E5DF}" name="Factor Table Information" dataDxfId="116"/>
  </tableColumns>
  <tableStyleInfo name="factors_info_tables" showFirstColumn="1"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2BB594C8-57AA-4CBA-8059-C947FCFC118D}" name="x_620_template_table_1" displayName="x_620_template_table_1" ref="A6:B21" totalsRowShown="0">
  <autoFilter ref="A6:B21" xr:uid="{C725761B-DC0A-4807-ABBB-1B10DF3821F0}">
    <filterColumn colId="0" hiddenButton="1"/>
    <filterColumn colId="1" hiddenButton="1"/>
  </autoFilter>
  <tableColumns count="2">
    <tableColumn id="1" xr3:uid="{6839A8BE-1755-48E8-A98A-71DC08293ACB}" name="Data Item" dataDxfId="107"/>
    <tableColumn id="2" xr3:uid="{CB1EAA6B-078D-4DE6-B180-E4E4C16D97CD}" name="Factor Table Information" dataDxfId="106"/>
  </tableColumns>
  <tableStyleInfo name="factors_info_tables" showFirstColumn="1"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E479C685-ABB5-4776-8B31-0625419FD474}" name="x_621_template_table_1" displayName="x_621_template_table_1" ref="A6:B21" totalsRowShown="0">
  <autoFilter ref="A6:B21" xr:uid="{C725761B-DC0A-4807-ABBB-1B10DF3821F0}">
    <filterColumn colId="0" hiddenButton="1"/>
    <filterColumn colId="1" hiddenButton="1"/>
  </autoFilter>
  <tableColumns count="2">
    <tableColumn id="1" xr3:uid="{CDB5BA41-4D6E-4E81-8AC4-DBDEE1CF893D}" name="Data Item" dataDxfId="97"/>
    <tableColumn id="2" xr3:uid="{A45D0FB9-406D-4C4B-9C43-A62321302CD7}" name="Factor Table Information" dataDxfId="96"/>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9A8C4D5-132E-4C4B-9135-26D60AA93950}" name="x_206_template_table_1" displayName="x_206_template_table_1" ref="A6:B21" totalsRowShown="0">
  <autoFilter ref="A6:B21" xr:uid="{C725761B-DC0A-4807-ABBB-1B10DF3821F0}">
    <filterColumn colId="0" hiddenButton="1"/>
    <filterColumn colId="1" hiddenButton="1"/>
  </autoFilter>
  <tableColumns count="2">
    <tableColumn id="1" xr3:uid="{2EA0C9C7-C572-4030-A01C-12839070AF3A}" name="Data Item" dataDxfId="821"/>
    <tableColumn id="2" xr3:uid="{F273E05E-1D25-49AB-BAF5-E859A671EC6A}" name="Factor Table Information" dataDxfId="820"/>
  </tableColumns>
  <tableStyleInfo name="factors_info_tables" showFirstColumn="1"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62CE090B-67F0-4840-9817-75E32BEE335F}" name="x_621_template_table_194" displayName="x_621_template_table_194" ref="A6:B21" totalsRowShown="0">
  <tableColumns count="2">
    <tableColumn id="1" xr3:uid="{2C6E7DAB-3BFB-41B9-9C0C-072CB5696065}" name="Data Item" dataDxfId="91"/>
    <tableColumn id="2" xr3:uid="{95A9E63D-10E8-4227-A8F2-BFFBB242731F}" name="Factor Table Information" dataDxfId="90"/>
  </tableColumns>
  <tableStyleInfo name="factors_info_tables" showFirstColumn="1"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6467F90E-060D-4614-B07E-BC3D669F0D4E}" name="x_621_template_table_19496" displayName="x_621_template_table_19496" ref="A6:B21" totalsRowShown="0">
  <tableColumns count="2">
    <tableColumn id="1" xr3:uid="{CB04FE4A-A4C3-4275-8151-5929B1A0C773}" name="Data Item" dataDxfId="85"/>
    <tableColumn id="2" xr3:uid="{E68C35C2-7E20-48AE-ADA3-E25C72914B0D}" name="Factor Table Information" dataDxfId="84"/>
  </tableColumns>
  <tableStyleInfo name="factors_info_tables" showFirstColumn="1"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FDE6AB26-E560-4720-BE27-A44888F7718F}" name="x_624_template_table_1" displayName="x_624_template_table_1" ref="A6:B21" totalsRowShown="0">
  <autoFilter ref="A6:B21" xr:uid="{C725761B-DC0A-4807-ABBB-1B10DF3821F0}">
    <filterColumn colId="0" hiddenButton="1"/>
    <filterColumn colId="1" hiddenButton="1"/>
  </autoFilter>
  <tableColumns count="2">
    <tableColumn id="1" xr3:uid="{F252956A-49A3-49F0-81CA-1FC90F929C0F}" name="Data Item" dataDxfId="79"/>
    <tableColumn id="2" xr3:uid="{34D49AF4-7588-4F43-A22C-4D92C1E75604}" name="Factor Table Information" dataDxfId="78"/>
  </tableColumns>
  <tableStyleInfo name="factors_info_tables" showFirstColumn="1"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49CE5D74-E2E6-4ADE-A8AA-6161619AC90C}" name="x_624_template_table_197" displayName="x_624_template_table_197" ref="A6:B21" totalsRowShown="0">
  <tableColumns count="2">
    <tableColumn id="1" xr3:uid="{3C43F913-6D6A-40AA-9B05-541E2B2B0238}" name="Data Item" dataDxfId="73"/>
    <tableColumn id="2" xr3:uid="{D880C10B-028C-42CC-85E5-FEFE3E2A26AB}" name="Factor Table Information" dataDxfId="72"/>
  </tableColumns>
  <tableStyleInfo name="factors_info_tables" showFirstColumn="1"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C21940D-C864-44D5-AFAD-2C1F169B1752}" name="x_626_template_table_1" displayName="x_626_template_table_1" ref="A6:B21" totalsRowShown="0">
  <autoFilter ref="A6:B21" xr:uid="{C725761B-DC0A-4807-ABBB-1B10DF3821F0}">
    <filterColumn colId="0" hiddenButton="1"/>
    <filterColumn colId="1" hiddenButton="1"/>
  </autoFilter>
  <tableColumns count="2">
    <tableColumn id="1" xr3:uid="{17FC9308-DE29-484A-AA2F-0891292C7164}" name="Data Item" dataDxfId="67"/>
    <tableColumn id="2" xr3:uid="{AB38B710-807A-4F58-B936-1090A97411C9}" name="Factor Table Information" dataDxfId="66"/>
  </tableColumns>
  <tableStyleInfo name="factors_info_tables" showFirstColumn="1"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8D254EE8-6697-44E0-8447-B5CBC2363D1F}" name="x_626_template_table_199" displayName="x_626_template_table_199" ref="A6:B21" totalsRowShown="0">
  <tableColumns count="2">
    <tableColumn id="1" xr3:uid="{80C66E94-1864-4583-8C8D-CD3FB9837596}" name="Data Item" dataDxfId="61"/>
    <tableColumn id="2" xr3:uid="{405CD691-992F-45F2-92A6-C1B440322657}" name="Factor Table Information" dataDxfId="60"/>
  </tableColumns>
  <tableStyleInfo name="factors_info_tables" showFirstColumn="1"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487A9FBD-3395-4B41-869A-B8786B38E4ED}" name="x_701_template_table_1" displayName="x_701_template_table_1" ref="A6:B21" totalsRowShown="0">
  <autoFilter ref="A6:B21" xr:uid="{C725761B-DC0A-4807-ABBB-1B10DF3821F0}">
    <filterColumn colId="0" hiddenButton="1"/>
    <filterColumn colId="1" hiddenButton="1"/>
  </autoFilter>
  <tableColumns count="2">
    <tableColumn id="1" xr3:uid="{DE34A522-BD36-424B-B3B5-5AEC565B6509}" name="Data Item" dataDxfId="43"/>
    <tableColumn id="2" xr3:uid="{79C2767B-4326-4293-9B80-FE323D7EBBF5}" name="Factor Table Information" dataDxfId="42"/>
  </tableColumns>
  <tableStyleInfo name="factors_info_tables" showFirstColumn="1"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A72C9F9B-7DF1-4DD0-ABFC-B641C7E6F17C}" name="x_701_template_table_2" displayName="x_701_template_table_2" ref="E6:F21" totalsRowShown="0">
  <tableColumns count="2">
    <tableColumn id="1" xr3:uid="{9B13033E-2601-4DEB-B325-492A4EFCAAB9}" name="Data Item" dataDxfId="41"/>
    <tableColumn id="2" xr3:uid="{4573B599-C3C4-494D-9DDC-8ABA619BCCD2}" name="Factor Table Information" dataDxfId="40"/>
  </tableColumns>
  <tableStyleInfo name="factors_info_tables" showFirstColumn="1"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1951F670-DF35-4742-B8A7-39470B1FDB27}" name="x_702_template_table_1" displayName="x_702_template_table_1" ref="A6:B21" totalsRowShown="0">
  <autoFilter ref="A6:B21" xr:uid="{C725761B-DC0A-4807-ABBB-1B10DF3821F0}">
    <filterColumn colId="0" hiddenButton="1"/>
    <filterColumn colId="1" hiddenButton="1"/>
  </autoFilter>
  <tableColumns count="2">
    <tableColumn id="1" xr3:uid="{22C1B5E7-D71B-4613-AA45-8913355F62EB}" name="Data Item" dataDxfId="31"/>
    <tableColumn id="2" xr3:uid="{F4F2B330-ADCD-4A43-8FF6-B53C29F2BA7C}" name="Factor Table Information" dataDxfId="30"/>
  </tableColumns>
  <tableStyleInfo name="factors_info_tables" showFirstColumn="1"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FB7AF8D5-826D-4840-BBAE-646EE2CD5099}" name="x_802_template_table_1" displayName="x_802_template_table_1" ref="A6:B21" totalsRowShown="0">
  <autoFilter ref="A6:B21" xr:uid="{C725761B-DC0A-4807-ABBB-1B10DF3821F0}">
    <filterColumn colId="0" hiddenButton="1"/>
    <filterColumn colId="1" hiddenButton="1"/>
  </autoFilter>
  <tableColumns count="2">
    <tableColumn id="1" xr3:uid="{7D3D5913-55EA-47F8-A260-188D57FC86AB}" name="Data Item" dataDxfId="5"/>
    <tableColumn id="2" xr3:uid="{0802AB1F-A293-4EF6-953B-BC6E4EAAF118}" name="Factor Table Information" dataDxfId="4"/>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3D8AB42-BA39-43C5-BC4B-1373D5B2FFAD}" name="x_207_template_table_1" displayName="x_207_template_table_1" ref="A6:B21" totalsRowShown="0">
  <autoFilter ref="A6:B21" xr:uid="{C725761B-DC0A-4807-ABBB-1B10DF3821F0}">
    <filterColumn colId="0" hiddenButton="1"/>
    <filterColumn colId="1" hiddenButton="1"/>
  </autoFilter>
  <tableColumns count="2">
    <tableColumn id="1" xr3:uid="{924ACDD6-6FDC-4A74-BAF3-62D4ABFDD438}" name="Data Item" dataDxfId="811"/>
    <tableColumn id="2" xr3:uid="{46870429-9840-4EB2-B192-3291B34FE12D}" name="Factor Table Information" dataDxfId="810"/>
  </tableColumns>
  <tableStyleInfo name="factors_info_tables" showFirstColumn="1"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FE04ADFC-A975-4F91-B978-0ACA356F83F9}" name="x_802_template_table_2" displayName="x_802_template_table_2" ref="F6:G21" totalsRowShown="0">
  <tableColumns count="2">
    <tableColumn id="1" xr3:uid="{716A9D70-2A61-49FF-8EFC-EC4CCA227F00}" name="Data Item" dataDxfId="3"/>
    <tableColumn id="2" xr3:uid="{4AA4C1A3-C2A2-4AE4-988C-7226C60CD662}" name="Factor Table Information" dataDxfId="2"/>
  </tableColumns>
  <tableStyleInfo name="factors_info_tables" showFirstColumn="1"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632E1FFB-F1D2-4906-89A2-8DB89884DB4E}" name="x_802_template_table_3" displayName="x_802_template_table_3" ref="J6:K21" totalsRowShown="0">
  <tableColumns count="2">
    <tableColumn id="1" xr3:uid="{D4980526-1514-46B7-B9D7-11E19DBBAE67}" name="Data Item" dataDxfId="1"/>
    <tableColumn id="2" xr3:uid="{A643E35B-90FB-45F2-9C7F-B92E6C897EB6}" name="Factor Table Information" dataDxfId="0"/>
  </tableColumns>
  <tableStyleInfo name="factors_info_tables" showFirstColumn="1"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9.xml.rels><?xml version="1.0" encoding="UTF-8" standalone="yes"?>
<Relationships xmlns="http://schemas.openxmlformats.org/package/2006/relationships"><Relationship Id="rId2" Type="http://schemas.openxmlformats.org/officeDocument/2006/relationships/table" Target="../tables/table87.xml"/><Relationship Id="rId1" Type="http://schemas.openxmlformats.org/officeDocument/2006/relationships/table" Target="../tables/table8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91.xml.rels><?xml version="1.0" encoding="UTF-8" standalone="yes"?>
<Relationships xmlns="http://schemas.openxmlformats.org/package/2006/relationships"><Relationship Id="rId3" Type="http://schemas.openxmlformats.org/officeDocument/2006/relationships/table" Target="../tables/table91.xml"/><Relationship Id="rId2" Type="http://schemas.openxmlformats.org/officeDocument/2006/relationships/table" Target="../tables/table90.xml"/><Relationship Id="rId1" Type="http://schemas.openxmlformats.org/officeDocument/2006/relationships/table" Target="../tables/table89.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26953125" defaultRowHeight="15.5" x14ac:dyDescent="0.35"/>
  <cols>
    <col min="1" max="1" width="24.54296875" style="12" customWidth="1"/>
    <col min="2" max="2" width="120.54296875" style="4" customWidth="1"/>
    <col min="3" max="16384" width="9.26953125" style="1"/>
  </cols>
  <sheetData>
    <row r="1" spans="1:2" ht="20" x14ac:dyDescent="0.4">
      <c r="A1" s="11" t="s">
        <v>0</v>
      </c>
    </row>
    <row r="2" spans="1:2" x14ac:dyDescent="0.35">
      <c r="A2" s="13" t="s">
        <v>1</v>
      </c>
      <c r="B2" s="5" t="str">
        <f>scheme_abbr &amp; " - Consolidated Factor Spreadsheet"</f>
        <v>Fire_W - Consolidated Factor Spreadsheet</v>
      </c>
    </row>
    <row r="3" spans="1:2" x14ac:dyDescent="0.35">
      <c r="A3" s="13" t="s">
        <v>2</v>
      </c>
      <c r="B3" s="5" t="s">
        <v>3</v>
      </c>
    </row>
    <row r="6" spans="1:2" x14ac:dyDescent="0.35">
      <c r="A6" s="13" t="s">
        <v>4</v>
      </c>
      <c r="B6" s="4" t="str">
        <f>"This spreadsheet contains the full suite of factors that are in force for the " &amp; scheme_name &amp; "."</f>
        <v>This spreadsheet contains the full suite of factors that are in force for the Firefighters' Pension Schemes (Wales).</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46.5"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68BDC-BC6F-4E4A-8DA9-DEF62AB0CE79}">
  <sheetPr codeName="Sheet12"/>
  <dimension ref="A1:C31"/>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CETV - x-205</v>
      </c>
    </row>
    <row r="6" spans="1:3" x14ac:dyDescent="0.25">
      <c r="A6" s="41" t="s">
        <v>382</v>
      </c>
      <c r="B6" s="48" t="s">
        <v>383</v>
      </c>
      <c r="C6" s="48"/>
    </row>
    <row r="7" spans="1:3" ht="25" x14ac:dyDescent="0.25">
      <c r="A7" s="41" t="s">
        <v>384</v>
      </c>
      <c r="B7" s="48" t="s">
        <v>31</v>
      </c>
      <c r="C7" s="48"/>
    </row>
    <row r="8" spans="1:3" x14ac:dyDescent="0.25">
      <c r="A8" s="41" t="s">
        <v>125</v>
      </c>
      <c r="B8" s="48">
        <v>2007</v>
      </c>
      <c r="C8" s="48"/>
    </row>
    <row r="9" spans="1:3" x14ac:dyDescent="0.25">
      <c r="A9" s="41" t="s">
        <v>126</v>
      </c>
      <c r="B9" s="48" t="s">
        <v>137</v>
      </c>
      <c r="C9" s="48"/>
    </row>
    <row r="10" spans="1:3" ht="37.5" x14ac:dyDescent="0.25">
      <c r="A10" s="41" t="s">
        <v>6</v>
      </c>
      <c r="B10" s="48" t="s">
        <v>152</v>
      </c>
      <c r="C10" s="48"/>
    </row>
    <row r="11" spans="1:3" x14ac:dyDescent="0.25">
      <c r="A11" s="41" t="s">
        <v>127</v>
      </c>
      <c r="B11" s="48" t="s">
        <v>145</v>
      </c>
      <c r="C11" s="48"/>
    </row>
    <row r="12" spans="1:3" x14ac:dyDescent="0.25">
      <c r="A12" s="41" t="s">
        <v>128</v>
      </c>
      <c r="B12" s="48" t="s">
        <v>140</v>
      </c>
      <c r="C12" s="48"/>
    </row>
    <row r="13" spans="1:3" x14ac:dyDescent="0.25">
      <c r="A13" s="41" t="s">
        <v>385</v>
      </c>
      <c r="B13" s="48" t="s">
        <v>141</v>
      </c>
      <c r="C13" s="48"/>
    </row>
    <row r="14" spans="1:3" x14ac:dyDescent="0.25">
      <c r="A14" s="41" t="s">
        <v>130</v>
      </c>
      <c r="B14" s="48">
        <v>205</v>
      </c>
      <c r="C14" s="48"/>
    </row>
    <row r="15" spans="1:3" x14ac:dyDescent="0.25">
      <c r="A15" s="41" t="s">
        <v>386</v>
      </c>
      <c r="B15" s="48" t="s">
        <v>153</v>
      </c>
      <c r="C15" s="48"/>
    </row>
    <row r="16" spans="1:3" x14ac:dyDescent="0.25">
      <c r="A16" s="41" t="s">
        <v>132</v>
      </c>
      <c r="B16" s="48" t="s">
        <v>154</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390</v>
      </c>
      <c r="C26" s="58" t="s">
        <v>391</v>
      </c>
    </row>
    <row r="27" spans="1:3" x14ac:dyDescent="0.25">
      <c r="A27" s="44">
        <v>60</v>
      </c>
      <c r="B27" s="45">
        <v>15.46</v>
      </c>
      <c r="C27" s="45">
        <v>3.98</v>
      </c>
    </row>
    <row r="28" spans="1:3" x14ac:dyDescent="0.25">
      <c r="A28" s="44">
        <v>61</v>
      </c>
      <c r="B28" s="45">
        <v>15.81</v>
      </c>
      <c r="C28" s="45">
        <v>3.98</v>
      </c>
    </row>
    <row r="29" spans="1:3" x14ac:dyDescent="0.25">
      <c r="A29" s="44">
        <v>62</v>
      </c>
      <c r="B29" s="45">
        <v>16.18</v>
      </c>
      <c r="C29" s="45">
        <v>3.99</v>
      </c>
    </row>
    <row r="30" spans="1:3" x14ac:dyDescent="0.25">
      <c r="A30" s="44">
        <v>63</v>
      </c>
      <c r="B30" s="45">
        <v>16.57</v>
      </c>
      <c r="C30" s="45">
        <v>3.98</v>
      </c>
    </row>
    <row r="31" spans="1:3" x14ac:dyDescent="0.25">
      <c r="A31" s="44">
        <v>64</v>
      </c>
      <c r="B31" s="45">
        <v>16.98</v>
      </c>
      <c r="C31" s="45">
        <v>3.98</v>
      </c>
    </row>
  </sheetData>
  <sheetProtection algorithmName="SHA-512" hashValue="lhVm2wtyiPjyi17wWnPyEhr70zt+MawQTbSIpn9gYbQJ4mj1w/PIhBRU1ykCcUNz4PxLNsI0j4ZzoJOtingBrg==" saltValue="rOD+DH8IkhzReZJr2J1Cwg==" spinCount="100000" sheet="1" objects="1" scenarios="1"/>
  <conditionalFormatting sqref="A6:A21">
    <cfRule type="expression" dxfId="839" priority="9" stopIfTrue="1">
      <formula>MOD(ROW(),2)=0</formula>
    </cfRule>
    <cfRule type="expression" dxfId="838" priority="10" stopIfTrue="1">
      <formula>MOD(ROW(),2)&lt;&gt;0</formula>
    </cfRule>
  </conditionalFormatting>
  <conditionalFormatting sqref="B6:C21">
    <cfRule type="expression" dxfId="837" priority="11" stopIfTrue="1">
      <formula>MOD(ROW(),2)=0</formula>
    </cfRule>
    <cfRule type="expression" dxfId="836" priority="12" stopIfTrue="1">
      <formula>MOD(ROW(),2)&lt;&gt;0</formula>
    </cfRule>
  </conditionalFormatting>
  <conditionalFormatting sqref="A26:A31">
    <cfRule type="expression" dxfId="835" priority="13" stopIfTrue="1">
      <formula>MOD(ROW(),2)=0</formula>
    </cfRule>
    <cfRule type="expression" dxfId="834" priority="14" stopIfTrue="1">
      <formula>MOD(ROW(),2)&lt;&gt;0</formula>
    </cfRule>
  </conditionalFormatting>
  <conditionalFormatting sqref="B26:C31">
    <cfRule type="expression" dxfId="833" priority="15" stopIfTrue="1">
      <formula>MOD(ROW(),2)=0</formula>
    </cfRule>
    <cfRule type="expression" dxfId="832" priority="16"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D110-A0C2-4219-9520-FD1366A806D8}">
  <sheetPr codeName="Sheet13"/>
  <dimension ref="A1:D68"/>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CETV - x-206</v>
      </c>
    </row>
    <row r="6" spans="1:4" x14ac:dyDescent="0.25">
      <c r="A6" s="41" t="s">
        <v>382</v>
      </c>
      <c r="B6" s="48" t="s">
        <v>383</v>
      </c>
      <c r="C6" s="48"/>
      <c r="D6" s="48"/>
    </row>
    <row r="7" spans="1:4" x14ac:dyDescent="0.25">
      <c r="A7" s="41" t="s">
        <v>384</v>
      </c>
      <c r="B7" s="48" t="s">
        <v>31</v>
      </c>
      <c r="C7" s="48"/>
      <c r="D7" s="48"/>
    </row>
    <row r="8" spans="1:4" x14ac:dyDescent="0.25">
      <c r="A8" s="41" t="s">
        <v>125</v>
      </c>
      <c r="B8" s="48">
        <v>2007</v>
      </c>
      <c r="C8" s="48"/>
      <c r="D8" s="48"/>
    </row>
    <row r="9" spans="1:4" x14ac:dyDescent="0.25">
      <c r="A9" s="41" t="s">
        <v>126</v>
      </c>
      <c r="B9" s="48" t="s">
        <v>137</v>
      </c>
      <c r="C9" s="48"/>
      <c r="D9" s="48"/>
    </row>
    <row r="10" spans="1:4" ht="25" x14ac:dyDescent="0.25">
      <c r="A10" s="41" t="s">
        <v>6</v>
      </c>
      <c r="B10" s="48" t="s">
        <v>138</v>
      </c>
      <c r="C10" s="48"/>
      <c r="D10" s="48"/>
    </row>
    <row r="11" spans="1:4" x14ac:dyDescent="0.25">
      <c r="A11" s="41" t="s">
        <v>127</v>
      </c>
      <c r="B11" s="48" t="s">
        <v>139</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206</v>
      </c>
      <c r="C14" s="48"/>
      <c r="D14" s="48"/>
    </row>
    <row r="15" spans="1:4" x14ac:dyDescent="0.25">
      <c r="A15" s="41" t="s">
        <v>386</v>
      </c>
      <c r="B15" s="48" t="s">
        <v>155</v>
      </c>
      <c r="C15" s="48"/>
      <c r="D15" s="48"/>
    </row>
    <row r="16" spans="1:4" x14ac:dyDescent="0.25">
      <c r="A16" s="41" t="s">
        <v>132</v>
      </c>
      <c r="B16" s="48" t="s">
        <v>156</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390</v>
      </c>
      <c r="C26" s="58" t="s">
        <v>393</v>
      </c>
      <c r="D26" s="58" t="s">
        <v>392</v>
      </c>
    </row>
    <row r="27" spans="1:4" x14ac:dyDescent="0.25">
      <c r="A27" s="44">
        <v>18</v>
      </c>
      <c r="B27" s="45">
        <v>9.18</v>
      </c>
      <c r="C27" s="45">
        <v>2.12</v>
      </c>
      <c r="D27" s="45">
        <v>0</v>
      </c>
    </row>
    <row r="28" spans="1:4" x14ac:dyDescent="0.25">
      <c r="A28" s="44">
        <v>19</v>
      </c>
      <c r="B28" s="45">
        <v>9.34</v>
      </c>
      <c r="C28" s="45">
        <v>2.2200000000000002</v>
      </c>
      <c r="D28" s="45">
        <v>0</v>
      </c>
    </row>
    <row r="29" spans="1:4" x14ac:dyDescent="0.25">
      <c r="A29" s="44">
        <v>20</v>
      </c>
      <c r="B29" s="45">
        <v>9.51</v>
      </c>
      <c r="C29" s="45">
        <v>2.2599999999999998</v>
      </c>
      <c r="D29" s="45">
        <v>0</v>
      </c>
    </row>
    <row r="30" spans="1:4" x14ac:dyDescent="0.25">
      <c r="A30" s="44">
        <v>21</v>
      </c>
      <c r="B30" s="45">
        <v>9.68</v>
      </c>
      <c r="C30" s="45">
        <v>2.2999999999999998</v>
      </c>
      <c r="D30" s="45">
        <v>0</v>
      </c>
    </row>
    <row r="31" spans="1:4" x14ac:dyDescent="0.25">
      <c r="A31" s="44">
        <v>22</v>
      </c>
      <c r="B31" s="45">
        <v>9.86</v>
      </c>
      <c r="C31" s="45">
        <v>2.34</v>
      </c>
      <c r="D31" s="45">
        <v>0</v>
      </c>
    </row>
    <row r="32" spans="1:4" x14ac:dyDescent="0.25">
      <c r="A32" s="44">
        <v>23</v>
      </c>
      <c r="B32" s="45">
        <v>10.029999999999999</v>
      </c>
      <c r="C32" s="45">
        <v>2.38</v>
      </c>
      <c r="D32" s="45">
        <v>0</v>
      </c>
    </row>
    <row r="33" spans="1:4" x14ac:dyDescent="0.25">
      <c r="A33" s="44">
        <v>24</v>
      </c>
      <c r="B33" s="45">
        <v>10.210000000000001</v>
      </c>
      <c r="C33" s="45">
        <v>2.42</v>
      </c>
      <c r="D33" s="45">
        <v>0</v>
      </c>
    </row>
    <row r="34" spans="1:4" x14ac:dyDescent="0.25">
      <c r="A34" s="44">
        <v>25</v>
      </c>
      <c r="B34" s="45">
        <v>10.4</v>
      </c>
      <c r="C34" s="45">
        <v>2.46</v>
      </c>
      <c r="D34" s="45">
        <v>0</v>
      </c>
    </row>
    <row r="35" spans="1:4" x14ac:dyDescent="0.25">
      <c r="A35" s="44">
        <v>26</v>
      </c>
      <c r="B35" s="45">
        <v>10.58</v>
      </c>
      <c r="C35" s="45">
        <v>2.5</v>
      </c>
      <c r="D35" s="45">
        <v>0</v>
      </c>
    </row>
    <row r="36" spans="1:4" x14ac:dyDescent="0.25">
      <c r="A36" s="44">
        <v>27</v>
      </c>
      <c r="B36" s="45">
        <v>10.78</v>
      </c>
      <c r="C36" s="45">
        <v>2.5499999999999998</v>
      </c>
      <c r="D36" s="45">
        <v>0</v>
      </c>
    </row>
    <row r="37" spans="1:4" x14ac:dyDescent="0.25">
      <c r="A37" s="44">
        <v>28</v>
      </c>
      <c r="B37" s="45">
        <v>10.97</v>
      </c>
      <c r="C37" s="45">
        <v>2.59</v>
      </c>
      <c r="D37" s="45">
        <v>0</v>
      </c>
    </row>
    <row r="38" spans="1:4" x14ac:dyDescent="0.25">
      <c r="A38" s="44">
        <v>29</v>
      </c>
      <c r="B38" s="45">
        <v>11.17</v>
      </c>
      <c r="C38" s="45">
        <v>2.64</v>
      </c>
      <c r="D38" s="45">
        <v>0</v>
      </c>
    </row>
    <row r="39" spans="1:4" x14ac:dyDescent="0.25">
      <c r="A39" s="44">
        <v>30</v>
      </c>
      <c r="B39" s="45">
        <v>11.37</v>
      </c>
      <c r="C39" s="45">
        <v>2.68</v>
      </c>
      <c r="D39" s="45">
        <v>0</v>
      </c>
    </row>
    <row r="40" spans="1:4" x14ac:dyDescent="0.25">
      <c r="A40" s="44">
        <v>31</v>
      </c>
      <c r="B40" s="45">
        <v>11.57</v>
      </c>
      <c r="C40" s="45">
        <v>2.73</v>
      </c>
      <c r="D40" s="45">
        <v>0</v>
      </c>
    </row>
    <row r="41" spans="1:4" x14ac:dyDescent="0.25">
      <c r="A41" s="44">
        <v>32</v>
      </c>
      <c r="B41" s="45">
        <v>11.78</v>
      </c>
      <c r="C41" s="45">
        <v>2.78</v>
      </c>
      <c r="D41" s="45">
        <v>0</v>
      </c>
    </row>
    <row r="42" spans="1:4" x14ac:dyDescent="0.25">
      <c r="A42" s="44">
        <v>33</v>
      </c>
      <c r="B42" s="45">
        <v>11.99</v>
      </c>
      <c r="C42" s="45">
        <v>2.82</v>
      </c>
      <c r="D42" s="45">
        <v>0</v>
      </c>
    </row>
    <row r="43" spans="1:4" x14ac:dyDescent="0.25">
      <c r="A43" s="44">
        <v>34</v>
      </c>
      <c r="B43" s="45">
        <v>12.21</v>
      </c>
      <c r="C43" s="45">
        <v>2.87</v>
      </c>
      <c r="D43" s="45">
        <v>0</v>
      </c>
    </row>
    <row r="44" spans="1:4" x14ac:dyDescent="0.25">
      <c r="A44" s="44">
        <v>35</v>
      </c>
      <c r="B44" s="45">
        <v>12.43</v>
      </c>
      <c r="C44" s="45">
        <v>2.92</v>
      </c>
      <c r="D44" s="45">
        <v>0</v>
      </c>
    </row>
    <row r="45" spans="1:4" x14ac:dyDescent="0.25">
      <c r="A45" s="44">
        <v>36</v>
      </c>
      <c r="B45" s="45">
        <v>12.66</v>
      </c>
      <c r="C45" s="45">
        <v>2.97</v>
      </c>
      <c r="D45" s="45">
        <v>0</v>
      </c>
    </row>
    <row r="46" spans="1:4" x14ac:dyDescent="0.25">
      <c r="A46" s="44">
        <v>37</v>
      </c>
      <c r="B46" s="45">
        <v>12.89</v>
      </c>
      <c r="C46" s="45">
        <v>3.02</v>
      </c>
      <c r="D46" s="45">
        <v>0</v>
      </c>
    </row>
    <row r="47" spans="1:4" x14ac:dyDescent="0.25">
      <c r="A47" s="44">
        <v>38</v>
      </c>
      <c r="B47" s="45">
        <v>13.12</v>
      </c>
      <c r="C47" s="45">
        <v>3.07</v>
      </c>
      <c r="D47" s="45">
        <v>0</v>
      </c>
    </row>
    <row r="48" spans="1:4" x14ac:dyDescent="0.25">
      <c r="A48" s="44">
        <v>39</v>
      </c>
      <c r="B48" s="45">
        <v>13.36</v>
      </c>
      <c r="C48" s="45">
        <v>3.12</v>
      </c>
      <c r="D48" s="45">
        <v>0</v>
      </c>
    </row>
    <row r="49" spans="1:4" x14ac:dyDescent="0.25">
      <c r="A49" s="44">
        <v>40</v>
      </c>
      <c r="B49" s="45">
        <v>13.6</v>
      </c>
      <c r="C49" s="45">
        <v>3.17</v>
      </c>
      <c r="D49" s="45">
        <v>0</v>
      </c>
    </row>
    <row r="50" spans="1:4" x14ac:dyDescent="0.25">
      <c r="A50" s="44">
        <v>41</v>
      </c>
      <c r="B50" s="45">
        <v>13.85</v>
      </c>
      <c r="C50" s="45">
        <v>3.22</v>
      </c>
      <c r="D50" s="45">
        <v>0</v>
      </c>
    </row>
    <row r="51" spans="1:4" x14ac:dyDescent="0.25">
      <c r="A51" s="44">
        <v>42</v>
      </c>
      <c r="B51" s="45">
        <v>14.11</v>
      </c>
      <c r="C51" s="45">
        <v>3.27</v>
      </c>
      <c r="D51" s="45">
        <v>0</v>
      </c>
    </row>
    <row r="52" spans="1:4" x14ac:dyDescent="0.25">
      <c r="A52" s="44">
        <v>43</v>
      </c>
      <c r="B52" s="45">
        <v>14.37</v>
      </c>
      <c r="C52" s="45">
        <v>3.32</v>
      </c>
      <c r="D52" s="45">
        <v>0</v>
      </c>
    </row>
    <row r="53" spans="1:4" x14ac:dyDescent="0.25">
      <c r="A53" s="44">
        <v>44</v>
      </c>
      <c r="B53" s="45">
        <v>14.63</v>
      </c>
      <c r="C53" s="45">
        <v>3.37</v>
      </c>
      <c r="D53" s="45">
        <v>0</v>
      </c>
    </row>
    <row r="54" spans="1:4" x14ac:dyDescent="0.25">
      <c r="A54" s="44">
        <v>45</v>
      </c>
      <c r="B54" s="45">
        <v>14.91</v>
      </c>
      <c r="C54" s="45">
        <v>3.42</v>
      </c>
      <c r="D54" s="45">
        <v>0</v>
      </c>
    </row>
    <row r="55" spans="1:4" x14ac:dyDescent="0.25">
      <c r="A55" s="44">
        <v>46</v>
      </c>
      <c r="B55" s="45">
        <v>15.19</v>
      </c>
      <c r="C55" s="45">
        <v>3.47</v>
      </c>
      <c r="D55" s="45">
        <v>0</v>
      </c>
    </row>
    <row r="56" spans="1:4" x14ac:dyDescent="0.25">
      <c r="A56" s="44">
        <v>47</v>
      </c>
      <c r="B56" s="45">
        <v>15.47</v>
      </c>
      <c r="C56" s="45">
        <v>3.51</v>
      </c>
      <c r="D56" s="45">
        <v>0</v>
      </c>
    </row>
    <row r="57" spans="1:4" x14ac:dyDescent="0.25">
      <c r="A57" s="44">
        <v>48</v>
      </c>
      <c r="B57" s="45">
        <v>15.77</v>
      </c>
      <c r="C57" s="45">
        <v>3.55</v>
      </c>
      <c r="D57" s="45">
        <v>0</v>
      </c>
    </row>
    <row r="58" spans="1:4" x14ac:dyDescent="0.25">
      <c r="A58" s="44">
        <v>49</v>
      </c>
      <c r="B58" s="45">
        <v>16.079999999999998</v>
      </c>
      <c r="C58" s="45">
        <v>3.6</v>
      </c>
      <c r="D58" s="45">
        <v>0</v>
      </c>
    </row>
    <row r="59" spans="1:4" x14ac:dyDescent="0.25">
      <c r="A59" s="44">
        <v>50</v>
      </c>
      <c r="B59" s="45">
        <v>16.39</v>
      </c>
      <c r="C59" s="45">
        <v>3.64</v>
      </c>
      <c r="D59" s="45">
        <v>0</v>
      </c>
    </row>
    <row r="60" spans="1:4" x14ac:dyDescent="0.25">
      <c r="A60" s="44">
        <v>51</v>
      </c>
      <c r="B60" s="45">
        <v>16.71</v>
      </c>
      <c r="C60" s="45">
        <v>3.68</v>
      </c>
      <c r="D60" s="45">
        <v>0</v>
      </c>
    </row>
    <row r="61" spans="1:4" x14ac:dyDescent="0.25">
      <c r="A61" s="44">
        <v>52</v>
      </c>
      <c r="B61" s="45">
        <v>17.04</v>
      </c>
      <c r="C61" s="45">
        <v>3.72</v>
      </c>
      <c r="D61" s="45">
        <v>0</v>
      </c>
    </row>
    <row r="62" spans="1:4" x14ac:dyDescent="0.25">
      <c r="A62" s="44">
        <v>53</v>
      </c>
      <c r="B62" s="45">
        <v>17.38</v>
      </c>
      <c r="C62" s="45">
        <v>3.75</v>
      </c>
      <c r="D62" s="45">
        <v>0</v>
      </c>
    </row>
    <row r="63" spans="1:4" x14ac:dyDescent="0.25">
      <c r="A63" s="44">
        <v>54</v>
      </c>
      <c r="B63" s="45">
        <v>17.73</v>
      </c>
      <c r="C63" s="45">
        <v>3.78</v>
      </c>
      <c r="D63" s="45">
        <v>0</v>
      </c>
    </row>
    <row r="64" spans="1:4" x14ac:dyDescent="0.25">
      <c r="A64" s="44">
        <v>55</v>
      </c>
      <c r="B64" s="45">
        <v>18.100000000000001</v>
      </c>
      <c r="C64" s="45">
        <v>3.81</v>
      </c>
      <c r="D64" s="45">
        <v>0</v>
      </c>
    </row>
    <row r="65" spans="1:4" x14ac:dyDescent="0.25">
      <c r="A65" s="44">
        <v>56</v>
      </c>
      <c r="B65" s="45">
        <v>18.489999999999998</v>
      </c>
      <c r="C65" s="45">
        <v>3.83</v>
      </c>
      <c r="D65" s="45">
        <v>0</v>
      </c>
    </row>
    <row r="66" spans="1:4" x14ac:dyDescent="0.25">
      <c r="A66" s="44">
        <v>57</v>
      </c>
      <c r="B66" s="45">
        <v>18.89</v>
      </c>
      <c r="C66" s="45">
        <v>3.85</v>
      </c>
      <c r="D66" s="45">
        <v>0</v>
      </c>
    </row>
    <row r="67" spans="1:4" x14ac:dyDescent="0.25">
      <c r="A67" s="44">
        <v>58</v>
      </c>
      <c r="B67" s="45">
        <v>19.309999999999999</v>
      </c>
      <c r="C67" s="45">
        <v>3.86</v>
      </c>
      <c r="D67" s="45">
        <v>0</v>
      </c>
    </row>
    <row r="68" spans="1:4" x14ac:dyDescent="0.25">
      <c r="A68" s="44">
        <v>59</v>
      </c>
      <c r="B68" s="45">
        <v>19.739999999999998</v>
      </c>
      <c r="C68" s="45">
        <v>3.88</v>
      </c>
      <c r="D68" s="45">
        <v>0</v>
      </c>
    </row>
  </sheetData>
  <sheetProtection algorithmName="SHA-512" hashValue="oRYpSGHCLur92jZyMMI4RcTk7qnYqNh/ycpefQdety6rXc2rxC1r1eAMfZ+0Zy11sCc3Xcnb0EBeTaOomG23iw==" saltValue="fiB1TweRkDRKXCJruimXZQ==" spinCount="100000" sheet="1" objects="1" scenarios="1"/>
  <conditionalFormatting sqref="A6:A21">
    <cfRule type="expression" dxfId="829" priority="9" stopIfTrue="1">
      <formula>MOD(ROW(),2)=0</formula>
    </cfRule>
    <cfRule type="expression" dxfId="828" priority="10" stopIfTrue="1">
      <formula>MOD(ROW(),2)&lt;&gt;0</formula>
    </cfRule>
  </conditionalFormatting>
  <conditionalFormatting sqref="B6:D21">
    <cfRule type="expression" dxfId="827" priority="11" stopIfTrue="1">
      <formula>MOD(ROW(),2)=0</formula>
    </cfRule>
    <cfRule type="expression" dxfId="826" priority="12" stopIfTrue="1">
      <formula>MOD(ROW(),2)&lt;&gt;0</formula>
    </cfRule>
  </conditionalFormatting>
  <conditionalFormatting sqref="A26:A68">
    <cfRule type="expression" dxfId="825" priority="13" stopIfTrue="1">
      <formula>MOD(ROW(),2)=0</formula>
    </cfRule>
    <cfRule type="expression" dxfId="824" priority="14" stopIfTrue="1">
      <formula>MOD(ROW(),2)&lt;&gt;0</formula>
    </cfRule>
  </conditionalFormatting>
  <conditionalFormatting sqref="B26:D68">
    <cfRule type="expression" dxfId="823" priority="15" stopIfTrue="1">
      <formula>MOD(ROW(),2)=0</formula>
    </cfRule>
    <cfRule type="expression" dxfId="822" priority="16"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BF9EE-6252-4A0E-A180-163FED42E2F0}">
  <sheetPr codeName="Sheet14"/>
  <dimension ref="A1:D68"/>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CETV - x-207</v>
      </c>
    </row>
    <row r="6" spans="1:4" x14ac:dyDescent="0.25">
      <c r="A6" s="41" t="s">
        <v>382</v>
      </c>
      <c r="B6" s="48" t="s">
        <v>383</v>
      </c>
      <c r="C6" s="48"/>
      <c r="D6" s="48"/>
    </row>
    <row r="7" spans="1:4" x14ac:dyDescent="0.25">
      <c r="A7" s="41" t="s">
        <v>384</v>
      </c>
      <c r="B7" s="48" t="s">
        <v>31</v>
      </c>
      <c r="C7" s="48"/>
      <c r="D7" s="48"/>
    </row>
    <row r="8" spans="1:4" x14ac:dyDescent="0.25">
      <c r="A8" s="41" t="s">
        <v>125</v>
      </c>
      <c r="B8" s="48">
        <v>2007</v>
      </c>
      <c r="C8" s="48"/>
      <c r="D8" s="48"/>
    </row>
    <row r="9" spans="1:4" x14ac:dyDescent="0.25">
      <c r="A9" s="41" t="s">
        <v>126</v>
      </c>
      <c r="B9" s="48" t="s">
        <v>137</v>
      </c>
      <c r="C9" s="48"/>
      <c r="D9" s="48"/>
    </row>
    <row r="10" spans="1:4" ht="25" x14ac:dyDescent="0.25">
      <c r="A10" s="41" t="s">
        <v>6</v>
      </c>
      <c r="B10" s="48" t="s">
        <v>138</v>
      </c>
      <c r="C10" s="48"/>
      <c r="D10" s="48"/>
    </row>
    <row r="11" spans="1:4" x14ac:dyDescent="0.25">
      <c r="A11" s="41" t="s">
        <v>127</v>
      </c>
      <c r="B11" s="48" t="s">
        <v>145</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207</v>
      </c>
      <c r="C14" s="48"/>
      <c r="D14" s="48"/>
    </row>
    <row r="15" spans="1:4" x14ac:dyDescent="0.25">
      <c r="A15" s="41" t="s">
        <v>386</v>
      </c>
      <c r="B15" s="48" t="s">
        <v>157</v>
      </c>
      <c r="C15" s="48"/>
      <c r="D15" s="48"/>
    </row>
    <row r="16" spans="1:4" x14ac:dyDescent="0.25">
      <c r="A16" s="41" t="s">
        <v>132</v>
      </c>
      <c r="B16" s="48" t="s">
        <v>158</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390</v>
      </c>
      <c r="C26" s="58" t="s">
        <v>394</v>
      </c>
      <c r="D26" s="58" t="s">
        <v>392</v>
      </c>
    </row>
    <row r="27" spans="1:4" x14ac:dyDescent="0.25">
      <c r="A27" s="44">
        <v>18</v>
      </c>
      <c r="B27" s="45">
        <v>9.18</v>
      </c>
      <c r="C27" s="45">
        <v>2.12</v>
      </c>
      <c r="D27" s="45">
        <v>0</v>
      </c>
    </row>
    <row r="28" spans="1:4" x14ac:dyDescent="0.25">
      <c r="A28" s="44">
        <v>19</v>
      </c>
      <c r="B28" s="45">
        <v>9.34</v>
      </c>
      <c r="C28" s="45">
        <v>2.2200000000000002</v>
      </c>
      <c r="D28" s="45">
        <v>0</v>
      </c>
    </row>
    <row r="29" spans="1:4" x14ac:dyDescent="0.25">
      <c r="A29" s="44">
        <v>20</v>
      </c>
      <c r="B29" s="45">
        <v>9.51</v>
      </c>
      <c r="C29" s="45">
        <v>2.2599999999999998</v>
      </c>
      <c r="D29" s="45">
        <v>0</v>
      </c>
    </row>
    <row r="30" spans="1:4" x14ac:dyDescent="0.25">
      <c r="A30" s="44">
        <v>21</v>
      </c>
      <c r="B30" s="45">
        <v>9.68</v>
      </c>
      <c r="C30" s="45">
        <v>2.2999999999999998</v>
      </c>
      <c r="D30" s="45">
        <v>0</v>
      </c>
    </row>
    <row r="31" spans="1:4" x14ac:dyDescent="0.25">
      <c r="A31" s="44">
        <v>22</v>
      </c>
      <c r="B31" s="45">
        <v>9.86</v>
      </c>
      <c r="C31" s="45">
        <v>2.34</v>
      </c>
      <c r="D31" s="45">
        <v>0</v>
      </c>
    </row>
    <row r="32" spans="1:4" x14ac:dyDescent="0.25">
      <c r="A32" s="44">
        <v>23</v>
      </c>
      <c r="B32" s="45">
        <v>10.029999999999999</v>
      </c>
      <c r="C32" s="45">
        <v>2.38</v>
      </c>
      <c r="D32" s="45">
        <v>0</v>
      </c>
    </row>
    <row r="33" spans="1:4" x14ac:dyDescent="0.25">
      <c r="A33" s="44">
        <v>24</v>
      </c>
      <c r="B33" s="45">
        <v>10.210000000000001</v>
      </c>
      <c r="C33" s="45">
        <v>2.42</v>
      </c>
      <c r="D33" s="45">
        <v>0</v>
      </c>
    </row>
    <row r="34" spans="1:4" x14ac:dyDescent="0.25">
      <c r="A34" s="44">
        <v>25</v>
      </c>
      <c r="B34" s="45">
        <v>10.4</v>
      </c>
      <c r="C34" s="45">
        <v>2.46</v>
      </c>
      <c r="D34" s="45">
        <v>0</v>
      </c>
    </row>
    <row r="35" spans="1:4" x14ac:dyDescent="0.25">
      <c r="A35" s="44">
        <v>26</v>
      </c>
      <c r="B35" s="45">
        <v>10.58</v>
      </c>
      <c r="C35" s="45">
        <v>2.5</v>
      </c>
      <c r="D35" s="45">
        <v>0</v>
      </c>
    </row>
    <row r="36" spans="1:4" x14ac:dyDescent="0.25">
      <c r="A36" s="44">
        <v>27</v>
      </c>
      <c r="B36" s="45">
        <v>10.78</v>
      </c>
      <c r="C36" s="45">
        <v>2.5499999999999998</v>
      </c>
      <c r="D36" s="45">
        <v>0</v>
      </c>
    </row>
    <row r="37" spans="1:4" x14ac:dyDescent="0.25">
      <c r="A37" s="44">
        <v>28</v>
      </c>
      <c r="B37" s="45">
        <v>10.97</v>
      </c>
      <c r="C37" s="45">
        <v>2.59</v>
      </c>
      <c r="D37" s="45">
        <v>0</v>
      </c>
    </row>
    <row r="38" spans="1:4" x14ac:dyDescent="0.25">
      <c r="A38" s="44">
        <v>29</v>
      </c>
      <c r="B38" s="45">
        <v>11.17</v>
      </c>
      <c r="C38" s="45">
        <v>2.64</v>
      </c>
      <c r="D38" s="45">
        <v>0</v>
      </c>
    </row>
    <row r="39" spans="1:4" x14ac:dyDescent="0.25">
      <c r="A39" s="44">
        <v>30</v>
      </c>
      <c r="B39" s="45">
        <v>11.37</v>
      </c>
      <c r="C39" s="45">
        <v>2.68</v>
      </c>
      <c r="D39" s="45">
        <v>0</v>
      </c>
    </row>
    <row r="40" spans="1:4" x14ac:dyDescent="0.25">
      <c r="A40" s="44">
        <v>31</v>
      </c>
      <c r="B40" s="45">
        <v>11.57</v>
      </c>
      <c r="C40" s="45">
        <v>2.73</v>
      </c>
      <c r="D40" s="45">
        <v>0</v>
      </c>
    </row>
    <row r="41" spans="1:4" x14ac:dyDescent="0.25">
      <c r="A41" s="44">
        <v>32</v>
      </c>
      <c r="B41" s="45">
        <v>11.78</v>
      </c>
      <c r="C41" s="45">
        <v>2.78</v>
      </c>
      <c r="D41" s="45">
        <v>0</v>
      </c>
    </row>
    <row r="42" spans="1:4" x14ac:dyDescent="0.25">
      <c r="A42" s="44">
        <v>33</v>
      </c>
      <c r="B42" s="45">
        <v>11.99</v>
      </c>
      <c r="C42" s="45">
        <v>2.82</v>
      </c>
      <c r="D42" s="45">
        <v>0</v>
      </c>
    </row>
    <row r="43" spans="1:4" x14ac:dyDescent="0.25">
      <c r="A43" s="44">
        <v>34</v>
      </c>
      <c r="B43" s="45">
        <v>12.21</v>
      </c>
      <c r="C43" s="45">
        <v>2.87</v>
      </c>
      <c r="D43" s="45">
        <v>0</v>
      </c>
    </row>
    <row r="44" spans="1:4" x14ac:dyDescent="0.25">
      <c r="A44" s="44">
        <v>35</v>
      </c>
      <c r="B44" s="45">
        <v>12.43</v>
      </c>
      <c r="C44" s="45">
        <v>2.92</v>
      </c>
      <c r="D44" s="45">
        <v>0</v>
      </c>
    </row>
    <row r="45" spans="1:4" x14ac:dyDescent="0.25">
      <c r="A45" s="44">
        <v>36</v>
      </c>
      <c r="B45" s="45">
        <v>12.66</v>
      </c>
      <c r="C45" s="45">
        <v>2.97</v>
      </c>
      <c r="D45" s="45">
        <v>0</v>
      </c>
    </row>
    <row r="46" spans="1:4" x14ac:dyDescent="0.25">
      <c r="A46" s="44">
        <v>37</v>
      </c>
      <c r="B46" s="45">
        <v>12.89</v>
      </c>
      <c r="C46" s="45">
        <v>3.02</v>
      </c>
      <c r="D46" s="45">
        <v>0</v>
      </c>
    </row>
    <row r="47" spans="1:4" x14ac:dyDescent="0.25">
      <c r="A47" s="44">
        <v>38</v>
      </c>
      <c r="B47" s="45">
        <v>13.12</v>
      </c>
      <c r="C47" s="45">
        <v>3.07</v>
      </c>
      <c r="D47" s="45">
        <v>0</v>
      </c>
    </row>
    <row r="48" spans="1:4" x14ac:dyDescent="0.25">
      <c r="A48" s="44">
        <v>39</v>
      </c>
      <c r="B48" s="45">
        <v>13.36</v>
      </c>
      <c r="C48" s="45">
        <v>3.12</v>
      </c>
      <c r="D48" s="45">
        <v>0</v>
      </c>
    </row>
    <row r="49" spans="1:4" x14ac:dyDescent="0.25">
      <c r="A49" s="44">
        <v>40</v>
      </c>
      <c r="B49" s="45">
        <v>13.6</v>
      </c>
      <c r="C49" s="45">
        <v>3.17</v>
      </c>
      <c r="D49" s="45">
        <v>0</v>
      </c>
    </row>
    <row r="50" spans="1:4" x14ac:dyDescent="0.25">
      <c r="A50" s="44">
        <v>41</v>
      </c>
      <c r="B50" s="45">
        <v>13.85</v>
      </c>
      <c r="C50" s="45">
        <v>3.22</v>
      </c>
      <c r="D50" s="45">
        <v>0</v>
      </c>
    </row>
    <row r="51" spans="1:4" x14ac:dyDescent="0.25">
      <c r="A51" s="44">
        <v>42</v>
      </c>
      <c r="B51" s="45">
        <v>14.11</v>
      </c>
      <c r="C51" s="45">
        <v>3.27</v>
      </c>
      <c r="D51" s="45">
        <v>0</v>
      </c>
    </row>
    <row r="52" spans="1:4" x14ac:dyDescent="0.25">
      <c r="A52" s="44">
        <v>43</v>
      </c>
      <c r="B52" s="45">
        <v>14.37</v>
      </c>
      <c r="C52" s="45">
        <v>3.32</v>
      </c>
      <c r="D52" s="45">
        <v>0</v>
      </c>
    </row>
    <row r="53" spans="1:4" x14ac:dyDescent="0.25">
      <c r="A53" s="44">
        <v>44</v>
      </c>
      <c r="B53" s="45">
        <v>14.63</v>
      </c>
      <c r="C53" s="45">
        <v>3.37</v>
      </c>
      <c r="D53" s="45">
        <v>0</v>
      </c>
    </row>
    <row r="54" spans="1:4" x14ac:dyDescent="0.25">
      <c r="A54" s="44">
        <v>45</v>
      </c>
      <c r="B54" s="45">
        <v>14.91</v>
      </c>
      <c r="C54" s="45">
        <v>3.42</v>
      </c>
      <c r="D54" s="45">
        <v>0</v>
      </c>
    </row>
    <row r="55" spans="1:4" x14ac:dyDescent="0.25">
      <c r="A55" s="44">
        <v>46</v>
      </c>
      <c r="B55" s="45">
        <v>15.19</v>
      </c>
      <c r="C55" s="45">
        <v>3.47</v>
      </c>
      <c r="D55" s="45">
        <v>0</v>
      </c>
    </row>
    <row r="56" spans="1:4" x14ac:dyDescent="0.25">
      <c r="A56" s="44">
        <v>47</v>
      </c>
      <c r="B56" s="45">
        <v>15.47</v>
      </c>
      <c r="C56" s="45">
        <v>3.51</v>
      </c>
      <c r="D56" s="45">
        <v>0</v>
      </c>
    </row>
    <row r="57" spans="1:4" x14ac:dyDescent="0.25">
      <c r="A57" s="44">
        <v>48</v>
      </c>
      <c r="B57" s="45">
        <v>15.77</v>
      </c>
      <c r="C57" s="45">
        <v>3.55</v>
      </c>
      <c r="D57" s="45">
        <v>0</v>
      </c>
    </row>
    <row r="58" spans="1:4" x14ac:dyDescent="0.25">
      <c r="A58" s="44">
        <v>49</v>
      </c>
      <c r="B58" s="45">
        <v>16.079999999999998</v>
      </c>
      <c r="C58" s="45">
        <v>3.6</v>
      </c>
      <c r="D58" s="45">
        <v>0</v>
      </c>
    </row>
    <row r="59" spans="1:4" x14ac:dyDescent="0.25">
      <c r="A59" s="44">
        <v>50</v>
      </c>
      <c r="B59" s="45">
        <v>16.39</v>
      </c>
      <c r="C59" s="45">
        <v>3.64</v>
      </c>
      <c r="D59" s="45">
        <v>0</v>
      </c>
    </row>
    <row r="60" spans="1:4" x14ac:dyDescent="0.25">
      <c r="A60" s="44">
        <v>51</v>
      </c>
      <c r="B60" s="45">
        <v>16.71</v>
      </c>
      <c r="C60" s="45">
        <v>3.68</v>
      </c>
      <c r="D60" s="45">
        <v>0</v>
      </c>
    </row>
    <row r="61" spans="1:4" x14ac:dyDescent="0.25">
      <c r="A61" s="44">
        <v>52</v>
      </c>
      <c r="B61" s="45">
        <v>17.04</v>
      </c>
      <c r="C61" s="45">
        <v>3.72</v>
      </c>
      <c r="D61" s="45">
        <v>0</v>
      </c>
    </row>
    <row r="62" spans="1:4" x14ac:dyDescent="0.25">
      <c r="A62" s="44">
        <v>53</v>
      </c>
      <c r="B62" s="45">
        <v>17.38</v>
      </c>
      <c r="C62" s="45">
        <v>3.75</v>
      </c>
      <c r="D62" s="45">
        <v>0</v>
      </c>
    </row>
    <row r="63" spans="1:4" x14ac:dyDescent="0.25">
      <c r="A63" s="44">
        <v>54</v>
      </c>
      <c r="B63" s="45">
        <v>17.73</v>
      </c>
      <c r="C63" s="45">
        <v>3.78</v>
      </c>
      <c r="D63" s="45">
        <v>0</v>
      </c>
    </row>
    <row r="64" spans="1:4" x14ac:dyDescent="0.25">
      <c r="A64" s="44">
        <v>55</v>
      </c>
      <c r="B64" s="45">
        <v>18.100000000000001</v>
      </c>
      <c r="C64" s="45">
        <v>3.81</v>
      </c>
      <c r="D64" s="45">
        <v>0</v>
      </c>
    </row>
    <row r="65" spans="1:4" x14ac:dyDescent="0.25">
      <c r="A65" s="44">
        <v>56</v>
      </c>
      <c r="B65" s="45">
        <v>18.489999999999998</v>
      </c>
      <c r="C65" s="45">
        <v>3.83</v>
      </c>
      <c r="D65" s="45">
        <v>0</v>
      </c>
    </row>
    <row r="66" spans="1:4" x14ac:dyDescent="0.25">
      <c r="A66" s="44">
        <v>57</v>
      </c>
      <c r="B66" s="45">
        <v>18.89</v>
      </c>
      <c r="C66" s="45">
        <v>3.85</v>
      </c>
      <c r="D66" s="45">
        <v>0</v>
      </c>
    </row>
    <row r="67" spans="1:4" x14ac:dyDescent="0.25">
      <c r="A67" s="44">
        <v>58</v>
      </c>
      <c r="B67" s="45">
        <v>19.309999999999999</v>
      </c>
      <c r="C67" s="45">
        <v>3.86</v>
      </c>
      <c r="D67" s="45">
        <v>0</v>
      </c>
    </row>
    <row r="68" spans="1:4" x14ac:dyDescent="0.25">
      <c r="A68" s="44">
        <v>59</v>
      </c>
      <c r="B68" s="45">
        <v>19.739999999999998</v>
      </c>
      <c r="C68" s="45">
        <v>3.88</v>
      </c>
      <c r="D68" s="45">
        <v>0</v>
      </c>
    </row>
  </sheetData>
  <sheetProtection algorithmName="SHA-512" hashValue="gcneeENMz5sYf7mqGH+pDy/IvlvfwD0HaHqSvcELcumAdvqHWizGna6ZaEcrU9tBnXp8rNh4L3mzF+qdWtXU/w==" saltValue="e+DW1RNwjnDfRYOKAJQi9g==" spinCount="100000" sheet="1" objects="1" scenarios="1"/>
  <conditionalFormatting sqref="A6:A21">
    <cfRule type="expression" dxfId="819" priority="9" stopIfTrue="1">
      <formula>MOD(ROW(),2)=0</formula>
    </cfRule>
    <cfRule type="expression" dxfId="818" priority="10" stopIfTrue="1">
      <formula>MOD(ROW(),2)&lt;&gt;0</formula>
    </cfRule>
  </conditionalFormatting>
  <conditionalFormatting sqref="B6:D21">
    <cfRule type="expression" dxfId="817" priority="11" stopIfTrue="1">
      <formula>MOD(ROW(),2)=0</formula>
    </cfRule>
    <cfRule type="expression" dxfId="816" priority="12" stopIfTrue="1">
      <formula>MOD(ROW(),2)&lt;&gt;0</formula>
    </cfRule>
  </conditionalFormatting>
  <conditionalFormatting sqref="A26:A68">
    <cfRule type="expression" dxfId="815" priority="13" stopIfTrue="1">
      <formula>MOD(ROW(),2)=0</formula>
    </cfRule>
    <cfRule type="expression" dxfId="814" priority="14" stopIfTrue="1">
      <formula>MOD(ROW(),2)&lt;&gt;0</formula>
    </cfRule>
  </conditionalFormatting>
  <conditionalFormatting sqref="B26:D68">
    <cfRule type="expression" dxfId="813" priority="15" stopIfTrue="1">
      <formula>MOD(ROW(),2)=0</formula>
    </cfRule>
    <cfRule type="expression" dxfId="812" priority="16"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9B807-97FA-452C-AD2A-CD24BC22806C}">
  <sheetPr codeName="Sheet15"/>
  <dimension ref="A1:C85"/>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CETV - x-208</v>
      </c>
    </row>
    <row r="6" spans="1:3" x14ac:dyDescent="0.25">
      <c r="A6" s="41" t="s">
        <v>382</v>
      </c>
      <c r="B6" s="48" t="s">
        <v>383</v>
      </c>
      <c r="C6" s="48"/>
    </row>
    <row r="7" spans="1:3" ht="25" x14ac:dyDescent="0.25">
      <c r="A7" s="41" t="s">
        <v>384</v>
      </c>
      <c r="B7" s="48" t="s">
        <v>31</v>
      </c>
      <c r="C7" s="48"/>
    </row>
    <row r="8" spans="1:3" x14ac:dyDescent="0.25">
      <c r="A8" s="41" t="s">
        <v>125</v>
      </c>
      <c r="B8" s="48">
        <v>2015</v>
      </c>
      <c r="C8" s="48"/>
    </row>
    <row r="9" spans="1:3" x14ac:dyDescent="0.25">
      <c r="A9" s="41" t="s">
        <v>126</v>
      </c>
      <c r="B9" s="48" t="s">
        <v>137</v>
      </c>
      <c r="C9" s="48"/>
    </row>
    <row r="10" spans="1:3" ht="25" x14ac:dyDescent="0.25">
      <c r="A10" s="41" t="s">
        <v>6</v>
      </c>
      <c r="B10" s="48" t="s">
        <v>159</v>
      </c>
      <c r="C10" s="48"/>
    </row>
    <row r="11" spans="1:3" x14ac:dyDescent="0.25">
      <c r="A11" s="41" t="s">
        <v>127</v>
      </c>
      <c r="B11" s="48" t="s">
        <v>139</v>
      </c>
      <c r="C11" s="48"/>
    </row>
    <row r="12" spans="1:3" x14ac:dyDescent="0.25">
      <c r="A12" s="41" t="s">
        <v>128</v>
      </c>
      <c r="B12" s="48" t="s">
        <v>140</v>
      </c>
      <c r="C12" s="48"/>
    </row>
    <row r="13" spans="1:3" x14ac:dyDescent="0.25">
      <c r="A13" s="41" t="s">
        <v>385</v>
      </c>
      <c r="B13" s="48" t="s">
        <v>141</v>
      </c>
      <c r="C13" s="48"/>
    </row>
    <row r="14" spans="1:3" x14ac:dyDescent="0.25">
      <c r="A14" s="41" t="s">
        <v>130</v>
      </c>
      <c r="B14" s="48">
        <v>208</v>
      </c>
      <c r="C14" s="48"/>
    </row>
    <row r="15" spans="1:3" x14ac:dyDescent="0.25">
      <c r="A15" s="41" t="s">
        <v>386</v>
      </c>
      <c r="B15" s="48" t="s">
        <v>160</v>
      </c>
      <c r="C15" s="48"/>
    </row>
    <row r="16" spans="1:3" x14ac:dyDescent="0.25">
      <c r="A16" s="41" t="s">
        <v>132</v>
      </c>
      <c r="B16" s="48" t="s">
        <v>161</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390</v>
      </c>
      <c r="C26" s="58" t="s">
        <v>395</v>
      </c>
    </row>
    <row r="27" spans="1:3" x14ac:dyDescent="0.25">
      <c r="A27" s="44">
        <v>16</v>
      </c>
      <c r="B27" s="45">
        <v>6.96</v>
      </c>
      <c r="C27" s="45">
        <v>1.85</v>
      </c>
    </row>
    <row r="28" spans="1:3" x14ac:dyDescent="0.25">
      <c r="A28" s="44">
        <v>17</v>
      </c>
      <c r="B28" s="45">
        <v>7.08</v>
      </c>
      <c r="C28" s="45">
        <v>2</v>
      </c>
    </row>
    <row r="29" spans="1:3" x14ac:dyDescent="0.25">
      <c r="A29" s="44">
        <v>18</v>
      </c>
      <c r="B29" s="45">
        <v>7.2</v>
      </c>
      <c r="C29" s="45">
        <v>2.15</v>
      </c>
    </row>
    <row r="30" spans="1:3" x14ac:dyDescent="0.25">
      <c r="A30" s="44">
        <v>19</v>
      </c>
      <c r="B30" s="45">
        <v>7.33</v>
      </c>
      <c r="C30" s="45">
        <v>2.25</v>
      </c>
    </row>
    <row r="31" spans="1:3" x14ac:dyDescent="0.25">
      <c r="A31" s="44">
        <v>20</v>
      </c>
      <c r="B31" s="45">
        <v>7.46</v>
      </c>
      <c r="C31" s="45">
        <v>2.29</v>
      </c>
    </row>
    <row r="32" spans="1:3" x14ac:dyDescent="0.25">
      <c r="A32" s="44">
        <v>21</v>
      </c>
      <c r="B32" s="45">
        <v>7.59</v>
      </c>
      <c r="C32" s="45">
        <v>2.33</v>
      </c>
    </row>
    <row r="33" spans="1:3" x14ac:dyDescent="0.25">
      <c r="A33" s="44">
        <v>22</v>
      </c>
      <c r="B33" s="45">
        <v>7.72</v>
      </c>
      <c r="C33" s="45">
        <v>2.37</v>
      </c>
    </row>
    <row r="34" spans="1:3" x14ac:dyDescent="0.25">
      <c r="A34" s="44">
        <v>23</v>
      </c>
      <c r="B34" s="45">
        <v>7.85</v>
      </c>
      <c r="C34" s="45">
        <v>2.42</v>
      </c>
    </row>
    <row r="35" spans="1:3" x14ac:dyDescent="0.25">
      <c r="A35" s="44">
        <v>24</v>
      </c>
      <c r="B35" s="45">
        <v>7.99</v>
      </c>
      <c r="C35" s="45">
        <v>2.46</v>
      </c>
    </row>
    <row r="36" spans="1:3" x14ac:dyDescent="0.25">
      <c r="A36" s="44">
        <v>25</v>
      </c>
      <c r="B36" s="45">
        <v>8.1300000000000008</v>
      </c>
      <c r="C36" s="45">
        <v>2.5</v>
      </c>
    </row>
    <row r="37" spans="1:3" x14ac:dyDescent="0.25">
      <c r="A37" s="44">
        <v>26</v>
      </c>
      <c r="B37" s="45">
        <v>8.27</v>
      </c>
      <c r="C37" s="45">
        <v>2.5499999999999998</v>
      </c>
    </row>
    <row r="38" spans="1:3" x14ac:dyDescent="0.25">
      <c r="A38" s="44">
        <v>27</v>
      </c>
      <c r="B38" s="45">
        <v>8.42</v>
      </c>
      <c r="C38" s="45">
        <v>2.59</v>
      </c>
    </row>
    <row r="39" spans="1:3" x14ac:dyDescent="0.25">
      <c r="A39" s="44">
        <v>28</v>
      </c>
      <c r="B39" s="45">
        <v>8.56</v>
      </c>
      <c r="C39" s="45">
        <v>2.63</v>
      </c>
    </row>
    <row r="40" spans="1:3" x14ac:dyDescent="0.25">
      <c r="A40" s="44">
        <v>29</v>
      </c>
      <c r="B40" s="45">
        <v>8.7100000000000009</v>
      </c>
      <c r="C40" s="45">
        <v>2.68</v>
      </c>
    </row>
    <row r="41" spans="1:3" x14ac:dyDescent="0.25">
      <c r="A41" s="44">
        <v>30</v>
      </c>
      <c r="B41" s="45">
        <v>8.8699999999999992</v>
      </c>
      <c r="C41" s="45">
        <v>2.73</v>
      </c>
    </row>
    <row r="42" spans="1:3" x14ac:dyDescent="0.25">
      <c r="A42" s="44">
        <v>31</v>
      </c>
      <c r="B42" s="45">
        <v>9.02</v>
      </c>
      <c r="C42" s="45">
        <v>2.78</v>
      </c>
    </row>
    <row r="43" spans="1:3" x14ac:dyDescent="0.25">
      <c r="A43" s="44">
        <v>32</v>
      </c>
      <c r="B43" s="45">
        <v>9.18</v>
      </c>
      <c r="C43" s="45">
        <v>2.82</v>
      </c>
    </row>
    <row r="44" spans="1:3" x14ac:dyDescent="0.25">
      <c r="A44" s="44">
        <v>33</v>
      </c>
      <c r="B44" s="45">
        <v>9.34</v>
      </c>
      <c r="C44" s="45">
        <v>2.87</v>
      </c>
    </row>
    <row r="45" spans="1:3" x14ac:dyDescent="0.25">
      <c r="A45" s="44">
        <v>34</v>
      </c>
      <c r="B45" s="45">
        <v>9.5</v>
      </c>
      <c r="C45" s="45">
        <v>2.92</v>
      </c>
    </row>
    <row r="46" spans="1:3" x14ac:dyDescent="0.25">
      <c r="A46" s="44">
        <v>35</v>
      </c>
      <c r="B46" s="45">
        <v>9.67</v>
      </c>
      <c r="C46" s="45">
        <v>2.97</v>
      </c>
    </row>
    <row r="47" spans="1:3" x14ac:dyDescent="0.25">
      <c r="A47" s="44">
        <v>36</v>
      </c>
      <c r="B47" s="45">
        <v>9.84</v>
      </c>
      <c r="C47" s="45">
        <v>3.03</v>
      </c>
    </row>
    <row r="48" spans="1:3" x14ac:dyDescent="0.25">
      <c r="A48" s="44">
        <v>37</v>
      </c>
      <c r="B48" s="45">
        <v>10.01</v>
      </c>
      <c r="C48" s="45">
        <v>3.08</v>
      </c>
    </row>
    <row r="49" spans="1:3" x14ac:dyDescent="0.25">
      <c r="A49" s="44">
        <v>38</v>
      </c>
      <c r="B49" s="45">
        <v>10.19</v>
      </c>
      <c r="C49" s="45">
        <v>3.13</v>
      </c>
    </row>
    <row r="50" spans="1:3" x14ac:dyDescent="0.25">
      <c r="A50" s="44">
        <v>39</v>
      </c>
      <c r="B50" s="45">
        <v>10.36</v>
      </c>
      <c r="C50" s="45">
        <v>3.18</v>
      </c>
    </row>
    <row r="51" spans="1:3" x14ac:dyDescent="0.25">
      <c r="A51" s="44">
        <v>40</v>
      </c>
      <c r="B51" s="45">
        <v>10.55</v>
      </c>
      <c r="C51" s="45">
        <v>3.23</v>
      </c>
    </row>
    <row r="52" spans="1:3" x14ac:dyDescent="0.25">
      <c r="A52" s="44">
        <v>41</v>
      </c>
      <c r="B52" s="45">
        <v>10.74</v>
      </c>
      <c r="C52" s="45">
        <v>3.28</v>
      </c>
    </row>
    <row r="53" spans="1:3" x14ac:dyDescent="0.25">
      <c r="A53" s="44">
        <v>42</v>
      </c>
      <c r="B53" s="45">
        <v>10.93</v>
      </c>
      <c r="C53" s="45">
        <v>3.34</v>
      </c>
    </row>
    <row r="54" spans="1:3" x14ac:dyDescent="0.25">
      <c r="A54" s="44">
        <v>43</v>
      </c>
      <c r="B54" s="45">
        <v>11.12</v>
      </c>
      <c r="C54" s="45">
        <v>3.39</v>
      </c>
    </row>
    <row r="55" spans="1:3" x14ac:dyDescent="0.25">
      <c r="A55" s="44">
        <v>44</v>
      </c>
      <c r="B55" s="45">
        <v>11.32</v>
      </c>
      <c r="C55" s="45">
        <v>3.44</v>
      </c>
    </row>
    <row r="56" spans="1:3" x14ac:dyDescent="0.25">
      <c r="A56" s="44">
        <v>45</v>
      </c>
      <c r="B56" s="45">
        <v>11.52</v>
      </c>
      <c r="C56" s="45">
        <v>3.49</v>
      </c>
    </row>
    <row r="57" spans="1:3" x14ac:dyDescent="0.25">
      <c r="A57" s="44">
        <v>46</v>
      </c>
      <c r="B57" s="45">
        <v>11.73</v>
      </c>
      <c r="C57" s="45">
        <v>3.54</v>
      </c>
    </row>
    <row r="58" spans="1:3" x14ac:dyDescent="0.25">
      <c r="A58" s="44">
        <v>47</v>
      </c>
      <c r="B58" s="45">
        <v>11.95</v>
      </c>
      <c r="C58" s="45">
        <v>3.58</v>
      </c>
    </row>
    <row r="59" spans="1:3" x14ac:dyDescent="0.25">
      <c r="A59" s="44">
        <v>48</v>
      </c>
      <c r="B59" s="45">
        <v>12.17</v>
      </c>
      <c r="C59" s="45">
        <v>3.63</v>
      </c>
    </row>
    <row r="60" spans="1:3" x14ac:dyDescent="0.25">
      <c r="A60" s="44">
        <v>49</v>
      </c>
      <c r="B60" s="45">
        <v>12.4</v>
      </c>
      <c r="C60" s="45">
        <v>3.67</v>
      </c>
    </row>
    <row r="61" spans="1:3" x14ac:dyDescent="0.25">
      <c r="A61" s="44">
        <v>50</v>
      </c>
      <c r="B61" s="45">
        <v>12.63</v>
      </c>
      <c r="C61" s="45">
        <v>3.71</v>
      </c>
    </row>
    <row r="62" spans="1:3" x14ac:dyDescent="0.25">
      <c r="A62" s="44">
        <v>51</v>
      </c>
      <c r="B62" s="45">
        <v>12.87</v>
      </c>
      <c r="C62" s="45">
        <v>3.76</v>
      </c>
    </row>
    <row r="63" spans="1:3" x14ac:dyDescent="0.25">
      <c r="A63" s="44">
        <v>52</v>
      </c>
      <c r="B63" s="45">
        <v>13.11</v>
      </c>
      <c r="C63" s="45">
        <v>3.8</v>
      </c>
    </row>
    <row r="64" spans="1:3" x14ac:dyDescent="0.25">
      <c r="A64" s="44">
        <v>53</v>
      </c>
      <c r="B64" s="45">
        <v>13.37</v>
      </c>
      <c r="C64" s="45">
        <v>3.83</v>
      </c>
    </row>
    <row r="65" spans="1:3" x14ac:dyDescent="0.25">
      <c r="A65" s="44">
        <v>54</v>
      </c>
      <c r="B65" s="45">
        <v>13.63</v>
      </c>
      <c r="C65" s="45">
        <v>3.87</v>
      </c>
    </row>
    <row r="66" spans="1:3" x14ac:dyDescent="0.25">
      <c r="A66" s="44">
        <v>55</v>
      </c>
      <c r="B66" s="45">
        <v>13.91</v>
      </c>
      <c r="C66" s="45">
        <v>3.89</v>
      </c>
    </row>
    <row r="67" spans="1:3" x14ac:dyDescent="0.25">
      <c r="A67" s="44">
        <v>56</v>
      </c>
      <c r="B67" s="45">
        <v>14.19</v>
      </c>
      <c r="C67" s="45">
        <v>3.92</v>
      </c>
    </row>
    <row r="68" spans="1:3" x14ac:dyDescent="0.25">
      <c r="A68" s="44">
        <v>57</v>
      </c>
      <c r="B68" s="45">
        <v>14.49</v>
      </c>
      <c r="C68" s="45">
        <v>3.94</v>
      </c>
    </row>
    <row r="69" spans="1:3" x14ac:dyDescent="0.25">
      <c r="A69" s="44">
        <v>58</v>
      </c>
      <c r="B69" s="45">
        <v>14.8</v>
      </c>
      <c r="C69" s="45">
        <v>3.95</v>
      </c>
    </row>
    <row r="70" spans="1:3" x14ac:dyDescent="0.25">
      <c r="A70" s="44">
        <v>59</v>
      </c>
      <c r="B70" s="45">
        <v>15.12</v>
      </c>
      <c r="C70" s="45">
        <v>3.97</v>
      </c>
    </row>
    <row r="71" spans="1:3" x14ac:dyDescent="0.25">
      <c r="A71" s="44">
        <v>60</v>
      </c>
      <c r="B71" s="45">
        <v>15.46</v>
      </c>
      <c r="C71" s="45">
        <v>3.98</v>
      </c>
    </row>
    <row r="72" spans="1:3" x14ac:dyDescent="0.25">
      <c r="A72" s="44">
        <v>61</v>
      </c>
      <c r="B72" s="45">
        <v>15.81</v>
      </c>
      <c r="C72" s="45">
        <v>3.98</v>
      </c>
    </row>
    <row r="73" spans="1:3" x14ac:dyDescent="0.25">
      <c r="A73" s="44">
        <v>62</v>
      </c>
      <c r="B73" s="45">
        <v>16.18</v>
      </c>
      <c r="C73" s="45">
        <v>3.99</v>
      </c>
    </row>
    <row r="74" spans="1:3" x14ac:dyDescent="0.25">
      <c r="A74" s="44">
        <v>63</v>
      </c>
      <c r="B74" s="45">
        <v>16.57</v>
      </c>
      <c r="C74" s="45">
        <v>3.98</v>
      </c>
    </row>
    <row r="75" spans="1:3" x14ac:dyDescent="0.25">
      <c r="A75" s="44">
        <v>64</v>
      </c>
      <c r="B75" s="45">
        <v>16.98</v>
      </c>
      <c r="C75" s="45">
        <v>3.98</v>
      </c>
    </row>
    <row r="76" spans="1:3" x14ac:dyDescent="0.25">
      <c r="A76" s="44">
        <v>65</v>
      </c>
      <c r="B76" s="45">
        <v>16.88</v>
      </c>
      <c r="C76" s="45">
        <v>3.98</v>
      </c>
    </row>
    <row r="77" spans="1:3" x14ac:dyDescent="0.25">
      <c r="A77" s="44">
        <v>66</v>
      </c>
      <c r="B77" s="45">
        <v>16.27</v>
      </c>
      <c r="C77" s="45">
        <v>3.98</v>
      </c>
    </row>
    <row r="78" spans="1:3" x14ac:dyDescent="0.25">
      <c r="A78" s="44">
        <v>67</v>
      </c>
      <c r="B78" s="45">
        <v>15.67</v>
      </c>
      <c r="C78" s="45">
        <v>3.98</v>
      </c>
    </row>
    <row r="79" spans="1:3" x14ac:dyDescent="0.25">
      <c r="A79" s="44">
        <v>68</v>
      </c>
      <c r="B79" s="45">
        <v>15.06</v>
      </c>
      <c r="C79" s="45">
        <v>3.98</v>
      </c>
    </row>
    <row r="80" spans="1:3" x14ac:dyDescent="0.25">
      <c r="A80" s="44">
        <v>69</v>
      </c>
      <c r="B80" s="45">
        <v>14.46</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OKI86CpWmRlohtrCfj5I4oac/1EmGPXfnAcd4xHvpAlKtJvXHX2JZCXPAw2wR9KSMgBwNN4i0qZ7qKgprHbZSQ==" saltValue="lXZpEf+qQtfJOSFcfDvB/A==" spinCount="100000" sheet="1" objects="1" scenarios="1"/>
  <conditionalFormatting sqref="A6:A21">
    <cfRule type="expression" dxfId="809" priority="9" stopIfTrue="1">
      <formula>MOD(ROW(),2)=0</formula>
    </cfRule>
    <cfRule type="expression" dxfId="808" priority="10" stopIfTrue="1">
      <formula>MOD(ROW(),2)&lt;&gt;0</formula>
    </cfRule>
  </conditionalFormatting>
  <conditionalFormatting sqref="B6:C21">
    <cfRule type="expression" dxfId="807" priority="11" stopIfTrue="1">
      <formula>MOD(ROW(),2)=0</formula>
    </cfRule>
    <cfRule type="expression" dxfId="806" priority="12" stopIfTrue="1">
      <formula>MOD(ROW(),2)&lt;&gt;0</formula>
    </cfRule>
  </conditionalFormatting>
  <conditionalFormatting sqref="A26:A85">
    <cfRule type="expression" dxfId="805" priority="13" stopIfTrue="1">
      <formula>MOD(ROW(),2)=0</formula>
    </cfRule>
    <cfRule type="expression" dxfId="804" priority="14" stopIfTrue="1">
      <formula>MOD(ROW(),2)&lt;&gt;0</formula>
    </cfRule>
  </conditionalFormatting>
  <conditionalFormatting sqref="B26:C85">
    <cfRule type="expression" dxfId="803" priority="15" stopIfTrue="1">
      <formula>MOD(ROW(),2)=0</formula>
    </cfRule>
    <cfRule type="expression" dxfId="802" priority="16"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2AFBD-B47C-4734-A049-04EECEA26847}">
  <sheetPr codeName="Sheet16"/>
  <dimension ref="A1:C85"/>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CETV - x-209</v>
      </c>
    </row>
    <row r="6" spans="1:3" x14ac:dyDescent="0.25">
      <c r="A6" s="41" t="s">
        <v>382</v>
      </c>
      <c r="B6" s="48" t="s">
        <v>383</v>
      </c>
      <c r="C6" s="48"/>
    </row>
    <row r="7" spans="1:3" ht="25" x14ac:dyDescent="0.25">
      <c r="A7" s="41" t="s">
        <v>384</v>
      </c>
      <c r="B7" s="48" t="s">
        <v>31</v>
      </c>
      <c r="C7" s="48"/>
    </row>
    <row r="8" spans="1:3" x14ac:dyDescent="0.25">
      <c r="A8" s="41" t="s">
        <v>125</v>
      </c>
      <c r="B8" s="48">
        <v>2015</v>
      </c>
      <c r="C8" s="48"/>
    </row>
    <row r="9" spans="1:3" x14ac:dyDescent="0.25">
      <c r="A9" s="41" t="s">
        <v>126</v>
      </c>
      <c r="B9" s="48" t="s">
        <v>137</v>
      </c>
      <c r="C9" s="48"/>
    </row>
    <row r="10" spans="1:3" ht="25" x14ac:dyDescent="0.25">
      <c r="A10" s="41" t="s">
        <v>6</v>
      </c>
      <c r="B10" s="48" t="s">
        <v>159</v>
      </c>
      <c r="C10" s="48"/>
    </row>
    <row r="11" spans="1:3" x14ac:dyDescent="0.25">
      <c r="A11" s="41" t="s">
        <v>127</v>
      </c>
      <c r="B11" s="48" t="s">
        <v>145</v>
      </c>
      <c r="C11" s="48"/>
    </row>
    <row r="12" spans="1:3" x14ac:dyDescent="0.25">
      <c r="A12" s="41" t="s">
        <v>128</v>
      </c>
      <c r="B12" s="48" t="s">
        <v>140</v>
      </c>
      <c r="C12" s="48"/>
    </row>
    <row r="13" spans="1:3" x14ac:dyDescent="0.25">
      <c r="A13" s="41" t="s">
        <v>385</v>
      </c>
      <c r="B13" s="48" t="s">
        <v>141</v>
      </c>
      <c r="C13" s="48"/>
    </row>
    <row r="14" spans="1:3" x14ac:dyDescent="0.25">
      <c r="A14" s="41" t="s">
        <v>130</v>
      </c>
      <c r="B14" s="48">
        <v>209</v>
      </c>
      <c r="C14" s="48"/>
    </row>
    <row r="15" spans="1:3" x14ac:dyDescent="0.25">
      <c r="A15" s="41" t="s">
        <v>386</v>
      </c>
      <c r="B15" s="48" t="s">
        <v>162</v>
      </c>
      <c r="C15" s="48"/>
    </row>
    <row r="16" spans="1:3" x14ac:dyDescent="0.25">
      <c r="A16" s="41" t="s">
        <v>132</v>
      </c>
      <c r="B16" s="48" t="s">
        <v>163</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390</v>
      </c>
      <c r="C26" s="58" t="s">
        <v>395</v>
      </c>
    </row>
    <row r="27" spans="1:3" x14ac:dyDescent="0.25">
      <c r="A27" s="44">
        <v>16</v>
      </c>
      <c r="B27" s="45">
        <v>6.96</v>
      </c>
      <c r="C27" s="45">
        <v>1.85</v>
      </c>
    </row>
    <row r="28" spans="1:3" x14ac:dyDescent="0.25">
      <c r="A28" s="44">
        <v>17</v>
      </c>
      <c r="B28" s="45">
        <v>7.08</v>
      </c>
      <c r="C28" s="45">
        <v>2</v>
      </c>
    </row>
    <row r="29" spans="1:3" x14ac:dyDescent="0.25">
      <c r="A29" s="44">
        <v>18</v>
      </c>
      <c r="B29" s="45">
        <v>7.2</v>
      </c>
      <c r="C29" s="45">
        <v>2.15</v>
      </c>
    </row>
    <row r="30" spans="1:3" x14ac:dyDescent="0.25">
      <c r="A30" s="44">
        <v>19</v>
      </c>
      <c r="B30" s="45">
        <v>7.33</v>
      </c>
      <c r="C30" s="45">
        <v>2.25</v>
      </c>
    </row>
    <row r="31" spans="1:3" x14ac:dyDescent="0.25">
      <c r="A31" s="44">
        <v>20</v>
      </c>
      <c r="B31" s="45">
        <v>7.46</v>
      </c>
      <c r="C31" s="45">
        <v>2.29</v>
      </c>
    </row>
    <row r="32" spans="1:3" x14ac:dyDescent="0.25">
      <c r="A32" s="44">
        <v>21</v>
      </c>
      <c r="B32" s="45">
        <v>7.59</v>
      </c>
      <c r="C32" s="45">
        <v>2.33</v>
      </c>
    </row>
    <row r="33" spans="1:3" x14ac:dyDescent="0.25">
      <c r="A33" s="44">
        <v>22</v>
      </c>
      <c r="B33" s="45">
        <v>7.72</v>
      </c>
      <c r="C33" s="45">
        <v>2.37</v>
      </c>
    </row>
    <row r="34" spans="1:3" x14ac:dyDescent="0.25">
      <c r="A34" s="44">
        <v>23</v>
      </c>
      <c r="B34" s="45">
        <v>7.85</v>
      </c>
      <c r="C34" s="45">
        <v>2.42</v>
      </c>
    </row>
    <row r="35" spans="1:3" x14ac:dyDescent="0.25">
      <c r="A35" s="44">
        <v>24</v>
      </c>
      <c r="B35" s="45">
        <v>7.99</v>
      </c>
      <c r="C35" s="45">
        <v>2.46</v>
      </c>
    </row>
    <row r="36" spans="1:3" x14ac:dyDescent="0.25">
      <c r="A36" s="44">
        <v>25</v>
      </c>
      <c r="B36" s="45">
        <v>8.1300000000000008</v>
      </c>
      <c r="C36" s="45">
        <v>2.5</v>
      </c>
    </row>
    <row r="37" spans="1:3" x14ac:dyDescent="0.25">
      <c r="A37" s="44">
        <v>26</v>
      </c>
      <c r="B37" s="45">
        <v>8.27</v>
      </c>
      <c r="C37" s="45">
        <v>2.5499999999999998</v>
      </c>
    </row>
    <row r="38" spans="1:3" x14ac:dyDescent="0.25">
      <c r="A38" s="44">
        <v>27</v>
      </c>
      <c r="B38" s="45">
        <v>8.42</v>
      </c>
      <c r="C38" s="45">
        <v>2.59</v>
      </c>
    </row>
    <row r="39" spans="1:3" x14ac:dyDescent="0.25">
      <c r="A39" s="44">
        <v>28</v>
      </c>
      <c r="B39" s="45">
        <v>8.56</v>
      </c>
      <c r="C39" s="45">
        <v>2.63</v>
      </c>
    </row>
    <row r="40" spans="1:3" x14ac:dyDescent="0.25">
      <c r="A40" s="44">
        <v>29</v>
      </c>
      <c r="B40" s="45">
        <v>8.7100000000000009</v>
      </c>
      <c r="C40" s="45">
        <v>2.68</v>
      </c>
    </row>
    <row r="41" spans="1:3" x14ac:dyDescent="0.25">
      <c r="A41" s="44">
        <v>30</v>
      </c>
      <c r="B41" s="45">
        <v>8.8699999999999992</v>
      </c>
      <c r="C41" s="45">
        <v>2.73</v>
      </c>
    </row>
    <row r="42" spans="1:3" x14ac:dyDescent="0.25">
      <c r="A42" s="44">
        <v>31</v>
      </c>
      <c r="B42" s="45">
        <v>9.02</v>
      </c>
      <c r="C42" s="45">
        <v>2.78</v>
      </c>
    </row>
    <row r="43" spans="1:3" x14ac:dyDescent="0.25">
      <c r="A43" s="44">
        <v>32</v>
      </c>
      <c r="B43" s="45">
        <v>9.18</v>
      </c>
      <c r="C43" s="45">
        <v>2.82</v>
      </c>
    </row>
    <row r="44" spans="1:3" x14ac:dyDescent="0.25">
      <c r="A44" s="44">
        <v>33</v>
      </c>
      <c r="B44" s="45">
        <v>9.34</v>
      </c>
      <c r="C44" s="45">
        <v>2.87</v>
      </c>
    </row>
    <row r="45" spans="1:3" x14ac:dyDescent="0.25">
      <c r="A45" s="44">
        <v>34</v>
      </c>
      <c r="B45" s="45">
        <v>9.5</v>
      </c>
      <c r="C45" s="45">
        <v>2.92</v>
      </c>
    </row>
    <row r="46" spans="1:3" x14ac:dyDescent="0.25">
      <c r="A46" s="44">
        <v>35</v>
      </c>
      <c r="B46" s="45">
        <v>9.67</v>
      </c>
      <c r="C46" s="45">
        <v>2.97</v>
      </c>
    </row>
    <row r="47" spans="1:3" x14ac:dyDescent="0.25">
      <c r="A47" s="44">
        <v>36</v>
      </c>
      <c r="B47" s="45">
        <v>9.84</v>
      </c>
      <c r="C47" s="45">
        <v>3.03</v>
      </c>
    </row>
    <row r="48" spans="1:3" x14ac:dyDescent="0.25">
      <c r="A48" s="44">
        <v>37</v>
      </c>
      <c r="B48" s="45">
        <v>10.01</v>
      </c>
      <c r="C48" s="45">
        <v>3.08</v>
      </c>
    </row>
    <row r="49" spans="1:3" x14ac:dyDescent="0.25">
      <c r="A49" s="44">
        <v>38</v>
      </c>
      <c r="B49" s="45">
        <v>10.19</v>
      </c>
      <c r="C49" s="45">
        <v>3.13</v>
      </c>
    </row>
    <row r="50" spans="1:3" x14ac:dyDescent="0.25">
      <c r="A50" s="44">
        <v>39</v>
      </c>
      <c r="B50" s="45">
        <v>10.36</v>
      </c>
      <c r="C50" s="45">
        <v>3.18</v>
      </c>
    </row>
    <row r="51" spans="1:3" x14ac:dyDescent="0.25">
      <c r="A51" s="44">
        <v>40</v>
      </c>
      <c r="B51" s="45">
        <v>10.55</v>
      </c>
      <c r="C51" s="45">
        <v>3.23</v>
      </c>
    </row>
    <row r="52" spans="1:3" x14ac:dyDescent="0.25">
      <c r="A52" s="44">
        <v>41</v>
      </c>
      <c r="B52" s="45">
        <v>10.74</v>
      </c>
      <c r="C52" s="45">
        <v>3.28</v>
      </c>
    </row>
    <row r="53" spans="1:3" x14ac:dyDescent="0.25">
      <c r="A53" s="44">
        <v>42</v>
      </c>
      <c r="B53" s="45">
        <v>10.93</v>
      </c>
      <c r="C53" s="45">
        <v>3.34</v>
      </c>
    </row>
    <row r="54" spans="1:3" x14ac:dyDescent="0.25">
      <c r="A54" s="44">
        <v>43</v>
      </c>
      <c r="B54" s="45">
        <v>11.12</v>
      </c>
      <c r="C54" s="45">
        <v>3.39</v>
      </c>
    </row>
    <row r="55" spans="1:3" x14ac:dyDescent="0.25">
      <c r="A55" s="44">
        <v>44</v>
      </c>
      <c r="B55" s="45">
        <v>11.32</v>
      </c>
      <c r="C55" s="45">
        <v>3.44</v>
      </c>
    </row>
    <row r="56" spans="1:3" x14ac:dyDescent="0.25">
      <c r="A56" s="44">
        <v>45</v>
      </c>
      <c r="B56" s="45">
        <v>11.52</v>
      </c>
      <c r="C56" s="45">
        <v>3.49</v>
      </c>
    </row>
    <row r="57" spans="1:3" x14ac:dyDescent="0.25">
      <c r="A57" s="44">
        <v>46</v>
      </c>
      <c r="B57" s="45">
        <v>11.73</v>
      </c>
      <c r="C57" s="45">
        <v>3.54</v>
      </c>
    </row>
    <row r="58" spans="1:3" x14ac:dyDescent="0.25">
      <c r="A58" s="44">
        <v>47</v>
      </c>
      <c r="B58" s="45">
        <v>11.95</v>
      </c>
      <c r="C58" s="45">
        <v>3.58</v>
      </c>
    </row>
    <row r="59" spans="1:3" x14ac:dyDescent="0.25">
      <c r="A59" s="44">
        <v>48</v>
      </c>
      <c r="B59" s="45">
        <v>12.17</v>
      </c>
      <c r="C59" s="45">
        <v>3.63</v>
      </c>
    </row>
    <row r="60" spans="1:3" x14ac:dyDescent="0.25">
      <c r="A60" s="44">
        <v>49</v>
      </c>
      <c r="B60" s="45">
        <v>12.4</v>
      </c>
      <c r="C60" s="45">
        <v>3.67</v>
      </c>
    </row>
    <row r="61" spans="1:3" x14ac:dyDescent="0.25">
      <c r="A61" s="44">
        <v>50</v>
      </c>
      <c r="B61" s="45">
        <v>12.63</v>
      </c>
      <c r="C61" s="45">
        <v>3.71</v>
      </c>
    </row>
    <row r="62" spans="1:3" x14ac:dyDescent="0.25">
      <c r="A62" s="44">
        <v>51</v>
      </c>
      <c r="B62" s="45">
        <v>12.87</v>
      </c>
      <c r="C62" s="45">
        <v>3.76</v>
      </c>
    </row>
    <row r="63" spans="1:3" x14ac:dyDescent="0.25">
      <c r="A63" s="44">
        <v>52</v>
      </c>
      <c r="B63" s="45">
        <v>13.11</v>
      </c>
      <c r="C63" s="45">
        <v>3.8</v>
      </c>
    </row>
    <row r="64" spans="1:3" x14ac:dyDescent="0.25">
      <c r="A64" s="44">
        <v>53</v>
      </c>
      <c r="B64" s="45">
        <v>13.37</v>
      </c>
      <c r="C64" s="45">
        <v>3.83</v>
      </c>
    </row>
    <row r="65" spans="1:3" x14ac:dyDescent="0.25">
      <c r="A65" s="44">
        <v>54</v>
      </c>
      <c r="B65" s="45">
        <v>13.63</v>
      </c>
      <c r="C65" s="45">
        <v>3.87</v>
      </c>
    </row>
    <row r="66" spans="1:3" x14ac:dyDescent="0.25">
      <c r="A66" s="44">
        <v>55</v>
      </c>
      <c r="B66" s="45">
        <v>13.91</v>
      </c>
      <c r="C66" s="45">
        <v>3.89</v>
      </c>
    </row>
    <row r="67" spans="1:3" x14ac:dyDescent="0.25">
      <c r="A67" s="44">
        <v>56</v>
      </c>
      <c r="B67" s="45">
        <v>14.19</v>
      </c>
      <c r="C67" s="45">
        <v>3.92</v>
      </c>
    </row>
    <row r="68" spans="1:3" x14ac:dyDescent="0.25">
      <c r="A68" s="44">
        <v>57</v>
      </c>
      <c r="B68" s="45">
        <v>14.49</v>
      </c>
      <c r="C68" s="45">
        <v>3.94</v>
      </c>
    </row>
    <row r="69" spans="1:3" x14ac:dyDescent="0.25">
      <c r="A69" s="44">
        <v>58</v>
      </c>
      <c r="B69" s="45">
        <v>14.8</v>
      </c>
      <c r="C69" s="45">
        <v>3.95</v>
      </c>
    </row>
    <row r="70" spans="1:3" x14ac:dyDescent="0.25">
      <c r="A70" s="44">
        <v>59</v>
      </c>
      <c r="B70" s="45">
        <v>15.12</v>
      </c>
      <c r="C70" s="45">
        <v>3.97</v>
      </c>
    </row>
    <row r="71" spans="1:3" x14ac:dyDescent="0.25">
      <c r="A71" s="44">
        <v>60</v>
      </c>
      <c r="B71" s="45">
        <v>15.46</v>
      </c>
      <c r="C71" s="45">
        <v>3.98</v>
      </c>
    </row>
    <row r="72" spans="1:3" x14ac:dyDescent="0.25">
      <c r="A72" s="44">
        <v>61</v>
      </c>
      <c r="B72" s="45">
        <v>15.81</v>
      </c>
      <c r="C72" s="45">
        <v>3.98</v>
      </c>
    </row>
    <row r="73" spans="1:3" x14ac:dyDescent="0.25">
      <c r="A73" s="44">
        <v>62</v>
      </c>
      <c r="B73" s="45">
        <v>16.18</v>
      </c>
      <c r="C73" s="45">
        <v>3.99</v>
      </c>
    </row>
    <row r="74" spans="1:3" x14ac:dyDescent="0.25">
      <c r="A74" s="44">
        <v>63</v>
      </c>
      <c r="B74" s="45">
        <v>16.57</v>
      </c>
      <c r="C74" s="45">
        <v>3.98</v>
      </c>
    </row>
    <row r="75" spans="1:3" x14ac:dyDescent="0.25">
      <c r="A75" s="44">
        <v>64</v>
      </c>
      <c r="B75" s="45">
        <v>16.98</v>
      </c>
      <c r="C75" s="45">
        <v>3.98</v>
      </c>
    </row>
    <row r="76" spans="1:3" x14ac:dyDescent="0.25">
      <c r="A76" s="44">
        <v>65</v>
      </c>
      <c r="B76" s="45">
        <v>16.88</v>
      </c>
      <c r="C76" s="45">
        <v>3.98</v>
      </c>
    </row>
    <row r="77" spans="1:3" x14ac:dyDescent="0.25">
      <c r="A77" s="44">
        <v>66</v>
      </c>
      <c r="B77" s="45">
        <v>16.27</v>
      </c>
      <c r="C77" s="45">
        <v>3.98</v>
      </c>
    </row>
    <row r="78" spans="1:3" x14ac:dyDescent="0.25">
      <c r="A78" s="44">
        <v>67</v>
      </c>
      <c r="B78" s="45">
        <v>15.67</v>
      </c>
      <c r="C78" s="45">
        <v>3.98</v>
      </c>
    </row>
    <row r="79" spans="1:3" x14ac:dyDescent="0.25">
      <c r="A79" s="44">
        <v>68</v>
      </c>
      <c r="B79" s="45">
        <v>15.06</v>
      </c>
      <c r="C79" s="45">
        <v>3.98</v>
      </c>
    </row>
    <row r="80" spans="1:3" x14ac:dyDescent="0.25">
      <c r="A80" s="44">
        <v>69</v>
      </c>
      <c r="B80" s="45">
        <v>14.46</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DRHtKymjz8ztc5KYGjhlzJbRcLoN6+2yDIFqrPN536bCkYKP8Bkpg1XwKpP3yZhMwpQ/nyjQP54VrttDUuhyNQ==" saltValue="S8Q/FQSuzZzsogNJW7zbnw==" spinCount="100000" sheet="1" objects="1" scenarios="1"/>
  <conditionalFormatting sqref="A6:A21">
    <cfRule type="expression" dxfId="799" priority="9" stopIfTrue="1">
      <formula>MOD(ROW(),2)=0</formula>
    </cfRule>
    <cfRule type="expression" dxfId="798" priority="10" stopIfTrue="1">
      <formula>MOD(ROW(),2)&lt;&gt;0</formula>
    </cfRule>
  </conditionalFormatting>
  <conditionalFormatting sqref="B6:C21">
    <cfRule type="expression" dxfId="797" priority="11" stopIfTrue="1">
      <formula>MOD(ROW(),2)=0</formula>
    </cfRule>
    <cfRule type="expression" dxfId="796" priority="12" stopIfTrue="1">
      <formula>MOD(ROW(),2)&lt;&gt;0</formula>
    </cfRule>
  </conditionalFormatting>
  <conditionalFormatting sqref="A26:A85">
    <cfRule type="expression" dxfId="795" priority="13" stopIfTrue="1">
      <formula>MOD(ROW(),2)=0</formula>
    </cfRule>
    <cfRule type="expression" dxfId="794" priority="14" stopIfTrue="1">
      <formula>MOD(ROW(),2)&lt;&gt;0</formula>
    </cfRule>
  </conditionalFormatting>
  <conditionalFormatting sqref="B26:C85">
    <cfRule type="expression" dxfId="793" priority="15" stopIfTrue="1">
      <formula>MOD(ROW(),2)=0</formula>
    </cfRule>
    <cfRule type="expression" dxfId="792" priority="16"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3F677-D67C-463B-AB59-3A339C4AB242}">
  <sheetPr codeName="Sheet17"/>
  <dimension ref="A1:C85"/>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CETV - x-210</v>
      </c>
    </row>
    <row r="6" spans="1:3" x14ac:dyDescent="0.25">
      <c r="A6" s="41" t="s">
        <v>382</v>
      </c>
      <c r="B6" s="48" t="s">
        <v>383</v>
      </c>
      <c r="C6" s="48"/>
    </row>
    <row r="7" spans="1:3" ht="25" x14ac:dyDescent="0.25">
      <c r="A7" s="41" t="s">
        <v>384</v>
      </c>
      <c r="B7" s="48" t="s">
        <v>31</v>
      </c>
      <c r="C7" s="48"/>
    </row>
    <row r="8" spans="1:3" x14ac:dyDescent="0.25">
      <c r="A8" s="41" t="s">
        <v>125</v>
      </c>
      <c r="B8" s="48">
        <v>2015</v>
      </c>
      <c r="C8" s="48"/>
    </row>
    <row r="9" spans="1:3" x14ac:dyDescent="0.25">
      <c r="A9" s="41" t="s">
        <v>126</v>
      </c>
      <c r="B9" s="48" t="s">
        <v>137</v>
      </c>
      <c r="C9" s="48"/>
    </row>
    <row r="10" spans="1:3" ht="25" x14ac:dyDescent="0.25">
      <c r="A10" s="41" t="s">
        <v>6</v>
      </c>
      <c r="B10" s="48" t="s">
        <v>164</v>
      </c>
      <c r="C10" s="48"/>
    </row>
    <row r="11" spans="1:3" x14ac:dyDescent="0.25">
      <c r="A11" s="41" t="s">
        <v>127</v>
      </c>
      <c r="B11" s="48" t="s">
        <v>139</v>
      </c>
      <c r="C11" s="48"/>
    </row>
    <row r="12" spans="1:3" x14ac:dyDescent="0.25">
      <c r="A12" s="41" t="s">
        <v>128</v>
      </c>
      <c r="B12" s="48" t="s">
        <v>140</v>
      </c>
      <c r="C12" s="48"/>
    </row>
    <row r="13" spans="1:3" x14ac:dyDescent="0.25">
      <c r="A13" s="41" t="s">
        <v>385</v>
      </c>
      <c r="B13" s="48" t="s">
        <v>141</v>
      </c>
      <c r="C13" s="48"/>
    </row>
    <row r="14" spans="1:3" x14ac:dyDescent="0.25">
      <c r="A14" s="41" t="s">
        <v>130</v>
      </c>
      <c r="B14" s="48">
        <v>210</v>
      </c>
      <c r="C14" s="48"/>
    </row>
    <row r="15" spans="1:3" x14ac:dyDescent="0.25">
      <c r="A15" s="41" t="s">
        <v>386</v>
      </c>
      <c r="B15" s="48" t="s">
        <v>165</v>
      </c>
      <c r="C15" s="48"/>
    </row>
    <row r="16" spans="1:3" x14ac:dyDescent="0.25">
      <c r="A16" s="41" t="s">
        <v>132</v>
      </c>
      <c r="B16" s="48" t="s">
        <v>166</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390</v>
      </c>
      <c r="C26" s="58" t="s">
        <v>395</v>
      </c>
    </row>
    <row r="27" spans="1:3" x14ac:dyDescent="0.25">
      <c r="A27" s="44">
        <v>16</v>
      </c>
      <c r="B27" s="45">
        <v>6.61</v>
      </c>
      <c r="C27" s="45">
        <v>1.86</v>
      </c>
    </row>
    <row r="28" spans="1:3" x14ac:dyDescent="0.25">
      <c r="A28" s="44">
        <v>17</v>
      </c>
      <c r="B28" s="45">
        <v>6.72</v>
      </c>
      <c r="C28" s="45">
        <v>2</v>
      </c>
    </row>
    <row r="29" spans="1:3" x14ac:dyDescent="0.25">
      <c r="A29" s="44">
        <v>18</v>
      </c>
      <c r="B29" s="45">
        <v>6.84</v>
      </c>
      <c r="C29" s="45">
        <v>2.16</v>
      </c>
    </row>
    <row r="30" spans="1:3" x14ac:dyDescent="0.25">
      <c r="A30" s="44">
        <v>19</v>
      </c>
      <c r="B30" s="45">
        <v>6.96</v>
      </c>
      <c r="C30" s="45">
        <v>2.2599999999999998</v>
      </c>
    </row>
    <row r="31" spans="1:3" x14ac:dyDescent="0.25">
      <c r="A31" s="44">
        <v>20</v>
      </c>
      <c r="B31" s="45">
        <v>7.08</v>
      </c>
      <c r="C31" s="45">
        <v>2.2999999999999998</v>
      </c>
    </row>
    <row r="32" spans="1:3" x14ac:dyDescent="0.25">
      <c r="A32" s="44">
        <v>21</v>
      </c>
      <c r="B32" s="45">
        <v>7.2</v>
      </c>
      <c r="C32" s="45">
        <v>2.34</v>
      </c>
    </row>
    <row r="33" spans="1:3" x14ac:dyDescent="0.25">
      <c r="A33" s="44">
        <v>22</v>
      </c>
      <c r="B33" s="45">
        <v>7.32</v>
      </c>
      <c r="C33" s="45">
        <v>2.38</v>
      </c>
    </row>
    <row r="34" spans="1:3" x14ac:dyDescent="0.25">
      <c r="A34" s="44">
        <v>23</v>
      </c>
      <c r="B34" s="45">
        <v>7.45</v>
      </c>
      <c r="C34" s="45">
        <v>2.42</v>
      </c>
    </row>
    <row r="35" spans="1:3" x14ac:dyDescent="0.25">
      <c r="A35" s="44">
        <v>24</v>
      </c>
      <c r="B35" s="45">
        <v>7.58</v>
      </c>
      <c r="C35" s="45">
        <v>2.4700000000000002</v>
      </c>
    </row>
    <row r="36" spans="1:3" x14ac:dyDescent="0.25">
      <c r="A36" s="44">
        <v>25</v>
      </c>
      <c r="B36" s="45">
        <v>7.71</v>
      </c>
      <c r="C36" s="45">
        <v>2.5099999999999998</v>
      </c>
    </row>
    <row r="37" spans="1:3" x14ac:dyDescent="0.25">
      <c r="A37" s="44">
        <v>26</v>
      </c>
      <c r="B37" s="45">
        <v>7.84</v>
      </c>
      <c r="C37" s="45">
        <v>2.56</v>
      </c>
    </row>
    <row r="38" spans="1:3" x14ac:dyDescent="0.25">
      <c r="A38" s="44">
        <v>27</v>
      </c>
      <c r="B38" s="45">
        <v>7.98</v>
      </c>
      <c r="C38" s="45">
        <v>2.6</v>
      </c>
    </row>
    <row r="39" spans="1:3" x14ac:dyDescent="0.25">
      <c r="A39" s="44">
        <v>28</v>
      </c>
      <c r="B39" s="45">
        <v>8.1199999999999992</v>
      </c>
      <c r="C39" s="45">
        <v>2.65</v>
      </c>
    </row>
    <row r="40" spans="1:3" x14ac:dyDescent="0.25">
      <c r="A40" s="44">
        <v>29</v>
      </c>
      <c r="B40" s="45">
        <v>8.26</v>
      </c>
      <c r="C40" s="45">
        <v>2.69</v>
      </c>
    </row>
    <row r="41" spans="1:3" x14ac:dyDescent="0.25">
      <c r="A41" s="44">
        <v>30</v>
      </c>
      <c r="B41" s="45">
        <v>8.4</v>
      </c>
      <c r="C41" s="45">
        <v>2.74</v>
      </c>
    </row>
    <row r="42" spans="1:3" x14ac:dyDescent="0.25">
      <c r="A42" s="44">
        <v>31</v>
      </c>
      <c r="B42" s="45">
        <v>8.5500000000000007</v>
      </c>
      <c r="C42" s="45">
        <v>2.79</v>
      </c>
    </row>
    <row r="43" spans="1:3" x14ac:dyDescent="0.25">
      <c r="A43" s="44">
        <v>32</v>
      </c>
      <c r="B43" s="45">
        <v>8.6999999999999993</v>
      </c>
      <c r="C43" s="45">
        <v>2.84</v>
      </c>
    </row>
    <row r="44" spans="1:3" x14ac:dyDescent="0.25">
      <c r="A44" s="44">
        <v>33</v>
      </c>
      <c r="B44" s="45">
        <v>8.85</v>
      </c>
      <c r="C44" s="45">
        <v>2.89</v>
      </c>
    </row>
    <row r="45" spans="1:3" x14ac:dyDescent="0.25">
      <c r="A45" s="44">
        <v>34</v>
      </c>
      <c r="B45" s="45">
        <v>9</v>
      </c>
      <c r="C45" s="45">
        <v>2.94</v>
      </c>
    </row>
    <row r="46" spans="1:3" x14ac:dyDescent="0.25">
      <c r="A46" s="44">
        <v>35</v>
      </c>
      <c r="B46" s="45">
        <v>9.16</v>
      </c>
      <c r="C46" s="45">
        <v>2.99</v>
      </c>
    </row>
    <row r="47" spans="1:3" x14ac:dyDescent="0.25">
      <c r="A47" s="44">
        <v>36</v>
      </c>
      <c r="B47" s="45">
        <v>9.32</v>
      </c>
      <c r="C47" s="45">
        <v>3.04</v>
      </c>
    </row>
    <row r="48" spans="1:3" x14ac:dyDescent="0.25">
      <c r="A48" s="44">
        <v>37</v>
      </c>
      <c r="B48" s="45">
        <v>9.48</v>
      </c>
      <c r="C48" s="45">
        <v>3.09</v>
      </c>
    </row>
    <row r="49" spans="1:3" x14ac:dyDescent="0.25">
      <c r="A49" s="44">
        <v>38</v>
      </c>
      <c r="B49" s="45">
        <v>9.64</v>
      </c>
      <c r="C49" s="45">
        <v>3.14</v>
      </c>
    </row>
    <row r="50" spans="1:3" x14ac:dyDescent="0.25">
      <c r="A50" s="44">
        <v>39</v>
      </c>
      <c r="B50" s="45">
        <v>9.81</v>
      </c>
      <c r="C50" s="45">
        <v>3.2</v>
      </c>
    </row>
    <row r="51" spans="1:3" x14ac:dyDescent="0.25">
      <c r="A51" s="44">
        <v>40</v>
      </c>
      <c r="B51" s="45">
        <v>9.98</v>
      </c>
      <c r="C51" s="45">
        <v>3.25</v>
      </c>
    </row>
    <row r="52" spans="1:3" x14ac:dyDescent="0.25">
      <c r="A52" s="44">
        <v>41</v>
      </c>
      <c r="B52" s="45">
        <v>10.16</v>
      </c>
      <c r="C52" s="45">
        <v>3.3</v>
      </c>
    </row>
    <row r="53" spans="1:3" x14ac:dyDescent="0.25">
      <c r="A53" s="44">
        <v>42</v>
      </c>
      <c r="B53" s="45">
        <v>10.34</v>
      </c>
      <c r="C53" s="45">
        <v>3.35</v>
      </c>
    </row>
    <row r="54" spans="1:3" x14ac:dyDescent="0.25">
      <c r="A54" s="44">
        <v>43</v>
      </c>
      <c r="B54" s="45">
        <v>10.52</v>
      </c>
      <c r="C54" s="45">
        <v>3.4</v>
      </c>
    </row>
    <row r="55" spans="1:3" x14ac:dyDescent="0.25">
      <c r="A55" s="44">
        <v>44</v>
      </c>
      <c r="B55" s="45">
        <v>10.71</v>
      </c>
      <c r="C55" s="45">
        <v>3.45</v>
      </c>
    </row>
    <row r="56" spans="1:3" x14ac:dyDescent="0.25">
      <c r="A56" s="44">
        <v>45</v>
      </c>
      <c r="B56" s="45">
        <v>10.9</v>
      </c>
      <c r="C56" s="45">
        <v>3.5</v>
      </c>
    </row>
    <row r="57" spans="1:3" x14ac:dyDescent="0.25">
      <c r="A57" s="44">
        <v>46</v>
      </c>
      <c r="B57" s="45">
        <v>11.1</v>
      </c>
      <c r="C57" s="45">
        <v>3.55</v>
      </c>
    </row>
    <row r="58" spans="1:3" x14ac:dyDescent="0.25">
      <c r="A58" s="44">
        <v>47</v>
      </c>
      <c r="B58" s="45">
        <v>11.3</v>
      </c>
      <c r="C58" s="45">
        <v>3.6</v>
      </c>
    </row>
    <row r="59" spans="1:3" x14ac:dyDescent="0.25">
      <c r="A59" s="44">
        <v>48</v>
      </c>
      <c r="B59" s="45">
        <v>11.5</v>
      </c>
      <c r="C59" s="45">
        <v>3.65</v>
      </c>
    </row>
    <row r="60" spans="1:3" x14ac:dyDescent="0.25">
      <c r="A60" s="44">
        <v>49</v>
      </c>
      <c r="B60" s="45">
        <v>11.72</v>
      </c>
      <c r="C60" s="45">
        <v>3.69</v>
      </c>
    </row>
    <row r="61" spans="1:3" x14ac:dyDescent="0.25">
      <c r="A61" s="44">
        <v>50</v>
      </c>
      <c r="B61" s="45">
        <v>11.94</v>
      </c>
      <c r="C61" s="45">
        <v>3.73</v>
      </c>
    </row>
    <row r="62" spans="1:3" x14ac:dyDescent="0.25">
      <c r="A62" s="44">
        <v>51</v>
      </c>
      <c r="B62" s="45">
        <v>12.16</v>
      </c>
      <c r="C62" s="45">
        <v>3.78</v>
      </c>
    </row>
    <row r="63" spans="1:3" x14ac:dyDescent="0.25">
      <c r="A63" s="44">
        <v>52</v>
      </c>
      <c r="B63" s="45">
        <v>12.39</v>
      </c>
      <c r="C63" s="45">
        <v>3.82</v>
      </c>
    </row>
    <row r="64" spans="1:3" x14ac:dyDescent="0.25">
      <c r="A64" s="44">
        <v>53</v>
      </c>
      <c r="B64" s="45">
        <v>12.63</v>
      </c>
      <c r="C64" s="45">
        <v>3.85</v>
      </c>
    </row>
    <row r="65" spans="1:3" x14ac:dyDescent="0.25">
      <c r="A65" s="44">
        <v>54</v>
      </c>
      <c r="B65" s="45">
        <v>12.87</v>
      </c>
      <c r="C65" s="45">
        <v>3.89</v>
      </c>
    </row>
    <row r="66" spans="1:3" x14ac:dyDescent="0.25">
      <c r="A66" s="44">
        <v>55</v>
      </c>
      <c r="B66" s="45">
        <v>13.13</v>
      </c>
      <c r="C66" s="45">
        <v>3.91</v>
      </c>
    </row>
    <row r="67" spans="1:3" x14ac:dyDescent="0.25">
      <c r="A67" s="44">
        <v>56</v>
      </c>
      <c r="B67" s="45">
        <v>13.4</v>
      </c>
      <c r="C67" s="45">
        <v>3.94</v>
      </c>
    </row>
    <row r="68" spans="1:3" x14ac:dyDescent="0.25">
      <c r="A68" s="44">
        <v>57</v>
      </c>
      <c r="B68" s="45">
        <v>13.68</v>
      </c>
      <c r="C68" s="45">
        <v>3.96</v>
      </c>
    </row>
    <row r="69" spans="1:3" x14ac:dyDescent="0.25">
      <c r="A69" s="44">
        <v>58</v>
      </c>
      <c r="B69" s="45">
        <v>13.97</v>
      </c>
      <c r="C69" s="45">
        <v>3.98</v>
      </c>
    </row>
    <row r="70" spans="1:3" x14ac:dyDescent="0.25">
      <c r="A70" s="44">
        <v>59</v>
      </c>
      <c r="B70" s="45">
        <v>14.27</v>
      </c>
      <c r="C70" s="45">
        <v>3.99</v>
      </c>
    </row>
    <row r="71" spans="1:3" x14ac:dyDescent="0.25">
      <c r="A71" s="44">
        <v>60</v>
      </c>
      <c r="B71" s="45">
        <v>14.59</v>
      </c>
      <c r="C71" s="45">
        <v>4</v>
      </c>
    </row>
    <row r="72" spans="1:3" x14ac:dyDescent="0.25">
      <c r="A72" s="44">
        <v>61</v>
      </c>
      <c r="B72" s="45">
        <v>14.92</v>
      </c>
      <c r="C72" s="45">
        <v>4.01</v>
      </c>
    </row>
    <row r="73" spans="1:3" x14ac:dyDescent="0.25">
      <c r="A73" s="44">
        <v>62</v>
      </c>
      <c r="B73" s="45">
        <v>15.26</v>
      </c>
      <c r="C73" s="45">
        <v>4.01</v>
      </c>
    </row>
    <row r="74" spans="1:3" x14ac:dyDescent="0.25">
      <c r="A74" s="44">
        <v>63</v>
      </c>
      <c r="B74" s="45">
        <v>15.63</v>
      </c>
      <c r="C74" s="45">
        <v>4.01</v>
      </c>
    </row>
    <row r="75" spans="1:3" x14ac:dyDescent="0.25">
      <c r="A75" s="44">
        <v>64</v>
      </c>
      <c r="B75" s="45">
        <v>16.010000000000002</v>
      </c>
      <c r="C75" s="45">
        <v>4</v>
      </c>
    </row>
    <row r="76" spans="1:3" x14ac:dyDescent="0.25">
      <c r="A76" s="44">
        <v>65</v>
      </c>
      <c r="B76" s="45">
        <v>16.41</v>
      </c>
      <c r="C76" s="45">
        <v>3.99</v>
      </c>
    </row>
    <row r="77" spans="1:3" x14ac:dyDescent="0.25">
      <c r="A77" s="44">
        <v>66</v>
      </c>
      <c r="B77" s="45">
        <v>16.309999999999999</v>
      </c>
      <c r="C77" s="45">
        <v>3.98</v>
      </c>
    </row>
    <row r="78" spans="1:3" x14ac:dyDescent="0.25">
      <c r="A78" s="44">
        <v>67</v>
      </c>
      <c r="B78" s="45">
        <v>15.7</v>
      </c>
      <c r="C78" s="45">
        <v>3.98</v>
      </c>
    </row>
    <row r="79" spans="1:3" x14ac:dyDescent="0.25">
      <c r="A79" s="44">
        <v>68</v>
      </c>
      <c r="B79" s="45">
        <v>15.08</v>
      </c>
      <c r="C79" s="45">
        <v>3.98</v>
      </c>
    </row>
    <row r="80" spans="1:3" x14ac:dyDescent="0.25">
      <c r="A80" s="44">
        <v>69</v>
      </c>
      <c r="B80" s="45">
        <v>14.47</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LqSo8RN15a4Tw3OFwt0JwkSWTeLVmaGJZtDFmofUVULu+tZK/uLGF1aZa3trNke5+lnyayzPwexiYQ8y/50isw==" saltValue="FH01CNIGju1+/8lHR/3HyA==" spinCount="100000" sheet="1" objects="1" scenarios="1"/>
  <conditionalFormatting sqref="A6:A21">
    <cfRule type="expression" dxfId="789" priority="9" stopIfTrue="1">
      <formula>MOD(ROW(),2)=0</formula>
    </cfRule>
    <cfRule type="expression" dxfId="788" priority="10" stopIfTrue="1">
      <formula>MOD(ROW(),2)&lt;&gt;0</formula>
    </cfRule>
  </conditionalFormatting>
  <conditionalFormatting sqref="B6:C21">
    <cfRule type="expression" dxfId="787" priority="11" stopIfTrue="1">
      <formula>MOD(ROW(),2)=0</formula>
    </cfRule>
    <cfRule type="expression" dxfId="786" priority="12" stopIfTrue="1">
      <formula>MOD(ROW(),2)&lt;&gt;0</formula>
    </cfRule>
  </conditionalFormatting>
  <conditionalFormatting sqref="A26:A85">
    <cfRule type="expression" dxfId="785" priority="13" stopIfTrue="1">
      <formula>MOD(ROW(),2)=0</formula>
    </cfRule>
    <cfRule type="expression" dxfId="784" priority="14" stopIfTrue="1">
      <formula>MOD(ROW(),2)&lt;&gt;0</formula>
    </cfRule>
  </conditionalFormatting>
  <conditionalFormatting sqref="B26:C85">
    <cfRule type="expression" dxfId="783" priority="15" stopIfTrue="1">
      <formula>MOD(ROW(),2)=0</formula>
    </cfRule>
    <cfRule type="expression" dxfId="782" priority="16"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9B9D-C198-40BA-828C-E4EFBF07EBFA}">
  <sheetPr codeName="Sheet18"/>
  <dimension ref="A1:C85"/>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CETV - x-211</v>
      </c>
    </row>
    <row r="6" spans="1:3" x14ac:dyDescent="0.25">
      <c r="A6" s="41" t="s">
        <v>382</v>
      </c>
      <c r="B6" s="48" t="s">
        <v>383</v>
      </c>
      <c r="C6" s="48"/>
    </row>
    <row r="7" spans="1:3" ht="25" x14ac:dyDescent="0.25">
      <c r="A7" s="41" t="s">
        <v>384</v>
      </c>
      <c r="B7" s="48" t="s">
        <v>31</v>
      </c>
      <c r="C7" s="48"/>
    </row>
    <row r="8" spans="1:3" x14ac:dyDescent="0.25">
      <c r="A8" s="41" t="s">
        <v>125</v>
      </c>
      <c r="B8" s="48">
        <v>2015</v>
      </c>
      <c r="C8" s="48"/>
    </row>
    <row r="9" spans="1:3" x14ac:dyDescent="0.25">
      <c r="A9" s="41" t="s">
        <v>126</v>
      </c>
      <c r="B9" s="48" t="s">
        <v>137</v>
      </c>
      <c r="C9" s="48"/>
    </row>
    <row r="10" spans="1:3" ht="25" x14ac:dyDescent="0.25">
      <c r="A10" s="41" t="s">
        <v>6</v>
      </c>
      <c r="B10" s="48" t="s">
        <v>164</v>
      </c>
      <c r="C10" s="48"/>
    </row>
    <row r="11" spans="1:3" x14ac:dyDescent="0.25">
      <c r="A11" s="41" t="s">
        <v>127</v>
      </c>
      <c r="B11" s="48" t="s">
        <v>145</v>
      </c>
      <c r="C11" s="48"/>
    </row>
    <row r="12" spans="1:3" x14ac:dyDescent="0.25">
      <c r="A12" s="41" t="s">
        <v>128</v>
      </c>
      <c r="B12" s="48" t="s">
        <v>140</v>
      </c>
      <c r="C12" s="48"/>
    </row>
    <row r="13" spans="1:3" x14ac:dyDescent="0.25">
      <c r="A13" s="41" t="s">
        <v>385</v>
      </c>
      <c r="B13" s="48" t="s">
        <v>141</v>
      </c>
      <c r="C13" s="48"/>
    </row>
    <row r="14" spans="1:3" x14ac:dyDescent="0.25">
      <c r="A14" s="41" t="s">
        <v>130</v>
      </c>
      <c r="B14" s="48">
        <v>211</v>
      </c>
      <c r="C14" s="48"/>
    </row>
    <row r="15" spans="1:3" x14ac:dyDescent="0.25">
      <c r="A15" s="41" t="s">
        <v>386</v>
      </c>
      <c r="B15" s="48" t="s">
        <v>167</v>
      </c>
      <c r="C15" s="48"/>
    </row>
    <row r="16" spans="1:3" x14ac:dyDescent="0.25">
      <c r="A16" s="41" t="s">
        <v>132</v>
      </c>
      <c r="B16" s="48" t="s">
        <v>168</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390</v>
      </c>
      <c r="C26" s="58" t="s">
        <v>395</v>
      </c>
    </row>
    <row r="27" spans="1:3" x14ac:dyDescent="0.25">
      <c r="A27" s="44">
        <v>16</v>
      </c>
      <c r="B27" s="45">
        <v>6.61</v>
      </c>
      <c r="C27" s="45">
        <v>1.86</v>
      </c>
    </row>
    <row r="28" spans="1:3" x14ac:dyDescent="0.25">
      <c r="A28" s="44">
        <v>17</v>
      </c>
      <c r="B28" s="45">
        <v>6.72</v>
      </c>
      <c r="C28" s="45">
        <v>2</v>
      </c>
    </row>
    <row r="29" spans="1:3" x14ac:dyDescent="0.25">
      <c r="A29" s="44">
        <v>18</v>
      </c>
      <c r="B29" s="45">
        <v>6.84</v>
      </c>
      <c r="C29" s="45">
        <v>2.16</v>
      </c>
    </row>
    <row r="30" spans="1:3" x14ac:dyDescent="0.25">
      <c r="A30" s="44">
        <v>19</v>
      </c>
      <c r="B30" s="45">
        <v>6.96</v>
      </c>
      <c r="C30" s="45">
        <v>2.2599999999999998</v>
      </c>
    </row>
    <row r="31" spans="1:3" x14ac:dyDescent="0.25">
      <c r="A31" s="44">
        <v>20</v>
      </c>
      <c r="B31" s="45">
        <v>7.08</v>
      </c>
      <c r="C31" s="45">
        <v>2.2999999999999998</v>
      </c>
    </row>
    <row r="32" spans="1:3" x14ac:dyDescent="0.25">
      <c r="A32" s="44">
        <v>21</v>
      </c>
      <c r="B32" s="45">
        <v>7.2</v>
      </c>
      <c r="C32" s="45">
        <v>2.34</v>
      </c>
    </row>
    <row r="33" spans="1:3" x14ac:dyDescent="0.25">
      <c r="A33" s="44">
        <v>22</v>
      </c>
      <c r="B33" s="45">
        <v>7.32</v>
      </c>
      <c r="C33" s="45">
        <v>2.38</v>
      </c>
    </row>
    <row r="34" spans="1:3" x14ac:dyDescent="0.25">
      <c r="A34" s="44">
        <v>23</v>
      </c>
      <c r="B34" s="45">
        <v>7.45</v>
      </c>
      <c r="C34" s="45">
        <v>2.42</v>
      </c>
    </row>
    <row r="35" spans="1:3" x14ac:dyDescent="0.25">
      <c r="A35" s="44">
        <v>24</v>
      </c>
      <c r="B35" s="45">
        <v>7.58</v>
      </c>
      <c r="C35" s="45">
        <v>2.4700000000000002</v>
      </c>
    </row>
    <row r="36" spans="1:3" x14ac:dyDescent="0.25">
      <c r="A36" s="44">
        <v>25</v>
      </c>
      <c r="B36" s="45">
        <v>7.71</v>
      </c>
      <c r="C36" s="45">
        <v>2.5099999999999998</v>
      </c>
    </row>
    <row r="37" spans="1:3" x14ac:dyDescent="0.25">
      <c r="A37" s="44">
        <v>26</v>
      </c>
      <c r="B37" s="45">
        <v>7.84</v>
      </c>
      <c r="C37" s="45">
        <v>2.56</v>
      </c>
    </row>
    <row r="38" spans="1:3" x14ac:dyDescent="0.25">
      <c r="A38" s="44">
        <v>27</v>
      </c>
      <c r="B38" s="45">
        <v>7.98</v>
      </c>
      <c r="C38" s="45">
        <v>2.6</v>
      </c>
    </row>
    <row r="39" spans="1:3" x14ac:dyDescent="0.25">
      <c r="A39" s="44">
        <v>28</v>
      </c>
      <c r="B39" s="45">
        <v>8.1199999999999992</v>
      </c>
      <c r="C39" s="45">
        <v>2.65</v>
      </c>
    </row>
    <row r="40" spans="1:3" x14ac:dyDescent="0.25">
      <c r="A40" s="44">
        <v>29</v>
      </c>
      <c r="B40" s="45">
        <v>8.26</v>
      </c>
      <c r="C40" s="45">
        <v>2.69</v>
      </c>
    </row>
    <row r="41" spans="1:3" x14ac:dyDescent="0.25">
      <c r="A41" s="44">
        <v>30</v>
      </c>
      <c r="B41" s="45">
        <v>8.4</v>
      </c>
      <c r="C41" s="45">
        <v>2.74</v>
      </c>
    </row>
    <row r="42" spans="1:3" x14ac:dyDescent="0.25">
      <c r="A42" s="44">
        <v>31</v>
      </c>
      <c r="B42" s="45">
        <v>8.5500000000000007</v>
      </c>
      <c r="C42" s="45">
        <v>2.79</v>
      </c>
    </row>
    <row r="43" spans="1:3" x14ac:dyDescent="0.25">
      <c r="A43" s="44">
        <v>32</v>
      </c>
      <c r="B43" s="45">
        <v>8.6999999999999993</v>
      </c>
      <c r="C43" s="45">
        <v>2.84</v>
      </c>
    </row>
    <row r="44" spans="1:3" x14ac:dyDescent="0.25">
      <c r="A44" s="44">
        <v>33</v>
      </c>
      <c r="B44" s="45">
        <v>8.85</v>
      </c>
      <c r="C44" s="45">
        <v>2.89</v>
      </c>
    </row>
    <row r="45" spans="1:3" x14ac:dyDescent="0.25">
      <c r="A45" s="44">
        <v>34</v>
      </c>
      <c r="B45" s="45">
        <v>9</v>
      </c>
      <c r="C45" s="45">
        <v>2.94</v>
      </c>
    </row>
    <row r="46" spans="1:3" x14ac:dyDescent="0.25">
      <c r="A46" s="44">
        <v>35</v>
      </c>
      <c r="B46" s="45">
        <v>9.16</v>
      </c>
      <c r="C46" s="45">
        <v>2.99</v>
      </c>
    </row>
    <row r="47" spans="1:3" x14ac:dyDescent="0.25">
      <c r="A47" s="44">
        <v>36</v>
      </c>
      <c r="B47" s="45">
        <v>9.32</v>
      </c>
      <c r="C47" s="45">
        <v>3.04</v>
      </c>
    </row>
    <row r="48" spans="1:3" x14ac:dyDescent="0.25">
      <c r="A48" s="44">
        <v>37</v>
      </c>
      <c r="B48" s="45">
        <v>9.48</v>
      </c>
      <c r="C48" s="45">
        <v>3.09</v>
      </c>
    </row>
    <row r="49" spans="1:3" x14ac:dyDescent="0.25">
      <c r="A49" s="44">
        <v>38</v>
      </c>
      <c r="B49" s="45">
        <v>9.64</v>
      </c>
      <c r="C49" s="45">
        <v>3.14</v>
      </c>
    </row>
    <row r="50" spans="1:3" x14ac:dyDescent="0.25">
      <c r="A50" s="44">
        <v>39</v>
      </c>
      <c r="B50" s="45">
        <v>9.81</v>
      </c>
      <c r="C50" s="45">
        <v>3.2</v>
      </c>
    </row>
    <row r="51" spans="1:3" x14ac:dyDescent="0.25">
      <c r="A51" s="44">
        <v>40</v>
      </c>
      <c r="B51" s="45">
        <v>9.98</v>
      </c>
      <c r="C51" s="45">
        <v>3.25</v>
      </c>
    </row>
    <row r="52" spans="1:3" x14ac:dyDescent="0.25">
      <c r="A52" s="44">
        <v>41</v>
      </c>
      <c r="B52" s="45">
        <v>10.16</v>
      </c>
      <c r="C52" s="45">
        <v>3.3</v>
      </c>
    </row>
    <row r="53" spans="1:3" x14ac:dyDescent="0.25">
      <c r="A53" s="44">
        <v>42</v>
      </c>
      <c r="B53" s="45">
        <v>10.34</v>
      </c>
      <c r="C53" s="45">
        <v>3.35</v>
      </c>
    </row>
    <row r="54" spans="1:3" x14ac:dyDescent="0.25">
      <c r="A54" s="44">
        <v>43</v>
      </c>
      <c r="B54" s="45">
        <v>10.52</v>
      </c>
      <c r="C54" s="45">
        <v>3.4</v>
      </c>
    </row>
    <row r="55" spans="1:3" x14ac:dyDescent="0.25">
      <c r="A55" s="44">
        <v>44</v>
      </c>
      <c r="B55" s="45">
        <v>10.71</v>
      </c>
      <c r="C55" s="45">
        <v>3.45</v>
      </c>
    </row>
    <row r="56" spans="1:3" x14ac:dyDescent="0.25">
      <c r="A56" s="44">
        <v>45</v>
      </c>
      <c r="B56" s="45">
        <v>10.9</v>
      </c>
      <c r="C56" s="45">
        <v>3.5</v>
      </c>
    </row>
    <row r="57" spans="1:3" x14ac:dyDescent="0.25">
      <c r="A57" s="44">
        <v>46</v>
      </c>
      <c r="B57" s="45">
        <v>11.1</v>
      </c>
      <c r="C57" s="45">
        <v>3.55</v>
      </c>
    </row>
    <row r="58" spans="1:3" x14ac:dyDescent="0.25">
      <c r="A58" s="44">
        <v>47</v>
      </c>
      <c r="B58" s="45">
        <v>11.3</v>
      </c>
      <c r="C58" s="45">
        <v>3.6</v>
      </c>
    </row>
    <row r="59" spans="1:3" x14ac:dyDescent="0.25">
      <c r="A59" s="44">
        <v>48</v>
      </c>
      <c r="B59" s="45">
        <v>11.5</v>
      </c>
      <c r="C59" s="45">
        <v>3.65</v>
      </c>
    </row>
    <row r="60" spans="1:3" x14ac:dyDescent="0.25">
      <c r="A60" s="44">
        <v>49</v>
      </c>
      <c r="B60" s="45">
        <v>11.72</v>
      </c>
      <c r="C60" s="45">
        <v>3.69</v>
      </c>
    </row>
    <row r="61" spans="1:3" x14ac:dyDescent="0.25">
      <c r="A61" s="44">
        <v>50</v>
      </c>
      <c r="B61" s="45">
        <v>11.94</v>
      </c>
      <c r="C61" s="45">
        <v>3.73</v>
      </c>
    </row>
    <row r="62" spans="1:3" x14ac:dyDescent="0.25">
      <c r="A62" s="44">
        <v>51</v>
      </c>
      <c r="B62" s="45">
        <v>12.16</v>
      </c>
      <c r="C62" s="45">
        <v>3.78</v>
      </c>
    </row>
    <row r="63" spans="1:3" x14ac:dyDescent="0.25">
      <c r="A63" s="44">
        <v>52</v>
      </c>
      <c r="B63" s="45">
        <v>12.39</v>
      </c>
      <c r="C63" s="45">
        <v>3.82</v>
      </c>
    </row>
    <row r="64" spans="1:3" x14ac:dyDescent="0.25">
      <c r="A64" s="44">
        <v>53</v>
      </c>
      <c r="B64" s="45">
        <v>12.63</v>
      </c>
      <c r="C64" s="45">
        <v>3.85</v>
      </c>
    </row>
    <row r="65" spans="1:3" x14ac:dyDescent="0.25">
      <c r="A65" s="44">
        <v>54</v>
      </c>
      <c r="B65" s="45">
        <v>12.87</v>
      </c>
      <c r="C65" s="45">
        <v>3.89</v>
      </c>
    </row>
    <row r="66" spans="1:3" x14ac:dyDescent="0.25">
      <c r="A66" s="44">
        <v>55</v>
      </c>
      <c r="B66" s="45">
        <v>13.13</v>
      </c>
      <c r="C66" s="45">
        <v>3.91</v>
      </c>
    </row>
    <row r="67" spans="1:3" x14ac:dyDescent="0.25">
      <c r="A67" s="44">
        <v>56</v>
      </c>
      <c r="B67" s="45">
        <v>13.4</v>
      </c>
      <c r="C67" s="45">
        <v>3.94</v>
      </c>
    </row>
    <row r="68" spans="1:3" x14ac:dyDescent="0.25">
      <c r="A68" s="44">
        <v>57</v>
      </c>
      <c r="B68" s="45">
        <v>13.68</v>
      </c>
      <c r="C68" s="45">
        <v>3.96</v>
      </c>
    </row>
    <row r="69" spans="1:3" x14ac:dyDescent="0.25">
      <c r="A69" s="44">
        <v>58</v>
      </c>
      <c r="B69" s="45">
        <v>13.97</v>
      </c>
      <c r="C69" s="45">
        <v>3.98</v>
      </c>
    </row>
    <row r="70" spans="1:3" x14ac:dyDescent="0.25">
      <c r="A70" s="44">
        <v>59</v>
      </c>
      <c r="B70" s="45">
        <v>14.27</v>
      </c>
      <c r="C70" s="45">
        <v>3.99</v>
      </c>
    </row>
    <row r="71" spans="1:3" x14ac:dyDescent="0.25">
      <c r="A71" s="44">
        <v>60</v>
      </c>
      <c r="B71" s="45">
        <v>14.59</v>
      </c>
      <c r="C71" s="45">
        <v>4</v>
      </c>
    </row>
    <row r="72" spans="1:3" x14ac:dyDescent="0.25">
      <c r="A72" s="44">
        <v>61</v>
      </c>
      <c r="B72" s="45">
        <v>14.92</v>
      </c>
      <c r="C72" s="45">
        <v>4.01</v>
      </c>
    </row>
    <row r="73" spans="1:3" x14ac:dyDescent="0.25">
      <c r="A73" s="44">
        <v>62</v>
      </c>
      <c r="B73" s="45">
        <v>15.26</v>
      </c>
      <c r="C73" s="45">
        <v>4.01</v>
      </c>
    </row>
    <row r="74" spans="1:3" x14ac:dyDescent="0.25">
      <c r="A74" s="44">
        <v>63</v>
      </c>
      <c r="B74" s="45">
        <v>15.63</v>
      </c>
      <c r="C74" s="45">
        <v>4.01</v>
      </c>
    </row>
    <row r="75" spans="1:3" x14ac:dyDescent="0.25">
      <c r="A75" s="44">
        <v>64</v>
      </c>
      <c r="B75" s="45">
        <v>16.010000000000002</v>
      </c>
      <c r="C75" s="45">
        <v>4</v>
      </c>
    </row>
    <row r="76" spans="1:3" x14ac:dyDescent="0.25">
      <c r="A76" s="44">
        <v>65</v>
      </c>
      <c r="B76" s="45">
        <v>16.41</v>
      </c>
      <c r="C76" s="45">
        <v>3.99</v>
      </c>
    </row>
    <row r="77" spans="1:3" x14ac:dyDescent="0.25">
      <c r="A77" s="44">
        <v>66</v>
      </c>
      <c r="B77" s="45">
        <v>16.309999999999999</v>
      </c>
      <c r="C77" s="45">
        <v>3.98</v>
      </c>
    </row>
    <row r="78" spans="1:3" x14ac:dyDescent="0.25">
      <c r="A78" s="44">
        <v>67</v>
      </c>
      <c r="B78" s="45">
        <v>15.7</v>
      </c>
      <c r="C78" s="45">
        <v>3.98</v>
      </c>
    </row>
    <row r="79" spans="1:3" x14ac:dyDescent="0.25">
      <c r="A79" s="44">
        <v>68</v>
      </c>
      <c r="B79" s="45">
        <v>15.08</v>
      </c>
      <c r="C79" s="45">
        <v>3.98</v>
      </c>
    </row>
    <row r="80" spans="1:3" x14ac:dyDescent="0.25">
      <c r="A80" s="44">
        <v>69</v>
      </c>
      <c r="B80" s="45">
        <v>14.47</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GlP2WuOkQ3zPdSknIIxSgkyF8LrFDlolD0xd90EJQexOXqXv0pZmxEKtheTGEqTmfmfsUCaDsKDig5kZouHdqg==" saltValue="sW5/9LaVxrOYN+oOoGAZlA==" spinCount="100000" sheet="1" objects="1" scenarios="1"/>
  <conditionalFormatting sqref="A6:A21">
    <cfRule type="expression" dxfId="779" priority="9" stopIfTrue="1">
      <formula>MOD(ROW(),2)=0</formula>
    </cfRule>
    <cfRule type="expression" dxfId="778" priority="10" stopIfTrue="1">
      <formula>MOD(ROW(),2)&lt;&gt;0</formula>
    </cfRule>
  </conditionalFormatting>
  <conditionalFormatting sqref="B6:C21">
    <cfRule type="expression" dxfId="777" priority="11" stopIfTrue="1">
      <formula>MOD(ROW(),2)=0</formula>
    </cfRule>
    <cfRule type="expression" dxfId="776" priority="12" stopIfTrue="1">
      <formula>MOD(ROW(),2)&lt;&gt;0</formula>
    </cfRule>
  </conditionalFormatting>
  <conditionalFormatting sqref="A26:A85">
    <cfRule type="expression" dxfId="775" priority="13" stopIfTrue="1">
      <formula>MOD(ROW(),2)=0</formula>
    </cfRule>
    <cfRule type="expression" dxfId="774" priority="14" stopIfTrue="1">
      <formula>MOD(ROW(),2)&lt;&gt;0</formula>
    </cfRule>
  </conditionalFormatting>
  <conditionalFormatting sqref="B26:C85">
    <cfRule type="expression" dxfId="773" priority="15" stopIfTrue="1">
      <formula>MOD(ROW(),2)=0</formula>
    </cfRule>
    <cfRule type="expression" dxfId="772" priority="16"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900C0-EA98-4B11-9CF0-4014A5E84A60}">
  <sheetPr codeName="Sheet19"/>
  <dimension ref="A1:C85"/>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CETV - x-212</v>
      </c>
    </row>
    <row r="6" spans="1:3" x14ac:dyDescent="0.25">
      <c r="A6" s="41" t="s">
        <v>382</v>
      </c>
      <c r="B6" s="48" t="s">
        <v>383</v>
      </c>
      <c r="C6" s="48"/>
    </row>
    <row r="7" spans="1:3" ht="25" x14ac:dyDescent="0.25">
      <c r="A7" s="41" t="s">
        <v>384</v>
      </c>
      <c r="B7" s="48" t="s">
        <v>31</v>
      </c>
      <c r="C7" s="48"/>
    </row>
    <row r="8" spans="1:3" x14ac:dyDescent="0.25">
      <c r="A8" s="41" t="s">
        <v>125</v>
      </c>
      <c r="B8" s="48">
        <v>2015</v>
      </c>
      <c r="C8" s="48"/>
    </row>
    <row r="9" spans="1:3" x14ac:dyDescent="0.25">
      <c r="A9" s="41" t="s">
        <v>126</v>
      </c>
      <c r="B9" s="48" t="s">
        <v>137</v>
      </c>
      <c r="C9" s="48"/>
    </row>
    <row r="10" spans="1:3" ht="25" x14ac:dyDescent="0.25">
      <c r="A10" s="41" t="s">
        <v>6</v>
      </c>
      <c r="B10" s="48" t="s">
        <v>169</v>
      </c>
      <c r="C10" s="48"/>
    </row>
    <row r="11" spans="1:3" x14ac:dyDescent="0.25">
      <c r="A11" s="41" t="s">
        <v>127</v>
      </c>
      <c r="B11" s="48" t="s">
        <v>139</v>
      </c>
      <c r="C11" s="48"/>
    </row>
    <row r="12" spans="1:3" x14ac:dyDescent="0.25">
      <c r="A12" s="41" t="s">
        <v>128</v>
      </c>
      <c r="B12" s="48" t="s">
        <v>140</v>
      </c>
      <c r="C12" s="48"/>
    </row>
    <row r="13" spans="1:3" x14ac:dyDescent="0.25">
      <c r="A13" s="41" t="s">
        <v>385</v>
      </c>
      <c r="B13" s="48" t="s">
        <v>141</v>
      </c>
      <c r="C13" s="48"/>
    </row>
    <row r="14" spans="1:3" x14ac:dyDescent="0.25">
      <c r="A14" s="41" t="s">
        <v>130</v>
      </c>
      <c r="B14" s="48">
        <v>212</v>
      </c>
      <c r="C14" s="48"/>
    </row>
    <row r="15" spans="1:3" x14ac:dyDescent="0.25">
      <c r="A15" s="41" t="s">
        <v>386</v>
      </c>
      <c r="B15" s="48" t="s">
        <v>170</v>
      </c>
      <c r="C15" s="48"/>
    </row>
    <row r="16" spans="1:3" x14ac:dyDescent="0.25">
      <c r="A16" s="41" t="s">
        <v>132</v>
      </c>
      <c r="B16" s="48" t="s">
        <v>171</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390</v>
      </c>
      <c r="C26" s="58" t="s">
        <v>395</v>
      </c>
    </row>
    <row r="27" spans="1:3" x14ac:dyDescent="0.25">
      <c r="A27" s="44">
        <v>16</v>
      </c>
      <c r="B27" s="45">
        <v>6.26</v>
      </c>
      <c r="C27" s="45">
        <v>1.86</v>
      </c>
    </row>
    <row r="28" spans="1:3" x14ac:dyDescent="0.25">
      <c r="A28" s="44">
        <v>17</v>
      </c>
      <c r="B28" s="45">
        <v>6.37</v>
      </c>
      <c r="C28" s="45">
        <v>2.0099999999999998</v>
      </c>
    </row>
    <row r="29" spans="1:3" x14ac:dyDescent="0.25">
      <c r="A29" s="44">
        <v>18</v>
      </c>
      <c r="B29" s="45">
        <v>6.48</v>
      </c>
      <c r="C29" s="45">
        <v>2.17</v>
      </c>
    </row>
    <row r="30" spans="1:3" x14ac:dyDescent="0.25">
      <c r="A30" s="44">
        <v>19</v>
      </c>
      <c r="B30" s="45">
        <v>6.59</v>
      </c>
      <c r="C30" s="45">
        <v>2.27</v>
      </c>
    </row>
    <row r="31" spans="1:3" x14ac:dyDescent="0.25">
      <c r="A31" s="44">
        <v>20</v>
      </c>
      <c r="B31" s="45">
        <v>6.7</v>
      </c>
      <c r="C31" s="45">
        <v>2.31</v>
      </c>
    </row>
    <row r="32" spans="1:3" x14ac:dyDescent="0.25">
      <c r="A32" s="44">
        <v>21</v>
      </c>
      <c r="B32" s="45">
        <v>6.82</v>
      </c>
      <c r="C32" s="45">
        <v>2.35</v>
      </c>
    </row>
    <row r="33" spans="1:3" x14ac:dyDescent="0.25">
      <c r="A33" s="44">
        <v>22</v>
      </c>
      <c r="B33" s="45">
        <v>6.94</v>
      </c>
      <c r="C33" s="45">
        <v>2.39</v>
      </c>
    </row>
    <row r="34" spans="1:3" x14ac:dyDescent="0.25">
      <c r="A34" s="44">
        <v>23</v>
      </c>
      <c r="B34" s="45">
        <v>7.06</v>
      </c>
      <c r="C34" s="45">
        <v>2.4300000000000002</v>
      </c>
    </row>
    <row r="35" spans="1:3" x14ac:dyDescent="0.25">
      <c r="A35" s="44">
        <v>24</v>
      </c>
      <c r="B35" s="45">
        <v>7.18</v>
      </c>
      <c r="C35" s="45">
        <v>2.48</v>
      </c>
    </row>
    <row r="36" spans="1:3" x14ac:dyDescent="0.25">
      <c r="A36" s="44">
        <v>25</v>
      </c>
      <c r="B36" s="45">
        <v>7.3</v>
      </c>
      <c r="C36" s="45">
        <v>2.52</v>
      </c>
    </row>
    <row r="37" spans="1:3" x14ac:dyDescent="0.25">
      <c r="A37" s="44">
        <v>26</v>
      </c>
      <c r="B37" s="45">
        <v>7.43</v>
      </c>
      <c r="C37" s="45">
        <v>2.57</v>
      </c>
    </row>
    <row r="38" spans="1:3" x14ac:dyDescent="0.25">
      <c r="A38" s="44">
        <v>27</v>
      </c>
      <c r="B38" s="45">
        <v>7.55</v>
      </c>
      <c r="C38" s="45">
        <v>2.61</v>
      </c>
    </row>
    <row r="39" spans="1:3" x14ac:dyDescent="0.25">
      <c r="A39" s="44">
        <v>28</v>
      </c>
      <c r="B39" s="45">
        <v>7.68</v>
      </c>
      <c r="C39" s="45">
        <v>2.66</v>
      </c>
    </row>
    <row r="40" spans="1:3" x14ac:dyDescent="0.25">
      <c r="A40" s="44">
        <v>29</v>
      </c>
      <c r="B40" s="45">
        <v>7.82</v>
      </c>
      <c r="C40" s="45">
        <v>2.7</v>
      </c>
    </row>
    <row r="41" spans="1:3" x14ac:dyDescent="0.25">
      <c r="A41" s="44">
        <v>30</v>
      </c>
      <c r="B41" s="45">
        <v>7.95</v>
      </c>
      <c r="C41" s="45">
        <v>2.75</v>
      </c>
    </row>
    <row r="42" spans="1:3" x14ac:dyDescent="0.25">
      <c r="A42" s="44">
        <v>31</v>
      </c>
      <c r="B42" s="45">
        <v>8.09</v>
      </c>
      <c r="C42" s="45">
        <v>2.8</v>
      </c>
    </row>
    <row r="43" spans="1:3" x14ac:dyDescent="0.25">
      <c r="A43" s="44">
        <v>32</v>
      </c>
      <c r="B43" s="45">
        <v>8.23</v>
      </c>
      <c r="C43" s="45">
        <v>2.85</v>
      </c>
    </row>
    <row r="44" spans="1:3" x14ac:dyDescent="0.25">
      <c r="A44" s="44">
        <v>33</v>
      </c>
      <c r="B44" s="45">
        <v>8.3699999999999992</v>
      </c>
      <c r="C44" s="45">
        <v>2.9</v>
      </c>
    </row>
    <row r="45" spans="1:3" x14ac:dyDescent="0.25">
      <c r="A45" s="44">
        <v>34</v>
      </c>
      <c r="B45" s="45">
        <v>8.51</v>
      </c>
      <c r="C45" s="45">
        <v>2.95</v>
      </c>
    </row>
    <row r="46" spans="1:3" x14ac:dyDescent="0.25">
      <c r="A46" s="44">
        <v>35</v>
      </c>
      <c r="B46" s="45">
        <v>8.66</v>
      </c>
      <c r="C46" s="45">
        <v>3</v>
      </c>
    </row>
    <row r="47" spans="1:3" x14ac:dyDescent="0.25">
      <c r="A47" s="44">
        <v>36</v>
      </c>
      <c r="B47" s="45">
        <v>8.81</v>
      </c>
      <c r="C47" s="45">
        <v>3.05</v>
      </c>
    </row>
    <row r="48" spans="1:3" x14ac:dyDescent="0.25">
      <c r="A48" s="44">
        <v>37</v>
      </c>
      <c r="B48" s="45">
        <v>8.9600000000000009</v>
      </c>
      <c r="C48" s="45">
        <v>3.11</v>
      </c>
    </row>
    <row r="49" spans="1:3" x14ac:dyDescent="0.25">
      <c r="A49" s="44">
        <v>38</v>
      </c>
      <c r="B49" s="45">
        <v>9.11</v>
      </c>
      <c r="C49" s="45">
        <v>3.16</v>
      </c>
    </row>
    <row r="50" spans="1:3" x14ac:dyDescent="0.25">
      <c r="A50" s="44">
        <v>39</v>
      </c>
      <c r="B50" s="45">
        <v>9.27</v>
      </c>
      <c r="C50" s="45">
        <v>3.21</v>
      </c>
    </row>
    <row r="51" spans="1:3" x14ac:dyDescent="0.25">
      <c r="A51" s="44">
        <v>40</v>
      </c>
      <c r="B51" s="45">
        <v>9.43</v>
      </c>
      <c r="C51" s="45">
        <v>3.26</v>
      </c>
    </row>
    <row r="52" spans="1:3" x14ac:dyDescent="0.25">
      <c r="A52" s="44">
        <v>41</v>
      </c>
      <c r="B52" s="45">
        <v>9.6</v>
      </c>
      <c r="C52" s="45">
        <v>3.31</v>
      </c>
    </row>
    <row r="53" spans="1:3" x14ac:dyDescent="0.25">
      <c r="A53" s="44">
        <v>42</v>
      </c>
      <c r="B53" s="45">
        <v>9.76</v>
      </c>
      <c r="C53" s="45">
        <v>3.37</v>
      </c>
    </row>
    <row r="54" spans="1:3" x14ac:dyDescent="0.25">
      <c r="A54" s="44">
        <v>43</v>
      </c>
      <c r="B54" s="45">
        <v>9.94</v>
      </c>
      <c r="C54" s="45">
        <v>3.42</v>
      </c>
    </row>
    <row r="55" spans="1:3" x14ac:dyDescent="0.25">
      <c r="A55" s="44">
        <v>44</v>
      </c>
      <c r="B55" s="45">
        <v>10.11</v>
      </c>
      <c r="C55" s="45">
        <v>3.47</v>
      </c>
    </row>
    <row r="56" spans="1:3" x14ac:dyDescent="0.25">
      <c r="A56" s="44">
        <v>45</v>
      </c>
      <c r="B56" s="45">
        <v>10.29</v>
      </c>
      <c r="C56" s="45">
        <v>3.52</v>
      </c>
    </row>
    <row r="57" spans="1:3" x14ac:dyDescent="0.25">
      <c r="A57" s="44">
        <v>46</v>
      </c>
      <c r="B57" s="45">
        <v>10.47</v>
      </c>
      <c r="C57" s="45">
        <v>3.57</v>
      </c>
    </row>
    <row r="58" spans="1:3" x14ac:dyDescent="0.25">
      <c r="A58" s="44">
        <v>47</v>
      </c>
      <c r="B58" s="45">
        <v>10.66</v>
      </c>
      <c r="C58" s="45">
        <v>3.62</v>
      </c>
    </row>
    <row r="59" spans="1:3" x14ac:dyDescent="0.25">
      <c r="A59" s="44">
        <v>48</v>
      </c>
      <c r="B59" s="45">
        <v>10.86</v>
      </c>
      <c r="C59" s="45">
        <v>3.66</v>
      </c>
    </row>
    <row r="60" spans="1:3" x14ac:dyDescent="0.25">
      <c r="A60" s="44">
        <v>49</v>
      </c>
      <c r="B60" s="45">
        <v>11.06</v>
      </c>
      <c r="C60" s="45">
        <v>3.71</v>
      </c>
    </row>
    <row r="61" spans="1:3" x14ac:dyDescent="0.25">
      <c r="A61" s="44">
        <v>50</v>
      </c>
      <c r="B61" s="45">
        <v>11.26</v>
      </c>
      <c r="C61" s="45">
        <v>3.75</v>
      </c>
    </row>
    <row r="62" spans="1:3" x14ac:dyDescent="0.25">
      <c r="A62" s="44">
        <v>51</v>
      </c>
      <c r="B62" s="45">
        <v>11.47</v>
      </c>
      <c r="C62" s="45">
        <v>3.8</v>
      </c>
    </row>
    <row r="63" spans="1:3" x14ac:dyDescent="0.25">
      <c r="A63" s="44">
        <v>52</v>
      </c>
      <c r="B63" s="45">
        <v>11.68</v>
      </c>
      <c r="C63" s="45">
        <v>3.84</v>
      </c>
    </row>
    <row r="64" spans="1:3" x14ac:dyDescent="0.25">
      <c r="A64" s="44">
        <v>53</v>
      </c>
      <c r="B64" s="45">
        <v>11.91</v>
      </c>
      <c r="C64" s="45">
        <v>3.88</v>
      </c>
    </row>
    <row r="65" spans="1:3" x14ac:dyDescent="0.25">
      <c r="A65" s="44">
        <v>54</v>
      </c>
      <c r="B65" s="45">
        <v>12.14</v>
      </c>
      <c r="C65" s="45">
        <v>3.91</v>
      </c>
    </row>
    <row r="66" spans="1:3" x14ac:dyDescent="0.25">
      <c r="A66" s="44">
        <v>55</v>
      </c>
      <c r="B66" s="45">
        <v>12.38</v>
      </c>
      <c r="C66" s="45">
        <v>3.94</v>
      </c>
    </row>
    <row r="67" spans="1:3" x14ac:dyDescent="0.25">
      <c r="A67" s="44">
        <v>56</v>
      </c>
      <c r="B67" s="45">
        <v>12.63</v>
      </c>
      <c r="C67" s="45">
        <v>3.96</v>
      </c>
    </row>
    <row r="68" spans="1:3" x14ac:dyDescent="0.25">
      <c r="A68" s="44">
        <v>57</v>
      </c>
      <c r="B68" s="45">
        <v>12.89</v>
      </c>
      <c r="C68" s="45">
        <v>3.98</v>
      </c>
    </row>
    <row r="69" spans="1:3" x14ac:dyDescent="0.25">
      <c r="A69" s="44">
        <v>58</v>
      </c>
      <c r="B69" s="45">
        <v>13.16</v>
      </c>
      <c r="C69" s="45">
        <v>4</v>
      </c>
    </row>
    <row r="70" spans="1:3" x14ac:dyDescent="0.25">
      <c r="A70" s="44">
        <v>59</v>
      </c>
      <c r="B70" s="45">
        <v>13.45</v>
      </c>
      <c r="C70" s="45">
        <v>4.01</v>
      </c>
    </row>
    <row r="71" spans="1:3" x14ac:dyDescent="0.25">
      <c r="A71" s="44">
        <v>60</v>
      </c>
      <c r="B71" s="45">
        <v>13.74</v>
      </c>
      <c r="C71" s="45">
        <v>4.0199999999999996</v>
      </c>
    </row>
    <row r="72" spans="1:3" x14ac:dyDescent="0.25">
      <c r="A72" s="44">
        <v>61</v>
      </c>
      <c r="B72" s="45">
        <v>14.05</v>
      </c>
      <c r="C72" s="45">
        <v>4.03</v>
      </c>
    </row>
    <row r="73" spans="1:3" x14ac:dyDescent="0.25">
      <c r="A73" s="44">
        <v>62</v>
      </c>
      <c r="B73" s="45">
        <v>14.37</v>
      </c>
      <c r="C73" s="45">
        <v>4.03</v>
      </c>
    </row>
    <row r="74" spans="1:3" x14ac:dyDescent="0.25">
      <c r="A74" s="44">
        <v>63</v>
      </c>
      <c r="B74" s="45">
        <v>14.71</v>
      </c>
      <c r="C74" s="45">
        <v>4.03</v>
      </c>
    </row>
    <row r="75" spans="1:3" x14ac:dyDescent="0.25">
      <c r="A75" s="44">
        <v>64</v>
      </c>
      <c r="B75" s="45">
        <v>15.07</v>
      </c>
      <c r="C75" s="45">
        <v>4.0199999999999996</v>
      </c>
    </row>
    <row r="76" spans="1:3" x14ac:dyDescent="0.25">
      <c r="A76" s="44">
        <v>65</v>
      </c>
      <c r="B76" s="45">
        <v>15.45</v>
      </c>
      <c r="C76" s="45">
        <v>4.01</v>
      </c>
    </row>
    <row r="77" spans="1:3" x14ac:dyDescent="0.25">
      <c r="A77" s="44">
        <v>66</v>
      </c>
      <c r="B77" s="45">
        <v>15.85</v>
      </c>
      <c r="C77" s="45">
        <v>3.99</v>
      </c>
    </row>
    <row r="78" spans="1:3" x14ac:dyDescent="0.25">
      <c r="A78" s="44">
        <v>67</v>
      </c>
      <c r="B78" s="45">
        <v>15.74</v>
      </c>
      <c r="C78" s="45">
        <v>3.98</v>
      </c>
    </row>
    <row r="79" spans="1:3" x14ac:dyDescent="0.25">
      <c r="A79" s="44">
        <v>68</v>
      </c>
      <c r="B79" s="45">
        <v>15.12</v>
      </c>
      <c r="C79" s="45">
        <v>3.98</v>
      </c>
    </row>
    <row r="80" spans="1:3" x14ac:dyDescent="0.25">
      <c r="A80" s="44">
        <v>69</v>
      </c>
      <c r="B80" s="45">
        <v>14.5</v>
      </c>
      <c r="C80" s="45">
        <v>3.98</v>
      </c>
    </row>
    <row r="81" spans="1:3" x14ac:dyDescent="0.25">
      <c r="A81" s="44">
        <v>70</v>
      </c>
      <c r="B81" s="45">
        <v>13.88</v>
      </c>
      <c r="C81" s="45">
        <v>3.97</v>
      </c>
    </row>
    <row r="82" spans="1:3" x14ac:dyDescent="0.25">
      <c r="A82" s="44">
        <v>71</v>
      </c>
      <c r="B82" s="45">
        <v>13.27</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9wqKFzXa+xkOjtqX3vPMmmlpalpankz6+AftHShdJxDleqZv4yo9Zs6uCYbJomJolQ2pqKuyekr0ME+UEov59A==" saltValue="osic1Ulcq0y5vcgB65uGQw==" spinCount="100000" sheet="1" objects="1" scenarios="1"/>
  <conditionalFormatting sqref="A6:A21">
    <cfRule type="expression" dxfId="769" priority="9" stopIfTrue="1">
      <formula>MOD(ROW(),2)=0</formula>
    </cfRule>
    <cfRule type="expression" dxfId="768" priority="10" stopIfTrue="1">
      <formula>MOD(ROW(),2)&lt;&gt;0</formula>
    </cfRule>
  </conditionalFormatting>
  <conditionalFormatting sqref="B6:C21">
    <cfRule type="expression" dxfId="767" priority="11" stopIfTrue="1">
      <formula>MOD(ROW(),2)=0</formula>
    </cfRule>
    <cfRule type="expression" dxfId="766" priority="12" stopIfTrue="1">
      <formula>MOD(ROW(),2)&lt;&gt;0</formula>
    </cfRule>
  </conditionalFormatting>
  <conditionalFormatting sqref="A26:A85">
    <cfRule type="expression" dxfId="765" priority="13" stopIfTrue="1">
      <formula>MOD(ROW(),2)=0</formula>
    </cfRule>
    <cfRule type="expression" dxfId="764" priority="14" stopIfTrue="1">
      <formula>MOD(ROW(),2)&lt;&gt;0</formula>
    </cfRule>
  </conditionalFormatting>
  <conditionalFormatting sqref="B26:C85">
    <cfRule type="expression" dxfId="763" priority="15" stopIfTrue="1">
      <formula>MOD(ROW(),2)=0</formula>
    </cfRule>
    <cfRule type="expression" dxfId="762" priority="16"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550F-067B-47AD-AB37-306EC65580C1}">
  <sheetPr codeName="Sheet20"/>
  <dimension ref="A1:C85"/>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CETV - x-213</v>
      </c>
    </row>
    <row r="6" spans="1:3" x14ac:dyDescent="0.25">
      <c r="A6" s="41" t="s">
        <v>382</v>
      </c>
      <c r="B6" s="48" t="s">
        <v>383</v>
      </c>
      <c r="C6" s="48"/>
    </row>
    <row r="7" spans="1:3" ht="25" x14ac:dyDescent="0.25">
      <c r="A7" s="41" t="s">
        <v>384</v>
      </c>
      <c r="B7" s="48" t="s">
        <v>31</v>
      </c>
      <c r="C7" s="48"/>
    </row>
    <row r="8" spans="1:3" x14ac:dyDescent="0.25">
      <c r="A8" s="41" t="s">
        <v>125</v>
      </c>
      <c r="B8" s="48">
        <v>2015</v>
      </c>
      <c r="C8" s="48"/>
    </row>
    <row r="9" spans="1:3" x14ac:dyDescent="0.25">
      <c r="A9" s="41" t="s">
        <v>126</v>
      </c>
      <c r="B9" s="48" t="s">
        <v>137</v>
      </c>
      <c r="C9" s="48"/>
    </row>
    <row r="10" spans="1:3" ht="25" x14ac:dyDescent="0.25">
      <c r="A10" s="41" t="s">
        <v>6</v>
      </c>
      <c r="B10" s="48" t="s">
        <v>169</v>
      </c>
      <c r="C10" s="48"/>
    </row>
    <row r="11" spans="1:3" x14ac:dyDescent="0.25">
      <c r="A11" s="41" t="s">
        <v>127</v>
      </c>
      <c r="B11" s="48" t="s">
        <v>145</v>
      </c>
      <c r="C11" s="48"/>
    </row>
    <row r="12" spans="1:3" x14ac:dyDescent="0.25">
      <c r="A12" s="41" t="s">
        <v>128</v>
      </c>
      <c r="B12" s="48" t="s">
        <v>140</v>
      </c>
      <c r="C12" s="48"/>
    </row>
    <row r="13" spans="1:3" x14ac:dyDescent="0.25">
      <c r="A13" s="41" t="s">
        <v>385</v>
      </c>
      <c r="B13" s="48" t="s">
        <v>141</v>
      </c>
      <c r="C13" s="48"/>
    </row>
    <row r="14" spans="1:3" x14ac:dyDescent="0.25">
      <c r="A14" s="41" t="s">
        <v>130</v>
      </c>
      <c r="B14" s="48">
        <v>213</v>
      </c>
      <c r="C14" s="48"/>
    </row>
    <row r="15" spans="1:3" x14ac:dyDescent="0.25">
      <c r="A15" s="41" t="s">
        <v>386</v>
      </c>
      <c r="B15" s="48" t="s">
        <v>172</v>
      </c>
      <c r="C15" s="48"/>
    </row>
    <row r="16" spans="1:3" x14ac:dyDescent="0.25">
      <c r="A16" s="41" t="s">
        <v>132</v>
      </c>
      <c r="B16" s="48" t="s">
        <v>173</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390</v>
      </c>
      <c r="C26" s="58" t="s">
        <v>395</v>
      </c>
    </row>
    <row r="27" spans="1:3" x14ac:dyDescent="0.25">
      <c r="A27" s="44">
        <v>16</v>
      </c>
      <c r="B27" s="45">
        <v>6.26</v>
      </c>
      <c r="C27" s="45">
        <v>1.86</v>
      </c>
    </row>
    <row r="28" spans="1:3" x14ac:dyDescent="0.25">
      <c r="A28" s="44">
        <v>17</v>
      </c>
      <c r="B28" s="45">
        <v>6.37</v>
      </c>
      <c r="C28" s="45">
        <v>2.0099999999999998</v>
      </c>
    </row>
    <row r="29" spans="1:3" x14ac:dyDescent="0.25">
      <c r="A29" s="44">
        <v>18</v>
      </c>
      <c r="B29" s="45">
        <v>6.48</v>
      </c>
      <c r="C29" s="45">
        <v>2.17</v>
      </c>
    </row>
    <row r="30" spans="1:3" x14ac:dyDescent="0.25">
      <c r="A30" s="44">
        <v>19</v>
      </c>
      <c r="B30" s="45">
        <v>6.59</v>
      </c>
      <c r="C30" s="45">
        <v>2.27</v>
      </c>
    </row>
    <row r="31" spans="1:3" x14ac:dyDescent="0.25">
      <c r="A31" s="44">
        <v>20</v>
      </c>
      <c r="B31" s="45">
        <v>6.7</v>
      </c>
      <c r="C31" s="45">
        <v>2.31</v>
      </c>
    </row>
    <row r="32" spans="1:3" x14ac:dyDescent="0.25">
      <c r="A32" s="44">
        <v>21</v>
      </c>
      <c r="B32" s="45">
        <v>6.82</v>
      </c>
      <c r="C32" s="45">
        <v>2.35</v>
      </c>
    </row>
    <row r="33" spans="1:3" x14ac:dyDescent="0.25">
      <c r="A33" s="44">
        <v>22</v>
      </c>
      <c r="B33" s="45">
        <v>6.94</v>
      </c>
      <c r="C33" s="45">
        <v>2.39</v>
      </c>
    </row>
    <row r="34" spans="1:3" x14ac:dyDescent="0.25">
      <c r="A34" s="44">
        <v>23</v>
      </c>
      <c r="B34" s="45">
        <v>7.06</v>
      </c>
      <c r="C34" s="45">
        <v>2.4300000000000002</v>
      </c>
    </row>
    <row r="35" spans="1:3" x14ac:dyDescent="0.25">
      <c r="A35" s="44">
        <v>24</v>
      </c>
      <c r="B35" s="45">
        <v>7.18</v>
      </c>
      <c r="C35" s="45">
        <v>2.48</v>
      </c>
    </row>
    <row r="36" spans="1:3" x14ac:dyDescent="0.25">
      <c r="A36" s="44">
        <v>25</v>
      </c>
      <c r="B36" s="45">
        <v>7.3</v>
      </c>
      <c r="C36" s="45">
        <v>2.52</v>
      </c>
    </row>
    <row r="37" spans="1:3" x14ac:dyDescent="0.25">
      <c r="A37" s="44">
        <v>26</v>
      </c>
      <c r="B37" s="45">
        <v>7.43</v>
      </c>
      <c r="C37" s="45">
        <v>2.57</v>
      </c>
    </row>
    <row r="38" spans="1:3" x14ac:dyDescent="0.25">
      <c r="A38" s="44">
        <v>27</v>
      </c>
      <c r="B38" s="45">
        <v>7.55</v>
      </c>
      <c r="C38" s="45">
        <v>2.61</v>
      </c>
    </row>
    <row r="39" spans="1:3" x14ac:dyDescent="0.25">
      <c r="A39" s="44">
        <v>28</v>
      </c>
      <c r="B39" s="45">
        <v>7.68</v>
      </c>
      <c r="C39" s="45">
        <v>2.66</v>
      </c>
    </row>
    <row r="40" spans="1:3" x14ac:dyDescent="0.25">
      <c r="A40" s="44">
        <v>29</v>
      </c>
      <c r="B40" s="45">
        <v>7.82</v>
      </c>
      <c r="C40" s="45">
        <v>2.7</v>
      </c>
    </row>
    <row r="41" spans="1:3" x14ac:dyDescent="0.25">
      <c r="A41" s="44">
        <v>30</v>
      </c>
      <c r="B41" s="45">
        <v>7.95</v>
      </c>
      <c r="C41" s="45">
        <v>2.75</v>
      </c>
    </row>
    <row r="42" spans="1:3" x14ac:dyDescent="0.25">
      <c r="A42" s="44">
        <v>31</v>
      </c>
      <c r="B42" s="45">
        <v>8.09</v>
      </c>
      <c r="C42" s="45">
        <v>2.8</v>
      </c>
    </row>
    <row r="43" spans="1:3" x14ac:dyDescent="0.25">
      <c r="A43" s="44">
        <v>32</v>
      </c>
      <c r="B43" s="45">
        <v>8.23</v>
      </c>
      <c r="C43" s="45">
        <v>2.85</v>
      </c>
    </row>
    <row r="44" spans="1:3" x14ac:dyDescent="0.25">
      <c r="A44" s="44">
        <v>33</v>
      </c>
      <c r="B44" s="45">
        <v>8.3699999999999992</v>
      </c>
      <c r="C44" s="45">
        <v>2.9</v>
      </c>
    </row>
    <row r="45" spans="1:3" x14ac:dyDescent="0.25">
      <c r="A45" s="44">
        <v>34</v>
      </c>
      <c r="B45" s="45">
        <v>8.51</v>
      </c>
      <c r="C45" s="45">
        <v>2.95</v>
      </c>
    </row>
    <row r="46" spans="1:3" x14ac:dyDescent="0.25">
      <c r="A46" s="44">
        <v>35</v>
      </c>
      <c r="B46" s="45">
        <v>8.66</v>
      </c>
      <c r="C46" s="45">
        <v>3</v>
      </c>
    </row>
    <row r="47" spans="1:3" x14ac:dyDescent="0.25">
      <c r="A47" s="44">
        <v>36</v>
      </c>
      <c r="B47" s="45">
        <v>8.81</v>
      </c>
      <c r="C47" s="45">
        <v>3.05</v>
      </c>
    </row>
    <row r="48" spans="1:3" x14ac:dyDescent="0.25">
      <c r="A48" s="44">
        <v>37</v>
      </c>
      <c r="B48" s="45">
        <v>8.9600000000000009</v>
      </c>
      <c r="C48" s="45">
        <v>3.11</v>
      </c>
    </row>
    <row r="49" spans="1:3" x14ac:dyDescent="0.25">
      <c r="A49" s="44">
        <v>38</v>
      </c>
      <c r="B49" s="45">
        <v>9.11</v>
      </c>
      <c r="C49" s="45">
        <v>3.16</v>
      </c>
    </row>
    <row r="50" spans="1:3" x14ac:dyDescent="0.25">
      <c r="A50" s="44">
        <v>39</v>
      </c>
      <c r="B50" s="45">
        <v>9.27</v>
      </c>
      <c r="C50" s="45">
        <v>3.21</v>
      </c>
    </row>
    <row r="51" spans="1:3" x14ac:dyDescent="0.25">
      <c r="A51" s="44">
        <v>40</v>
      </c>
      <c r="B51" s="45">
        <v>9.43</v>
      </c>
      <c r="C51" s="45">
        <v>3.26</v>
      </c>
    </row>
    <row r="52" spans="1:3" x14ac:dyDescent="0.25">
      <c r="A52" s="44">
        <v>41</v>
      </c>
      <c r="B52" s="45">
        <v>9.6</v>
      </c>
      <c r="C52" s="45">
        <v>3.31</v>
      </c>
    </row>
    <row r="53" spans="1:3" x14ac:dyDescent="0.25">
      <c r="A53" s="44">
        <v>42</v>
      </c>
      <c r="B53" s="45">
        <v>9.76</v>
      </c>
      <c r="C53" s="45">
        <v>3.37</v>
      </c>
    </row>
    <row r="54" spans="1:3" x14ac:dyDescent="0.25">
      <c r="A54" s="44">
        <v>43</v>
      </c>
      <c r="B54" s="45">
        <v>9.94</v>
      </c>
      <c r="C54" s="45">
        <v>3.42</v>
      </c>
    </row>
    <row r="55" spans="1:3" x14ac:dyDescent="0.25">
      <c r="A55" s="44">
        <v>44</v>
      </c>
      <c r="B55" s="45">
        <v>10.11</v>
      </c>
      <c r="C55" s="45">
        <v>3.47</v>
      </c>
    </row>
    <row r="56" spans="1:3" x14ac:dyDescent="0.25">
      <c r="A56" s="44">
        <v>45</v>
      </c>
      <c r="B56" s="45">
        <v>10.29</v>
      </c>
      <c r="C56" s="45">
        <v>3.52</v>
      </c>
    </row>
    <row r="57" spans="1:3" x14ac:dyDescent="0.25">
      <c r="A57" s="44">
        <v>46</v>
      </c>
      <c r="B57" s="45">
        <v>10.47</v>
      </c>
      <c r="C57" s="45">
        <v>3.57</v>
      </c>
    </row>
    <row r="58" spans="1:3" x14ac:dyDescent="0.25">
      <c r="A58" s="44">
        <v>47</v>
      </c>
      <c r="B58" s="45">
        <v>10.66</v>
      </c>
      <c r="C58" s="45">
        <v>3.62</v>
      </c>
    </row>
    <row r="59" spans="1:3" x14ac:dyDescent="0.25">
      <c r="A59" s="44">
        <v>48</v>
      </c>
      <c r="B59" s="45">
        <v>10.86</v>
      </c>
      <c r="C59" s="45">
        <v>3.66</v>
      </c>
    </row>
    <row r="60" spans="1:3" x14ac:dyDescent="0.25">
      <c r="A60" s="44">
        <v>49</v>
      </c>
      <c r="B60" s="45">
        <v>11.06</v>
      </c>
      <c r="C60" s="45">
        <v>3.71</v>
      </c>
    </row>
    <row r="61" spans="1:3" x14ac:dyDescent="0.25">
      <c r="A61" s="44">
        <v>50</v>
      </c>
      <c r="B61" s="45">
        <v>11.26</v>
      </c>
      <c r="C61" s="45">
        <v>3.75</v>
      </c>
    </row>
    <row r="62" spans="1:3" x14ac:dyDescent="0.25">
      <c r="A62" s="44">
        <v>51</v>
      </c>
      <c r="B62" s="45">
        <v>11.47</v>
      </c>
      <c r="C62" s="45">
        <v>3.8</v>
      </c>
    </row>
    <row r="63" spans="1:3" x14ac:dyDescent="0.25">
      <c r="A63" s="44">
        <v>52</v>
      </c>
      <c r="B63" s="45">
        <v>11.68</v>
      </c>
      <c r="C63" s="45">
        <v>3.84</v>
      </c>
    </row>
    <row r="64" spans="1:3" x14ac:dyDescent="0.25">
      <c r="A64" s="44">
        <v>53</v>
      </c>
      <c r="B64" s="45">
        <v>11.91</v>
      </c>
      <c r="C64" s="45">
        <v>3.88</v>
      </c>
    </row>
    <row r="65" spans="1:3" x14ac:dyDescent="0.25">
      <c r="A65" s="44">
        <v>54</v>
      </c>
      <c r="B65" s="45">
        <v>12.14</v>
      </c>
      <c r="C65" s="45">
        <v>3.91</v>
      </c>
    </row>
    <row r="66" spans="1:3" x14ac:dyDescent="0.25">
      <c r="A66" s="44">
        <v>55</v>
      </c>
      <c r="B66" s="45">
        <v>12.38</v>
      </c>
      <c r="C66" s="45">
        <v>3.94</v>
      </c>
    </row>
    <row r="67" spans="1:3" x14ac:dyDescent="0.25">
      <c r="A67" s="44">
        <v>56</v>
      </c>
      <c r="B67" s="45">
        <v>12.63</v>
      </c>
      <c r="C67" s="45">
        <v>3.96</v>
      </c>
    </row>
    <row r="68" spans="1:3" x14ac:dyDescent="0.25">
      <c r="A68" s="44">
        <v>57</v>
      </c>
      <c r="B68" s="45">
        <v>12.89</v>
      </c>
      <c r="C68" s="45">
        <v>3.98</v>
      </c>
    </row>
    <row r="69" spans="1:3" x14ac:dyDescent="0.25">
      <c r="A69" s="44">
        <v>58</v>
      </c>
      <c r="B69" s="45">
        <v>13.16</v>
      </c>
      <c r="C69" s="45">
        <v>4</v>
      </c>
    </row>
    <row r="70" spans="1:3" x14ac:dyDescent="0.25">
      <c r="A70" s="44">
        <v>59</v>
      </c>
      <c r="B70" s="45">
        <v>13.45</v>
      </c>
      <c r="C70" s="45">
        <v>4.01</v>
      </c>
    </row>
    <row r="71" spans="1:3" x14ac:dyDescent="0.25">
      <c r="A71" s="44">
        <v>60</v>
      </c>
      <c r="B71" s="45">
        <v>13.74</v>
      </c>
      <c r="C71" s="45">
        <v>4.0199999999999996</v>
      </c>
    </row>
    <row r="72" spans="1:3" x14ac:dyDescent="0.25">
      <c r="A72" s="44">
        <v>61</v>
      </c>
      <c r="B72" s="45">
        <v>14.05</v>
      </c>
      <c r="C72" s="45">
        <v>4.03</v>
      </c>
    </row>
    <row r="73" spans="1:3" x14ac:dyDescent="0.25">
      <c r="A73" s="44">
        <v>62</v>
      </c>
      <c r="B73" s="45">
        <v>14.37</v>
      </c>
      <c r="C73" s="45">
        <v>4.03</v>
      </c>
    </row>
    <row r="74" spans="1:3" x14ac:dyDescent="0.25">
      <c r="A74" s="44">
        <v>63</v>
      </c>
      <c r="B74" s="45">
        <v>14.71</v>
      </c>
      <c r="C74" s="45">
        <v>4.03</v>
      </c>
    </row>
    <row r="75" spans="1:3" x14ac:dyDescent="0.25">
      <c r="A75" s="44">
        <v>64</v>
      </c>
      <c r="B75" s="45">
        <v>15.07</v>
      </c>
      <c r="C75" s="45">
        <v>4.0199999999999996</v>
      </c>
    </row>
    <row r="76" spans="1:3" x14ac:dyDescent="0.25">
      <c r="A76" s="44">
        <v>65</v>
      </c>
      <c r="B76" s="45">
        <v>15.45</v>
      </c>
      <c r="C76" s="45">
        <v>4.01</v>
      </c>
    </row>
    <row r="77" spans="1:3" x14ac:dyDescent="0.25">
      <c r="A77" s="44">
        <v>66</v>
      </c>
      <c r="B77" s="45">
        <v>15.85</v>
      </c>
      <c r="C77" s="45">
        <v>3.99</v>
      </c>
    </row>
    <row r="78" spans="1:3" x14ac:dyDescent="0.25">
      <c r="A78" s="44">
        <v>67</v>
      </c>
      <c r="B78" s="45">
        <v>15.74</v>
      </c>
      <c r="C78" s="45">
        <v>3.98</v>
      </c>
    </row>
    <row r="79" spans="1:3" x14ac:dyDescent="0.25">
      <c r="A79" s="44">
        <v>68</v>
      </c>
      <c r="B79" s="45">
        <v>15.12</v>
      </c>
      <c r="C79" s="45">
        <v>3.98</v>
      </c>
    </row>
    <row r="80" spans="1:3" x14ac:dyDescent="0.25">
      <c r="A80" s="44">
        <v>69</v>
      </c>
      <c r="B80" s="45">
        <v>14.5</v>
      </c>
      <c r="C80" s="45">
        <v>3.98</v>
      </c>
    </row>
    <row r="81" spans="1:3" x14ac:dyDescent="0.25">
      <c r="A81" s="44">
        <v>70</v>
      </c>
      <c r="B81" s="45">
        <v>13.88</v>
      </c>
      <c r="C81" s="45">
        <v>3.97</v>
      </c>
    </row>
    <row r="82" spans="1:3" x14ac:dyDescent="0.25">
      <c r="A82" s="44">
        <v>71</v>
      </c>
      <c r="B82" s="45">
        <v>13.27</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RU2NHZR7UzmZOdw8I9oF8JrsMjo5yvA65fn71/rnMh43Q4IZHbaeqZZ4nx4O/d6TwBnZfElp9wE4lWvclDgMuQ==" saltValue="g3rPIghz3P6LQcG5e35X5g==" spinCount="100000" sheet="1" objects="1" scenarios="1"/>
  <conditionalFormatting sqref="A6:A21">
    <cfRule type="expression" dxfId="759" priority="9" stopIfTrue="1">
      <formula>MOD(ROW(),2)=0</formula>
    </cfRule>
    <cfRule type="expression" dxfId="758" priority="10" stopIfTrue="1">
      <formula>MOD(ROW(),2)&lt;&gt;0</formula>
    </cfRule>
  </conditionalFormatting>
  <conditionalFormatting sqref="B6:C21">
    <cfRule type="expression" dxfId="757" priority="11" stopIfTrue="1">
      <formula>MOD(ROW(),2)=0</formula>
    </cfRule>
    <cfRule type="expression" dxfId="756" priority="12" stopIfTrue="1">
      <formula>MOD(ROW(),2)&lt;&gt;0</formula>
    </cfRule>
  </conditionalFormatting>
  <conditionalFormatting sqref="A26:A85">
    <cfRule type="expression" dxfId="755" priority="13" stopIfTrue="1">
      <formula>MOD(ROW(),2)=0</formula>
    </cfRule>
    <cfRule type="expression" dxfId="754" priority="14" stopIfTrue="1">
      <formula>MOD(ROW(),2)&lt;&gt;0</formula>
    </cfRule>
  </conditionalFormatting>
  <conditionalFormatting sqref="B26:C85">
    <cfRule type="expression" dxfId="753" priority="15" stopIfTrue="1">
      <formula>MOD(ROW(),2)=0</formula>
    </cfRule>
    <cfRule type="expression" dxfId="752" priority="16"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1F25C-AD28-4E17-BC2D-8E513A9CB2A7}">
  <sheetPr codeName="Sheet21"/>
  <dimension ref="A1:C85"/>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CETV - x-214</v>
      </c>
    </row>
    <row r="6" spans="1:3" x14ac:dyDescent="0.25">
      <c r="A6" s="41" t="s">
        <v>382</v>
      </c>
      <c r="B6" s="48" t="s">
        <v>383</v>
      </c>
      <c r="C6" s="48"/>
    </row>
    <row r="7" spans="1:3" ht="25" x14ac:dyDescent="0.25">
      <c r="A7" s="41" t="s">
        <v>384</v>
      </c>
      <c r="B7" s="48" t="s">
        <v>31</v>
      </c>
      <c r="C7" s="48"/>
    </row>
    <row r="8" spans="1:3" x14ac:dyDescent="0.25">
      <c r="A8" s="41" t="s">
        <v>125</v>
      </c>
      <c r="B8" s="48">
        <v>2015</v>
      </c>
      <c r="C8" s="48"/>
    </row>
    <row r="9" spans="1:3" x14ac:dyDescent="0.25">
      <c r="A9" s="41" t="s">
        <v>126</v>
      </c>
      <c r="B9" s="48" t="s">
        <v>137</v>
      </c>
      <c r="C9" s="48"/>
    </row>
    <row r="10" spans="1:3" ht="25" x14ac:dyDescent="0.25">
      <c r="A10" s="41" t="s">
        <v>6</v>
      </c>
      <c r="B10" s="48" t="s">
        <v>174</v>
      </c>
      <c r="C10" s="48"/>
    </row>
    <row r="11" spans="1:3" x14ac:dyDescent="0.25">
      <c r="A11" s="41" t="s">
        <v>127</v>
      </c>
      <c r="B11" s="48" t="s">
        <v>139</v>
      </c>
      <c r="C11" s="48"/>
    </row>
    <row r="12" spans="1:3" x14ac:dyDescent="0.25">
      <c r="A12" s="41" t="s">
        <v>128</v>
      </c>
      <c r="B12" s="48" t="s">
        <v>140</v>
      </c>
      <c r="C12" s="48"/>
    </row>
    <row r="13" spans="1:3" x14ac:dyDescent="0.25">
      <c r="A13" s="41" t="s">
        <v>385</v>
      </c>
      <c r="B13" s="48" t="s">
        <v>141</v>
      </c>
      <c r="C13" s="48"/>
    </row>
    <row r="14" spans="1:3" x14ac:dyDescent="0.25">
      <c r="A14" s="41" t="s">
        <v>130</v>
      </c>
      <c r="B14" s="48">
        <v>214</v>
      </c>
      <c r="C14" s="48"/>
    </row>
    <row r="15" spans="1:3" x14ac:dyDescent="0.25">
      <c r="A15" s="41" t="s">
        <v>386</v>
      </c>
      <c r="B15" s="48" t="s">
        <v>175</v>
      </c>
      <c r="C15" s="48"/>
    </row>
    <row r="16" spans="1:3" x14ac:dyDescent="0.25">
      <c r="A16" s="41" t="s">
        <v>132</v>
      </c>
      <c r="B16" s="48" t="s">
        <v>176</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390</v>
      </c>
      <c r="C26" s="58" t="s">
        <v>395</v>
      </c>
    </row>
    <row r="27" spans="1:3" x14ac:dyDescent="0.25">
      <c r="A27" s="44">
        <v>16</v>
      </c>
      <c r="B27" s="45">
        <v>5.93</v>
      </c>
      <c r="C27" s="45">
        <v>1.87</v>
      </c>
    </row>
    <row r="28" spans="1:3" x14ac:dyDescent="0.25">
      <c r="A28" s="44">
        <v>17</v>
      </c>
      <c r="B28" s="45">
        <v>6.03</v>
      </c>
      <c r="C28" s="45">
        <v>2.02</v>
      </c>
    </row>
    <row r="29" spans="1:3" x14ac:dyDescent="0.25">
      <c r="A29" s="44">
        <v>18</v>
      </c>
      <c r="B29" s="45">
        <v>6.13</v>
      </c>
      <c r="C29" s="45">
        <v>2.1800000000000002</v>
      </c>
    </row>
    <row r="30" spans="1:3" x14ac:dyDescent="0.25">
      <c r="A30" s="44">
        <v>19</v>
      </c>
      <c r="B30" s="45">
        <v>6.23</v>
      </c>
      <c r="C30" s="45">
        <v>2.2799999999999998</v>
      </c>
    </row>
    <row r="31" spans="1:3" x14ac:dyDescent="0.25">
      <c r="A31" s="44">
        <v>20</v>
      </c>
      <c r="B31" s="45">
        <v>6.34</v>
      </c>
      <c r="C31" s="45">
        <v>2.3199999999999998</v>
      </c>
    </row>
    <row r="32" spans="1:3" x14ac:dyDescent="0.25">
      <c r="A32" s="44">
        <v>21</v>
      </c>
      <c r="B32" s="45">
        <v>6.45</v>
      </c>
      <c r="C32" s="45">
        <v>2.36</v>
      </c>
    </row>
    <row r="33" spans="1:3" x14ac:dyDescent="0.25">
      <c r="A33" s="44">
        <v>22</v>
      </c>
      <c r="B33" s="45">
        <v>6.56</v>
      </c>
      <c r="C33" s="45">
        <v>2.4</v>
      </c>
    </row>
    <row r="34" spans="1:3" x14ac:dyDescent="0.25">
      <c r="A34" s="44">
        <v>23</v>
      </c>
      <c r="B34" s="45">
        <v>6.67</v>
      </c>
      <c r="C34" s="45">
        <v>2.44</v>
      </c>
    </row>
    <row r="35" spans="1:3" x14ac:dyDescent="0.25">
      <c r="A35" s="44">
        <v>24</v>
      </c>
      <c r="B35" s="45">
        <v>6.78</v>
      </c>
      <c r="C35" s="45">
        <v>2.4900000000000002</v>
      </c>
    </row>
    <row r="36" spans="1:3" x14ac:dyDescent="0.25">
      <c r="A36" s="44">
        <v>25</v>
      </c>
      <c r="B36" s="45">
        <v>6.9</v>
      </c>
      <c r="C36" s="45">
        <v>2.5299999999999998</v>
      </c>
    </row>
    <row r="37" spans="1:3" x14ac:dyDescent="0.25">
      <c r="A37" s="44">
        <v>26</v>
      </c>
      <c r="B37" s="45">
        <v>7.02</v>
      </c>
      <c r="C37" s="45">
        <v>2.58</v>
      </c>
    </row>
    <row r="38" spans="1:3" x14ac:dyDescent="0.25">
      <c r="A38" s="44">
        <v>27</v>
      </c>
      <c r="B38" s="45">
        <v>7.14</v>
      </c>
      <c r="C38" s="45">
        <v>2.62</v>
      </c>
    </row>
    <row r="39" spans="1:3" x14ac:dyDescent="0.25">
      <c r="A39" s="44">
        <v>28</v>
      </c>
      <c r="B39" s="45">
        <v>7.26</v>
      </c>
      <c r="C39" s="45">
        <v>2.67</v>
      </c>
    </row>
    <row r="40" spans="1:3" x14ac:dyDescent="0.25">
      <c r="A40" s="44">
        <v>29</v>
      </c>
      <c r="B40" s="45">
        <v>7.38</v>
      </c>
      <c r="C40" s="45">
        <v>2.71</v>
      </c>
    </row>
    <row r="41" spans="1:3" x14ac:dyDescent="0.25">
      <c r="A41" s="44">
        <v>30</v>
      </c>
      <c r="B41" s="45">
        <v>7.51</v>
      </c>
      <c r="C41" s="45">
        <v>2.76</v>
      </c>
    </row>
    <row r="42" spans="1:3" x14ac:dyDescent="0.25">
      <c r="A42" s="44">
        <v>31</v>
      </c>
      <c r="B42" s="45">
        <v>7.64</v>
      </c>
      <c r="C42" s="45">
        <v>2.81</v>
      </c>
    </row>
    <row r="43" spans="1:3" x14ac:dyDescent="0.25">
      <c r="A43" s="44">
        <v>32</v>
      </c>
      <c r="B43" s="45">
        <v>7.77</v>
      </c>
      <c r="C43" s="45">
        <v>2.86</v>
      </c>
    </row>
    <row r="44" spans="1:3" x14ac:dyDescent="0.25">
      <c r="A44" s="44">
        <v>33</v>
      </c>
      <c r="B44" s="45">
        <v>7.9</v>
      </c>
      <c r="C44" s="45">
        <v>2.91</v>
      </c>
    </row>
    <row r="45" spans="1:3" x14ac:dyDescent="0.25">
      <c r="A45" s="44">
        <v>34</v>
      </c>
      <c r="B45" s="45">
        <v>8.0299999999999994</v>
      </c>
      <c r="C45" s="45">
        <v>2.96</v>
      </c>
    </row>
    <row r="46" spans="1:3" x14ac:dyDescent="0.25">
      <c r="A46" s="44">
        <v>35</v>
      </c>
      <c r="B46" s="45">
        <v>8.17</v>
      </c>
      <c r="C46" s="45">
        <v>3.02</v>
      </c>
    </row>
    <row r="47" spans="1:3" x14ac:dyDescent="0.25">
      <c r="A47" s="44">
        <v>36</v>
      </c>
      <c r="B47" s="45">
        <v>8.31</v>
      </c>
      <c r="C47" s="45">
        <v>3.07</v>
      </c>
    </row>
    <row r="48" spans="1:3" x14ac:dyDescent="0.25">
      <c r="A48" s="44">
        <v>37</v>
      </c>
      <c r="B48" s="45">
        <v>8.4499999999999993</v>
      </c>
      <c r="C48" s="45">
        <v>3.12</v>
      </c>
    </row>
    <row r="49" spans="1:3" x14ac:dyDescent="0.25">
      <c r="A49" s="44">
        <v>38</v>
      </c>
      <c r="B49" s="45">
        <v>8.6</v>
      </c>
      <c r="C49" s="45">
        <v>3.17</v>
      </c>
    </row>
    <row r="50" spans="1:3" x14ac:dyDescent="0.25">
      <c r="A50" s="44">
        <v>39</v>
      </c>
      <c r="B50" s="45">
        <v>8.75</v>
      </c>
      <c r="C50" s="45">
        <v>3.23</v>
      </c>
    </row>
    <row r="51" spans="1:3" x14ac:dyDescent="0.25">
      <c r="A51" s="44">
        <v>40</v>
      </c>
      <c r="B51" s="45">
        <v>8.9</v>
      </c>
      <c r="C51" s="45">
        <v>3.28</v>
      </c>
    </row>
    <row r="52" spans="1:3" x14ac:dyDescent="0.25">
      <c r="A52" s="44">
        <v>41</v>
      </c>
      <c r="B52" s="45">
        <v>9.0500000000000007</v>
      </c>
      <c r="C52" s="45">
        <v>3.33</v>
      </c>
    </row>
    <row r="53" spans="1:3" x14ac:dyDescent="0.25">
      <c r="A53" s="44">
        <v>42</v>
      </c>
      <c r="B53" s="45">
        <v>9.2100000000000009</v>
      </c>
      <c r="C53" s="45">
        <v>3.38</v>
      </c>
    </row>
    <row r="54" spans="1:3" x14ac:dyDescent="0.25">
      <c r="A54" s="44">
        <v>43</v>
      </c>
      <c r="B54" s="45">
        <v>9.3699999999999992</v>
      </c>
      <c r="C54" s="45">
        <v>3.44</v>
      </c>
    </row>
    <row r="55" spans="1:3" x14ac:dyDescent="0.25">
      <c r="A55" s="44">
        <v>44</v>
      </c>
      <c r="B55" s="45">
        <v>9.5299999999999994</v>
      </c>
      <c r="C55" s="45">
        <v>3.49</v>
      </c>
    </row>
    <row r="56" spans="1:3" x14ac:dyDescent="0.25">
      <c r="A56" s="44">
        <v>45</v>
      </c>
      <c r="B56" s="45">
        <v>9.6999999999999993</v>
      </c>
      <c r="C56" s="45">
        <v>3.54</v>
      </c>
    </row>
    <row r="57" spans="1:3" x14ac:dyDescent="0.25">
      <c r="A57" s="44">
        <v>46</v>
      </c>
      <c r="B57" s="45">
        <v>9.8699999999999992</v>
      </c>
      <c r="C57" s="45">
        <v>3.59</v>
      </c>
    </row>
    <row r="58" spans="1:3" x14ac:dyDescent="0.25">
      <c r="A58" s="44">
        <v>47</v>
      </c>
      <c r="B58" s="45">
        <v>10.050000000000001</v>
      </c>
      <c r="C58" s="45">
        <v>3.64</v>
      </c>
    </row>
    <row r="59" spans="1:3" x14ac:dyDescent="0.25">
      <c r="A59" s="44">
        <v>48</v>
      </c>
      <c r="B59" s="45">
        <v>10.23</v>
      </c>
      <c r="C59" s="45">
        <v>3.68</v>
      </c>
    </row>
    <row r="60" spans="1:3" x14ac:dyDescent="0.25">
      <c r="A60" s="44">
        <v>49</v>
      </c>
      <c r="B60" s="45">
        <v>10.41</v>
      </c>
      <c r="C60" s="45">
        <v>3.73</v>
      </c>
    </row>
    <row r="61" spans="1:3" x14ac:dyDescent="0.25">
      <c r="A61" s="44">
        <v>50</v>
      </c>
      <c r="B61" s="45">
        <v>10.6</v>
      </c>
      <c r="C61" s="45">
        <v>3.77</v>
      </c>
    </row>
    <row r="62" spans="1:3" x14ac:dyDescent="0.25">
      <c r="A62" s="44">
        <v>51</v>
      </c>
      <c r="B62" s="45">
        <v>10.8</v>
      </c>
      <c r="C62" s="45">
        <v>3.82</v>
      </c>
    </row>
    <row r="63" spans="1:3" x14ac:dyDescent="0.25">
      <c r="A63" s="44">
        <v>52</v>
      </c>
      <c r="B63" s="45">
        <v>11</v>
      </c>
      <c r="C63" s="45">
        <v>3.86</v>
      </c>
    </row>
    <row r="64" spans="1:3" x14ac:dyDescent="0.25">
      <c r="A64" s="44">
        <v>53</v>
      </c>
      <c r="B64" s="45">
        <v>11.2</v>
      </c>
      <c r="C64" s="45">
        <v>3.9</v>
      </c>
    </row>
    <row r="65" spans="1:3" x14ac:dyDescent="0.25">
      <c r="A65" s="44">
        <v>54</v>
      </c>
      <c r="B65" s="45">
        <v>11.42</v>
      </c>
      <c r="C65" s="45">
        <v>3.93</v>
      </c>
    </row>
    <row r="66" spans="1:3" x14ac:dyDescent="0.25">
      <c r="A66" s="44">
        <v>55</v>
      </c>
      <c r="B66" s="45">
        <v>11.65</v>
      </c>
      <c r="C66" s="45">
        <v>3.96</v>
      </c>
    </row>
    <row r="67" spans="1:3" x14ac:dyDescent="0.25">
      <c r="A67" s="44">
        <v>56</v>
      </c>
      <c r="B67" s="45">
        <v>11.88</v>
      </c>
      <c r="C67" s="45">
        <v>3.98</v>
      </c>
    </row>
    <row r="68" spans="1:3" x14ac:dyDescent="0.25">
      <c r="A68" s="44">
        <v>57</v>
      </c>
      <c r="B68" s="45">
        <v>12.13</v>
      </c>
      <c r="C68" s="45">
        <v>4</v>
      </c>
    </row>
    <row r="69" spans="1:3" x14ac:dyDescent="0.25">
      <c r="A69" s="44">
        <v>58</v>
      </c>
      <c r="B69" s="45">
        <v>12.38</v>
      </c>
      <c r="C69" s="45">
        <v>4.0199999999999996</v>
      </c>
    </row>
    <row r="70" spans="1:3" x14ac:dyDescent="0.25">
      <c r="A70" s="44">
        <v>59</v>
      </c>
      <c r="B70" s="45">
        <v>12.64</v>
      </c>
      <c r="C70" s="45">
        <v>4.04</v>
      </c>
    </row>
    <row r="71" spans="1:3" x14ac:dyDescent="0.25">
      <c r="A71" s="44">
        <v>60</v>
      </c>
      <c r="B71" s="45">
        <v>12.92</v>
      </c>
      <c r="C71" s="45">
        <v>4.05</v>
      </c>
    </row>
    <row r="72" spans="1:3" x14ac:dyDescent="0.25">
      <c r="A72" s="44">
        <v>61</v>
      </c>
      <c r="B72" s="45">
        <v>13.2</v>
      </c>
      <c r="C72" s="45">
        <v>4.0599999999999996</v>
      </c>
    </row>
    <row r="73" spans="1:3" x14ac:dyDescent="0.25">
      <c r="A73" s="44">
        <v>62</v>
      </c>
      <c r="B73" s="45">
        <v>13.51</v>
      </c>
      <c r="C73" s="45">
        <v>4.0599999999999996</v>
      </c>
    </row>
    <row r="74" spans="1:3" x14ac:dyDescent="0.25">
      <c r="A74" s="44">
        <v>63</v>
      </c>
      <c r="B74" s="45">
        <v>13.82</v>
      </c>
      <c r="C74" s="45">
        <v>4.0599999999999996</v>
      </c>
    </row>
    <row r="75" spans="1:3" x14ac:dyDescent="0.25">
      <c r="A75" s="44">
        <v>64</v>
      </c>
      <c r="B75" s="45">
        <v>14.16</v>
      </c>
      <c r="C75" s="45">
        <v>4.05</v>
      </c>
    </row>
    <row r="76" spans="1:3" x14ac:dyDescent="0.25">
      <c r="A76" s="44">
        <v>65</v>
      </c>
      <c r="B76" s="45">
        <v>14.51</v>
      </c>
      <c r="C76" s="45">
        <v>4.04</v>
      </c>
    </row>
    <row r="77" spans="1:3" x14ac:dyDescent="0.25">
      <c r="A77" s="44">
        <v>66</v>
      </c>
      <c r="B77" s="45">
        <v>14.88</v>
      </c>
      <c r="C77" s="45">
        <v>4.0199999999999996</v>
      </c>
    </row>
    <row r="78" spans="1:3" x14ac:dyDescent="0.25">
      <c r="A78" s="44">
        <v>67</v>
      </c>
      <c r="B78" s="45">
        <v>15.28</v>
      </c>
      <c r="C78" s="45">
        <v>4</v>
      </c>
    </row>
    <row r="79" spans="1:3" x14ac:dyDescent="0.25">
      <c r="A79" s="44">
        <v>68</v>
      </c>
      <c r="B79" s="45">
        <v>15.16</v>
      </c>
      <c r="C79" s="45">
        <v>3.98</v>
      </c>
    </row>
    <row r="80" spans="1:3" x14ac:dyDescent="0.25">
      <c r="A80" s="44">
        <v>69</v>
      </c>
      <c r="B80" s="45">
        <v>14.53</v>
      </c>
      <c r="C80" s="45">
        <v>3.98</v>
      </c>
    </row>
    <row r="81" spans="1:3" x14ac:dyDescent="0.25">
      <c r="A81" s="44">
        <v>70</v>
      </c>
      <c r="B81" s="45">
        <v>13.9</v>
      </c>
      <c r="C81" s="45">
        <v>3.97</v>
      </c>
    </row>
    <row r="82" spans="1:3" x14ac:dyDescent="0.25">
      <c r="A82" s="44">
        <v>71</v>
      </c>
      <c r="B82" s="45">
        <v>13.28</v>
      </c>
      <c r="C82" s="45">
        <v>3.96</v>
      </c>
    </row>
    <row r="83" spans="1:3" x14ac:dyDescent="0.25">
      <c r="A83" s="44">
        <v>72</v>
      </c>
      <c r="B83" s="45">
        <v>12.67</v>
      </c>
      <c r="C83" s="45">
        <v>3.94</v>
      </c>
    </row>
    <row r="84" spans="1:3" x14ac:dyDescent="0.25">
      <c r="A84" s="44">
        <v>73</v>
      </c>
      <c r="B84" s="45">
        <v>12.07</v>
      </c>
      <c r="C84" s="45">
        <v>3.92</v>
      </c>
    </row>
    <row r="85" spans="1:3" x14ac:dyDescent="0.25">
      <c r="A85" s="44">
        <v>74</v>
      </c>
      <c r="B85" s="45">
        <v>11.48</v>
      </c>
      <c r="C85" s="45">
        <v>3.88</v>
      </c>
    </row>
  </sheetData>
  <sheetProtection algorithmName="SHA-512" hashValue="eYulnpEnwysSSy7lhfpy6Q0P63wGjFO8/AIcCjgWxsnpqskX17hveIwXSrATpAiFvvdU8c8LTXABhrALN/4Nfg==" saltValue="tK0E8E2zs/mTeYwdwWhDFw==" spinCount="100000" sheet="1" objects="1" scenarios="1"/>
  <conditionalFormatting sqref="A6:A21">
    <cfRule type="expression" dxfId="749" priority="9" stopIfTrue="1">
      <formula>MOD(ROW(),2)=0</formula>
    </cfRule>
    <cfRule type="expression" dxfId="748" priority="10" stopIfTrue="1">
      <formula>MOD(ROW(),2)&lt;&gt;0</formula>
    </cfRule>
  </conditionalFormatting>
  <conditionalFormatting sqref="B6:C21">
    <cfRule type="expression" dxfId="747" priority="11" stopIfTrue="1">
      <formula>MOD(ROW(),2)=0</formula>
    </cfRule>
    <cfRule type="expression" dxfId="746" priority="12" stopIfTrue="1">
      <formula>MOD(ROW(),2)&lt;&gt;0</formula>
    </cfRule>
  </conditionalFormatting>
  <conditionalFormatting sqref="A26:A85">
    <cfRule type="expression" dxfId="745" priority="13" stopIfTrue="1">
      <formula>MOD(ROW(),2)=0</formula>
    </cfRule>
    <cfRule type="expression" dxfId="744" priority="14" stopIfTrue="1">
      <formula>MOD(ROW(),2)&lt;&gt;0</formula>
    </cfRule>
  </conditionalFormatting>
  <conditionalFormatting sqref="B26:C85">
    <cfRule type="expression" dxfId="743" priority="15" stopIfTrue="1">
      <formula>MOD(ROW(),2)=0</formula>
    </cfRule>
    <cfRule type="expression" dxfId="742" priority="16"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26953125" defaultRowHeight="15.5" x14ac:dyDescent="0.35"/>
  <cols>
    <col min="1" max="1" width="16.54296875" style="12" customWidth="1"/>
    <col min="2" max="2" width="120.54296875" style="1" customWidth="1"/>
    <col min="3" max="16384" width="9.26953125" style="1"/>
  </cols>
  <sheetData>
    <row r="1" spans="1:2" ht="20" x14ac:dyDescent="0.4">
      <c r="A1" s="11" t="s">
        <v>0</v>
      </c>
    </row>
    <row r="2" spans="1:2" x14ac:dyDescent="0.35">
      <c r="A2" s="13" t="s">
        <v>1</v>
      </c>
      <c r="B2" s="3" t="str">
        <f>wb_title</f>
        <v>Fire_W - Consolidated Factor Spreadsheet</v>
      </c>
    </row>
    <row r="3" spans="1:2" x14ac:dyDescent="0.35">
      <c r="A3" s="13" t="s">
        <v>2</v>
      </c>
      <c r="B3" s="3" t="s">
        <v>7</v>
      </c>
    </row>
    <row r="6" spans="1:2" x14ac:dyDescent="0.35">
      <c r="A6" s="17" t="str">
        <f>"Purpose of the " &amp; client_name &amp; " Consolidated Factor Spreadsheet"</f>
        <v>Purpose of the WG Consolidated Factor Spreadsheet</v>
      </c>
      <c r="B6" s="7"/>
    </row>
    <row r="7" spans="1:2" x14ac:dyDescent="0.35">
      <c r="A7" s="18"/>
      <c r="B7" s="8"/>
    </row>
    <row r="8" spans="1:2" ht="108.5"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WG ('Welsh Government').  Its purpose is to set out in one place for convenience the actuarial factors provided by GAD to Welsh Government from time to time in respect of Firefighters' Pension Schemes (Wales)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Welsh Government)].</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Welsh Government or any other third party.</v>
      </c>
    </row>
    <row r="10" spans="1:2" x14ac:dyDescent="0.35">
      <c r="A10" s="18"/>
      <c r="B10" s="9" t="s">
        <v>33</v>
      </c>
    </row>
    <row r="11" spans="1:2" x14ac:dyDescent="0.35">
      <c r="A11" s="19"/>
      <c r="B11" s="10" t="s">
        <v>34</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6F8E9-9D71-4902-994A-F2E4AC16A02F}">
  <sheetPr codeName="Sheet22"/>
  <dimension ref="A1:C85"/>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CETV - x-215</v>
      </c>
    </row>
    <row r="6" spans="1:3" x14ac:dyDescent="0.25">
      <c r="A6" s="41" t="s">
        <v>382</v>
      </c>
      <c r="B6" s="48" t="s">
        <v>383</v>
      </c>
      <c r="C6" s="48"/>
    </row>
    <row r="7" spans="1:3" ht="25" x14ac:dyDescent="0.25">
      <c r="A7" s="41" t="s">
        <v>384</v>
      </c>
      <c r="B7" s="48" t="s">
        <v>31</v>
      </c>
      <c r="C7" s="48"/>
    </row>
    <row r="8" spans="1:3" x14ac:dyDescent="0.25">
      <c r="A8" s="41" t="s">
        <v>125</v>
      </c>
      <c r="B8" s="48">
        <v>2015</v>
      </c>
      <c r="C8" s="48"/>
    </row>
    <row r="9" spans="1:3" x14ac:dyDescent="0.25">
      <c r="A9" s="41" t="s">
        <v>126</v>
      </c>
      <c r="B9" s="48" t="s">
        <v>137</v>
      </c>
      <c r="C9" s="48"/>
    </row>
    <row r="10" spans="1:3" ht="25" x14ac:dyDescent="0.25">
      <c r="A10" s="41" t="s">
        <v>6</v>
      </c>
      <c r="B10" s="48" t="s">
        <v>174</v>
      </c>
      <c r="C10" s="48"/>
    </row>
    <row r="11" spans="1:3" x14ac:dyDescent="0.25">
      <c r="A11" s="41" t="s">
        <v>127</v>
      </c>
      <c r="B11" s="48" t="s">
        <v>145</v>
      </c>
      <c r="C11" s="48"/>
    </row>
    <row r="12" spans="1:3" x14ac:dyDescent="0.25">
      <c r="A12" s="41" t="s">
        <v>128</v>
      </c>
      <c r="B12" s="48" t="s">
        <v>140</v>
      </c>
      <c r="C12" s="48"/>
    </row>
    <row r="13" spans="1:3" x14ac:dyDescent="0.25">
      <c r="A13" s="41" t="s">
        <v>385</v>
      </c>
      <c r="B13" s="48" t="s">
        <v>141</v>
      </c>
      <c r="C13" s="48"/>
    </row>
    <row r="14" spans="1:3" x14ac:dyDescent="0.25">
      <c r="A14" s="41" t="s">
        <v>130</v>
      </c>
      <c r="B14" s="48">
        <v>215</v>
      </c>
      <c r="C14" s="48"/>
    </row>
    <row r="15" spans="1:3" x14ac:dyDescent="0.25">
      <c r="A15" s="41" t="s">
        <v>386</v>
      </c>
      <c r="B15" s="48" t="s">
        <v>177</v>
      </c>
      <c r="C15" s="48"/>
    </row>
    <row r="16" spans="1:3" x14ac:dyDescent="0.25">
      <c r="A16" s="41" t="s">
        <v>132</v>
      </c>
      <c r="B16" s="48" t="s">
        <v>178</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390</v>
      </c>
      <c r="C26" s="58" t="s">
        <v>395</v>
      </c>
    </row>
    <row r="27" spans="1:3" x14ac:dyDescent="0.25">
      <c r="A27" s="44">
        <v>16</v>
      </c>
      <c r="B27" s="45">
        <v>5.93</v>
      </c>
      <c r="C27" s="45">
        <v>1.87</v>
      </c>
    </row>
    <row r="28" spans="1:3" x14ac:dyDescent="0.25">
      <c r="A28" s="44">
        <v>17</v>
      </c>
      <c r="B28" s="45">
        <v>6.03</v>
      </c>
      <c r="C28" s="45">
        <v>2.02</v>
      </c>
    </row>
    <row r="29" spans="1:3" x14ac:dyDescent="0.25">
      <c r="A29" s="44">
        <v>18</v>
      </c>
      <c r="B29" s="45">
        <v>6.13</v>
      </c>
      <c r="C29" s="45">
        <v>2.1800000000000002</v>
      </c>
    </row>
    <row r="30" spans="1:3" x14ac:dyDescent="0.25">
      <c r="A30" s="44">
        <v>19</v>
      </c>
      <c r="B30" s="45">
        <v>6.23</v>
      </c>
      <c r="C30" s="45">
        <v>2.2799999999999998</v>
      </c>
    </row>
    <row r="31" spans="1:3" x14ac:dyDescent="0.25">
      <c r="A31" s="44">
        <v>20</v>
      </c>
      <c r="B31" s="45">
        <v>6.34</v>
      </c>
      <c r="C31" s="45">
        <v>2.3199999999999998</v>
      </c>
    </row>
    <row r="32" spans="1:3" x14ac:dyDescent="0.25">
      <c r="A32" s="44">
        <v>21</v>
      </c>
      <c r="B32" s="45">
        <v>6.45</v>
      </c>
      <c r="C32" s="45">
        <v>2.36</v>
      </c>
    </row>
    <row r="33" spans="1:3" x14ac:dyDescent="0.25">
      <c r="A33" s="44">
        <v>22</v>
      </c>
      <c r="B33" s="45">
        <v>6.56</v>
      </c>
      <c r="C33" s="45">
        <v>2.4</v>
      </c>
    </row>
    <row r="34" spans="1:3" x14ac:dyDescent="0.25">
      <c r="A34" s="44">
        <v>23</v>
      </c>
      <c r="B34" s="45">
        <v>6.67</v>
      </c>
      <c r="C34" s="45">
        <v>2.44</v>
      </c>
    </row>
    <row r="35" spans="1:3" x14ac:dyDescent="0.25">
      <c r="A35" s="44">
        <v>24</v>
      </c>
      <c r="B35" s="45">
        <v>6.78</v>
      </c>
      <c r="C35" s="45">
        <v>2.4900000000000002</v>
      </c>
    </row>
    <row r="36" spans="1:3" x14ac:dyDescent="0.25">
      <c r="A36" s="44">
        <v>25</v>
      </c>
      <c r="B36" s="45">
        <v>6.9</v>
      </c>
      <c r="C36" s="45">
        <v>2.5299999999999998</v>
      </c>
    </row>
    <row r="37" spans="1:3" x14ac:dyDescent="0.25">
      <c r="A37" s="44">
        <v>26</v>
      </c>
      <c r="B37" s="45">
        <v>7.02</v>
      </c>
      <c r="C37" s="45">
        <v>2.58</v>
      </c>
    </row>
    <row r="38" spans="1:3" x14ac:dyDescent="0.25">
      <c r="A38" s="44">
        <v>27</v>
      </c>
      <c r="B38" s="45">
        <v>7.14</v>
      </c>
      <c r="C38" s="45">
        <v>2.62</v>
      </c>
    </row>
    <row r="39" spans="1:3" x14ac:dyDescent="0.25">
      <c r="A39" s="44">
        <v>28</v>
      </c>
      <c r="B39" s="45">
        <v>7.26</v>
      </c>
      <c r="C39" s="45">
        <v>2.67</v>
      </c>
    </row>
    <row r="40" spans="1:3" x14ac:dyDescent="0.25">
      <c r="A40" s="44">
        <v>29</v>
      </c>
      <c r="B40" s="45">
        <v>7.38</v>
      </c>
      <c r="C40" s="45">
        <v>2.71</v>
      </c>
    </row>
    <row r="41" spans="1:3" x14ac:dyDescent="0.25">
      <c r="A41" s="44">
        <v>30</v>
      </c>
      <c r="B41" s="45">
        <v>7.51</v>
      </c>
      <c r="C41" s="45">
        <v>2.76</v>
      </c>
    </row>
    <row r="42" spans="1:3" x14ac:dyDescent="0.25">
      <c r="A42" s="44">
        <v>31</v>
      </c>
      <c r="B42" s="45">
        <v>7.64</v>
      </c>
      <c r="C42" s="45">
        <v>2.81</v>
      </c>
    </row>
    <row r="43" spans="1:3" x14ac:dyDescent="0.25">
      <c r="A43" s="44">
        <v>32</v>
      </c>
      <c r="B43" s="45">
        <v>7.77</v>
      </c>
      <c r="C43" s="45">
        <v>2.86</v>
      </c>
    </row>
    <row r="44" spans="1:3" x14ac:dyDescent="0.25">
      <c r="A44" s="44">
        <v>33</v>
      </c>
      <c r="B44" s="45">
        <v>7.9</v>
      </c>
      <c r="C44" s="45">
        <v>2.91</v>
      </c>
    </row>
    <row r="45" spans="1:3" x14ac:dyDescent="0.25">
      <c r="A45" s="44">
        <v>34</v>
      </c>
      <c r="B45" s="45">
        <v>8.0299999999999994</v>
      </c>
      <c r="C45" s="45">
        <v>2.96</v>
      </c>
    </row>
    <row r="46" spans="1:3" x14ac:dyDescent="0.25">
      <c r="A46" s="44">
        <v>35</v>
      </c>
      <c r="B46" s="45">
        <v>8.17</v>
      </c>
      <c r="C46" s="45">
        <v>3.02</v>
      </c>
    </row>
    <row r="47" spans="1:3" x14ac:dyDescent="0.25">
      <c r="A47" s="44">
        <v>36</v>
      </c>
      <c r="B47" s="45">
        <v>8.31</v>
      </c>
      <c r="C47" s="45">
        <v>3.07</v>
      </c>
    </row>
    <row r="48" spans="1:3" x14ac:dyDescent="0.25">
      <c r="A48" s="44">
        <v>37</v>
      </c>
      <c r="B48" s="45">
        <v>8.4499999999999993</v>
      </c>
      <c r="C48" s="45">
        <v>3.12</v>
      </c>
    </row>
    <row r="49" spans="1:3" x14ac:dyDescent="0.25">
      <c r="A49" s="44">
        <v>38</v>
      </c>
      <c r="B49" s="45">
        <v>8.6</v>
      </c>
      <c r="C49" s="45">
        <v>3.17</v>
      </c>
    </row>
    <row r="50" spans="1:3" x14ac:dyDescent="0.25">
      <c r="A50" s="44">
        <v>39</v>
      </c>
      <c r="B50" s="45">
        <v>8.75</v>
      </c>
      <c r="C50" s="45">
        <v>3.23</v>
      </c>
    </row>
    <row r="51" spans="1:3" x14ac:dyDescent="0.25">
      <c r="A51" s="44">
        <v>40</v>
      </c>
      <c r="B51" s="45">
        <v>8.9</v>
      </c>
      <c r="C51" s="45">
        <v>3.28</v>
      </c>
    </row>
    <row r="52" spans="1:3" x14ac:dyDescent="0.25">
      <c r="A52" s="44">
        <v>41</v>
      </c>
      <c r="B52" s="45">
        <v>9.0500000000000007</v>
      </c>
      <c r="C52" s="45">
        <v>3.33</v>
      </c>
    </row>
    <row r="53" spans="1:3" x14ac:dyDescent="0.25">
      <c r="A53" s="44">
        <v>42</v>
      </c>
      <c r="B53" s="45">
        <v>9.2100000000000009</v>
      </c>
      <c r="C53" s="45">
        <v>3.38</v>
      </c>
    </row>
    <row r="54" spans="1:3" x14ac:dyDescent="0.25">
      <c r="A54" s="44">
        <v>43</v>
      </c>
      <c r="B54" s="45">
        <v>9.3699999999999992</v>
      </c>
      <c r="C54" s="45">
        <v>3.44</v>
      </c>
    </row>
    <row r="55" spans="1:3" x14ac:dyDescent="0.25">
      <c r="A55" s="44">
        <v>44</v>
      </c>
      <c r="B55" s="45">
        <v>9.5299999999999994</v>
      </c>
      <c r="C55" s="45">
        <v>3.49</v>
      </c>
    </row>
    <row r="56" spans="1:3" x14ac:dyDescent="0.25">
      <c r="A56" s="44">
        <v>45</v>
      </c>
      <c r="B56" s="45">
        <v>9.6999999999999993</v>
      </c>
      <c r="C56" s="45">
        <v>3.54</v>
      </c>
    </row>
    <row r="57" spans="1:3" x14ac:dyDescent="0.25">
      <c r="A57" s="44">
        <v>46</v>
      </c>
      <c r="B57" s="45">
        <v>9.8699999999999992</v>
      </c>
      <c r="C57" s="45">
        <v>3.59</v>
      </c>
    </row>
    <row r="58" spans="1:3" x14ac:dyDescent="0.25">
      <c r="A58" s="44">
        <v>47</v>
      </c>
      <c r="B58" s="45">
        <v>10.050000000000001</v>
      </c>
      <c r="C58" s="45">
        <v>3.64</v>
      </c>
    </row>
    <row r="59" spans="1:3" x14ac:dyDescent="0.25">
      <c r="A59" s="44">
        <v>48</v>
      </c>
      <c r="B59" s="45">
        <v>10.23</v>
      </c>
      <c r="C59" s="45">
        <v>3.68</v>
      </c>
    </row>
    <row r="60" spans="1:3" x14ac:dyDescent="0.25">
      <c r="A60" s="44">
        <v>49</v>
      </c>
      <c r="B60" s="45">
        <v>10.41</v>
      </c>
      <c r="C60" s="45">
        <v>3.73</v>
      </c>
    </row>
    <row r="61" spans="1:3" x14ac:dyDescent="0.25">
      <c r="A61" s="44">
        <v>50</v>
      </c>
      <c r="B61" s="45">
        <v>10.6</v>
      </c>
      <c r="C61" s="45">
        <v>3.77</v>
      </c>
    </row>
    <row r="62" spans="1:3" x14ac:dyDescent="0.25">
      <c r="A62" s="44">
        <v>51</v>
      </c>
      <c r="B62" s="45">
        <v>10.8</v>
      </c>
      <c r="C62" s="45">
        <v>3.82</v>
      </c>
    </row>
    <row r="63" spans="1:3" x14ac:dyDescent="0.25">
      <c r="A63" s="44">
        <v>52</v>
      </c>
      <c r="B63" s="45">
        <v>11</v>
      </c>
      <c r="C63" s="45">
        <v>3.86</v>
      </c>
    </row>
    <row r="64" spans="1:3" x14ac:dyDescent="0.25">
      <c r="A64" s="44">
        <v>53</v>
      </c>
      <c r="B64" s="45">
        <v>11.2</v>
      </c>
      <c r="C64" s="45">
        <v>3.9</v>
      </c>
    </row>
    <row r="65" spans="1:3" x14ac:dyDescent="0.25">
      <c r="A65" s="44">
        <v>54</v>
      </c>
      <c r="B65" s="45">
        <v>11.42</v>
      </c>
      <c r="C65" s="45">
        <v>3.93</v>
      </c>
    </row>
    <row r="66" spans="1:3" x14ac:dyDescent="0.25">
      <c r="A66" s="44">
        <v>55</v>
      </c>
      <c r="B66" s="45">
        <v>11.65</v>
      </c>
      <c r="C66" s="45">
        <v>3.96</v>
      </c>
    </row>
    <row r="67" spans="1:3" x14ac:dyDescent="0.25">
      <c r="A67" s="44">
        <v>56</v>
      </c>
      <c r="B67" s="45">
        <v>11.88</v>
      </c>
      <c r="C67" s="45">
        <v>3.98</v>
      </c>
    </row>
    <row r="68" spans="1:3" x14ac:dyDescent="0.25">
      <c r="A68" s="44">
        <v>57</v>
      </c>
      <c r="B68" s="45">
        <v>12.13</v>
      </c>
      <c r="C68" s="45">
        <v>4</v>
      </c>
    </row>
    <row r="69" spans="1:3" x14ac:dyDescent="0.25">
      <c r="A69" s="44">
        <v>58</v>
      </c>
      <c r="B69" s="45">
        <v>12.38</v>
      </c>
      <c r="C69" s="45">
        <v>4.0199999999999996</v>
      </c>
    </row>
    <row r="70" spans="1:3" x14ac:dyDescent="0.25">
      <c r="A70" s="44">
        <v>59</v>
      </c>
      <c r="B70" s="45">
        <v>12.64</v>
      </c>
      <c r="C70" s="45">
        <v>4.04</v>
      </c>
    </row>
    <row r="71" spans="1:3" x14ac:dyDescent="0.25">
      <c r="A71" s="44">
        <v>60</v>
      </c>
      <c r="B71" s="45">
        <v>12.92</v>
      </c>
      <c r="C71" s="45">
        <v>4.05</v>
      </c>
    </row>
    <row r="72" spans="1:3" x14ac:dyDescent="0.25">
      <c r="A72" s="44">
        <v>61</v>
      </c>
      <c r="B72" s="45">
        <v>13.2</v>
      </c>
      <c r="C72" s="45">
        <v>4.0599999999999996</v>
      </c>
    </row>
    <row r="73" spans="1:3" x14ac:dyDescent="0.25">
      <c r="A73" s="44">
        <v>62</v>
      </c>
      <c r="B73" s="45">
        <v>13.51</v>
      </c>
      <c r="C73" s="45">
        <v>4.0599999999999996</v>
      </c>
    </row>
    <row r="74" spans="1:3" x14ac:dyDescent="0.25">
      <c r="A74" s="44">
        <v>63</v>
      </c>
      <c r="B74" s="45">
        <v>13.82</v>
      </c>
      <c r="C74" s="45">
        <v>4.0599999999999996</v>
      </c>
    </row>
    <row r="75" spans="1:3" x14ac:dyDescent="0.25">
      <c r="A75" s="44">
        <v>64</v>
      </c>
      <c r="B75" s="45">
        <v>14.16</v>
      </c>
      <c r="C75" s="45">
        <v>4.05</v>
      </c>
    </row>
    <row r="76" spans="1:3" x14ac:dyDescent="0.25">
      <c r="A76" s="44">
        <v>65</v>
      </c>
      <c r="B76" s="45">
        <v>14.51</v>
      </c>
      <c r="C76" s="45">
        <v>4.04</v>
      </c>
    </row>
    <row r="77" spans="1:3" x14ac:dyDescent="0.25">
      <c r="A77" s="44">
        <v>66</v>
      </c>
      <c r="B77" s="45">
        <v>14.88</v>
      </c>
      <c r="C77" s="45">
        <v>4.0199999999999996</v>
      </c>
    </row>
    <row r="78" spans="1:3" x14ac:dyDescent="0.25">
      <c r="A78" s="44">
        <v>67</v>
      </c>
      <c r="B78" s="45">
        <v>15.28</v>
      </c>
      <c r="C78" s="45">
        <v>4</v>
      </c>
    </row>
    <row r="79" spans="1:3" x14ac:dyDescent="0.25">
      <c r="A79" s="44">
        <v>68</v>
      </c>
      <c r="B79" s="45">
        <v>15.16</v>
      </c>
      <c r="C79" s="45">
        <v>3.98</v>
      </c>
    </row>
    <row r="80" spans="1:3" x14ac:dyDescent="0.25">
      <c r="A80" s="44">
        <v>69</v>
      </c>
      <c r="B80" s="45">
        <v>14.53</v>
      </c>
      <c r="C80" s="45">
        <v>3.98</v>
      </c>
    </row>
    <row r="81" spans="1:3" x14ac:dyDescent="0.25">
      <c r="A81" s="44">
        <v>70</v>
      </c>
      <c r="B81" s="45">
        <v>13.9</v>
      </c>
      <c r="C81" s="45">
        <v>3.97</v>
      </c>
    </row>
    <row r="82" spans="1:3" x14ac:dyDescent="0.25">
      <c r="A82" s="44">
        <v>71</v>
      </c>
      <c r="B82" s="45">
        <v>13.28</v>
      </c>
      <c r="C82" s="45">
        <v>3.96</v>
      </c>
    </row>
    <row r="83" spans="1:3" x14ac:dyDescent="0.25">
      <c r="A83" s="44">
        <v>72</v>
      </c>
      <c r="B83" s="45">
        <v>12.67</v>
      </c>
      <c r="C83" s="45">
        <v>3.94</v>
      </c>
    </row>
    <row r="84" spans="1:3" x14ac:dyDescent="0.25">
      <c r="A84" s="44">
        <v>73</v>
      </c>
      <c r="B84" s="45">
        <v>12.07</v>
      </c>
      <c r="C84" s="45">
        <v>3.92</v>
      </c>
    </row>
    <row r="85" spans="1:3" x14ac:dyDescent="0.25">
      <c r="A85" s="44">
        <v>74</v>
      </c>
      <c r="B85" s="45">
        <v>11.48</v>
      </c>
      <c r="C85" s="45">
        <v>3.88</v>
      </c>
    </row>
  </sheetData>
  <sheetProtection algorithmName="SHA-512" hashValue="gQ5BhDz/o3095Qdmd9v7UZ34YDZCyqgfTEMYgbX7/Na8RKssmaGVZ9X7N8ZqAbeD6mFPTHwuVfTQh4jI/tXXsg==" saltValue="q6rPOD9zngd2noFq0NbjCA==" spinCount="100000" sheet="1" objects="1" scenarios="1"/>
  <conditionalFormatting sqref="A6:A21">
    <cfRule type="expression" dxfId="739" priority="9" stopIfTrue="1">
      <formula>MOD(ROW(),2)=0</formula>
    </cfRule>
    <cfRule type="expression" dxfId="738" priority="10" stopIfTrue="1">
      <formula>MOD(ROW(),2)&lt;&gt;0</formula>
    </cfRule>
  </conditionalFormatting>
  <conditionalFormatting sqref="B6:C21">
    <cfRule type="expression" dxfId="737" priority="11" stopIfTrue="1">
      <formula>MOD(ROW(),2)=0</formula>
    </cfRule>
    <cfRule type="expression" dxfId="736" priority="12" stopIfTrue="1">
      <formula>MOD(ROW(),2)&lt;&gt;0</formula>
    </cfRule>
  </conditionalFormatting>
  <conditionalFormatting sqref="A26:A85">
    <cfRule type="expression" dxfId="735" priority="13" stopIfTrue="1">
      <formula>MOD(ROW(),2)=0</formula>
    </cfRule>
    <cfRule type="expression" dxfId="734" priority="14" stopIfTrue="1">
      <formula>MOD(ROW(),2)&lt;&gt;0</formula>
    </cfRule>
  </conditionalFormatting>
  <conditionalFormatting sqref="B26:C85">
    <cfRule type="expression" dxfId="733" priority="15" stopIfTrue="1">
      <formula>MOD(ROW(),2)=0</formula>
    </cfRule>
    <cfRule type="expression" dxfId="732" priority="16"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61783-97D2-41E5-93E8-4ECAD7BDC007}">
  <sheetPr codeName="Sheet23"/>
  <dimension ref="A1:C68"/>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TV In (non-club) - x-220</v>
      </c>
    </row>
    <row r="6" spans="1:3" x14ac:dyDescent="0.25">
      <c r="A6" s="41" t="s">
        <v>382</v>
      </c>
      <c r="B6" s="48" t="s">
        <v>383</v>
      </c>
      <c r="C6" s="48"/>
    </row>
    <row r="7" spans="1:3" x14ac:dyDescent="0.25">
      <c r="A7" s="41" t="s">
        <v>384</v>
      </c>
      <c r="B7" s="48" t="s">
        <v>32</v>
      </c>
      <c r="C7" s="48"/>
    </row>
    <row r="8" spans="1:3" x14ac:dyDescent="0.25">
      <c r="A8" s="41" t="s">
        <v>125</v>
      </c>
      <c r="B8" s="48">
        <v>2015</v>
      </c>
      <c r="C8" s="48"/>
    </row>
    <row r="9" spans="1:3" x14ac:dyDescent="0.25">
      <c r="A9" s="41" t="s">
        <v>126</v>
      </c>
      <c r="B9" s="48" t="s">
        <v>179</v>
      </c>
      <c r="C9" s="48"/>
    </row>
    <row r="10" spans="1:3" ht="25" x14ac:dyDescent="0.25">
      <c r="A10" s="41" t="s">
        <v>6</v>
      </c>
      <c r="B10" s="48" t="s">
        <v>180</v>
      </c>
      <c r="C10" s="48"/>
    </row>
    <row r="11" spans="1:3" x14ac:dyDescent="0.25">
      <c r="A11" s="41" t="s">
        <v>127</v>
      </c>
      <c r="B11" s="48" t="s">
        <v>139</v>
      </c>
      <c r="C11" s="48"/>
    </row>
    <row r="12" spans="1:3" x14ac:dyDescent="0.25">
      <c r="A12" s="41" t="s">
        <v>128</v>
      </c>
      <c r="B12" s="48" t="s">
        <v>140</v>
      </c>
      <c r="C12" s="48"/>
    </row>
    <row r="13" spans="1:3" x14ac:dyDescent="0.25">
      <c r="A13" s="41" t="s">
        <v>385</v>
      </c>
      <c r="B13" s="48">
        <v>0</v>
      </c>
      <c r="C13" s="48"/>
    </row>
    <row r="14" spans="1:3" x14ac:dyDescent="0.25">
      <c r="A14" s="41" t="s">
        <v>130</v>
      </c>
      <c r="B14" s="48">
        <v>220</v>
      </c>
      <c r="C14" s="48"/>
    </row>
    <row r="15" spans="1:3" x14ac:dyDescent="0.25">
      <c r="A15" s="41" t="s">
        <v>386</v>
      </c>
      <c r="B15" s="48" t="s">
        <v>181</v>
      </c>
      <c r="C15" s="48"/>
    </row>
    <row r="16" spans="1:3" x14ac:dyDescent="0.25">
      <c r="A16" s="41" t="s">
        <v>132</v>
      </c>
      <c r="B16" s="48" t="s">
        <v>182</v>
      </c>
      <c r="C16" s="48"/>
    </row>
    <row r="17" spans="1:3" x14ac:dyDescent="0.25">
      <c r="A17" s="42" t="s">
        <v>387</v>
      </c>
      <c r="B17" s="48"/>
      <c r="C17" s="48"/>
    </row>
    <row r="18" spans="1:3" x14ac:dyDescent="0.25">
      <c r="A18" s="41" t="s">
        <v>133</v>
      </c>
      <c r="B18" s="49">
        <v>45106</v>
      </c>
      <c r="C18" s="49"/>
    </row>
    <row r="19" spans="1:3" x14ac:dyDescent="0.25">
      <c r="A19" s="41" t="s">
        <v>134</v>
      </c>
      <c r="B19" s="49">
        <v>45014</v>
      </c>
      <c r="C19" s="49"/>
    </row>
    <row r="20" spans="1:3" x14ac:dyDescent="0.25">
      <c r="A20" s="41" t="s">
        <v>135</v>
      </c>
      <c r="B20" s="48" t="s">
        <v>144</v>
      </c>
      <c r="C20" s="48"/>
    </row>
    <row r="21" spans="1:3" x14ac:dyDescent="0.25">
      <c r="A21" s="41" t="s">
        <v>388</v>
      </c>
      <c r="B21" s="48" t="s">
        <v>65</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396</v>
      </c>
      <c r="C26" s="58" t="s">
        <v>397</v>
      </c>
    </row>
    <row r="27" spans="1:3" x14ac:dyDescent="0.25">
      <c r="A27" s="44">
        <v>18</v>
      </c>
      <c r="B27" s="45">
        <v>23.55</v>
      </c>
      <c r="C27" s="45">
        <v>4.16</v>
      </c>
    </row>
    <row r="28" spans="1:3" x14ac:dyDescent="0.25">
      <c r="A28" s="44">
        <v>19</v>
      </c>
      <c r="B28" s="45">
        <v>23.48</v>
      </c>
      <c r="C28" s="45">
        <v>4.3499999999999996</v>
      </c>
    </row>
    <row r="29" spans="1:3" x14ac:dyDescent="0.25">
      <c r="A29" s="44">
        <v>20</v>
      </c>
      <c r="B29" s="45">
        <v>23.41</v>
      </c>
      <c r="C29" s="45">
        <v>4.3499999999999996</v>
      </c>
    </row>
    <row r="30" spans="1:3" x14ac:dyDescent="0.25">
      <c r="A30" s="44">
        <v>21</v>
      </c>
      <c r="B30" s="45">
        <v>23.35</v>
      </c>
      <c r="C30" s="45">
        <v>4.3499999999999996</v>
      </c>
    </row>
    <row r="31" spans="1:3" x14ac:dyDescent="0.25">
      <c r="A31" s="44">
        <v>22</v>
      </c>
      <c r="B31" s="45">
        <v>23.28</v>
      </c>
      <c r="C31" s="45">
        <v>4.3499999999999996</v>
      </c>
    </row>
    <row r="32" spans="1:3" x14ac:dyDescent="0.25">
      <c r="A32" s="44">
        <v>23</v>
      </c>
      <c r="B32" s="45">
        <v>23.22</v>
      </c>
      <c r="C32" s="45">
        <v>4.3499999999999996</v>
      </c>
    </row>
    <row r="33" spans="1:3" x14ac:dyDescent="0.25">
      <c r="A33" s="44">
        <v>24</v>
      </c>
      <c r="B33" s="45">
        <v>23.15</v>
      </c>
      <c r="C33" s="45">
        <v>4.3499999999999996</v>
      </c>
    </row>
    <row r="34" spans="1:3" x14ac:dyDescent="0.25">
      <c r="A34" s="44">
        <v>25</v>
      </c>
      <c r="B34" s="45">
        <v>23.08</v>
      </c>
      <c r="C34" s="45">
        <v>4.3499999999999996</v>
      </c>
    </row>
    <row r="35" spans="1:3" x14ac:dyDescent="0.25">
      <c r="A35" s="44">
        <v>26</v>
      </c>
      <c r="B35" s="45">
        <v>23.02</v>
      </c>
      <c r="C35" s="45">
        <v>4.3499999999999996</v>
      </c>
    </row>
    <row r="36" spans="1:3" x14ac:dyDescent="0.25">
      <c r="A36" s="44">
        <v>27</v>
      </c>
      <c r="B36" s="45">
        <v>22.95</v>
      </c>
      <c r="C36" s="45">
        <v>4.3499999999999996</v>
      </c>
    </row>
    <row r="37" spans="1:3" x14ac:dyDescent="0.25">
      <c r="A37" s="44">
        <v>28</v>
      </c>
      <c r="B37" s="45">
        <v>22.88</v>
      </c>
      <c r="C37" s="45">
        <v>4.3499999999999996</v>
      </c>
    </row>
    <row r="38" spans="1:3" x14ac:dyDescent="0.25">
      <c r="A38" s="44">
        <v>29</v>
      </c>
      <c r="B38" s="45">
        <v>22.82</v>
      </c>
      <c r="C38" s="45">
        <v>4.3499999999999996</v>
      </c>
    </row>
    <row r="39" spans="1:3" x14ac:dyDescent="0.25">
      <c r="A39" s="44">
        <v>30</v>
      </c>
      <c r="B39" s="45">
        <v>22.75</v>
      </c>
      <c r="C39" s="45">
        <v>4.34</v>
      </c>
    </row>
    <row r="40" spans="1:3" x14ac:dyDescent="0.25">
      <c r="A40" s="44">
        <v>31</v>
      </c>
      <c r="B40" s="45">
        <v>22.68</v>
      </c>
      <c r="C40" s="45">
        <v>4.34</v>
      </c>
    </row>
    <row r="41" spans="1:3" x14ac:dyDescent="0.25">
      <c r="A41" s="44">
        <v>32</v>
      </c>
      <c r="B41" s="45">
        <v>22.61</v>
      </c>
      <c r="C41" s="45">
        <v>4.34</v>
      </c>
    </row>
    <row r="42" spans="1:3" x14ac:dyDescent="0.25">
      <c r="A42" s="44">
        <v>33</v>
      </c>
      <c r="B42" s="45">
        <v>22.54</v>
      </c>
      <c r="C42" s="45">
        <v>4.34</v>
      </c>
    </row>
    <row r="43" spans="1:3" x14ac:dyDescent="0.25">
      <c r="A43" s="44">
        <v>34</v>
      </c>
      <c r="B43" s="45">
        <v>22.47</v>
      </c>
      <c r="C43" s="45">
        <v>4.34</v>
      </c>
    </row>
    <row r="44" spans="1:3" x14ac:dyDescent="0.25">
      <c r="A44" s="44">
        <v>35</v>
      </c>
      <c r="B44" s="45">
        <v>22.41</v>
      </c>
      <c r="C44" s="45">
        <v>4.33</v>
      </c>
    </row>
    <row r="45" spans="1:3" x14ac:dyDescent="0.25">
      <c r="A45" s="44">
        <v>36</v>
      </c>
      <c r="B45" s="45">
        <v>22.34</v>
      </c>
      <c r="C45" s="45">
        <v>4.33</v>
      </c>
    </row>
    <row r="46" spans="1:3" x14ac:dyDescent="0.25">
      <c r="A46" s="44">
        <v>37</v>
      </c>
      <c r="B46" s="45">
        <v>22.27</v>
      </c>
      <c r="C46" s="45">
        <v>4.33</v>
      </c>
    </row>
    <row r="47" spans="1:3" x14ac:dyDescent="0.25">
      <c r="A47" s="44">
        <v>38</v>
      </c>
      <c r="B47" s="45">
        <v>22.19</v>
      </c>
      <c r="C47" s="45">
        <v>4.33</v>
      </c>
    </row>
    <row r="48" spans="1:3" x14ac:dyDescent="0.25">
      <c r="A48" s="44">
        <v>39</v>
      </c>
      <c r="B48" s="45">
        <v>22.12</v>
      </c>
      <c r="C48" s="45">
        <v>4.32</v>
      </c>
    </row>
    <row r="49" spans="1:3" x14ac:dyDescent="0.25">
      <c r="A49" s="44">
        <v>40</v>
      </c>
      <c r="B49" s="45">
        <v>22.05</v>
      </c>
      <c r="C49" s="45">
        <v>4.32</v>
      </c>
    </row>
    <row r="50" spans="1:3" x14ac:dyDescent="0.25">
      <c r="A50" s="44">
        <v>41</v>
      </c>
      <c r="B50" s="45">
        <v>21.98</v>
      </c>
      <c r="C50" s="45">
        <v>4.3099999999999996</v>
      </c>
    </row>
    <row r="51" spans="1:3" x14ac:dyDescent="0.25">
      <c r="A51" s="44">
        <v>42</v>
      </c>
      <c r="B51" s="45">
        <v>21.9</v>
      </c>
      <c r="C51" s="45">
        <v>4.3099999999999996</v>
      </c>
    </row>
    <row r="52" spans="1:3" x14ac:dyDescent="0.25">
      <c r="A52" s="44">
        <v>43</v>
      </c>
      <c r="B52" s="45">
        <v>21.83</v>
      </c>
      <c r="C52" s="45">
        <v>4.3</v>
      </c>
    </row>
    <row r="53" spans="1:3" x14ac:dyDescent="0.25">
      <c r="A53" s="44">
        <v>44</v>
      </c>
      <c r="B53" s="45">
        <v>21.75</v>
      </c>
      <c r="C53" s="45">
        <v>4.3</v>
      </c>
    </row>
    <row r="54" spans="1:3" x14ac:dyDescent="0.25">
      <c r="A54" s="44">
        <v>45</v>
      </c>
      <c r="B54" s="45">
        <v>21.68</v>
      </c>
      <c r="C54" s="45">
        <v>4.29</v>
      </c>
    </row>
    <row r="55" spans="1:3" x14ac:dyDescent="0.25">
      <c r="A55" s="44">
        <v>46</v>
      </c>
      <c r="B55" s="45">
        <v>21.6</v>
      </c>
      <c r="C55" s="45">
        <v>4.28</v>
      </c>
    </row>
    <row r="56" spans="1:3" x14ac:dyDescent="0.25">
      <c r="A56" s="44">
        <v>47</v>
      </c>
      <c r="B56" s="45">
        <v>21.52</v>
      </c>
      <c r="C56" s="45">
        <v>4.28</v>
      </c>
    </row>
    <row r="57" spans="1:3" x14ac:dyDescent="0.25">
      <c r="A57" s="44">
        <v>48</v>
      </c>
      <c r="B57" s="45">
        <v>21.45</v>
      </c>
      <c r="C57" s="45">
        <v>4.2699999999999996</v>
      </c>
    </row>
    <row r="58" spans="1:3" x14ac:dyDescent="0.25">
      <c r="A58" s="44">
        <v>49</v>
      </c>
      <c r="B58" s="45">
        <v>21.37</v>
      </c>
      <c r="C58" s="45">
        <v>4.26</v>
      </c>
    </row>
    <row r="59" spans="1:3" x14ac:dyDescent="0.25">
      <c r="A59" s="44">
        <v>50</v>
      </c>
      <c r="B59" s="45">
        <v>21.29</v>
      </c>
      <c r="C59" s="45">
        <v>4.25</v>
      </c>
    </row>
    <row r="60" spans="1:3" x14ac:dyDescent="0.25">
      <c r="A60" s="44">
        <v>51</v>
      </c>
      <c r="B60" s="45">
        <v>21.21</v>
      </c>
      <c r="C60" s="45">
        <v>4.24</v>
      </c>
    </row>
    <row r="61" spans="1:3" x14ac:dyDescent="0.25">
      <c r="A61" s="44">
        <v>52</v>
      </c>
      <c r="B61" s="45">
        <v>21.13</v>
      </c>
      <c r="C61" s="45">
        <v>4.2300000000000004</v>
      </c>
    </row>
    <row r="62" spans="1:3" x14ac:dyDescent="0.25">
      <c r="A62" s="44">
        <v>53</v>
      </c>
      <c r="B62" s="45">
        <v>21.06</v>
      </c>
      <c r="C62" s="45">
        <v>4.21</v>
      </c>
    </row>
    <row r="63" spans="1:3" x14ac:dyDescent="0.25">
      <c r="A63" s="44">
        <v>54</v>
      </c>
      <c r="B63" s="45">
        <v>20.98</v>
      </c>
      <c r="C63" s="45">
        <v>4.2</v>
      </c>
    </row>
    <row r="64" spans="1:3" x14ac:dyDescent="0.25">
      <c r="A64" s="44">
        <v>55</v>
      </c>
      <c r="B64" s="45">
        <v>20.91</v>
      </c>
      <c r="C64" s="45">
        <v>4.18</v>
      </c>
    </row>
    <row r="65" spans="1:3" x14ac:dyDescent="0.25">
      <c r="A65" s="44">
        <v>56</v>
      </c>
      <c r="B65" s="45">
        <v>20.85</v>
      </c>
      <c r="C65" s="45">
        <v>4.16</v>
      </c>
    </row>
    <row r="66" spans="1:3" x14ac:dyDescent="0.25">
      <c r="A66" s="44">
        <v>57</v>
      </c>
      <c r="B66" s="45">
        <v>20.79</v>
      </c>
      <c r="C66" s="45">
        <v>4.1399999999999997</v>
      </c>
    </row>
    <row r="67" spans="1:3" x14ac:dyDescent="0.25">
      <c r="A67" s="44">
        <v>58</v>
      </c>
      <c r="B67" s="45">
        <v>20.75</v>
      </c>
      <c r="C67" s="45">
        <v>4.12</v>
      </c>
    </row>
    <row r="68" spans="1:3" x14ac:dyDescent="0.25">
      <c r="A68" s="44">
        <v>59</v>
      </c>
      <c r="B68" s="45">
        <v>20.71</v>
      </c>
      <c r="C68" s="45">
        <v>4.0999999999999996</v>
      </c>
    </row>
  </sheetData>
  <sheetProtection algorithmName="SHA-512" hashValue="MsjyUpvlD+hizjREZJsAFEW+NP8nwpDB1++ck8Rh5EFab6BZapLX/2YP3/FcBuxYLPIBaB1HpI+9Y/BqUG17FA==" saltValue="hse0r1Lyws0CpkysG8CWVQ==" spinCount="100000" sheet="1" objects="1" scenarios="1"/>
  <conditionalFormatting sqref="A6:A21">
    <cfRule type="expression" dxfId="729" priority="1" stopIfTrue="1">
      <formula>MOD(ROW(),2)=0</formula>
    </cfRule>
    <cfRule type="expression" dxfId="728" priority="2" stopIfTrue="1">
      <formula>MOD(ROW(),2)&lt;&gt;0</formula>
    </cfRule>
  </conditionalFormatting>
  <conditionalFormatting sqref="B6:C21">
    <cfRule type="expression" dxfId="727" priority="3" stopIfTrue="1">
      <formula>MOD(ROW(),2)=0</formula>
    </cfRule>
    <cfRule type="expression" dxfId="726" priority="4" stopIfTrue="1">
      <formula>MOD(ROW(),2)&lt;&gt;0</formula>
    </cfRule>
  </conditionalFormatting>
  <conditionalFormatting sqref="A26:A68">
    <cfRule type="expression" dxfId="725" priority="5" stopIfTrue="1">
      <formula>MOD(ROW(),2)=0</formula>
    </cfRule>
    <cfRule type="expression" dxfId="724" priority="6" stopIfTrue="1">
      <formula>MOD(ROW(),2)&lt;&gt;0</formula>
    </cfRule>
  </conditionalFormatting>
  <conditionalFormatting sqref="B26:C68">
    <cfRule type="expression" dxfId="723" priority="7" stopIfTrue="1">
      <formula>MOD(ROW(),2)=0</formula>
    </cfRule>
    <cfRule type="expression" dxfId="722"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12133-1824-49B7-9AE7-AE043CABA2FA}">
  <sheetPr codeName="Sheet24"/>
  <dimension ref="A1:C68"/>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TV In (non-club) - x-221</v>
      </c>
    </row>
    <row r="6" spans="1:3" x14ac:dyDescent="0.25">
      <c r="A6" s="41" t="s">
        <v>382</v>
      </c>
      <c r="B6" s="48" t="s">
        <v>383</v>
      </c>
      <c r="C6" s="48"/>
    </row>
    <row r="7" spans="1:3" x14ac:dyDescent="0.25">
      <c r="A7" s="41" t="s">
        <v>384</v>
      </c>
      <c r="B7" s="48" t="s">
        <v>32</v>
      </c>
      <c r="C7" s="48"/>
    </row>
    <row r="8" spans="1:3" x14ac:dyDescent="0.25">
      <c r="A8" s="41" t="s">
        <v>125</v>
      </c>
      <c r="B8" s="48">
        <v>2015</v>
      </c>
      <c r="C8" s="48"/>
    </row>
    <row r="9" spans="1:3" x14ac:dyDescent="0.25">
      <c r="A9" s="41" t="s">
        <v>126</v>
      </c>
      <c r="B9" s="48" t="s">
        <v>179</v>
      </c>
      <c r="C9" s="48"/>
    </row>
    <row r="10" spans="1:3" ht="25" x14ac:dyDescent="0.25">
      <c r="A10" s="41" t="s">
        <v>6</v>
      </c>
      <c r="B10" s="48" t="s">
        <v>180</v>
      </c>
      <c r="C10" s="48"/>
    </row>
    <row r="11" spans="1:3" x14ac:dyDescent="0.25">
      <c r="A11" s="41" t="s">
        <v>127</v>
      </c>
      <c r="B11" s="48" t="s">
        <v>145</v>
      </c>
      <c r="C11" s="48"/>
    </row>
    <row r="12" spans="1:3" x14ac:dyDescent="0.25">
      <c r="A12" s="41" t="s">
        <v>128</v>
      </c>
      <c r="B12" s="48" t="s">
        <v>140</v>
      </c>
      <c r="C12" s="48"/>
    </row>
    <row r="13" spans="1:3" x14ac:dyDescent="0.25">
      <c r="A13" s="41" t="s">
        <v>385</v>
      </c>
      <c r="B13" s="48">
        <v>0</v>
      </c>
      <c r="C13" s="48"/>
    </row>
    <row r="14" spans="1:3" x14ac:dyDescent="0.25">
      <c r="A14" s="41" t="s">
        <v>130</v>
      </c>
      <c r="B14" s="48">
        <v>221</v>
      </c>
      <c r="C14" s="48"/>
    </row>
    <row r="15" spans="1:3" x14ac:dyDescent="0.25">
      <c r="A15" s="41" t="s">
        <v>386</v>
      </c>
      <c r="B15" s="48" t="s">
        <v>183</v>
      </c>
      <c r="C15" s="48"/>
    </row>
    <row r="16" spans="1:3" x14ac:dyDescent="0.25">
      <c r="A16" s="41" t="s">
        <v>132</v>
      </c>
      <c r="B16" s="48" t="s">
        <v>184</v>
      </c>
      <c r="C16" s="48"/>
    </row>
    <row r="17" spans="1:3" x14ac:dyDescent="0.25">
      <c r="A17" s="42" t="s">
        <v>387</v>
      </c>
      <c r="B17" s="48"/>
      <c r="C17" s="48"/>
    </row>
    <row r="18" spans="1:3" x14ac:dyDescent="0.25">
      <c r="A18" s="41" t="s">
        <v>133</v>
      </c>
      <c r="B18" s="49">
        <v>45106</v>
      </c>
      <c r="C18" s="49"/>
    </row>
    <row r="19" spans="1:3" x14ac:dyDescent="0.25">
      <c r="A19" s="41" t="s">
        <v>134</v>
      </c>
      <c r="B19" s="49">
        <v>45014</v>
      </c>
      <c r="C19" s="49"/>
    </row>
    <row r="20" spans="1:3" x14ac:dyDescent="0.25">
      <c r="A20" s="41" t="s">
        <v>135</v>
      </c>
      <c r="B20" s="48" t="s">
        <v>144</v>
      </c>
      <c r="C20" s="48"/>
    </row>
    <row r="21" spans="1:3" x14ac:dyDescent="0.25">
      <c r="A21" s="41" t="s">
        <v>388</v>
      </c>
      <c r="B21" s="48" t="s">
        <v>65</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396</v>
      </c>
      <c r="C26" s="58" t="s">
        <v>397</v>
      </c>
    </row>
    <row r="27" spans="1:3" x14ac:dyDescent="0.25">
      <c r="A27" s="44">
        <v>18</v>
      </c>
      <c r="B27" s="45">
        <v>23.55</v>
      </c>
      <c r="C27" s="45">
        <v>4.16</v>
      </c>
    </row>
    <row r="28" spans="1:3" x14ac:dyDescent="0.25">
      <c r="A28" s="44">
        <v>19</v>
      </c>
      <c r="B28" s="45">
        <v>23.48</v>
      </c>
      <c r="C28" s="45">
        <v>4.3499999999999996</v>
      </c>
    </row>
    <row r="29" spans="1:3" x14ac:dyDescent="0.25">
      <c r="A29" s="44">
        <v>20</v>
      </c>
      <c r="B29" s="45">
        <v>23.41</v>
      </c>
      <c r="C29" s="45">
        <v>4.3499999999999996</v>
      </c>
    </row>
    <row r="30" spans="1:3" x14ac:dyDescent="0.25">
      <c r="A30" s="44">
        <v>21</v>
      </c>
      <c r="B30" s="45">
        <v>23.35</v>
      </c>
      <c r="C30" s="45">
        <v>4.3499999999999996</v>
      </c>
    </row>
    <row r="31" spans="1:3" x14ac:dyDescent="0.25">
      <c r="A31" s="44">
        <v>22</v>
      </c>
      <c r="B31" s="45">
        <v>23.28</v>
      </c>
      <c r="C31" s="45">
        <v>4.3499999999999996</v>
      </c>
    </row>
    <row r="32" spans="1:3" x14ac:dyDescent="0.25">
      <c r="A32" s="44">
        <v>23</v>
      </c>
      <c r="B32" s="45">
        <v>23.22</v>
      </c>
      <c r="C32" s="45">
        <v>4.3499999999999996</v>
      </c>
    </row>
    <row r="33" spans="1:3" x14ac:dyDescent="0.25">
      <c r="A33" s="44">
        <v>24</v>
      </c>
      <c r="B33" s="45">
        <v>23.15</v>
      </c>
      <c r="C33" s="45">
        <v>4.3499999999999996</v>
      </c>
    </row>
    <row r="34" spans="1:3" x14ac:dyDescent="0.25">
      <c r="A34" s="44">
        <v>25</v>
      </c>
      <c r="B34" s="45">
        <v>23.08</v>
      </c>
      <c r="C34" s="45">
        <v>4.3499999999999996</v>
      </c>
    </row>
    <row r="35" spans="1:3" x14ac:dyDescent="0.25">
      <c r="A35" s="44">
        <v>26</v>
      </c>
      <c r="B35" s="45">
        <v>23.02</v>
      </c>
      <c r="C35" s="45">
        <v>4.3499999999999996</v>
      </c>
    </row>
    <row r="36" spans="1:3" x14ac:dyDescent="0.25">
      <c r="A36" s="44">
        <v>27</v>
      </c>
      <c r="B36" s="45">
        <v>22.95</v>
      </c>
      <c r="C36" s="45">
        <v>4.3499999999999996</v>
      </c>
    </row>
    <row r="37" spans="1:3" x14ac:dyDescent="0.25">
      <c r="A37" s="44">
        <v>28</v>
      </c>
      <c r="B37" s="45">
        <v>22.88</v>
      </c>
      <c r="C37" s="45">
        <v>4.3499999999999996</v>
      </c>
    </row>
    <row r="38" spans="1:3" x14ac:dyDescent="0.25">
      <c r="A38" s="44">
        <v>29</v>
      </c>
      <c r="B38" s="45">
        <v>22.82</v>
      </c>
      <c r="C38" s="45">
        <v>4.3499999999999996</v>
      </c>
    </row>
    <row r="39" spans="1:3" x14ac:dyDescent="0.25">
      <c r="A39" s="44">
        <v>30</v>
      </c>
      <c r="B39" s="45">
        <v>22.75</v>
      </c>
      <c r="C39" s="45">
        <v>4.34</v>
      </c>
    </row>
    <row r="40" spans="1:3" x14ac:dyDescent="0.25">
      <c r="A40" s="44">
        <v>31</v>
      </c>
      <c r="B40" s="45">
        <v>22.68</v>
      </c>
      <c r="C40" s="45">
        <v>4.34</v>
      </c>
    </row>
    <row r="41" spans="1:3" x14ac:dyDescent="0.25">
      <c r="A41" s="44">
        <v>32</v>
      </c>
      <c r="B41" s="45">
        <v>22.61</v>
      </c>
      <c r="C41" s="45">
        <v>4.34</v>
      </c>
    </row>
    <row r="42" spans="1:3" x14ac:dyDescent="0.25">
      <c r="A42" s="44">
        <v>33</v>
      </c>
      <c r="B42" s="45">
        <v>22.54</v>
      </c>
      <c r="C42" s="45">
        <v>4.34</v>
      </c>
    </row>
    <row r="43" spans="1:3" x14ac:dyDescent="0.25">
      <c r="A43" s="44">
        <v>34</v>
      </c>
      <c r="B43" s="45">
        <v>22.47</v>
      </c>
      <c r="C43" s="45">
        <v>4.34</v>
      </c>
    </row>
    <row r="44" spans="1:3" x14ac:dyDescent="0.25">
      <c r="A44" s="44">
        <v>35</v>
      </c>
      <c r="B44" s="45">
        <v>22.41</v>
      </c>
      <c r="C44" s="45">
        <v>4.33</v>
      </c>
    </row>
    <row r="45" spans="1:3" x14ac:dyDescent="0.25">
      <c r="A45" s="44">
        <v>36</v>
      </c>
      <c r="B45" s="45">
        <v>22.34</v>
      </c>
      <c r="C45" s="45">
        <v>4.33</v>
      </c>
    </row>
    <row r="46" spans="1:3" x14ac:dyDescent="0.25">
      <c r="A46" s="44">
        <v>37</v>
      </c>
      <c r="B46" s="45">
        <v>22.27</v>
      </c>
      <c r="C46" s="45">
        <v>4.33</v>
      </c>
    </row>
    <row r="47" spans="1:3" x14ac:dyDescent="0.25">
      <c r="A47" s="44">
        <v>38</v>
      </c>
      <c r="B47" s="45">
        <v>22.19</v>
      </c>
      <c r="C47" s="45">
        <v>4.33</v>
      </c>
    </row>
    <row r="48" spans="1:3" x14ac:dyDescent="0.25">
      <c r="A48" s="44">
        <v>39</v>
      </c>
      <c r="B48" s="45">
        <v>22.12</v>
      </c>
      <c r="C48" s="45">
        <v>4.32</v>
      </c>
    </row>
    <row r="49" spans="1:3" x14ac:dyDescent="0.25">
      <c r="A49" s="44">
        <v>40</v>
      </c>
      <c r="B49" s="45">
        <v>22.05</v>
      </c>
      <c r="C49" s="45">
        <v>4.32</v>
      </c>
    </row>
    <row r="50" spans="1:3" x14ac:dyDescent="0.25">
      <c r="A50" s="44">
        <v>41</v>
      </c>
      <c r="B50" s="45">
        <v>21.98</v>
      </c>
      <c r="C50" s="45">
        <v>4.3099999999999996</v>
      </c>
    </row>
    <row r="51" spans="1:3" x14ac:dyDescent="0.25">
      <c r="A51" s="44">
        <v>42</v>
      </c>
      <c r="B51" s="45">
        <v>21.9</v>
      </c>
      <c r="C51" s="45">
        <v>4.3099999999999996</v>
      </c>
    </row>
    <row r="52" spans="1:3" x14ac:dyDescent="0.25">
      <c r="A52" s="44">
        <v>43</v>
      </c>
      <c r="B52" s="45">
        <v>21.83</v>
      </c>
      <c r="C52" s="45">
        <v>4.3</v>
      </c>
    </row>
    <row r="53" spans="1:3" x14ac:dyDescent="0.25">
      <c r="A53" s="44">
        <v>44</v>
      </c>
      <c r="B53" s="45">
        <v>21.75</v>
      </c>
      <c r="C53" s="45">
        <v>4.3</v>
      </c>
    </row>
    <row r="54" spans="1:3" x14ac:dyDescent="0.25">
      <c r="A54" s="44">
        <v>45</v>
      </c>
      <c r="B54" s="45">
        <v>21.68</v>
      </c>
      <c r="C54" s="45">
        <v>4.29</v>
      </c>
    </row>
    <row r="55" spans="1:3" x14ac:dyDescent="0.25">
      <c r="A55" s="44">
        <v>46</v>
      </c>
      <c r="B55" s="45">
        <v>21.6</v>
      </c>
      <c r="C55" s="45">
        <v>4.28</v>
      </c>
    </row>
    <row r="56" spans="1:3" x14ac:dyDescent="0.25">
      <c r="A56" s="44">
        <v>47</v>
      </c>
      <c r="B56" s="45">
        <v>21.52</v>
      </c>
      <c r="C56" s="45">
        <v>4.28</v>
      </c>
    </row>
    <row r="57" spans="1:3" x14ac:dyDescent="0.25">
      <c r="A57" s="44">
        <v>48</v>
      </c>
      <c r="B57" s="45">
        <v>21.45</v>
      </c>
      <c r="C57" s="45">
        <v>4.2699999999999996</v>
      </c>
    </row>
    <row r="58" spans="1:3" x14ac:dyDescent="0.25">
      <c r="A58" s="44">
        <v>49</v>
      </c>
      <c r="B58" s="45">
        <v>21.37</v>
      </c>
      <c r="C58" s="45">
        <v>4.26</v>
      </c>
    </row>
    <row r="59" spans="1:3" x14ac:dyDescent="0.25">
      <c r="A59" s="44">
        <v>50</v>
      </c>
      <c r="B59" s="45">
        <v>21.29</v>
      </c>
      <c r="C59" s="45">
        <v>4.25</v>
      </c>
    </row>
    <row r="60" spans="1:3" x14ac:dyDescent="0.25">
      <c r="A60" s="44">
        <v>51</v>
      </c>
      <c r="B60" s="45">
        <v>21.21</v>
      </c>
      <c r="C60" s="45">
        <v>4.24</v>
      </c>
    </row>
    <row r="61" spans="1:3" x14ac:dyDescent="0.25">
      <c r="A61" s="44">
        <v>52</v>
      </c>
      <c r="B61" s="45">
        <v>21.13</v>
      </c>
      <c r="C61" s="45">
        <v>4.2300000000000004</v>
      </c>
    </row>
    <row r="62" spans="1:3" x14ac:dyDescent="0.25">
      <c r="A62" s="44">
        <v>53</v>
      </c>
      <c r="B62" s="45">
        <v>21.06</v>
      </c>
      <c r="C62" s="45">
        <v>4.21</v>
      </c>
    </row>
    <row r="63" spans="1:3" x14ac:dyDescent="0.25">
      <c r="A63" s="44">
        <v>54</v>
      </c>
      <c r="B63" s="45">
        <v>20.98</v>
      </c>
      <c r="C63" s="45">
        <v>4.2</v>
      </c>
    </row>
    <row r="64" spans="1:3" x14ac:dyDescent="0.25">
      <c r="A64" s="44">
        <v>55</v>
      </c>
      <c r="B64" s="45">
        <v>20.91</v>
      </c>
      <c r="C64" s="45">
        <v>4.18</v>
      </c>
    </row>
    <row r="65" spans="1:3" x14ac:dyDescent="0.25">
      <c r="A65" s="44">
        <v>56</v>
      </c>
      <c r="B65" s="45">
        <v>20.85</v>
      </c>
      <c r="C65" s="45">
        <v>4.16</v>
      </c>
    </row>
    <row r="66" spans="1:3" x14ac:dyDescent="0.25">
      <c r="A66" s="44">
        <v>57</v>
      </c>
      <c r="B66" s="45">
        <v>20.79</v>
      </c>
      <c r="C66" s="45">
        <v>4.1399999999999997</v>
      </c>
    </row>
    <row r="67" spans="1:3" x14ac:dyDescent="0.25">
      <c r="A67" s="44">
        <v>58</v>
      </c>
      <c r="B67" s="45">
        <v>20.75</v>
      </c>
      <c r="C67" s="45">
        <v>4.12</v>
      </c>
    </row>
    <row r="68" spans="1:3" x14ac:dyDescent="0.25">
      <c r="A68" s="44">
        <v>59</v>
      </c>
      <c r="B68" s="45">
        <v>20.71</v>
      </c>
      <c r="C68" s="45">
        <v>4.0999999999999996</v>
      </c>
    </row>
  </sheetData>
  <sheetProtection algorithmName="SHA-512" hashValue="y8PDBDBihXiJVmSFZcB3tC9FaADr56rnjPMbudAR+ynh1fYlgUEOKBW4VFBibh3WMwQ3+aehqILVk/mqMPwIJA==" saltValue="MkObSQxrYy67kroj6WXY2w==" spinCount="100000" sheet="1" objects="1" scenarios="1"/>
  <conditionalFormatting sqref="A6:A21">
    <cfRule type="expression" dxfId="719" priority="1" stopIfTrue="1">
      <formula>MOD(ROW(),2)=0</formula>
    </cfRule>
    <cfRule type="expression" dxfId="718" priority="2" stopIfTrue="1">
      <formula>MOD(ROW(),2)&lt;&gt;0</formula>
    </cfRule>
  </conditionalFormatting>
  <conditionalFormatting sqref="B6:C21">
    <cfRule type="expression" dxfId="717" priority="3" stopIfTrue="1">
      <formula>MOD(ROW(),2)=0</formula>
    </cfRule>
    <cfRule type="expression" dxfId="716" priority="4" stopIfTrue="1">
      <formula>MOD(ROW(),2)&lt;&gt;0</formula>
    </cfRule>
  </conditionalFormatting>
  <conditionalFormatting sqref="A26:A68">
    <cfRule type="expression" dxfId="715" priority="5" stopIfTrue="1">
      <formula>MOD(ROW(),2)=0</formula>
    </cfRule>
    <cfRule type="expression" dxfId="714" priority="6" stopIfTrue="1">
      <formula>MOD(ROW(),2)&lt;&gt;0</formula>
    </cfRule>
  </conditionalFormatting>
  <conditionalFormatting sqref="B26:C68">
    <cfRule type="expression" dxfId="713" priority="7" stopIfTrue="1">
      <formula>MOD(ROW(),2)=0</formula>
    </cfRule>
    <cfRule type="expression" dxfId="712"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C0F72-75C8-4BDD-98AC-E7E2A33DF903}">
  <sheetPr codeName="Sheet25"/>
  <dimension ref="A1:F62"/>
  <sheetViews>
    <sheetView showGridLines="0" workbookViewId="0">
      <selection activeCell="A6" sqref="A6"/>
    </sheetView>
  </sheetViews>
  <sheetFormatPr defaultRowHeight="12.5" x14ac:dyDescent="0.25"/>
  <cols>
    <col min="1" max="1" width="31.7265625" customWidth="1"/>
    <col min="2" max="6" width="22.7265625" customWidth="1"/>
  </cols>
  <sheetData>
    <row r="1" spans="1:6" s="1" customFormat="1" ht="20" x14ac:dyDescent="0.4">
      <c r="A1" s="2" t="s">
        <v>0</v>
      </c>
    </row>
    <row r="2" spans="1:6" s="1" customFormat="1" ht="15.5" x14ac:dyDescent="0.35">
      <c r="A2" s="30" t="s">
        <v>1</v>
      </c>
      <c r="B2" s="3" t="str">
        <f>wb_title</f>
        <v>Fire_W - Consolidated Factor Spreadsheet</v>
      </c>
    </row>
    <row r="3" spans="1:6" s="1" customFormat="1" ht="15.5" x14ac:dyDescent="0.35">
      <c r="A3" s="30" t="s">
        <v>2</v>
      </c>
      <c r="B3" s="3" t="str">
        <f>TABLE_FACTOR_TYPE_1 &amp; " - x-" &amp; TABLE_SERIES_NUMBER_1</f>
        <v>Pensioner Cash Equivalent - x-301</v>
      </c>
    </row>
    <row r="6" spans="1:6" x14ac:dyDescent="0.25">
      <c r="A6" s="41" t="s">
        <v>382</v>
      </c>
      <c r="B6" s="48" t="s">
        <v>383</v>
      </c>
      <c r="C6" s="48"/>
      <c r="D6" s="48"/>
      <c r="E6" s="48"/>
      <c r="F6" s="48"/>
    </row>
    <row r="7" spans="1:6" x14ac:dyDescent="0.25">
      <c r="A7" s="41" t="s">
        <v>384</v>
      </c>
      <c r="B7" s="48" t="s">
        <v>31</v>
      </c>
      <c r="C7" s="48"/>
      <c r="D7" s="48"/>
      <c r="E7" s="48"/>
      <c r="F7" s="48"/>
    </row>
    <row r="8" spans="1:6" x14ac:dyDescent="0.25">
      <c r="A8" s="41" t="s">
        <v>125</v>
      </c>
      <c r="B8" s="48">
        <v>1992</v>
      </c>
      <c r="C8" s="48"/>
      <c r="D8" s="48"/>
      <c r="E8" s="48"/>
      <c r="F8" s="48"/>
    </row>
    <row r="9" spans="1:6" x14ac:dyDescent="0.25">
      <c r="A9" s="41" t="s">
        <v>126</v>
      </c>
      <c r="B9" s="48" t="s">
        <v>185</v>
      </c>
      <c r="C9" s="48"/>
      <c r="D9" s="48"/>
      <c r="E9" s="48"/>
      <c r="F9" s="48"/>
    </row>
    <row r="10" spans="1:6" ht="25" x14ac:dyDescent="0.25">
      <c r="A10" s="41" t="s">
        <v>6</v>
      </c>
      <c r="B10" s="48" t="s">
        <v>186</v>
      </c>
      <c r="C10" s="48"/>
      <c r="D10" s="48"/>
      <c r="E10" s="48"/>
      <c r="F10" s="48"/>
    </row>
    <row r="11" spans="1:6" x14ac:dyDescent="0.25">
      <c r="A11" s="41" t="s">
        <v>127</v>
      </c>
      <c r="B11" s="48" t="s">
        <v>139</v>
      </c>
      <c r="C11" s="48"/>
      <c r="D11" s="48"/>
      <c r="E11" s="48"/>
      <c r="F11" s="48"/>
    </row>
    <row r="12" spans="1:6" x14ac:dyDescent="0.25">
      <c r="A12" s="41" t="s">
        <v>128</v>
      </c>
      <c r="B12" s="48" t="s">
        <v>140</v>
      </c>
      <c r="C12" s="48"/>
      <c r="D12" s="48"/>
      <c r="E12" s="48"/>
      <c r="F12" s="48"/>
    </row>
    <row r="13" spans="1:6" x14ac:dyDescent="0.25">
      <c r="A13" s="41" t="s">
        <v>385</v>
      </c>
      <c r="B13" s="48" t="s">
        <v>141</v>
      </c>
      <c r="C13" s="48"/>
      <c r="D13" s="48"/>
      <c r="E13" s="48"/>
      <c r="F13" s="48"/>
    </row>
    <row r="14" spans="1:6" x14ac:dyDescent="0.25">
      <c r="A14" s="41" t="s">
        <v>130</v>
      </c>
      <c r="B14" s="48">
        <v>301</v>
      </c>
      <c r="C14" s="48"/>
      <c r="D14" s="48"/>
      <c r="E14" s="48"/>
      <c r="F14" s="48"/>
    </row>
    <row r="15" spans="1:6" x14ac:dyDescent="0.25">
      <c r="A15" s="41" t="s">
        <v>386</v>
      </c>
      <c r="B15" s="48" t="s">
        <v>187</v>
      </c>
      <c r="C15" s="48"/>
      <c r="D15" s="48"/>
      <c r="E15" s="48"/>
      <c r="F15" s="48"/>
    </row>
    <row r="16" spans="1:6" x14ac:dyDescent="0.25">
      <c r="A16" s="41" t="s">
        <v>132</v>
      </c>
      <c r="B16" s="48" t="s">
        <v>188</v>
      </c>
      <c r="C16" s="48"/>
      <c r="D16" s="48"/>
      <c r="E16" s="48"/>
      <c r="F16" s="48"/>
    </row>
    <row r="17" spans="1:6" x14ac:dyDescent="0.25">
      <c r="A17" s="42" t="s">
        <v>387</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144</v>
      </c>
      <c r="C20" s="48"/>
      <c r="D20" s="48"/>
      <c r="E20" s="48"/>
      <c r="F20" s="48"/>
    </row>
    <row r="21" spans="1:6" x14ac:dyDescent="0.25">
      <c r="A21" s="41" t="s">
        <v>388</v>
      </c>
      <c r="B21" s="48" t="s">
        <v>64</v>
      </c>
      <c r="C21" s="48"/>
      <c r="D21" s="48"/>
      <c r="E21" s="48"/>
      <c r="F21" s="48"/>
    </row>
    <row r="23" spans="1:6" x14ac:dyDescent="0.25">
      <c r="A23" s="23" t="str">
        <f>HYPERLINK("#'Factor List'!A1", "Back to Factor List")</f>
        <v>Back to Factor List</v>
      </c>
      <c r="B23" s="23" t="str">
        <f>HYPERLINK("#'Assumptions'!A1", "Assumptions")</f>
        <v>Assumptions</v>
      </c>
    </row>
    <row r="26" spans="1:6" s="59" customFormat="1" ht="39" x14ac:dyDescent="0.25">
      <c r="A26" s="58" t="s">
        <v>389</v>
      </c>
      <c r="B26" s="58" t="s">
        <v>398</v>
      </c>
      <c r="C26" s="58" t="s">
        <v>399</v>
      </c>
      <c r="D26" s="58" t="s">
        <v>391</v>
      </c>
      <c r="E26" s="58" t="s">
        <v>400</v>
      </c>
      <c r="F26" s="58" t="s">
        <v>401</v>
      </c>
    </row>
    <row r="27" spans="1:6" x14ac:dyDescent="0.25">
      <c r="A27" s="44">
        <v>50</v>
      </c>
      <c r="B27" s="45">
        <v>24.73</v>
      </c>
      <c r="C27" s="45">
        <v>20.6</v>
      </c>
      <c r="D27" s="45">
        <v>3.31</v>
      </c>
      <c r="E27" s="45"/>
      <c r="F27" s="45">
        <v>0</v>
      </c>
    </row>
    <row r="28" spans="1:6" x14ac:dyDescent="0.25">
      <c r="A28" s="44">
        <v>51</v>
      </c>
      <c r="B28" s="45">
        <v>24.3</v>
      </c>
      <c r="C28" s="45">
        <v>21.02</v>
      </c>
      <c r="D28" s="45">
        <v>3.36</v>
      </c>
      <c r="E28" s="45"/>
      <c r="F28" s="45">
        <v>0</v>
      </c>
    </row>
    <row r="29" spans="1:6" x14ac:dyDescent="0.25">
      <c r="A29" s="44">
        <v>52</v>
      </c>
      <c r="B29" s="45">
        <v>23.85</v>
      </c>
      <c r="C29" s="45">
        <v>21.44</v>
      </c>
      <c r="D29" s="45">
        <v>3.4</v>
      </c>
      <c r="E29" s="45"/>
      <c r="F29" s="45">
        <v>0</v>
      </c>
    </row>
    <row r="30" spans="1:6" x14ac:dyDescent="0.25">
      <c r="A30" s="44">
        <v>53</v>
      </c>
      <c r="B30" s="45">
        <v>23.37</v>
      </c>
      <c r="C30" s="45">
        <v>21.88</v>
      </c>
      <c r="D30" s="45">
        <v>3.44</v>
      </c>
      <c r="E30" s="45"/>
      <c r="F30" s="45">
        <v>0</v>
      </c>
    </row>
    <row r="31" spans="1:6" x14ac:dyDescent="0.25">
      <c r="A31" s="44">
        <v>54</v>
      </c>
      <c r="B31" s="45">
        <v>22.85</v>
      </c>
      <c r="C31" s="45">
        <v>22.34</v>
      </c>
      <c r="D31" s="45">
        <v>3.48</v>
      </c>
      <c r="E31" s="45"/>
      <c r="F31" s="45">
        <v>0</v>
      </c>
    </row>
    <row r="32" spans="1:6" x14ac:dyDescent="0.25">
      <c r="A32" s="44">
        <v>55</v>
      </c>
      <c r="B32" s="45">
        <v>22.31</v>
      </c>
      <c r="C32" s="45"/>
      <c r="D32" s="45">
        <v>3.51</v>
      </c>
      <c r="E32" s="45"/>
      <c r="F32" s="45">
        <v>0</v>
      </c>
    </row>
    <row r="33" spans="1:6" x14ac:dyDescent="0.25">
      <c r="A33" s="44">
        <v>56</v>
      </c>
      <c r="B33" s="45">
        <v>21.79</v>
      </c>
      <c r="C33" s="45"/>
      <c r="D33" s="45">
        <v>3.54</v>
      </c>
      <c r="E33" s="45"/>
      <c r="F33" s="45">
        <v>0</v>
      </c>
    </row>
    <row r="34" spans="1:6" x14ac:dyDescent="0.25">
      <c r="A34" s="44">
        <v>57</v>
      </c>
      <c r="B34" s="45">
        <v>21.25</v>
      </c>
      <c r="C34" s="45"/>
      <c r="D34" s="45">
        <v>3.57</v>
      </c>
      <c r="E34" s="45"/>
      <c r="F34" s="45">
        <v>0</v>
      </c>
    </row>
    <row r="35" spans="1:6" x14ac:dyDescent="0.25">
      <c r="A35" s="44">
        <v>58</v>
      </c>
      <c r="B35" s="45">
        <v>20.72</v>
      </c>
      <c r="C35" s="45"/>
      <c r="D35" s="45">
        <v>3.6</v>
      </c>
      <c r="E35" s="45"/>
      <c r="F35" s="45">
        <v>0</v>
      </c>
    </row>
    <row r="36" spans="1:6" x14ac:dyDescent="0.25">
      <c r="A36" s="44">
        <v>59</v>
      </c>
      <c r="B36" s="45">
        <v>20.170000000000002</v>
      </c>
      <c r="C36" s="45"/>
      <c r="D36" s="45">
        <v>3.63</v>
      </c>
      <c r="E36" s="45"/>
      <c r="F36" s="45">
        <v>0</v>
      </c>
    </row>
    <row r="37" spans="1:6" x14ac:dyDescent="0.25">
      <c r="A37" s="44">
        <v>60</v>
      </c>
      <c r="B37" s="45">
        <v>19.62</v>
      </c>
      <c r="C37" s="45"/>
      <c r="D37" s="45">
        <v>3.65</v>
      </c>
      <c r="E37" s="45"/>
      <c r="F37" s="45">
        <v>0</v>
      </c>
    </row>
    <row r="38" spans="1:6" x14ac:dyDescent="0.25">
      <c r="A38" s="44">
        <v>61</v>
      </c>
      <c r="B38" s="45">
        <v>19.059999999999999</v>
      </c>
      <c r="C38" s="45"/>
      <c r="D38" s="45">
        <v>3.67</v>
      </c>
      <c r="E38" s="45"/>
      <c r="F38" s="45">
        <v>0</v>
      </c>
    </row>
    <row r="39" spans="1:6" x14ac:dyDescent="0.25">
      <c r="A39" s="44">
        <v>62</v>
      </c>
      <c r="B39" s="45">
        <v>18.5</v>
      </c>
      <c r="C39" s="45"/>
      <c r="D39" s="45">
        <v>3.69</v>
      </c>
      <c r="E39" s="45"/>
      <c r="F39" s="45">
        <v>0</v>
      </c>
    </row>
    <row r="40" spans="1:6" x14ac:dyDescent="0.25">
      <c r="A40" s="44">
        <v>63</v>
      </c>
      <c r="B40" s="45">
        <v>17.940000000000001</v>
      </c>
      <c r="C40" s="45"/>
      <c r="D40" s="45">
        <v>3.71</v>
      </c>
      <c r="E40" s="45"/>
      <c r="F40" s="45">
        <v>0</v>
      </c>
    </row>
    <row r="41" spans="1:6" x14ac:dyDescent="0.25">
      <c r="A41" s="44">
        <v>64</v>
      </c>
      <c r="B41" s="45">
        <v>17.37</v>
      </c>
      <c r="C41" s="45"/>
      <c r="D41" s="45">
        <v>3.72</v>
      </c>
      <c r="E41" s="45"/>
      <c r="F41" s="45">
        <v>0</v>
      </c>
    </row>
    <row r="42" spans="1:6" x14ac:dyDescent="0.25">
      <c r="A42" s="44">
        <v>65</v>
      </c>
      <c r="B42" s="45">
        <v>16.8</v>
      </c>
      <c r="C42" s="45"/>
      <c r="D42" s="45">
        <v>3.73</v>
      </c>
      <c r="E42" s="45"/>
      <c r="F42" s="45">
        <v>0</v>
      </c>
    </row>
    <row r="43" spans="1:6" x14ac:dyDescent="0.25">
      <c r="A43" s="44">
        <v>66</v>
      </c>
      <c r="B43" s="45">
        <v>16.22</v>
      </c>
      <c r="C43" s="45"/>
      <c r="D43" s="45">
        <v>3.73</v>
      </c>
      <c r="E43" s="45"/>
      <c r="F43" s="45">
        <v>0</v>
      </c>
    </row>
    <row r="44" spans="1:6" x14ac:dyDescent="0.25">
      <c r="A44" s="44">
        <v>67</v>
      </c>
      <c r="B44" s="45">
        <v>15.64</v>
      </c>
      <c r="C44" s="45"/>
      <c r="D44" s="45">
        <v>3.74</v>
      </c>
      <c r="E44" s="45"/>
      <c r="F44" s="45">
        <v>0</v>
      </c>
    </row>
    <row r="45" spans="1:6" x14ac:dyDescent="0.25">
      <c r="A45" s="44">
        <v>68</v>
      </c>
      <c r="B45" s="45">
        <v>15.05</v>
      </c>
      <c r="C45" s="45"/>
      <c r="D45" s="45">
        <v>3.73</v>
      </c>
      <c r="E45" s="45"/>
      <c r="F45" s="45">
        <v>0</v>
      </c>
    </row>
    <row r="46" spans="1:6" x14ac:dyDescent="0.25">
      <c r="A46" s="44">
        <v>69</v>
      </c>
      <c r="B46" s="45">
        <v>14.46</v>
      </c>
      <c r="C46" s="45"/>
      <c r="D46" s="45">
        <v>3.73</v>
      </c>
      <c r="E46" s="45"/>
      <c r="F46" s="45"/>
    </row>
    <row r="47" spans="1:6" x14ac:dyDescent="0.25">
      <c r="A47" s="44">
        <v>70</v>
      </c>
      <c r="B47" s="45">
        <v>13.86</v>
      </c>
      <c r="C47" s="45"/>
      <c r="D47" s="45">
        <v>3.72</v>
      </c>
      <c r="E47" s="45"/>
      <c r="F47" s="45"/>
    </row>
    <row r="48" spans="1:6" x14ac:dyDescent="0.25">
      <c r="A48" s="44">
        <v>71</v>
      </c>
      <c r="B48" s="45">
        <v>13.26</v>
      </c>
      <c r="C48" s="45"/>
      <c r="D48" s="45">
        <v>3.71</v>
      </c>
      <c r="E48" s="45"/>
      <c r="F48" s="45"/>
    </row>
    <row r="49" spans="1:6" x14ac:dyDescent="0.25">
      <c r="A49" s="44">
        <v>72</v>
      </c>
      <c r="B49" s="45">
        <v>12.66</v>
      </c>
      <c r="C49" s="45"/>
      <c r="D49" s="45">
        <v>3.7</v>
      </c>
      <c r="E49" s="45"/>
      <c r="F49" s="45"/>
    </row>
    <row r="50" spans="1:6" x14ac:dyDescent="0.25">
      <c r="A50" s="44">
        <v>73</v>
      </c>
      <c r="B50" s="45">
        <v>12.07</v>
      </c>
      <c r="C50" s="45"/>
      <c r="D50" s="45">
        <v>3.67</v>
      </c>
      <c r="E50" s="45">
        <v>2.2000000000000002</v>
      </c>
      <c r="F50" s="45"/>
    </row>
    <row r="51" spans="1:6" x14ac:dyDescent="0.25">
      <c r="A51" s="44">
        <v>74</v>
      </c>
      <c r="B51" s="45">
        <v>11.48</v>
      </c>
      <c r="C51" s="45"/>
      <c r="D51" s="45">
        <v>3.55</v>
      </c>
      <c r="E51" s="45">
        <v>2.02</v>
      </c>
      <c r="F51" s="45"/>
    </row>
    <row r="52" spans="1:6" x14ac:dyDescent="0.25">
      <c r="A52" s="44">
        <v>75</v>
      </c>
      <c r="B52" s="45">
        <v>10.9</v>
      </c>
      <c r="C52" s="45"/>
      <c r="D52" s="45">
        <v>3.41</v>
      </c>
      <c r="E52" s="45">
        <v>1.84</v>
      </c>
      <c r="F52" s="45"/>
    </row>
    <row r="53" spans="1:6" x14ac:dyDescent="0.25">
      <c r="A53" s="44">
        <v>76</v>
      </c>
      <c r="B53" s="45">
        <v>10.34</v>
      </c>
      <c r="C53" s="45"/>
      <c r="D53" s="45">
        <v>3.36</v>
      </c>
      <c r="E53" s="45">
        <v>1.69</v>
      </c>
      <c r="F53" s="45"/>
    </row>
    <row r="54" spans="1:6" x14ac:dyDescent="0.25">
      <c r="A54" s="44">
        <v>77</v>
      </c>
      <c r="B54" s="45">
        <v>9.7899999999999991</v>
      </c>
      <c r="C54" s="45"/>
      <c r="D54" s="45">
        <v>3.3</v>
      </c>
      <c r="E54" s="45">
        <v>1.54</v>
      </c>
      <c r="F54" s="45"/>
    </row>
    <row r="55" spans="1:6" x14ac:dyDescent="0.25">
      <c r="A55" s="44">
        <v>78</v>
      </c>
      <c r="B55" s="45">
        <v>9.25</v>
      </c>
      <c r="C55" s="45"/>
      <c r="D55" s="45">
        <v>3.23</v>
      </c>
      <c r="E55" s="45">
        <v>1.4</v>
      </c>
      <c r="F55" s="45"/>
    </row>
    <row r="56" spans="1:6" x14ac:dyDescent="0.25">
      <c r="A56" s="44">
        <v>79</v>
      </c>
      <c r="B56" s="45">
        <v>8.7200000000000006</v>
      </c>
      <c r="C56" s="45"/>
      <c r="D56" s="45">
        <v>2.99</v>
      </c>
      <c r="E56" s="45">
        <v>1.26</v>
      </c>
      <c r="F56" s="45"/>
    </row>
    <row r="57" spans="1:6" x14ac:dyDescent="0.25">
      <c r="A57" s="44">
        <v>80</v>
      </c>
      <c r="B57" s="45">
        <v>8.19</v>
      </c>
      <c r="C57" s="45"/>
      <c r="D57" s="45">
        <v>2.74</v>
      </c>
      <c r="E57" s="45">
        <v>1.1200000000000001</v>
      </c>
      <c r="F57" s="45"/>
    </row>
    <row r="58" spans="1:6" x14ac:dyDescent="0.25">
      <c r="A58" s="44">
        <v>81</v>
      </c>
      <c r="B58" s="45">
        <v>7.66</v>
      </c>
      <c r="C58" s="45"/>
      <c r="D58" s="45">
        <v>2.67</v>
      </c>
      <c r="E58" s="45">
        <v>1</v>
      </c>
      <c r="F58" s="45"/>
    </row>
    <row r="59" spans="1:6" x14ac:dyDescent="0.25">
      <c r="A59" s="44">
        <v>82</v>
      </c>
      <c r="B59" s="45">
        <v>7.13</v>
      </c>
      <c r="C59" s="45"/>
      <c r="D59" s="45">
        <v>2.6</v>
      </c>
      <c r="E59" s="45">
        <v>0.89</v>
      </c>
      <c r="F59" s="45"/>
    </row>
    <row r="60" spans="1:6" x14ac:dyDescent="0.25">
      <c r="A60" s="44">
        <v>83</v>
      </c>
      <c r="B60" s="45">
        <v>6.61</v>
      </c>
      <c r="C60" s="45"/>
      <c r="D60" s="45">
        <v>2.5299999999999998</v>
      </c>
      <c r="E60" s="45">
        <v>0.79</v>
      </c>
      <c r="F60" s="45"/>
    </row>
    <row r="61" spans="1:6" x14ac:dyDescent="0.25">
      <c r="A61" s="44">
        <v>84</v>
      </c>
      <c r="B61" s="45">
        <v>6.11</v>
      </c>
      <c r="C61" s="45"/>
      <c r="D61" s="45">
        <v>2.2200000000000002</v>
      </c>
      <c r="E61" s="45">
        <v>0.67</v>
      </c>
      <c r="F61" s="45"/>
    </row>
    <row r="62" spans="1:6" x14ac:dyDescent="0.25">
      <c r="A62" s="44">
        <v>85</v>
      </c>
      <c r="B62" s="45">
        <v>5.63</v>
      </c>
      <c r="C62" s="45"/>
      <c r="D62" s="45">
        <v>1.91</v>
      </c>
      <c r="E62" s="45">
        <v>0.56999999999999995</v>
      </c>
      <c r="F62" s="45"/>
    </row>
  </sheetData>
  <sheetProtection algorithmName="SHA-512" hashValue="2JziQ+dynD4ZC5reT9FxwHsZu109RJwfxlZ/0LdbPvAkEtVuqt4KPnvGBrgRpzdxy9StmSlLmpHAnSJNagGhhQ==" saltValue="PYJqptpuww/B8+2DTNYOHA==" spinCount="100000" sheet="1" objects="1" scenarios="1"/>
  <conditionalFormatting sqref="A6:A21">
    <cfRule type="expression" dxfId="709" priority="9" stopIfTrue="1">
      <formula>MOD(ROW(),2)=0</formula>
    </cfRule>
    <cfRule type="expression" dxfId="708" priority="10" stopIfTrue="1">
      <formula>MOD(ROW(),2)&lt;&gt;0</formula>
    </cfRule>
  </conditionalFormatting>
  <conditionalFormatting sqref="B6:F21">
    <cfRule type="expression" dxfId="707" priority="11" stopIfTrue="1">
      <formula>MOD(ROW(),2)=0</formula>
    </cfRule>
    <cfRule type="expression" dxfId="706" priority="12" stopIfTrue="1">
      <formula>MOD(ROW(),2)&lt;&gt;0</formula>
    </cfRule>
  </conditionalFormatting>
  <conditionalFormatting sqref="A26:A62">
    <cfRule type="expression" dxfId="705" priority="13" stopIfTrue="1">
      <formula>MOD(ROW(),2)=0</formula>
    </cfRule>
    <cfRule type="expression" dxfId="704" priority="14" stopIfTrue="1">
      <formula>MOD(ROW(),2)&lt;&gt;0</formula>
    </cfRule>
  </conditionalFormatting>
  <conditionalFormatting sqref="B26:F62">
    <cfRule type="expression" dxfId="703" priority="15" stopIfTrue="1">
      <formula>MOD(ROW(),2)=0</formula>
    </cfRule>
    <cfRule type="expression" dxfId="702" priority="16"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6888A-FE90-40B9-9EAD-4FE064D558D7}">
  <sheetPr codeName="Sheet26"/>
  <dimension ref="A1:F62"/>
  <sheetViews>
    <sheetView showGridLines="0" workbookViewId="0">
      <selection activeCell="A6" sqref="A6"/>
    </sheetView>
  </sheetViews>
  <sheetFormatPr defaultRowHeight="12.5" x14ac:dyDescent="0.25"/>
  <cols>
    <col min="1" max="1" width="31.7265625" customWidth="1"/>
    <col min="2" max="6" width="22.7265625" customWidth="1"/>
  </cols>
  <sheetData>
    <row r="1" spans="1:6" s="1" customFormat="1" ht="20" x14ac:dyDescent="0.4">
      <c r="A1" s="2" t="s">
        <v>0</v>
      </c>
    </row>
    <row r="2" spans="1:6" s="1" customFormat="1" ht="15.5" x14ac:dyDescent="0.35">
      <c r="A2" s="30" t="s">
        <v>1</v>
      </c>
      <c r="B2" s="3" t="str">
        <f>wb_title</f>
        <v>Fire_W - Consolidated Factor Spreadsheet</v>
      </c>
    </row>
    <row r="3" spans="1:6" s="1" customFormat="1" ht="15.5" x14ac:dyDescent="0.35">
      <c r="A3" s="30" t="s">
        <v>2</v>
      </c>
      <c r="B3" s="3" t="str">
        <f>TABLE_FACTOR_TYPE_1 &amp; " - x-" &amp; TABLE_SERIES_NUMBER_1</f>
        <v>Pensioner Cash Equivalent - x-302</v>
      </c>
    </row>
    <row r="6" spans="1:6" x14ac:dyDescent="0.25">
      <c r="A6" s="41" t="s">
        <v>382</v>
      </c>
      <c r="B6" s="48" t="s">
        <v>383</v>
      </c>
      <c r="C6" s="48"/>
      <c r="D6" s="48"/>
      <c r="E6" s="48"/>
      <c r="F6" s="48"/>
    </row>
    <row r="7" spans="1:6" x14ac:dyDescent="0.25">
      <c r="A7" s="41" t="s">
        <v>384</v>
      </c>
      <c r="B7" s="48" t="s">
        <v>31</v>
      </c>
      <c r="C7" s="48"/>
      <c r="D7" s="48"/>
      <c r="E7" s="48"/>
      <c r="F7" s="48"/>
    </row>
    <row r="8" spans="1:6" x14ac:dyDescent="0.25">
      <c r="A8" s="41" t="s">
        <v>125</v>
      </c>
      <c r="B8" s="48">
        <v>1992</v>
      </c>
      <c r="C8" s="48"/>
      <c r="D8" s="48"/>
      <c r="E8" s="48"/>
      <c r="F8" s="48"/>
    </row>
    <row r="9" spans="1:6" x14ac:dyDescent="0.25">
      <c r="A9" s="41" t="s">
        <v>126</v>
      </c>
      <c r="B9" s="48" t="s">
        <v>185</v>
      </c>
      <c r="C9" s="48"/>
      <c r="D9" s="48"/>
      <c r="E9" s="48"/>
      <c r="F9" s="48"/>
    </row>
    <row r="10" spans="1:6" ht="25" x14ac:dyDescent="0.25">
      <c r="A10" s="41" t="s">
        <v>6</v>
      </c>
      <c r="B10" s="48" t="s">
        <v>186</v>
      </c>
      <c r="C10" s="48"/>
      <c r="D10" s="48"/>
      <c r="E10" s="48"/>
      <c r="F10" s="48"/>
    </row>
    <row r="11" spans="1:6" x14ac:dyDescent="0.25">
      <c r="A11" s="41" t="s">
        <v>127</v>
      </c>
      <c r="B11" s="48" t="s">
        <v>145</v>
      </c>
      <c r="C11" s="48"/>
      <c r="D11" s="48"/>
      <c r="E11" s="48"/>
      <c r="F11" s="48"/>
    </row>
    <row r="12" spans="1:6" x14ac:dyDescent="0.25">
      <c r="A12" s="41" t="s">
        <v>128</v>
      </c>
      <c r="B12" s="48" t="s">
        <v>140</v>
      </c>
      <c r="C12" s="48"/>
      <c r="D12" s="48"/>
      <c r="E12" s="48"/>
      <c r="F12" s="48"/>
    </row>
    <row r="13" spans="1:6" x14ac:dyDescent="0.25">
      <c r="A13" s="41" t="s">
        <v>385</v>
      </c>
      <c r="B13" s="48" t="s">
        <v>141</v>
      </c>
      <c r="C13" s="48"/>
      <c r="D13" s="48"/>
      <c r="E13" s="48"/>
      <c r="F13" s="48"/>
    </row>
    <row r="14" spans="1:6" x14ac:dyDescent="0.25">
      <c r="A14" s="41" t="s">
        <v>130</v>
      </c>
      <c r="B14" s="48">
        <v>302</v>
      </c>
      <c r="C14" s="48"/>
      <c r="D14" s="48"/>
      <c r="E14" s="48"/>
      <c r="F14" s="48"/>
    </row>
    <row r="15" spans="1:6" x14ac:dyDescent="0.25">
      <c r="A15" s="41" t="s">
        <v>386</v>
      </c>
      <c r="B15" s="48" t="s">
        <v>190</v>
      </c>
      <c r="C15" s="48"/>
      <c r="D15" s="48"/>
      <c r="E15" s="48"/>
      <c r="F15" s="48"/>
    </row>
    <row r="16" spans="1:6" x14ac:dyDescent="0.25">
      <c r="A16" s="41" t="s">
        <v>132</v>
      </c>
      <c r="B16" s="48" t="s">
        <v>191</v>
      </c>
      <c r="C16" s="48"/>
      <c r="D16" s="48"/>
      <c r="E16" s="48"/>
      <c r="F16" s="48"/>
    </row>
    <row r="17" spans="1:6" x14ac:dyDescent="0.25">
      <c r="A17" s="42" t="s">
        <v>387</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144</v>
      </c>
      <c r="C20" s="48"/>
      <c r="D20" s="48"/>
      <c r="E20" s="48"/>
      <c r="F20" s="48"/>
    </row>
    <row r="21" spans="1:6" x14ac:dyDescent="0.25">
      <c r="A21" s="41" t="s">
        <v>388</v>
      </c>
      <c r="B21" s="48" t="s">
        <v>64</v>
      </c>
      <c r="C21" s="48"/>
      <c r="D21" s="48"/>
      <c r="E21" s="48"/>
      <c r="F21" s="48"/>
    </row>
    <row r="23" spans="1:6" x14ac:dyDescent="0.25">
      <c r="A23" s="23" t="str">
        <f>HYPERLINK("#'Factor List'!A1", "Back to Factor List")</f>
        <v>Back to Factor List</v>
      </c>
      <c r="B23" s="23" t="str">
        <f>HYPERLINK("#'Assumptions'!A1", "Assumptions")</f>
        <v>Assumptions</v>
      </c>
    </row>
    <row r="26" spans="1:6" s="59" customFormat="1" ht="39" x14ac:dyDescent="0.25">
      <c r="A26" s="58" t="s">
        <v>389</v>
      </c>
      <c r="B26" s="58" t="s">
        <v>398</v>
      </c>
      <c r="C26" s="58" t="s">
        <v>399</v>
      </c>
      <c r="D26" s="58" t="s">
        <v>391</v>
      </c>
      <c r="E26" s="58" t="s">
        <v>400</v>
      </c>
      <c r="F26" s="58" t="s">
        <v>401</v>
      </c>
    </row>
    <row r="27" spans="1:6" x14ac:dyDescent="0.25">
      <c r="A27" s="44">
        <v>50</v>
      </c>
      <c r="B27" s="45">
        <v>24.73</v>
      </c>
      <c r="C27" s="45">
        <v>20.6</v>
      </c>
      <c r="D27" s="45">
        <v>3.31</v>
      </c>
      <c r="E27" s="45"/>
      <c r="F27" s="45">
        <v>0</v>
      </c>
    </row>
    <row r="28" spans="1:6" x14ac:dyDescent="0.25">
      <c r="A28" s="44">
        <v>51</v>
      </c>
      <c r="B28" s="45">
        <v>24.3</v>
      </c>
      <c r="C28" s="45">
        <v>21.02</v>
      </c>
      <c r="D28" s="45">
        <v>3.36</v>
      </c>
      <c r="E28" s="45"/>
      <c r="F28" s="45">
        <v>0</v>
      </c>
    </row>
    <row r="29" spans="1:6" x14ac:dyDescent="0.25">
      <c r="A29" s="44">
        <v>52</v>
      </c>
      <c r="B29" s="45">
        <v>23.85</v>
      </c>
      <c r="C29" s="45">
        <v>21.44</v>
      </c>
      <c r="D29" s="45">
        <v>3.4</v>
      </c>
      <c r="E29" s="45"/>
      <c r="F29" s="45">
        <v>0</v>
      </c>
    </row>
    <row r="30" spans="1:6" x14ac:dyDescent="0.25">
      <c r="A30" s="44">
        <v>53</v>
      </c>
      <c r="B30" s="45">
        <v>23.37</v>
      </c>
      <c r="C30" s="45">
        <v>21.88</v>
      </c>
      <c r="D30" s="45">
        <v>3.44</v>
      </c>
      <c r="E30" s="45"/>
      <c r="F30" s="45">
        <v>0</v>
      </c>
    </row>
    <row r="31" spans="1:6" x14ac:dyDescent="0.25">
      <c r="A31" s="44">
        <v>54</v>
      </c>
      <c r="B31" s="45">
        <v>22.85</v>
      </c>
      <c r="C31" s="45">
        <v>22.34</v>
      </c>
      <c r="D31" s="45">
        <v>3.48</v>
      </c>
      <c r="E31" s="45"/>
      <c r="F31" s="45">
        <v>0</v>
      </c>
    </row>
    <row r="32" spans="1:6" x14ac:dyDescent="0.25">
      <c r="A32" s="44">
        <v>55</v>
      </c>
      <c r="B32" s="45">
        <v>22.31</v>
      </c>
      <c r="C32" s="45"/>
      <c r="D32" s="45">
        <v>3.51</v>
      </c>
      <c r="E32" s="45"/>
      <c r="F32" s="45">
        <v>0</v>
      </c>
    </row>
    <row r="33" spans="1:6" x14ac:dyDescent="0.25">
      <c r="A33" s="44">
        <v>56</v>
      </c>
      <c r="B33" s="45">
        <v>21.79</v>
      </c>
      <c r="C33" s="45"/>
      <c r="D33" s="45">
        <v>3.54</v>
      </c>
      <c r="E33" s="45"/>
      <c r="F33" s="45">
        <v>0</v>
      </c>
    </row>
    <row r="34" spans="1:6" x14ac:dyDescent="0.25">
      <c r="A34" s="44">
        <v>57</v>
      </c>
      <c r="B34" s="45">
        <v>21.25</v>
      </c>
      <c r="C34" s="45"/>
      <c r="D34" s="45">
        <v>3.57</v>
      </c>
      <c r="E34" s="45"/>
      <c r="F34" s="45">
        <v>0</v>
      </c>
    </row>
    <row r="35" spans="1:6" x14ac:dyDescent="0.25">
      <c r="A35" s="44">
        <v>58</v>
      </c>
      <c r="B35" s="45">
        <v>20.72</v>
      </c>
      <c r="C35" s="45"/>
      <c r="D35" s="45">
        <v>3.6</v>
      </c>
      <c r="E35" s="45"/>
      <c r="F35" s="45">
        <v>0</v>
      </c>
    </row>
    <row r="36" spans="1:6" x14ac:dyDescent="0.25">
      <c r="A36" s="44">
        <v>59</v>
      </c>
      <c r="B36" s="45">
        <v>20.170000000000002</v>
      </c>
      <c r="C36" s="45"/>
      <c r="D36" s="45">
        <v>3.63</v>
      </c>
      <c r="E36" s="45"/>
      <c r="F36" s="45">
        <v>0</v>
      </c>
    </row>
    <row r="37" spans="1:6" x14ac:dyDescent="0.25">
      <c r="A37" s="44">
        <v>60</v>
      </c>
      <c r="B37" s="45">
        <v>19.62</v>
      </c>
      <c r="C37" s="45"/>
      <c r="D37" s="45">
        <v>3.65</v>
      </c>
      <c r="E37" s="45"/>
      <c r="F37" s="45">
        <v>0</v>
      </c>
    </row>
    <row r="38" spans="1:6" x14ac:dyDescent="0.25">
      <c r="A38" s="44">
        <v>61</v>
      </c>
      <c r="B38" s="45">
        <v>19.059999999999999</v>
      </c>
      <c r="C38" s="45"/>
      <c r="D38" s="45">
        <v>3.67</v>
      </c>
      <c r="E38" s="45"/>
      <c r="F38" s="45">
        <v>0</v>
      </c>
    </row>
    <row r="39" spans="1:6" x14ac:dyDescent="0.25">
      <c r="A39" s="44">
        <v>62</v>
      </c>
      <c r="B39" s="45">
        <v>18.5</v>
      </c>
      <c r="C39" s="45"/>
      <c r="D39" s="45">
        <v>3.69</v>
      </c>
      <c r="E39" s="45"/>
      <c r="F39" s="45">
        <v>0</v>
      </c>
    </row>
    <row r="40" spans="1:6" x14ac:dyDescent="0.25">
      <c r="A40" s="44">
        <v>63</v>
      </c>
      <c r="B40" s="45">
        <v>17.940000000000001</v>
      </c>
      <c r="C40" s="45"/>
      <c r="D40" s="45">
        <v>3.71</v>
      </c>
      <c r="E40" s="45"/>
      <c r="F40" s="45">
        <v>0</v>
      </c>
    </row>
    <row r="41" spans="1:6" x14ac:dyDescent="0.25">
      <c r="A41" s="44">
        <v>64</v>
      </c>
      <c r="B41" s="45">
        <v>17.37</v>
      </c>
      <c r="C41" s="45"/>
      <c r="D41" s="45">
        <v>3.72</v>
      </c>
      <c r="E41" s="45"/>
      <c r="F41" s="45">
        <v>0</v>
      </c>
    </row>
    <row r="42" spans="1:6" x14ac:dyDescent="0.25">
      <c r="A42" s="44">
        <v>65</v>
      </c>
      <c r="B42" s="45">
        <v>16.8</v>
      </c>
      <c r="C42" s="45"/>
      <c r="D42" s="45">
        <v>3.73</v>
      </c>
      <c r="E42" s="45"/>
      <c r="F42" s="45">
        <v>0</v>
      </c>
    </row>
    <row r="43" spans="1:6" x14ac:dyDescent="0.25">
      <c r="A43" s="44">
        <v>66</v>
      </c>
      <c r="B43" s="45">
        <v>16.22</v>
      </c>
      <c r="C43" s="45"/>
      <c r="D43" s="45">
        <v>3.73</v>
      </c>
      <c r="E43" s="45"/>
      <c r="F43" s="45">
        <v>0</v>
      </c>
    </row>
    <row r="44" spans="1:6" x14ac:dyDescent="0.25">
      <c r="A44" s="44">
        <v>67</v>
      </c>
      <c r="B44" s="45">
        <v>15.64</v>
      </c>
      <c r="C44" s="45"/>
      <c r="D44" s="45">
        <v>3.74</v>
      </c>
      <c r="E44" s="45"/>
      <c r="F44" s="45">
        <v>0</v>
      </c>
    </row>
    <row r="45" spans="1:6" x14ac:dyDescent="0.25">
      <c r="A45" s="44">
        <v>68</v>
      </c>
      <c r="B45" s="45">
        <v>15.05</v>
      </c>
      <c r="C45" s="45"/>
      <c r="D45" s="45">
        <v>3.73</v>
      </c>
      <c r="E45" s="45"/>
      <c r="F45" s="45">
        <v>0</v>
      </c>
    </row>
    <row r="46" spans="1:6" x14ac:dyDescent="0.25">
      <c r="A46" s="44">
        <v>69</v>
      </c>
      <c r="B46" s="45">
        <v>14.46</v>
      </c>
      <c r="C46" s="45"/>
      <c r="D46" s="45">
        <v>3.73</v>
      </c>
      <c r="E46" s="45"/>
      <c r="F46" s="45"/>
    </row>
    <row r="47" spans="1:6" x14ac:dyDescent="0.25">
      <c r="A47" s="44">
        <v>70</v>
      </c>
      <c r="B47" s="45">
        <v>13.86</v>
      </c>
      <c r="C47" s="45"/>
      <c r="D47" s="45">
        <v>3.72</v>
      </c>
      <c r="E47" s="45"/>
      <c r="F47" s="45"/>
    </row>
    <row r="48" spans="1:6" x14ac:dyDescent="0.25">
      <c r="A48" s="44">
        <v>71</v>
      </c>
      <c r="B48" s="45">
        <v>13.26</v>
      </c>
      <c r="C48" s="45"/>
      <c r="D48" s="45">
        <v>3.71</v>
      </c>
      <c r="E48" s="45"/>
      <c r="F48" s="45"/>
    </row>
    <row r="49" spans="1:6" x14ac:dyDescent="0.25">
      <c r="A49" s="44">
        <v>72</v>
      </c>
      <c r="B49" s="45">
        <v>12.66</v>
      </c>
      <c r="C49" s="45"/>
      <c r="D49" s="45">
        <v>3.7</v>
      </c>
      <c r="E49" s="45"/>
      <c r="F49" s="45"/>
    </row>
    <row r="50" spans="1:6" x14ac:dyDescent="0.25">
      <c r="A50" s="44">
        <v>73</v>
      </c>
      <c r="B50" s="45">
        <v>12.07</v>
      </c>
      <c r="C50" s="45"/>
      <c r="D50" s="45">
        <v>3.67</v>
      </c>
      <c r="E50" s="45">
        <v>1.71</v>
      </c>
      <c r="F50" s="45"/>
    </row>
    <row r="51" spans="1:6" x14ac:dyDescent="0.25">
      <c r="A51" s="44">
        <v>74</v>
      </c>
      <c r="B51" s="45">
        <v>11.48</v>
      </c>
      <c r="C51" s="45"/>
      <c r="D51" s="45">
        <v>3.55</v>
      </c>
      <c r="E51" s="45">
        <v>1.56</v>
      </c>
      <c r="F51" s="45"/>
    </row>
    <row r="52" spans="1:6" x14ac:dyDescent="0.25">
      <c r="A52" s="44">
        <v>75</v>
      </c>
      <c r="B52" s="45">
        <v>10.9</v>
      </c>
      <c r="C52" s="45"/>
      <c r="D52" s="45">
        <v>3.41</v>
      </c>
      <c r="E52" s="45">
        <v>1.42</v>
      </c>
      <c r="F52" s="45"/>
    </row>
    <row r="53" spans="1:6" x14ac:dyDescent="0.25">
      <c r="A53" s="44">
        <v>76</v>
      </c>
      <c r="B53" s="45">
        <v>10.34</v>
      </c>
      <c r="C53" s="45"/>
      <c r="D53" s="45">
        <v>3.36</v>
      </c>
      <c r="E53" s="45">
        <v>1.29</v>
      </c>
      <c r="F53" s="45"/>
    </row>
    <row r="54" spans="1:6" x14ac:dyDescent="0.25">
      <c r="A54" s="44">
        <v>77</v>
      </c>
      <c r="B54" s="45">
        <v>9.7899999999999991</v>
      </c>
      <c r="C54" s="45"/>
      <c r="D54" s="45">
        <v>3.3</v>
      </c>
      <c r="E54" s="45">
        <v>1.17</v>
      </c>
      <c r="F54" s="45"/>
    </row>
    <row r="55" spans="1:6" x14ac:dyDescent="0.25">
      <c r="A55" s="44">
        <v>78</v>
      </c>
      <c r="B55" s="45">
        <v>9.25</v>
      </c>
      <c r="C55" s="45"/>
      <c r="D55" s="45">
        <v>3.23</v>
      </c>
      <c r="E55" s="45">
        <v>1.05</v>
      </c>
      <c r="F55" s="45"/>
    </row>
    <row r="56" spans="1:6" x14ac:dyDescent="0.25">
      <c r="A56" s="44">
        <v>79</v>
      </c>
      <c r="B56" s="45">
        <v>8.7200000000000006</v>
      </c>
      <c r="C56" s="45"/>
      <c r="D56" s="45">
        <v>2.99</v>
      </c>
      <c r="E56" s="45">
        <v>0.95</v>
      </c>
      <c r="F56" s="45"/>
    </row>
    <row r="57" spans="1:6" x14ac:dyDescent="0.25">
      <c r="A57" s="44">
        <v>80</v>
      </c>
      <c r="B57" s="45">
        <v>8.19</v>
      </c>
      <c r="C57" s="45"/>
      <c r="D57" s="45">
        <v>2.74</v>
      </c>
      <c r="E57" s="45">
        <v>0.84</v>
      </c>
      <c r="F57" s="45"/>
    </row>
    <row r="58" spans="1:6" x14ac:dyDescent="0.25">
      <c r="A58" s="44">
        <v>81</v>
      </c>
      <c r="B58" s="45">
        <v>7.66</v>
      </c>
      <c r="C58" s="45"/>
      <c r="D58" s="45">
        <v>2.67</v>
      </c>
      <c r="E58" s="45">
        <v>0.75</v>
      </c>
      <c r="F58" s="45"/>
    </row>
    <row r="59" spans="1:6" x14ac:dyDescent="0.25">
      <c r="A59" s="44">
        <v>82</v>
      </c>
      <c r="B59" s="45">
        <v>7.13</v>
      </c>
      <c r="C59" s="45"/>
      <c r="D59" s="45">
        <v>2.6</v>
      </c>
      <c r="E59" s="45">
        <v>0.66</v>
      </c>
      <c r="F59" s="45"/>
    </row>
    <row r="60" spans="1:6" x14ac:dyDescent="0.25">
      <c r="A60" s="44">
        <v>83</v>
      </c>
      <c r="B60" s="45">
        <v>6.61</v>
      </c>
      <c r="C60" s="45"/>
      <c r="D60" s="45">
        <v>2.5299999999999998</v>
      </c>
      <c r="E60" s="45">
        <v>0.56999999999999995</v>
      </c>
      <c r="F60" s="45"/>
    </row>
    <row r="61" spans="1:6" x14ac:dyDescent="0.25">
      <c r="A61" s="44">
        <v>84</v>
      </c>
      <c r="B61" s="45">
        <v>6.11</v>
      </c>
      <c r="C61" s="45"/>
      <c r="D61" s="45">
        <v>2.2200000000000002</v>
      </c>
      <c r="E61" s="45">
        <v>0.5</v>
      </c>
      <c r="F61" s="45"/>
    </row>
    <row r="62" spans="1:6" x14ac:dyDescent="0.25">
      <c r="A62" s="44">
        <v>85</v>
      </c>
      <c r="B62" s="45">
        <v>5.63</v>
      </c>
      <c r="C62" s="45"/>
      <c r="D62" s="45">
        <v>1.91</v>
      </c>
      <c r="E62" s="45">
        <v>0.43</v>
      </c>
      <c r="F62" s="45"/>
    </row>
  </sheetData>
  <sheetProtection algorithmName="SHA-512" hashValue="n5t/l5biL8ccAwh2XIKx1wBchy1curlHIDTF8ZDkX5EPIzzPgYiplSRGsSQzjhw5ire8tkbFhdo7ThZAiywJmw==" saltValue="flzVH7JzcgLMi7qhw4y6SQ==" spinCount="100000" sheet="1" objects="1" scenarios="1"/>
  <conditionalFormatting sqref="A6:A21">
    <cfRule type="expression" dxfId="699" priority="9" stopIfTrue="1">
      <formula>MOD(ROW(),2)=0</formula>
    </cfRule>
    <cfRule type="expression" dxfId="698" priority="10" stopIfTrue="1">
      <formula>MOD(ROW(),2)&lt;&gt;0</formula>
    </cfRule>
  </conditionalFormatting>
  <conditionalFormatting sqref="B6:F21">
    <cfRule type="expression" dxfId="697" priority="11" stopIfTrue="1">
      <formula>MOD(ROW(),2)=0</formula>
    </cfRule>
    <cfRule type="expression" dxfId="696" priority="12" stopIfTrue="1">
      <formula>MOD(ROW(),2)&lt;&gt;0</formula>
    </cfRule>
  </conditionalFormatting>
  <conditionalFormatting sqref="A26:A62">
    <cfRule type="expression" dxfId="695" priority="13" stopIfTrue="1">
      <formula>MOD(ROW(),2)=0</formula>
    </cfRule>
    <cfRule type="expression" dxfId="694" priority="14" stopIfTrue="1">
      <formula>MOD(ROW(),2)&lt;&gt;0</formula>
    </cfRule>
  </conditionalFormatting>
  <conditionalFormatting sqref="B26:F62">
    <cfRule type="expression" dxfId="693" priority="15" stopIfTrue="1">
      <formula>MOD(ROW(),2)=0</formula>
    </cfRule>
    <cfRule type="expression" dxfId="692" priority="16"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6293A-556A-453C-8CA2-34910C2C12A3}">
  <sheetPr codeName="Sheet27"/>
  <dimension ref="A1:E92"/>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Fire_W - Consolidated Factor Spreadsheet</v>
      </c>
    </row>
    <row r="3" spans="1:5" s="1" customFormat="1" ht="15.5" x14ac:dyDescent="0.35">
      <c r="A3" s="30" t="s">
        <v>2</v>
      </c>
      <c r="B3" s="3" t="str">
        <f>TABLE_FACTOR_TYPE_1 &amp; " - x-" &amp; TABLE_SERIES_NUMBER_1</f>
        <v>Pensioner Cash Equivalent - x-303</v>
      </c>
    </row>
    <row r="6" spans="1:5" x14ac:dyDescent="0.25">
      <c r="A6" s="41" t="s">
        <v>382</v>
      </c>
      <c r="B6" s="48" t="s">
        <v>383</v>
      </c>
      <c r="C6" s="48"/>
      <c r="D6" s="48"/>
      <c r="E6" s="48"/>
    </row>
    <row r="7" spans="1:5" x14ac:dyDescent="0.25">
      <c r="A7" s="41" t="s">
        <v>384</v>
      </c>
      <c r="B7" s="48" t="s">
        <v>31</v>
      </c>
      <c r="C7" s="48"/>
      <c r="D7" s="48"/>
      <c r="E7" s="48"/>
    </row>
    <row r="8" spans="1:5" x14ac:dyDescent="0.25">
      <c r="A8" s="41" t="s">
        <v>125</v>
      </c>
      <c r="B8" s="48">
        <v>1992</v>
      </c>
      <c r="C8" s="48"/>
      <c r="D8" s="48"/>
      <c r="E8" s="48"/>
    </row>
    <row r="9" spans="1:5" x14ac:dyDescent="0.25">
      <c r="A9" s="41" t="s">
        <v>126</v>
      </c>
      <c r="B9" s="48" t="s">
        <v>185</v>
      </c>
      <c r="C9" s="48"/>
      <c r="D9" s="48"/>
      <c r="E9" s="48"/>
    </row>
    <row r="10" spans="1:5" ht="25" x14ac:dyDescent="0.25">
      <c r="A10" s="41" t="s">
        <v>6</v>
      </c>
      <c r="B10" s="48" t="s">
        <v>192</v>
      </c>
      <c r="C10" s="48"/>
      <c r="D10" s="48"/>
      <c r="E10" s="48"/>
    </row>
    <row r="11" spans="1:5" x14ac:dyDescent="0.25">
      <c r="A11" s="41" t="s">
        <v>127</v>
      </c>
      <c r="B11" s="48" t="s">
        <v>139</v>
      </c>
      <c r="C11" s="48"/>
      <c r="D11" s="48"/>
      <c r="E11" s="48"/>
    </row>
    <row r="12" spans="1:5" x14ac:dyDescent="0.25">
      <c r="A12" s="41" t="s">
        <v>128</v>
      </c>
      <c r="B12" s="48" t="s">
        <v>140</v>
      </c>
      <c r="C12" s="48"/>
      <c r="D12" s="48"/>
      <c r="E12" s="48"/>
    </row>
    <row r="13" spans="1:5" x14ac:dyDescent="0.25">
      <c r="A13" s="41" t="s">
        <v>385</v>
      </c>
      <c r="B13" s="48" t="s">
        <v>141</v>
      </c>
      <c r="C13" s="48"/>
      <c r="D13" s="48"/>
      <c r="E13" s="48"/>
    </row>
    <row r="14" spans="1:5" x14ac:dyDescent="0.25">
      <c r="A14" s="41" t="s">
        <v>130</v>
      </c>
      <c r="B14" s="48">
        <v>303</v>
      </c>
      <c r="C14" s="48"/>
      <c r="D14" s="48"/>
      <c r="E14" s="48"/>
    </row>
    <row r="15" spans="1:5" x14ac:dyDescent="0.25">
      <c r="A15" s="41" t="s">
        <v>386</v>
      </c>
      <c r="B15" s="48" t="s">
        <v>193</v>
      </c>
      <c r="C15" s="48"/>
      <c r="D15" s="48"/>
      <c r="E15" s="48"/>
    </row>
    <row r="16" spans="1:5" x14ac:dyDescent="0.25">
      <c r="A16" s="41" t="s">
        <v>132</v>
      </c>
      <c r="B16" s="48" t="s">
        <v>194</v>
      </c>
      <c r="C16" s="48"/>
      <c r="D16" s="48"/>
      <c r="E16" s="48"/>
    </row>
    <row r="17" spans="1:5" x14ac:dyDescent="0.25">
      <c r="A17" s="42" t="s">
        <v>387</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388</v>
      </c>
      <c r="B21" s="48" t="s">
        <v>64</v>
      </c>
      <c r="C21" s="48"/>
      <c r="D21" s="48"/>
      <c r="E21" s="48"/>
    </row>
    <row r="23" spans="1:5" x14ac:dyDescent="0.25">
      <c r="A23" s="23" t="str">
        <f>HYPERLINK("#'Factor List'!A1", "Back to Factor List")</f>
        <v>Back to Factor List</v>
      </c>
      <c r="B23" s="23" t="str">
        <f>HYPERLINK("#'Assumptions'!A1", "Assumptions")</f>
        <v>Assumptions</v>
      </c>
    </row>
    <row r="26" spans="1:5" s="59" customFormat="1" ht="39" x14ac:dyDescent="0.25">
      <c r="A26" s="58" t="s">
        <v>389</v>
      </c>
      <c r="B26" s="58" t="s">
        <v>402</v>
      </c>
      <c r="C26" s="58" t="s">
        <v>403</v>
      </c>
      <c r="D26" s="58" t="s">
        <v>404</v>
      </c>
      <c r="E26" s="58" t="s">
        <v>405</v>
      </c>
    </row>
    <row r="27" spans="1:5" x14ac:dyDescent="0.25">
      <c r="A27" s="44">
        <v>20</v>
      </c>
      <c r="B27" s="45">
        <v>36.54</v>
      </c>
      <c r="C27" s="45">
        <v>2.04</v>
      </c>
      <c r="D27" s="45"/>
      <c r="E27" s="45">
        <v>0</v>
      </c>
    </row>
    <row r="28" spans="1:5" x14ac:dyDescent="0.25">
      <c r="A28" s="44">
        <v>21</v>
      </c>
      <c r="B28" s="45">
        <v>36.25</v>
      </c>
      <c r="C28" s="45">
        <v>2.08</v>
      </c>
      <c r="D28" s="45"/>
      <c r="E28" s="45">
        <v>0</v>
      </c>
    </row>
    <row r="29" spans="1:5" x14ac:dyDescent="0.25">
      <c r="A29" s="44">
        <v>22</v>
      </c>
      <c r="B29" s="45">
        <v>35.96</v>
      </c>
      <c r="C29" s="45">
        <v>2.11</v>
      </c>
      <c r="D29" s="45"/>
      <c r="E29" s="45">
        <v>0</v>
      </c>
    </row>
    <row r="30" spans="1:5" x14ac:dyDescent="0.25">
      <c r="A30" s="44">
        <v>23</v>
      </c>
      <c r="B30" s="45">
        <v>35.659999999999997</v>
      </c>
      <c r="C30" s="45">
        <v>2.15</v>
      </c>
      <c r="D30" s="45"/>
      <c r="E30" s="45">
        <v>0</v>
      </c>
    </row>
    <row r="31" spans="1:5" x14ac:dyDescent="0.25">
      <c r="A31" s="44">
        <v>24</v>
      </c>
      <c r="B31" s="45">
        <v>35.35</v>
      </c>
      <c r="C31" s="45">
        <v>2.19</v>
      </c>
      <c r="D31" s="45"/>
      <c r="E31" s="45">
        <v>0</v>
      </c>
    </row>
    <row r="32" spans="1:5" x14ac:dyDescent="0.25">
      <c r="A32" s="44">
        <v>25</v>
      </c>
      <c r="B32" s="45">
        <v>35.04</v>
      </c>
      <c r="C32" s="45">
        <v>2.23</v>
      </c>
      <c r="D32" s="45"/>
      <c r="E32" s="45">
        <v>0</v>
      </c>
    </row>
    <row r="33" spans="1:5" x14ac:dyDescent="0.25">
      <c r="A33" s="44">
        <v>26</v>
      </c>
      <c r="B33" s="45">
        <v>34.72</v>
      </c>
      <c r="C33" s="45">
        <v>2.2599999999999998</v>
      </c>
      <c r="D33" s="45"/>
      <c r="E33" s="45">
        <v>0</v>
      </c>
    </row>
    <row r="34" spans="1:5" x14ac:dyDescent="0.25">
      <c r="A34" s="44">
        <v>27</v>
      </c>
      <c r="B34" s="45">
        <v>34.39</v>
      </c>
      <c r="C34" s="45">
        <v>2.2999999999999998</v>
      </c>
      <c r="D34" s="45"/>
      <c r="E34" s="45">
        <v>0</v>
      </c>
    </row>
    <row r="35" spans="1:5" x14ac:dyDescent="0.25">
      <c r="A35" s="44">
        <v>28</v>
      </c>
      <c r="B35" s="45">
        <v>34.06</v>
      </c>
      <c r="C35" s="45">
        <v>2.34</v>
      </c>
      <c r="D35" s="45"/>
      <c r="E35" s="45">
        <v>0</v>
      </c>
    </row>
    <row r="36" spans="1:5" x14ac:dyDescent="0.25">
      <c r="A36" s="44">
        <v>29</v>
      </c>
      <c r="B36" s="45">
        <v>33.72</v>
      </c>
      <c r="C36" s="45">
        <v>2.38</v>
      </c>
      <c r="D36" s="45"/>
      <c r="E36" s="45">
        <v>0</v>
      </c>
    </row>
    <row r="37" spans="1:5" x14ac:dyDescent="0.25">
      <c r="A37" s="44">
        <v>30</v>
      </c>
      <c r="B37" s="45">
        <v>33.380000000000003</v>
      </c>
      <c r="C37" s="45">
        <v>2.42</v>
      </c>
      <c r="D37" s="45"/>
      <c r="E37" s="45">
        <v>0</v>
      </c>
    </row>
    <row r="38" spans="1:5" x14ac:dyDescent="0.25">
      <c r="A38" s="44">
        <v>31</v>
      </c>
      <c r="B38" s="45">
        <v>33.020000000000003</v>
      </c>
      <c r="C38" s="45">
        <v>2.4700000000000002</v>
      </c>
      <c r="D38" s="45"/>
      <c r="E38" s="45">
        <v>0</v>
      </c>
    </row>
    <row r="39" spans="1:5" x14ac:dyDescent="0.25">
      <c r="A39" s="44">
        <v>32</v>
      </c>
      <c r="B39" s="45">
        <v>32.659999999999997</v>
      </c>
      <c r="C39" s="45">
        <v>2.5099999999999998</v>
      </c>
      <c r="D39" s="45"/>
      <c r="E39" s="45">
        <v>0</v>
      </c>
    </row>
    <row r="40" spans="1:5" x14ac:dyDescent="0.25">
      <c r="A40" s="44">
        <v>33</v>
      </c>
      <c r="B40" s="45">
        <v>32.29</v>
      </c>
      <c r="C40" s="45">
        <v>2.5499999999999998</v>
      </c>
      <c r="D40" s="45"/>
      <c r="E40" s="45">
        <v>0</v>
      </c>
    </row>
    <row r="41" spans="1:5" x14ac:dyDescent="0.25">
      <c r="A41" s="44">
        <v>34</v>
      </c>
      <c r="B41" s="45">
        <v>31.91</v>
      </c>
      <c r="C41" s="45">
        <v>2.6</v>
      </c>
      <c r="D41" s="45"/>
      <c r="E41" s="45">
        <v>0</v>
      </c>
    </row>
    <row r="42" spans="1:5" x14ac:dyDescent="0.25">
      <c r="A42" s="44">
        <v>35</v>
      </c>
      <c r="B42" s="45">
        <v>31.53</v>
      </c>
      <c r="C42" s="45">
        <v>2.64</v>
      </c>
      <c r="D42" s="45"/>
      <c r="E42" s="45">
        <v>0</v>
      </c>
    </row>
    <row r="43" spans="1:5" x14ac:dyDescent="0.25">
      <c r="A43" s="44">
        <v>36</v>
      </c>
      <c r="B43" s="45">
        <v>31.14</v>
      </c>
      <c r="C43" s="45">
        <v>2.68</v>
      </c>
      <c r="D43" s="45"/>
      <c r="E43" s="45">
        <v>0</v>
      </c>
    </row>
    <row r="44" spans="1:5" x14ac:dyDescent="0.25">
      <c r="A44" s="44">
        <v>37</v>
      </c>
      <c r="B44" s="45">
        <v>30.74</v>
      </c>
      <c r="C44" s="45">
        <v>2.73</v>
      </c>
      <c r="D44" s="45"/>
      <c r="E44" s="45">
        <v>0</v>
      </c>
    </row>
    <row r="45" spans="1:5" x14ac:dyDescent="0.25">
      <c r="A45" s="44">
        <v>38</v>
      </c>
      <c r="B45" s="45">
        <v>30.33</v>
      </c>
      <c r="C45" s="45">
        <v>2.78</v>
      </c>
      <c r="D45" s="45"/>
      <c r="E45" s="45">
        <v>0</v>
      </c>
    </row>
    <row r="46" spans="1:5" x14ac:dyDescent="0.25">
      <c r="A46" s="44">
        <v>39</v>
      </c>
      <c r="B46" s="45">
        <v>29.92</v>
      </c>
      <c r="C46" s="45">
        <v>2.82</v>
      </c>
      <c r="D46" s="45"/>
      <c r="E46" s="45">
        <v>0</v>
      </c>
    </row>
    <row r="47" spans="1:5" x14ac:dyDescent="0.25">
      <c r="A47" s="44">
        <v>40</v>
      </c>
      <c r="B47" s="45">
        <v>29.5</v>
      </c>
      <c r="C47" s="45">
        <v>2.87</v>
      </c>
      <c r="D47" s="45"/>
      <c r="E47" s="45">
        <v>0</v>
      </c>
    </row>
    <row r="48" spans="1:5" x14ac:dyDescent="0.25">
      <c r="A48" s="44">
        <v>41</v>
      </c>
      <c r="B48" s="45">
        <v>29.07</v>
      </c>
      <c r="C48" s="45">
        <v>2.91</v>
      </c>
      <c r="D48" s="45"/>
      <c r="E48" s="45">
        <v>0</v>
      </c>
    </row>
    <row r="49" spans="1:5" x14ac:dyDescent="0.25">
      <c r="A49" s="44">
        <v>42</v>
      </c>
      <c r="B49" s="45">
        <v>28.63</v>
      </c>
      <c r="C49" s="45">
        <v>2.96</v>
      </c>
      <c r="D49" s="45"/>
      <c r="E49" s="45">
        <v>0</v>
      </c>
    </row>
    <row r="50" spans="1:5" x14ac:dyDescent="0.25">
      <c r="A50" s="44">
        <v>43</v>
      </c>
      <c r="B50" s="45">
        <v>28.19</v>
      </c>
      <c r="C50" s="45">
        <v>3.01</v>
      </c>
      <c r="D50" s="45"/>
      <c r="E50" s="45">
        <v>0</v>
      </c>
    </row>
    <row r="51" spans="1:5" x14ac:dyDescent="0.25">
      <c r="A51" s="44">
        <v>44</v>
      </c>
      <c r="B51" s="45">
        <v>27.74</v>
      </c>
      <c r="C51" s="45">
        <v>3.05</v>
      </c>
      <c r="D51" s="45"/>
      <c r="E51" s="45">
        <v>0</v>
      </c>
    </row>
    <row r="52" spans="1:5" x14ac:dyDescent="0.25">
      <c r="A52" s="44">
        <v>45</v>
      </c>
      <c r="B52" s="45">
        <v>27.28</v>
      </c>
      <c r="C52" s="45">
        <v>3.1</v>
      </c>
      <c r="D52" s="45"/>
      <c r="E52" s="45">
        <v>0</v>
      </c>
    </row>
    <row r="53" spans="1:5" x14ac:dyDescent="0.25">
      <c r="A53" s="44">
        <v>46</v>
      </c>
      <c r="B53" s="45">
        <v>26.81</v>
      </c>
      <c r="C53" s="45">
        <v>3.14</v>
      </c>
      <c r="D53" s="45"/>
      <c r="E53" s="45">
        <v>0</v>
      </c>
    </row>
    <row r="54" spans="1:5" x14ac:dyDescent="0.25">
      <c r="A54" s="44">
        <v>47</v>
      </c>
      <c r="B54" s="45">
        <v>26.34</v>
      </c>
      <c r="C54" s="45">
        <v>3.19</v>
      </c>
      <c r="D54" s="45"/>
      <c r="E54" s="45">
        <v>0</v>
      </c>
    </row>
    <row r="55" spans="1:5" x14ac:dyDescent="0.25">
      <c r="A55" s="44">
        <v>48</v>
      </c>
      <c r="B55" s="45">
        <v>25.86</v>
      </c>
      <c r="C55" s="45">
        <v>3.23</v>
      </c>
      <c r="D55" s="45"/>
      <c r="E55" s="45">
        <v>0</v>
      </c>
    </row>
    <row r="56" spans="1:5" x14ac:dyDescent="0.25">
      <c r="A56" s="44">
        <v>49</v>
      </c>
      <c r="B56" s="45">
        <v>25.37</v>
      </c>
      <c r="C56" s="45">
        <v>3.27</v>
      </c>
      <c r="D56" s="45"/>
      <c r="E56" s="45">
        <v>0</v>
      </c>
    </row>
    <row r="57" spans="1:5" x14ac:dyDescent="0.25">
      <c r="A57" s="44">
        <v>50</v>
      </c>
      <c r="B57" s="45">
        <v>24.88</v>
      </c>
      <c r="C57" s="45">
        <v>3.31</v>
      </c>
      <c r="D57" s="45"/>
      <c r="E57" s="45">
        <v>0</v>
      </c>
    </row>
    <row r="58" spans="1:5" x14ac:dyDescent="0.25">
      <c r="A58" s="44">
        <v>51</v>
      </c>
      <c r="B58" s="45">
        <v>24.38</v>
      </c>
      <c r="C58" s="45">
        <v>3.36</v>
      </c>
      <c r="D58" s="45"/>
      <c r="E58" s="45">
        <v>0</v>
      </c>
    </row>
    <row r="59" spans="1:5" x14ac:dyDescent="0.25">
      <c r="A59" s="44">
        <v>52</v>
      </c>
      <c r="B59" s="45">
        <v>23.87</v>
      </c>
      <c r="C59" s="45">
        <v>3.4</v>
      </c>
      <c r="D59" s="45"/>
      <c r="E59" s="45">
        <v>0</v>
      </c>
    </row>
    <row r="60" spans="1:5" x14ac:dyDescent="0.25">
      <c r="A60" s="44">
        <v>53</v>
      </c>
      <c r="B60" s="45">
        <v>23.35</v>
      </c>
      <c r="C60" s="45">
        <v>3.44</v>
      </c>
      <c r="D60" s="45"/>
      <c r="E60" s="45">
        <v>0</v>
      </c>
    </row>
    <row r="61" spans="1:5" x14ac:dyDescent="0.25">
      <c r="A61" s="44">
        <v>54</v>
      </c>
      <c r="B61" s="45">
        <v>22.83</v>
      </c>
      <c r="C61" s="45">
        <v>3.48</v>
      </c>
      <c r="D61" s="45"/>
      <c r="E61" s="45">
        <v>0</v>
      </c>
    </row>
    <row r="62" spans="1:5" x14ac:dyDescent="0.25">
      <c r="A62" s="44">
        <v>55</v>
      </c>
      <c r="B62" s="45">
        <v>22.31</v>
      </c>
      <c r="C62" s="45">
        <v>3.51</v>
      </c>
      <c r="D62" s="45"/>
      <c r="E62" s="45">
        <v>0</v>
      </c>
    </row>
    <row r="63" spans="1:5" x14ac:dyDescent="0.25">
      <c r="A63" s="44">
        <v>56</v>
      </c>
      <c r="B63" s="45">
        <v>21.79</v>
      </c>
      <c r="C63" s="45">
        <v>3.54</v>
      </c>
      <c r="D63" s="45"/>
      <c r="E63" s="45">
        <v>0</v>
      </c>
    </row>
    <row r="64" spans="1:5" x14ac:dyDescent="0.25">
      <c r="A64" s="44">
        <v>57</v>
      </c>
      <c r="B64" s="45">
        <v>21.25</v>
      </c>
      <c r="C64" s="45">
        <v>3.57</v>
      </c>
      <c r="D64" s="45"/>
      <c r="E64" s="45">
        <v>0</v>
      </c>
    </row>
    <row r="65" spans="1:5" x14ac:dyDescent="0.25">
      <c r="A65" s="44">
        <v>58</v>
      </c>
      <c r="B65" s="45">
        <v>20.72</v>
      </c>
      <c r="C65" s="45">
        <v>3.6</v>
      </c>
      <c r="D65" s="45"/>
      <c r="E65" s="45">
        <v>0</v>
      </c>
    </row>
    <row r="66" spans="1:5" x14ac:dyDescent="0.25">
      <c r="A66" s="44">
        <v>59</v>
      </c>
      <c r="B66" s="45">
        <v>20.170000000000002</v>
      </c>
      <c r="C66" s="45">
        <v>3.63</v>
      </c>
      <c r="D66" s="45"/>
      <c r="E66" s="45">
        <v>0</v>
      </c>
    </row>
    <row r="67" spans="1:5" x14ac:dyDescent="0.25">
      <c r="A67" s="44">
        <v>60</v>
      </c>
      <c r="B67" s="45">
        <v>19.62</v>
      </c>
      <c r="C67" s="45">
        <v>3.65</v>
      </c>
      <c r="D67" s="45"/>
      <c r="E67" s="45">
        <v>0</v>
      </c>
    </row>
    <row r="68" spans="1:5" x14ac:dyDescent="0.25">
      <c r="A68" s="44">
        <v>61</v>
      </c>
      <c r="B68" s="45">
        <v>19.059999999999999</v>
      </c>
      <c r="C68" s="45">
        <v>3.67</v>
      </c>
      <c r="D68" s="45"/>
      <c r="E68" s="45">
        <v>0</v>
      </c>
    </row>
    <row r="69" spans="1:5" x14ac:dyDescent="0.25">
      <c r="A69" s="44">
        <v>62</v>
      </c>
      <c r="B69" s="45">
        <v>18.5</v>
      </c>
      <c r="C69" s="45">
        <v>3.69</v>
      </c>
      <c r="D69" s="45"/>
      <c r="E69" s="45">
        <v>0</v>
      </c>
    </row>
    <row r="70" spans="1:5" x14ac:dyDescent="0.25">
      <c r="A70" s="44">
        <v>63</v>
      </c>
      <c r="B70" s="45">
        <v>17.940000000000001</v>
      </c>
      <c r="C70" s="45">
        <v>3.71</v>
      </c>
      <c r="D70" s="45"/>
      <c r="E70" s="45">
        <v>0</v>
      </c>
    </row>
    <row r="71" spans="1:5" x14ac:dyDescent="0.25">
      <c r="A71" s="44">
        <v>64</v>
      </c>
      <c r="B71" s="45">
        <v>17.37</v>
      </c>
      <c r="C71" s="45">
        <v>3.72</v>
      </c>
      <c r="D71" s="45"/>
      <c r="E71" s="45">
        <v>0</v>
      </c>
    </row>
    <row r="72" spans="1:5" x14ac:dyDescent="0.25">
      <c r="A72" s="44">
        <v>65</v>
      </c>
      <c r="B72" s="45">
        <v>16.8</v>
      </c>
      <c r="C72" s="45">
        <v>3.73</v>
      </c>
      <c r="D72" s="45"/>
      <c r="E72" s="45">
        <v>0</v>
      </c>
    </row>
    <row r="73" spans="1:5" x14ac:dyDescent="0.25">
      <c r="A73" s="44">
        <v>66</v>
      </c>
      <c r="B73" s="45">
        <v>16.22</v>
      </c>
      <c r="C73" s="45">
        <v>3.73</v>
      </c>
      <c r="D73" s="45"/>
      <c r="E73" s="45">
        <v>0</v>
      </c>
    </row>
    <row r="74" spans="1:5" x14ac:dyDescent="0.25">
      <c r="A74" s="44">
        <v>67</v>
      </c>
      <c r="B74" s="45">
        <v>15.64</v>
      </c>
      <c r="C74" s="45">
        <v>3.74</v>
      </c>
      <c r="D74" s="45"/>
      <c r="E74" s="45">
        <v>0</v>
      </c>
    </row>
    <row r="75" spans="1:5" x14ac:dyDescent="0.25">
      <c r="A75" s="44">
        <v>68</v>
      </c>
      <c r="B75" s="45">
        <v>15.05</v>
      </c>
      <c r="C75" s="45">
        <v>3.73</v>
      </c>
      <c r="D75" s="45"/>
      <c r="E75" s="45">
        <v>0</v>
      </c>
    </row>
    <row r="76" spans="1:5" x14ac:dyDescent="0.25">
      <c r="A76" s="44">
        <v>69</v>
      </c>
      <c r="B76" s="45">
        <v>14.46</v>
      </c>
      <c r="C76" s="45">
        <v>3.73</v>
      </c>
      <c r="D76" s="45"/>
      <c r="E76" s="45"/>
    </row>
    <row r="77" spans="1:5" x14ac:dyDescent="0.25">
      <c r="A77" s="44">
        <v>70</v>
      </c>
      <c r="B77" s="45">
        <v>13.86</v>
      </c>
      <c r="C77" s="45">
        <v>3.72</v>
      </c>
      <c r="D77" s="45"/>
      <c r="E77" s="45"/>
    </row>
    <row r="78" spans="1:5" x14ac:dyDescent="0.25">
      <c r="A78" s="44">
        <v>71</v>
      </c>
      <c r="B78" s="45">
        <v>13.26</v>
      </c>
      <c r="C78" s="45">
        <v>3.71</v>
      </c>
      <c r="D78" s="45"/>
      <c r="E78" s="45"/>
    </row>
    <row r="79" spans="1:5" x14ac:dyDescent="0.25">
      <c r="A79" s="44">
        <v>72</v>
      </c>
      <c r="B79" s="45">
        <v>12.66</v>
      </c>
      <c r="C79" s="45">
        <v>3.7</v>
      </c>
      <c r="D79" s="45"/>
      <c r="E79" s="45"/>
    </row>
    <row r="80" spans="1:5" x14ac:dyDescent="0.25">
      <c r="A80" s="44">
        <v>73</v>
      </c>
      <c r="B80" s="45">
        <v>12.07</v>
      </c>
      <c r="C80" s="45">
        <v>3.67</v>
      </c>
      <c r="D80" s="45">
        <v>2.2000000000000002</v>
      </c>
      <c r="E80" s="45"/>
    </row>
    <row r="81" spans="1:5" x14ac:dyDescent="0.25">
      <c r="A81" s="44">
        <v>74</v>
      </c>
      <c r="B81" s="45">
        <v>11.48</v>
      </c>
      <c r="C81" s="45">
        <v>3.55</v>
      </c>
      <c r="D81" s="45">
        <v>2.02</v>
      </c>
      <c r="E81" s="45"/>
    </row>
    <row r="82" spans="1:5" x14ac:dyDescent="0.25">
      <c r="A82" s="44">
        <v>75</v>
      </c>
      <c r="B82" s="45">
        <v>10.9</v>
      </c>
      <c r="C82" s="45">
        <v>3.41</v>
      </c>
      <c r="D82" s="45">
        <v>1.84</v>
      </c>
      <c r="E82" s="45"/>
    </row>
    <row r="83" spans="1:5" x14ac:dyDescent="0.25">
      <c r="A83" s="44">
        <v>76</v>
      </c>
      <c r="B83" s="45">
        <v>10.34</v>
      </c>
      <c r="C83" s="45">
        <v>3.36</v>
      </c>
      <c r="D83" s="45">
        <v>1.69</v>
      </c>
      <c r="E83" s="45"/>
    </row>
    <row r="84" spans="1:5" x14ac:dyDescent="0.25">
      <c r="A84" s="44">
        <v>77</v>
      </c>
      <c r="B84" s="45">
        <v>9.7899999999999991</v>
      </c>
      <c r="C84" s="45">
        <v>3.3</v>
      </c>
      <c r="D84" s="45">
        <v>1.54</v>
      </c>
      <c r="E84" s="45"/>
    </row>
    <row r="85" spans="1:5" x14ac:dyDescent="0.25">
      <c r="A85" s="44">
        <v>78</v>
      </c>
      <c r="B85" s="45">
        <v>9.25</v>
      </c>
      <c r="C85" s="45">
        <v>3.23</v>
      </c>
      <c r="D85" s="45">
        <v>1.4</v>
      </c>
      <c r="E85" s="45"/>
    </row>
    <row r="86" spans="1:5" x14ac:dyDescent="0.25">
      <c r="A86" s="44">
        <v>79</v>
      </c>
      <c r="B86" s="45">
        <v>8.7200000000000006</v>
      </c>
      <c r="C86" s="45">
        <v>2.99</v>
      </c>
      <c r="D86" s="45">
        <v>1.26</v>
      </c>
      <c r="E86" s="45"/>
    </row>
    <row r="87" spans="1:5" x14ac:dyDescent="0.25">
      <c r="A87" s="44">
        <v>80</v>
      </c>
      <c r="B87" s="45">
        <v>8.19</v>
      </c>
      <c r="C87" s="45">
        <v>2.74</v>
      </c>
      <c r="D87" s="45">
        <v>1.1200000000000001</v>
      </c>
      <c r="E87" s="45"/>
    </row>
    <row r="88" spans="1:5" x14ac:dyDescent="0.25">
      <c r="A88" s="44">
        <v>81</v>
      </c>
      <c r="B88" s="45">
        <v>7.66</v>
      </c>
      <c r="C88" s="45">
        <v>2.67</v>
      </c>
      <c r="D88" s="45">
        <v>1</v>
      </c>
      <c r="E88" s="45"/>
    </row>
    <row r="89" spans="1:5" x14ac:dyDescent="0.25">
      <c r="A89" s="44">
        <v>82</v>
      </c>
      <c r="B89" s="45">
        <v>7.13</v>
      </c>
      <c r="C89" s="45">
        <v>2.6</v>
      </c>
      <c r="D89" s="45">
        <v>0.89</v>
      </c>
      <c r="E89" s="45"/>
    </row>
    <row r="90" spans="1:5" x14ac:dyDescent="0.25">
      <c r="A90" s="44">
        <v>83</v>
      </c>
      <c r="B90" s="45">
        <v>6.61</v>
      </c>
      <c r="C90" s="45">
        <v>2.5299999999999998</v>
      </c>
      <c r="D90" s="45">
        <v>0.79</v>
      </c>
      <c r="E90" s="45"/>
    </row>
    <row r="91" spans="1:5" x14ac:dyDescent="0.25">
      <c r="A91" s="44">
        <v>84</v>
      </c>
      <c r="B91" s="45">
        <v>6.11</v>
      </c>
      <c r="C91" s="45">
        <v>2.2200000000000002</v>
      </c>
      <c r="D91" s="45">
        <v>0.67</v>
      </c>
      <c r="E91" s="45"/>
    </row>
    <row r="92" spans="1:5" x14ac:dyDescent="0.25">
      <c r="A92" s="44">
        <v>85</v>
      </c>
      <c r="B92" s="45">
        <v>5.63</v>
      </c>
      <c r="C92" s="45">
        <v>1.91</v>
      </c>
      <c r="D92" s="45">
        <v>0.56999999999999995</v>
      </c>
      <c r="E92" s="45"/>
    </row>
  </sheetData>
  <sheetProtection algorithmName="SHA-512" hashValue="Xtl5gIDkIIpO0KpXj1YSTSFLq4siLruzJ/c5vFOxpwQmHwpS9Oe/SwqhLLIDnx1EdRLcKtUMq0nbmAbpzUltYQ==" saltValue="bIHmVQoNo5yiRXSSLl56CA==" spinCount="100000" sheet="1" objects="1" scenarios="1"/>
  <conditionalFormatting sqref="A6:A21">
    <cfRule type="expression" dxfId="689" priority="9" stopIfTrue="1">
      <formula>MOD(ROW(),2)=0</formula>
    </cfRule>
    <cfRule type="expression" dxfId="688" priority="10" stopIfTrue="1">
      <formula>MOD(ROW(),2)&lt;&gt;0</formula>
    </cfRule>
  </conditionalFormatting>
  <conditionalFormatting sqref="B6:E21">
    <cfRule type="expression" dxfId="687" priority="11" stopIfTrue="1">
      <formula>MOD(ROW(),2)=0</formula>
    </cfRule>
    <cfRule type="expression" dxfId="686" priority="12" stopIfTrue="1">
      <formula>MOD(ROW(),2)&lt;&gt;0</formula>
    </cfRule>
  </conditionalFormatting>
  <conditionalFormatting sqref="A26:A92">
    <cfRule type="expression" dxfId="685" priority="13" stopIfTrue="1">
      <formula>MOD(ROW(),2)=0</formula>
    </cfRule>
    <cfRule type="expression" dxfId="684" priority="14" stopIfTrue="1">
      <formula>MOD(ROW(),2)&lt;&gt;0</formula>
    </cfRule>
  </conditionalFormatting>
  <conditionalFormatting sqref="B26:E92">
    <cfRule type="expression" dxfId="683" priority="15" stopIfTrue="1">
      <formula>MOD(ROW(),2)=0</formula>
    </cfRule>
    <cfRule type="expression" dxfId="682" priority="16"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A8031-AECF-4585-9996-B045FF8966E0}">
  <sheetPr codeName="Sheet28"/>
  <dimension ref="A1:E92"/>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Fire_W - Consolidated Factor Spreadsheet</v>
      </c>
    </row>
    <row r="3" spans="1:5" s="1" customFormat="1" ht="15.5" x14ac:dyDescent="0.35">
      <c r="A3" s="30" t="s">
        <v>2</v>
      </c>
      <c r="B3" s="3" t="str">
        <f>TABLE_FACTOR_TYPE_1 &amp; " - x-" &amp; TABLE_SERIES_NUMBER_1</f>
        <v>Pensioner Cash Equivalent - x-304</v>
      </c>
    </row>
    <row r="6" spans="1:5" x14ac:dyDescent="0.25">
      <c r="A6" s="41" t="s">
        <v>382</v>
      </c>
      <c r="B6" s="48" t="s">
        <v>383</v>
      </c>
      <c r="C6" s="48"/>
      <c r="D6" s="48"/>
      <c r="E6" s="48"/>
    </row>
    <row r="7" spans="1:5" x14ac:dyDescent="0.25">
      <c r="A7" s="41" t="s">
        <v>384</v>
      </c>
      <c r="B7" s="48" t="s">
        <v>31</v>
      </c>
      <c r="C7" s="48"/>
      <c r="D7" s="48"/>
      <c r="E7" s="48"/>
    </row>
    <row r="8" spans="1:5" x14ac:dyDescent="0.25">
      <c r="A8" s="41" t="s">
        <v>125</v>
      </c>
      <c r="B8" s="48">
        <v>1992</v>
      </c>
      <c r="C8" s="48"/>
      <c r="D8" s="48"/>
      <c r="E8" s="48"/>
    </row>
    <row r="9" spans="1:5" x14ac:dyDescent="0.25">
      <c r="A9" s="41" t="s">
        <v>126</v>
      </c>
      <c r="B9" s="48" t="s">
        <v>185</v>
      </c>
      <c r="C9" s="48"/>
      <c r="D9" s="48"/>
      <c r="E9" s="48"/>
    </row>
    <row r="10" spans="1:5" ht="25" x14ac:dyDescent="0.25">
      <c r="A10" s="41" t="s">
        <v>6</v>
      </c>
      <c r="B10" s="48" t="s">
        <v>192</v>
      </c>
      <c r="C10" s="48"/>
      <c r="D10" s="48"/>
      <c r="E10" s="48"/>
    </row>
    <row r="11" spans="1:5" x14ac:dyDescent="0.25">
      <c r="A11" s="41" t="s">
        <v>127</v>
      </c>
      <c r="B11" s="48" t="s">
        <v>145</v>
      </c>
      <c r="C11" s="48"/>
      <c r="D11" s="48"/>
      <c r="E11" s="48"/>
    </row>
    <row r="12" spans="1:5" x14ac:dyDescent="0.25">
      <c r="A12" s="41" t="s">
        <v>128</v>
      </c>
      <c r="B12" s="48" t="s">
        <v>140</v>
      </c>
      <c r="C12" s="48"/>
      <c r="D12" s="48"/>
      <c r="E12" s="48"/>
    </row>
    <row r="13" spans="1:5" x14ac:dyDescent="0.25">
      <c r="A13" s="41" t="s">
        <v>385</v>
      </c>
      <c r="B13" s="48" t="s">
        <v>141</v>
      </c>
      <c r="C13" s="48"/>
      <c r="D13" s="48"/>
      <c r="E13" s="48"/>
    </row>
    <row r="14" spans="1:5" x14ac:dyDescent="0.25">
      <c r="A14" s="41" t="s">
        <v>130</v>
      </c>
      <c r="B14" s="48">
        <v>304</v>
      </c>
      <c r="C14" s="48"/>
      <c r="D14" s="48"/>
      <c r="E14" s="48"/>
    </row>
    <row r="15" spans="1:5" x14ac:dyDescent="0.25">
      <c r="A15" s="41" t="s">
        <v>386</v>
      </c>
      <c r="B15" s="48" t="s">
        <v>195</v>
      </c>
      <c r="C15" s="48"/>
      <c r="D15" s="48"/>
      <c r="E15" s="48"/>
    </row>
    <row r="16" spans="1:5" x14ac:dyDescent="0.25">
      <c r="A16" s="41" t="s">
        <v>132</v>
      </c>
      <c r="B16" s="48" t="s">
        <v>196</v>
      </c>
      <c r="C16" s="48"/>
      <c r="D16" s="48"/>
      <c r="E16" s="48"/>
    </row>
    <row r="17" spans="1:5" x14ac:dyDescent="0.25">
      <c r="A17" s="42" t="s">
        <v>387</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388</v>
      </c>
      <c r="B21" s="48" t="s">
        <v>64</v>
      </c>
      <c r="C21" s="48"/>
      <c r="D21" s="48"/>
      <c r="E21" s="48"/>
    </row>
    <row r="23" spans="1:5" x14ac:dyDescent="0.25">
      <c r="A23" s="23" t="str">
        <f>HYPERLINK("#'Factor List'!A1", "Back to Factor List")</f>
        <v>Back to Factor List</v>
      </c>
      <c r="B23" s="23" t="str">
        <f>HYPERLINK("#'Assumptions'!A1", "Assumptions")</f>
        <v>Assumptions</v>
      </c>
    </row>
    <row r="26" spans="1:5" s="59" customFormat="1" ht="39" x14ac:dyDescent="0.25">
      <c r="A26" s="58" t="s">
        <v>389</v>
      </c>
      <c r="B26" s="58" t="s">
        <v>402</v>
      </c>
      <c r="C26" s="58" t="s">
        <v>403</v>
      </c>
      <c r="D26" s="58" t="s">
        <v>404</v>
      </c>
      <c r="E26" s="58" t="s">
        <v>405</v>
      </c>
    </row>
    <row r="27" spans="1:5" x14ac:dyDescent="0.25">
      <c r="A27" s="44">
        <v>20</v>
      </c>
      <c r="B27" s="45">
        <v>36.54</v>
      </c>
      <c r="C27" s="45">
        <v>2.04</v>
      </c>
      <c r="D27" s="45"/>
      <c r="E27" s="45">
        <v>0</v>
      </c>
    </row>
    <row r="28" spans="1:5" x14ac:dyDescent="0.25">
      <c r="A28" s="44">
        <v>21</v>
      </c>
      <c r="B28" s="45">
        <v>36.25</v>
      </c>
      <c r="C28" s="45">
        <v>2.08</v>
      </c>
      <c r="D28" s="45"/>
      <c r="E28" s="45">
        <v>0</v>
      </c>
    </row>
    <row r="29" spans="1:5" x14ac:dyDescent="0.25">
      <c r="A29" s="44">
        <v>22</v>
      </c>
      <c r="B29" s="45">
        <v>35.96</v>
      </c>
      <c r="C29" s="45">
        <v>2.11</v>
      </c>
      <c r="D29" s="45"/>
      <c r="E29" s="45">
        <v>0</v>
      </c>
    </row>
    <row r="30" spans="1:5" x14ac:dyDescent="0.25">
      <c r="A30" s="44">
        <v>23</v>
      </c>
      <c r="B30" s="45">
        <v>35.659999999999997</v>
      </c>
      <c r="C30" s="45">
        <v>2.15</v>
      </c>
      <c r="D30" s="45"/>
      <c r="E30" s="45">
        <v>0</v>
      </c>
    </row>
    <row r="31" spans="1:5" x14ac:dyDescent="0.25">
      <c r="A31" s="44">
        <v>24</v>
      </c>
      <c r="B31" s="45">
        <v>35.35</v>
      </c>
      <c r="C31" s="45">
        <v>2.19</v>
      </c>
      <c r="D31" s="45"/>
      <c r="E31" s="45">
        <v>0</v>
      </c>
    </row>
    <row r="32" spans="1:5" x14ac:dyDescent="0.25">
      <c r="A32" s="44">
        <v>25</v>
      </c>
      <c r="B32" s="45">
        <v>35.04</v>
      </c>
      <c r="C32" s="45">
        <v>2.23</v>
      </c>
      <c r="D32" s="45"/>
      <c r="E32" s="45">
        <v>0</v>
      </c>
    </row>
    <row r="33" spans="1:5" x14ac:dyDescent="0.25">
      <c r="A33" s="44">
        <v>26</v>
      </c>
      <c r="B33" s="45">
        <v>34.72</v>
      </c>
      <c r="C33" s="45">
        <v>2.2599999999999998</v>
      </c>
      <c r="D33" s="45"/>
      <c r="E33" s="45">
        <v>0</v>
      </c>
    </row>
    <row r="34" spans="1:5" x14ac:dyDescent="0.25">
      <c r="A34" s="44">
        <v>27</v>
      </c>
      <c r="B34" s="45">
        <v>34.39</v>
      </c>
      <c r="C34" s="45">
        <v>2.2999999999999998</v>
      </c>
      <c r="D34" s="45"/>
      <c r="E34" s="45">
        <v>0</v>
      </c>
    </row>
    <row r="35" spans="1:5" x14ac:dyDescent="0.25">
      <c r="A35" s="44">
        <v>28</v>
      </c>
      <c r="B35" s="45">
        <v>34.06</v>
      </c>
      <c r="C35" s="45">
        <v>2.34</v>
      </c>
      <c r="D35" s="45"/>
      <c r="E35" s="45">
        <v>0</v>
      </c>
    </row>
    <row r="36" spans="1:5" x14ac:dyDescent="0.25">
      <c r="A36" s="44">
        <v>29</v>
      </c>
      <c r="B36" s="45">
        <v>33.72</v>
      </c>
      <c r="C36" s="45">
        <v>2.38</v>
      </c>
      <c r="D36" s="45"/>
      <c r="E36" s="45">
        <v>0</v>
      </c>
    </row>
    <row r="37" spans="1:5" x14ac:dyDescent="0.25">
      <c r="A37" s="44">
        <v>30</v>
      </c>
      <c r="B37" s="45">
        <v>33.380000000000003</v>
      </c>
      <c r="C37" s="45">
        <v>2.42</v>
      </c>
      <c r="D37" s="45"/>
      <c r="E37" s="45">
        <v>0</v>
      </c>
    </row>
    <row r="38" spans="1:5" x14ac:dyDescent="0.25">
      <c r="A38" s="44">
        <v>31</v>
      </c>
      <c r="B38" s="45">
        <v>33.020000000000003</v>
      </c>
      <c r="C38" s="45">
        <v>2.4700000000000002</v>
      </c>
      <c r="D38" s="45"/>
      <c r="E38" s="45">
        <v>0</v>
      </c>
    </row>
    <row r="39" spans="1:5" x14ac:dyDescent="0.25">
      <c r="A39" s="44">
        <v>32</v>
      </c>
      <c r="B39" s="45">
        <v>32.659999999999997</v>
      </c>
      <c r="C39" s="45">
        <v>2.5099999999999998</v>
      </c>
      <c r="D39" s="45"/>
      <c r="E39" s="45">
        <v>0</v>
      </c>
    </row>
    <row r="40" spans="1:5" x14ac:dyDescent="0.25">
      <c r="A40" s="44">
        <v>33</v>
      </c>
      <c r="B40" s="45">
        <v>32.29</v>
      </c>
      <c r="C40" s="45">
        <v>2.5499999999999998</v>
      </c>
      <c r="D40" s="45"/>
      <c r="E40" s="45">
        <v>0</v>
      </c>
    </row>
    <row r="41" spans="1:5" x14ac:dyDescent="0.25">
      <c r="A41" s="44">
        <v>34</v>
      </c>
      <c r="B41" s="45">
        <v>31.91</v>
      </c>
      <c r="C41" s="45">
        <v>2.6</v>
      </c>
      <c r="D41" s="45"/>
      <c r="E41" s="45">
        <v>0</v>
      </c>
    </row>
    <row r="42" spans="1:5" x14ac:dyDescent="0.25">
      <c r="A42" s="44">
        <v>35</v>
      </c>
      <c r="B42" s="45">
        <v>31.53</v>
      </c>
      <c r="C42" s="45">
        <v>2.64</v>
      </c>
      <c r="D42" s="45"/>
      <c r="E42" s="45">
        <v>0</v>
      </c>
    </row>
    <row r="43" spans="1:5" x14ac:dyDescent="0.25">
      <c r="A43" s="44">
        <v>36</v>
      </c>
      <c r="B43" s="45">
        <v>31.14</v>
      </c>
      <c r="C43" s="45">
        <v>2.68</v>
      </c>
      <c r="D43" s="45"/>
      <c r="E43" s="45">
        <v>0</v>
      </c>
    </row>
    <row r="44" spans="1:5" x14ac:dyDescent="0.25">
      <c r="A44" s="44">
        <v>37</v>
      </c>
      <c r="B44" s="45">
        <v>30.74</v>
      </c>
      <c r="C44" s="45">
        <v>2.73</v>
      </c>
      <c r="D44" s="45"/>
      <c r="E44" s="45">
        <v>0</v>
      </c>
    </row>
    <row r="45" spans="1:5" x14ac:dyDescent="0.25">
      <c r="A45" s="44">
        <v>38</v>
      </c>
      <c r="B45" s="45">
        <v>30.33</v>
      </c>
      <c r="C45" s="45">
        <v>2.78</v>
      </c>
      <c r="D45" s="45"/>
      <c r="E45" s="45">
        <v>0</v>
      </c>
    </row>
    <row r="46" spans="1:5" x14ac:dyDescent="0.25">
      <c r="A46" s="44">
        <v>39</v>
      </c>
      <c r="B46" s="45">
        <v>29.92</v>
      </c>
      <c r="C46" s="45">
        <v>2.82</v>
      </c>
      <c r="D46" s="45"/>
      <c r="E46" s="45">
        <v>0</v>
      </c>
    </row>
    <row r="47" spans="1:5" x14ac:dyDescent="0.25">
      <c r="A47" s="44">
        <v>40</v>
      </c>
      <c r="B47" s="45">
        <v>29.5</v>
      </c>
      <c r="C47" s="45">
        <v>2.87</v>
      </c>
      <c r="D47" s="45"/>
      <c r="E47" s="45">
        <v>0</v>
      </c>
    </row>
    <row r="48" spans="1:5" x14ac:dyDescent="0.25">
      <c r="A48" s="44">
        <v>41</v>
      </c>
      <c r="B48" s="45">
        <v>29.07</v>
      </c>
      <c r="C48" s="45">
        <v>2.91</v>
      </c>
      <c r="D48" s="45"/>
      <c r="E48" s="45">
        <v>0</v>
      </c>
    </row>
    <row r="49" spans="1:5" x14ac:dyDescent="0.25">
      <c r="A49" s="44">
        <v>42</v>
      </c>
      <c r="B49" s="45">
        <v>28.63</v>
      </c>
      <c r="C49" s="45">
        <v>2.96</v>
      </c>
      <c r="D49" s="45"/>
      <c r="E49" s="45">
        <v>0</v>
      </c>
    </row>
    <row r="50" spans="1:5" x14ac:dyDescent="0.25">
      <c r="A50" s="44">
        <v>43</v>
      </c>
      <c r="B50" s="45">
        <v>28.19</v>
      </c>
      <c r="C50" s="45">
        <v>3.01</v>
      </c>
      <c r="D50" s="45"/>
      <c r="E50" s="45">
        <v>0</v>
      </c>
    </row>
    <row r="51" spans="1:5" x14ac:dyDescent="0.25">
      <c r="A51" s="44">
        <v>44</v>
      </c>
      <c r="B51" s="45">
        <v>27.74</v>
      </c>
      <c r="C51" s="45">
        <v>3.05</v>
      </c>
      <c r="D51" s="45"/>
      <c r="E51" s="45">
        <v>0</v>
      </c>
    </row>
    <row r="52" spans="1:5" x14ac:dyDescent="0.25">
      <c r="A52" s="44">
        <v>45</v>
      </c>
      <c r="B52" s="45">
        <v>27.28</v>
      </c>
      <c r="C52" s="45">
        <v>3.1</v>
      </c>
      <c r="D52" s="45"/>
      <c r="E52" s="45">
        <v>0</v>
      </c>
    </row>
    <row r="53" spans="1:5" x14ac:dyDescent="0.25">
      <c r="A53" s="44">
        <v>46</v>
      </c>
      <c r="B53" s="45">
        <v>26.81</v>
      </c>
      <c r="C53" s="45">
        <v>3.14</v>
      </c>
      <c r="D53" s="45"/>
      <c r="E53" s="45">
        <v>0</v>
      </c>
    </row>
    <row r="54" spans="1:5" x14ac:dyDescent="0.25">
      <c r="A54" s="44">
        <v>47</v>
      </c>
      <c r="B54" s="45">
        <v>26.34</v>
      </c>
      <c r="C54" s="45">
        <v>3.19</v>
      </c>
      <c r="D54" s="45"/>
      <c r="E54" s="45">
        <v>0</v>
      </c>
    </row>
    <row r="55" spans="1:5" x14ac:dyDescent="0.25">
      <c r="A55" s="44">
        <v>48</v>
      </c>
      <c r="B55" s="45">
        <v>25.86</v>
      </c>
      <c r="C55" s="45">
        <v>3.23</v>
      </c>
      <c r="D55" s="45"/>
      <c r="E55" s="45">
        <v>0</v>
      </c>
    </row>
    <row r="56" spans="1:5" x14ac:dyDescent="0.25">
      <c r="A56" s="44">
        <v>49</v>
      </c>
      <c r="B56" s="45">
        <v>25.37</v>
      </c>
      <c r="C56" s="45">
        <v>3.27</v>
      </c>
      <c r="D56" s="45"/>
      <c r="E56" s="45">
        <v>0</v>
      </c>
    </row>
    <row r="57" spans="1:5" x14ac:dyDescent="0.25">
      <c r="A57" s="44">
        <v>50</v>
      </c>
      <c r="B57" s="45">
        <v>24.88</v>
      </c>
      <c r="C57" s="45">
        <v>3.31</v>
      </c>
      <c r="D57" s="45"/>
      <c r="E57" s="45">
        <v>0</v>
      </c>
    </row>
    <row r="58" spans="1:5" x14ac:dyDescent="0.25">
      <c r="A58" s="44">
        <v>51</v>
      </c>
      <c r="B58" s="45">
        <v>24.38</v>
      </c>
      <c r="C58" s="45">
        <v>3.36</v>
      </c>
      <c r="D58" s="45"/>
      <c r="E58" s="45">
        <v>0</v>
      </c>
    </row>
    <row r="59" spans="1:5" x14ac:dyDescent="0.25">
      <c r="A59" s="44">
        <v>52</v>
      </c>
      <c r="B59" s="45">
        <v>23.87</v>
      </c>
      <c r="C59" s="45">
        <v>3.4</v>
      </c>
      <c r="D59" s="45"/>
      <c r="E59" s="45">
        <v>0</v>
      </c>
    </row>
    <row r="60" spans="1:5" x14ac:dyDescent="0.25">
      <c r="A60" s="44">
        <v>53</v>
      </c>
      <c r="B60" s="45">
        <v>23.35</v>
      </c>
      <c r="C60" s="45">
        <v>3.44</v>
      </c>
      <c r="D60" s="45"/>
      <c r="E60" s="45">
        <v>0</v>
      </c>
    </row>
    <row r="61" spans="1:5" x14ac:dyDescent="0.25">
      <c r="A61" s="44">
        <v>54</v>
      </c>
      <c r="B61" s="45">
        <v>22.83</v>
      </c>
      <c r="C61" s="45">
        <v>3.48</v>
      </c>
      <c r="D61" s="45"/>
      <c r="E61" s="45">
        <v>0</v>
      </c>
    </row>
    <row r="62" spans="1:5" x14ac:dyDescent="0.25">
      <c r="A62" s="44">
        <v>55</v>
      </c>
      <c r="B62" s="45">
        <v>22.31</v>
      </c>
      <c r="C62" s="45">
        <v>3.51</v>
      </c>
      <c r="D62" s="45"/>
      <c r="E62" s="45">
        <v>0</v>
      </c>
    </row>
    <row r="63" spans="1:5" x14ac:dyDescent="0.25">
      <c r="A63" s="44">
        <v>56</v>
      </c>
      <c r="B63" s="45">
        <v>21.79</v>
      </c>
      <c r="C63" s="45">
        <v>3.54</v>
      </c>
      <c r="D63" s="45"/>
      <c r="E63" s="45">
        <v>0</v>
      </c>
    </row>
    <row r="64" spans="1:5" x14ac:dyDescent="0.25">
      <c r="A64" s="44">
        <v>57</v>
      </c>
      <c r="B64" s="45">
        <v>21.25</v>
      </c>
      <c r="C64" s="45">
        <v>3.57</v>
      </c>
      <c r="D64" s="45"/>
      <c r="E64" s="45">
        <v>0</v>
      </c>
    </row>
    <row r="65" spans="1:5" x14ac:dyDescent="0.25">
      <c r="A65" s="44">
        <v>58</v>
      </c>
      <c r="B65" s="45">
        <v>20.72</v>
      </c>
      <c r="C65" s="45">
        <v>3.6</v>
      </c>
      <c r="D65" s="45"/>
      <c r="E65" s="45">
        <v>0</v>
      </c>
    </row>
    <row r="66" spans="1:5" x14ac:dyDescent="0.25">
      <c r="A66" s="44">
        <v>59</v>
      </c>
      <c r="B66" s="45">
        <v>20.170000000000002</v>
      </c>
      <c r="C66" s="45">
        <v>3.63</v>
      </c>
      <c r="D66" s="45"/>
      <c r="E66" s="45">
        <v>0</v>
      </c>
    </row>
    <row r="67" spans="1:5" x14ac:dyDescent="0.25">
      <c r="A67" s="44">
        <v>60</v>
      </c>
      <c r="B67" s="45">
        <v>19.62</v>
      </c>
      <c r="C67" s="45">
        <v>3.65</v>
      </c>
      <c r="D67" s="45"/>
      <c r="E67" s="45">
        <v>0</v>
      </c>
    </row>
    <row r="68" spans="1:5" x14ac:dyDescent="0.25">
      <c r="A68" s="44">
        <v>61</v>
      </c>
      <c r="B68" s="45">
        <v>19.059999999999999</v>
      </c>
      <c r="C68" s="45">
        <v>3.67</v>
      </c>
      <c r="D68" s="45"/>
      <c r="E68" s="45">
        <v>0</v>
      </c>
    </row>
    <row r="69" spans="1:5" x14ac:dyDescent="0.25">
      <c r="A69" s="44">
        <v>62</v>
      </c>
      <c r="B69" s="45">
        <v>18.5</v>
      </c>
      <c r="C69" s="45">
        <v>3.69</v>
      </c>
      <c r="D69" s="45"/>
      <c r="E69" s="45">
        <v>0</v>
      </c>
    </row>
    <row r="70" spans="1:5" x14ac:dyDescent="0.25">
      <c r="A70" s="44">
        <v>63</v>
      </c>
      <c r="B70" s="45">
        <v>17.940000000000001</v>
      </c>
      <c r="C70" s="45">
        <v>3.71</v>
      </c>
      <c r="D70" s="45"/>
      <c r="E70" s="45">
        <v>0</v>
      </c>
    </row>
    <row r="71" spans="1:5" x14ac:dyDescent="0.25">
      <c r="A71" s="44">
        <v>64</v>
      </c>
      <c r="B71" s="45">
        <v>17.37</v>
      </c>
      <c r="C71" s="45">
        <v>3.72</v>
      </c>
      <c r="D71" s="45"/>
      <c r="E71" s="45">
        <v>0</v>
      </c>
    </row>
    <row r="72" spans="1:5" x14ac:dyDescent="0.25">
      <c r="A72" s="44">
        <v>65</v>
      </c>
      <c r="B72" s="45">
        <v>16.8</v>
      </c>
      <c r="C72" s="45">
        <v>3.73</v>
      </c>
      <c r="D72" s="45"/>
      <c r="E72" s="45">
        <v>0</v>
      </c>
    </row>
    <row r="73" spans="1:5" x14ac:dyDescent="0.25">
      <c r="A73" s="44">
        <v>66</v>
      </c>
      <c r="B73" s="45">
        <v>16.22</v>
      </c>
      <c r="C73" s="45">
        <v>3.73</v>
      </c>
      <c r="D73" s="45"/>
      <c r="E73" s="45">
        <v>0</v>
      </c>
    </row>
    <row r="74" spans="1:5" x14ac:dyDescent="0.25">
      <c r="A74" s="44">
        <v>67</v>
      </c>
      <c r="B74" s="45">
        <v>15.64</v>
      </c>
      <c r="C74" s="45">
        <v>3.74</v>
      </c>
      <c r="D74" s="45"/>
      <c r="E74" s="45">
        <v>0</v>
      </c>
    </row>
    <row r="75" spans="1:5" x14ac:dyDescent="0.25">
      <c r="A75" s="44">
        <v>68</v>
      </c>
      <c r="B75" s="45">
        <v>15.05</v>
      </c>
      <c r="C75" s="45">
        <v>3.73</v>
      </c>
      <c r="D75" s="45"/>
      <c r="E75" s="45">
        <v>0</v>
      </c>
    </row>
    <row r="76" spans="1:5" x14ac:dyDescent="0.25">
      <c r="A76" s="44">
        <v>69</v>
      </c>
      <c r="B76" s="45">
        <v>14.46</v>
      </c>
      <c r="C76" s="45">
        <v>3.73</v>
      </c>
      <c r="D76" s="45"/>
      <c r="E76" s="45"/>
    </row>
    <row r="77" spans="1:5" x14ac:dyDescent="0.25">
      <c r="A77" s="44">
        <v>70</v>
      </c>
      <c r="B77" s="45">
        <v>13.86</v>
      </c>
      <c r="C77" s="45">
        <v>3.72</v>
      </c>
      <c r="D77" s="45"/>
      <c r="E77" s="45"/>
    </row>
    <row r="78" spans="1:5" x14ac:dyDescent="0.25">
      <c r="A78" s="44">
        <v>71</v>
      </c>
      <c r="B78" s="45">
        <v>13.26</v>
      </c>
      <c r="C78" s="45">
        <v>3.71</v>
      </c>
      <c r="D78" s="45"/>
      <c r="E78" s="45"/>
    </row>
    <row r="79" spans="1:5" x14ac:dyDescent="0.25">
      <c r="A79" s="44">
        <v>72</v>
      </c>
      <c r="B79" s="45">
        <v>12.66</v>
      </c>
      <c r="C79" s="45">
        <v>3.7</v>
      </c>
      <c r="D79" s="45"/>
      <c r="E79" s="45"/>
    </row>
    <row r="80" spans="1:5" x14ac:dyDescent="0.25">
      <c r="A80" s="44">
        <v>73</v>
      </c>
      <c r="B80" s="45">
        <v>12.07</v>
      </c>
      <c r="C80" s="45">
        <v>3.67</v>
      </c>
      <c r="D80" s="45">
        <v>1.71</v>
      </c>
      <c r="E80" s="45"/>
    </row>
    <row r="81" spans="1:5" x14ac:dyDescent="0.25">
      <c r="A81" s="44">
        <v>74</v>
      </c>
      <c r="B81" s="45">
        <v>11.48</v>
      </c>
      <c r="C81" s="45">
        <v>3.55</v>
      </c>
      <c r="D81" s="45">
        <v>1.56</v>
      </c>
      <c r="E81" s="45"/>
    </row>
    <row r="82" spans="1:5" x14ac:dyDescent="0.25">
      <c r="A82" s="44">
        <v>75</v>
      </c>
      <c r="B82" s="45">
        <v>10.9</v>
      </c>
      <c r="C82" s="45">
        <v>3.41</v>
      </c>
      <c r="D82" s="45">
        <v>1.42</v>
      </c>
      <c r="E82" s="45"/>
    </row>
    <row r="83" spans="1:5" x14ac:dyDescent="0.25">
      <c r="A83" s="44">
        <v>76</v>
      </c>
      <c r="B83" s="45">
        <v>10.34</v>
      </c>
      <c r="C83" s="45">
        <v>3.36</v>
      </c>
      <c r="D83" s="45">
        <v>1.29</v>
      </c>
      <c r="E83" s="45"/>
    </row>
    <row r="84" spans="1:5" x14ac:dyDescent="0.25">
      <c r="A84" s="44">
        <v>77</v>
      </c>
      <c r="B84" s="45">
        <v>9.7899999999999991</v>
      </c>
      <c r="C84" s="45">
        <v>3.3</v>
      </c>
      <c r="D84" s="45">
        <v>1.17</v>
      </c>
      <c r="E84" s="45"/>
    </row>
    <row r="85" spans="1:5" x14ac:dyDescent="0.25">
      <c r="A85" s="44">
        <v>78</v>
      </c>
      <c r="B85" s="45">
        <v>9.25</v>
      </c>
      <c r="C85" s="45">
        <v>3.23</v>
      </c>
      <c r="D85" s="45">
        <v>1.05</v>
      </c>
      <c r="E85" s="45"/>
    </row>
    <row r="86" spans="1:5" x14ac:dyDescent="0.25">
      <c r="A86" s="44">
        <v>79</v>
      </c>
      <c r="B86" s="45">
        <v>8.7200000000000006</v>
      </c>
      <c r="C86" s="45">
        <v>2.99</v>
      </c>
      <c r="D86" s="45">
        <v>0.95</v>
      </c>
      <c r="E86" s="45"/>
    </row>
    <row r="87" spans="1:5" x14ac:dyDescent="0.25">
      <c r="A87" s="44">
        <v>80</v>
      </c>
      <c r="B87" s="45">
        <v>8.19</v>
      </c>
      <c r="C87" s="45">
        <v>2.74</v>
      </c>
      <c r="D87" s="45">
        <v>0.84</v>
      </c>
      <c r="E87" s="45"/>
    </row>
    <row r="88" spans="1:5" x14ac:dyDescent="0.25">
      <c r="A88" s="44">
        <v>81</v>
      </c>
      <c r="B88" s="45">
        <v>7.66</v>
      </c>
      <c r="C88" s="45">
        <v>2.67</v>
      </c>
      <c r="D88" s="45">
        <v>0.75</v>
      </c>
      <c r="E88" s="45"/>
    </row>
    <row r="89" spans="1:5" x14ac:dyDescent="0.25">
      <c r="A89" s="44">
        <v>82</v>
      </c>
      <c r="B89" s="45">
        <v>7.13</v>
      </c>
      <c r="C89" s="45">
        <v>2.6</v>
      </c>
      <c r="D89" s="45">
        <v>0.66</v>
      </c>
      <c r="E89" s="45"/>
    </row>
    <row r="90" spans="1:5" x14ac:dyDescent="0.25">
      <c r="A90" s="44">
        <v>83</v>
      </c>
      <c r="B90" s="45">
        <v>6.61</v>
      </c>
      <c r="C90" s="45">
        <v>2.5299999999999998</v>
      </c>
      <c r="D90" s="45">
        <v>0.56999999999999995</v>
      </c>
      <c r="E90" s="45"/>
    </row>
    <row r="91" spans="1:5" x14ac:dyDescent="0.25">
      <c r="A91" s="44">
        <v>84</v>
      </c>
      <c r="B91" s="45">
        <v>6.11</v>
      </c>
      <c r="C91" s="45">
        <v>2.2200000000000002</v>
      </c>
      <c r="D91" s="45">
        <v>0.5</v>
      </c>
      <c r="E91" s="45"/>
    </row>
    <row r="92" spans="1:5" x14ac:dyDescent="0.25">
      <c r="A92" s="44">
        <v>85</v>
      </c>
      <c r="B92" s="45">
        <v>5.63</v>
      </c>
      <c r="C92" s="45">
        <v>1.91</v>
      </c>
      <c r="D92" s="45">
        <v>0.43</v>
      </c>
      <c r="E92" s="45"/>
    </row>
  </sheetData>
  <sheetProtection algorithmName="SHA-512" hashValue="Ef97abWuYAjberR81REmzWQW4SQ5MqUEwwQrqqgKO9wApkzZs/O7FELqMlKCbAt+X+lSa8LfSioVQg31QS8OJw==" saltValue="uTCRfLENz1sb0u0c+zQz1g==" spinCount="100000" sheet="1" objects="1" scenarios="1"/>
  <conditionalFormatting sqref="A6:A21">
    <cfRule type="expression" dxfId="679" priority="9" stopIfTrue="1">
      <formula>MOD(ROW(),2)=0</formula>
    </cfRule>
    <cfRule type="expression" dxfId="678" priority="10" stopIfTrue="1">
      <formula>MOD(ROW(),2)&lt;&gt;0</formula>
    </cfRule>
  </conditionalFormatting>
  <conditionalFormatting sqref="B6:E21">
    <cfRule type="expression" dxfId="677" priority="11" stopIfTrue="1">
      <formula>MOD(ROW(),2)=0</formula>
    </cfRule>
    <cfRule type="expression" dxfId="676" priority="12" stopIfTrue="1">
      <formula>MOD(ROW(),2)&lt;&gt;0</formula>
    </cfRule>
  </conditionalFormatting>
  <conditionalFormatting sqref="A26:A92">
    <cfRule type="expression" dxfId="675" priority="13" stopIfTrue="1">
      <formula>MOD(ROW(),2)=0</formula>
    </cfRule>
    <cfRule type="expression" dxfId="674" priority="14" stopIfTrue="1">
      <formula>MOD(ROW(),2)&lt;&gt;0</formula>
    </cfRule>
  </conditionalFormatting>
  <conditionalFormatting sqref="B26:E92">
    <cfRule type="expression" dxfId="673" priority="15" stopIfTrue="1">
      <formula>MOD(ROW(),2)=0</formula>
    </cfRule>
    <cfRule type="expression" dxfId="672" priority="16"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4E1DC-003E-4DAE-AF34-8C1C189C527E}">
  <sheetPr codeName="Sheet29"/>
  <dimension ref="A1:D57"/>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Pensioner Cash Equivalent - x-305</v>
      </c>
    </row>
    <row r="6" spans="1:4" x14ac:dyDescent="0.25">
      <c r="A6" s="41" t="s">
        <v>382</v>
      </c>
      <c r="B6" s="48" t="s">
        <v>383</v>
      </c>
      <c r="C6" s="48"/>
      <c r="D6" s="48"/>
    </row>
    <row r="7" spans="1:4" x14ac:dyDescent="0.25">
      <c r="A7" s="41" t="s">
        <v>384</v>
      </c>
      <c r="B7" s="48" t="s">
        <v>31</v>
      </c>
      <c r="C7" s="48"/>
      <c r="D7" s="48"/>
    </row>
    <row r="8" spans="1:4" x14ac:dyDescent="0.25">
      <c r="A8" s="41" t="s">
        <v>125</v>
      </c>
      <c r="B8" s="48">
        <v>2007</v>
      </c>
      <c r="C8" s="48"/>
      <c r="D8" s="48"/>
    </row>
    <row r="9" spans="1:4" x14ac:dyDescent="0.25">
      <c r="A9" s="41" t="s">
        <v>126</v>
      </c>
      <c r="B9" s="48" t="s">
        <v>185</v>
      </c>
      <c r="C9" s="48"/>
      <c r="D9" s="48"/>
    </row>
    <row r="10" spans="1:4" ht="25" x14ac:dyDescent="0.25">
      <c r="A10" s="41" t="s">
        <v>6</v>
      </c>
      <c r="B10" s="48" t="s">
        <v>186</v>
      </c>
      <c r="C10" s="48"/>
      <c r="D10" s="48"/>
    </row>
    <row r="11" spans="1:4" x14ac:dyDescent="0.25">
      <c r="A11" s="41" t="s">
        <v>127</v>
      </c>
      <c r="B11" s="48" t="s">
        <v>139</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305</v>
      </c>
      <c r="C14" s="48"/>
      <c r="D14" s="48"/>
    </row>
    <row r="15" spans="1:4" x14ac:dyDescent="0.25">
      <c r="A15" s="41" t="s">
        <v>386</v>
      </c>
      <c r="B15" s="48" t="s">
        <v>197</v>
      </c>
      <c r="C15" s="48"/>
      <c r="D15" s="48"/>
    </row>
    <row r="16" spans="1:4" x14ac:dyDescent="0.25">
      <c r="A16" s="41" t="s">
        <v>132</v>
      </c>
      <c r="B16" s="48" t="s">
        <v>188</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398</v>
      </c>
      <c r="C26" s="58" t="s">
        <v>391</v>
      </c>
      <c r="D26" s="58" t="s">
        <v>400</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2.2000000000000002</v>
      </c>
    </row>
    <row r="46" spans="1:4" x14ac:dyDescent="0.25">
      <c r="A46" s="44">
        <v>74</v>
      </c>
      <c r="B46" s="45">
        <v>11.48</v>
      </c>
      <c r="C46" s="45">
        <v>3.67</v>
      </c>
      <c r="D46" s="45">
        <v>2.02</v>
      </c>
    </row>
    <row r="47" spans="1:4" x14ac:dyDescent="0.25">
      <c r="A47" s="44">
        <v>75</v>
      </c>
      <c r="B47" s="45">
        <v>10.9</v>
      </c>
      <c r="C47" s="45">
        <v>3.5</v>
      </c>
      <c r="D47" s="45">
        <v>1.84</v>
      </c>
    </row>
    <row r="48" spans="1:4" x14ac:dyDescent="0.25">
      <c r="A48" s="44">
        <v>76</v>
      </c>
      <c r="B48" s="45">
        <v>10.34</v>
      </c>
      <c r="C48" s="45">
        <v>3.45</v>
      </c>
      <c r="D48" s="45">
        <v>1.69</v>
      </c>
    </row>
    <row r="49" spans="1:4" x14ac:dyDescent="0.25">
      <c r="A49" s="44">
        <v>77</v>
      </c>
      <c r="B49" s="45">
        <v>9.7899999999999991</v>
      </c>
      <c r="C49" s="45">
        <v>3.39</v>
      </c>
      <c r="D49" s="45">
        <v>1.54</v>
      </c>
    </row>
    <row r="50" spans="1:4" x14ac:dyDescent="0.25">
      <c r="A50" s="44">
        <v>78</v>
      </c>
      <c r="B50" s="45">
        <v>9.25</v>
      </c>
      <c r="C50" s="45">
        <v>3.32</v>
      </c>
      <c r="D50" s="45">
        <v>1.4</v>
      </c>
    </row>
    <row r="51" spans="1:4" x14ac:dyDescent="0.25">
      <c r="A51" s="44">
        <v>79</v>
      </c>
      <c r="B51" s="45">
        <v>8.7200000000000006</v>
      </c>
      <c r="C51" s="45">
        <v>3.05</v>
      </c>
      <c r="D51" s="45">
        <v>1.26</v>
      </c>
    </row>
    <row r="52" spans="1:4" x14ac:dyDescent="0.25">
      <c r="A52" s="44">
        <v>80</v>
      </c>
      <c r="B52" s="45">
        <v>8.19</v>
      </c>
      <c r="C52" s="45">
        <v>2.78</v>
      </c>
      <c r="D52" s="45">
        <v>1.1200000000000001</v>
      </c>
    </row>
    <row r="53" spans="1:4" x14ac:dyDescent="0.25">
      <c r="A53" s="44">
        <v>81</v>
      </c>
      <c r="B53" s="45">
        <v>7.66</v>
      </c>
      <c r="C53" s="45">
        <v>2.72</v>
      </c>
      <c r="D53" s="45">
        <v>1</v>
      </c>
    </row>
    <row r="54" spans="1:4" x14ac:dyDescent="0.25">
      <c r="A54" s="44">
        <v>82</v>
      </c>
      <c r="B54" s="45">
        <v>7.13</v>
      </c>
      <c r="C54" s="45">
        <v>2.65</v>
      </c>
      <c r="D54" s="45">
        <v>0.89</v>
      </c>
    </row>
    <row r="55" spans="1:4" x14ac:dyDescent="0.25">
      <c r="A55" s="44">
        <v>83</v>
      </c>
      <c r="B55" s="45">
        <v>6.61</v>
      </c>
      <c r="C55" s="45">
        <v>2.57</v>
      </c>
      <c r="D55" s="45">
        <v>0.79</v>
      </c>
    </row>
    <row r="56" spans="1:4" x14ac:dyDescent="0.25">
      <c r="A56" s="44">
        <v>84</v>
      </c>
      <c r="B56" s="45">
        <v>6.11</v>
      </c>
      <c r="C56" s="45">
        <v>2.2599999999999998</v>
      </c>
      <c r="D56" s="45">
        <v>0.67</v>
      </c>
    </row>
    <row r="57" spans="1:4" x14ac:dyDescent="0.25">
      <c r="A57" s="44">
        <v>85</v>
      </c>
      <c r="B57" s="45">
        <v>5.63</v>
      </c>
      <c r="C57" s="45">
        <v>1.94</v>
      </c>
      <c r="D57" s="45">
        <v>0.56999999999999995</v>
      </c>
    </row>
  </sheetData>
  <sheetProtection algorithmName="SHA-512" hashValue="mOEGVdNCZm7CxEqhtQ78GQOP0RR1Hi3XDs53w8ls3j5FBSbeqeHjisvrxGCLxSQjtRxawcEnm4QGklWJQeTtSA==" saltValue="ai3a7PecSp+s3+u+mDcp7w==" spinCount="100000" sheet="1" objects="1" scenarios="1"/>
  <conditionalFormatting sqref="A6:A21">
    <cfRule type="expression" dxfId="669" priority="9" stopIfTrue="1">
      <formula>MOD(ROW(),2)=0</formula>
    </cfRule>
    <cfRule type="expression" dxfId="668" priority="10" stopIfTrue="1">
      <formula>MOD(ROW(),2)&lt;&gt;0</formula>
    </cfRule>
  </conditionalFormatting>
  <conditionalFormatting sqref="B6:D21">
    <cfRule type="expression" dxfId="667" priority="11" stopIfTrue="1">
      <formula>MOD(ROW(),2)=0</formula>
    </cfRule>
    <cfRule type="expression" dxfId="666" priority="12" stopIfTrue="1">
      <formula>MOD(ROW(),2)&lt;&gt;0</formula>
    </cfRule>
  </conditionalFormatting>
  <conditionalFormatting sqref="A26:A57">
    <cfRule type="expression" dxfId="665" priority="13" stopIfTrue="1">
      <formula>MOD(ROW(),2)=0</formula>
    </cfRule>
    <cfRule type="expression" dxfId="664" priority="14" stopIfTrue="1">
      <formula>MOD(ROW(),2)&lt;&gt;0</formula>
    </cfRule>
  </conditionalFormatting>
  <conditionalFormatting sqref="B26:D57">
    <cfRule type="expression" dxfId="663" priority="15" stopIfTrue="1">
      <formula>MOD(ROW(),2)=0</formula>
    </cfRule>
    <cfRule type="expression" dxfId="662" priority="16"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2D5B0-7406-4DF6-957B-4D9DC10B6C6D}">
  <sheetPr codeName="Sheet30"/>
  <dimension ref="A1:D57"/>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Pensioner Cash Equivalent - x-306</v>
      </c>
    </row>
    <row r="6" spans="1:4" x14ac:dyDescent="0.25">
      <c r="A6" s="41" t="s">
        <v>382</v>
      </c>
      <c r="B6" s="48" t="s">
        <v>383</v>
      </c>
      <c r="C6" s="48"/>
      <c r="D6" s="48"/>
    </row>
    <row r="7" spans="1:4" x14ac:dyDescent="0.25">
      <c r="A7" s="41" t="s">
        <v>384</v>
      </c>
      <c r="B7" s="48" t="s">
        <v>31</v>
      </c>
      <c r="C7" s="48"/>
      <c r="D7" s="48"/>
    </row>
    <row r="8" spans="1:4" x14ac:dyDescent="0.25">
      <c r="A8" s="41" t="s">
        <v>125</v>
      </c>
      <c r="B8" s="48">
        <v>2007</v>
      </c>
      <c r="C8" s="48"/>
      <c r="D8" s="48"/>
    </row>
    <row r="9" spans="1:4" x14ac:dyDescent="0.25">
      <c r="A9" s="41" t="s">
        <v>126</v>
      </c>
      <c r="B9" s="48" t="s">
        <v>185</v>
      </c>
      <c r="C9" s="48"/>
      <c r="D9" s="48"/>
    </row>
    <row r="10" spans="1:4" ht="25" x14ac:dyDescent="0.25">
      <c r="A10" s="41" t="s">
        <v>6</v>
      </c>
      <c r="B10" s="48" t="s">
        <v>186</v>
      </c>
      <c r="C10" s="48"/>
      <c r="D10" s="48"/>
    </row>
    <row r="11" spans="1:4" x14ac:dyDescent="0.25">
      <c r="A11" s="41" t="s">
        <v>127</v>
      </c>
      <c r="B11" s="48" t="s">
        <v>145</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306</v>
      </c>
      <c r="C14" s="48"/>
      <c r="D14" s="48"/>
    </row>
    <row r="15" spans="1:4" x14ac:dyDescent="0.25">
      <c r="A15" s="41" t="s">
        <v>386</v>
      </c>
      <c r="B15" s="48" t="s">
        <v>198</v>
      </c>
      <c r="C15" s="48"/>
      <c r="D15" s="48"/>
    </row>
    <row r="16" spans="1:4" x14ac:dyDescent="0.25">
      <c r="A16" s="41" t="s">
        <v>132</v>
      </c>
      <c r="B16" s="48" t="s">
        <v>191</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398</v>
      </c>
      <c r="C26" s="58" t="s">
        <v>391</v>
      </c>
      <c r="D26" s="58" t="s">
        <v>400</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1.71</v>
      </c>
    </row>
    <row r="46" spans="1:4" x14ac:dyDescent="0.25">
      <c r="A46" s="44">
        <v>74</v>
      </c>
      <c r="B46" s="45">
        <v>11.48</v>
      </c>
      <c r="C46" s="45">
        <v>3.67</v>
      </c>
      <c r="D46" s="45">
        <v>1.56</v>
      </c>
    </row>
    <row r="47" spans="1:4" x14ac:dyDescent="0.25">
      <c r="A47" s="44">
        <v>75</v>
      </c>
      <c r="B47" s="45">
        <v>10.9</v>
      </c>
      <c r="C47" s="45">
        <v>3.5</v>
      </c>
      <c r="D47" s="45">
        <v>1.42</v>
      </c>
    </row>
    <row r="48" spans="1:4" x14ac:dyDescent="0.25">
      <c r="A48" s="44">
        <v>76</v>
      </c>
      <c r="B48" s="45">
        <v>10.34</v>
      </c>
      <c r="C48" s="45">
        <v>3.45</v>
      </c>
      <c r="D48" s="45">
        <v>1.29</v>
      </c>
    </row>
    <row r="49" spans="1:4" x14ac:dyDescent="0.25">
      <c r="A49" s="44">
        <v>77</v>
      </c>
      <c r="B49" s="45">
        <v>9.7899999999999991</v>
      </c>
      <c r="C49" s="45">
        <v>3.39</v>
      </c>
      <c r="D49" s="45">
        <v>1.17</v>
      </c>
    </row>
    <row r="50" spans="1:4" x14ac:dyDescent="0.25">
      <c r="A50" s="44">
        <v>78</v>
      </c>
      <c r="B50" s="45">
        <v>9.25</v>
      </c>
      <c r="C50" s="45">
        <v>3.32</v>
      </c>
      <c r="D50" s="45">
        <v>1.05</v>
      </c>
    </row>
    <row r="51" spans="1:4" x14ac:dyDescent="0.25">
      <c r="A51" s="44">
        <v>79</v>
      </c>
      <c r="B51" s="45">
        <v>8.7200000000000006</v>
      </c>
      <c r="C51" s="45">
        <v>3.05</v>
      </c>
      <c r="D51" s="45">
        <v>0.95</v>
      </c>
    </row>
    <row r="52" spans="1:4" x14ac:dyDescent="0.25">
      <c r="A52" s="44">
        <v>80</v>
      </c>
      <c r="B52" s="45">
        <v>8.19</v>
      </c>
      <c r="C52" s="45">
        <v>2.78</v>
      </c>
      <c r="D52" s="45">
        <v>0.84</v>
      </c>
    </row>
    <row r="53" spans="1:4" x14ac:dyDescent="0.25">
      <c r="A53" s="44">
        <v>81</v>
      </c>
      <c r="B53" s="45">
        <v>7.66</v>
      </c>
      <c r="C53" s="45">
        <v>2.72</v>
      </c>
      <c r="D53" s="45">
        <v>0.75</v>
      </c>
    </row>
    <row r="54" spans="1:4" x14ac:dyDescent="0.25">
      <c r="A54" s="44">
        <v>82</v>
      </c>
      <c r="B54" s="45">
        <v>7.13</v>
      </c>
      <c r="C54" s="45">
        <v>2.65</v>
      </c>
      <c r="D54" s="45">
        <v>0.66</v>
      </c>
    </row>
    <row r="55" spans="1:4" x14ac:dyDescent="0.25">
      <c r="A55" s="44">
        <v>83</v>
      </c>
      <c r="B55" s="45">
        <v>6.61</v>
      </c>
      <c r="C55" s="45">
        <v>2.57</v>
      </c>
      <c r="D55" s="45">
        <v>0.56999999999999995</v>
      </c>
    </row>
    <row r="56" spans="1:4" x14ac:dyDescent="0.25">
      <c r="A56" s="44">
        <v>84</v>
      </c>
      <c r="B56" s="45">
        <v>6.11</v>
      </c>
      <c r="C56" s="45">
        <v>2.2599999999999998</v>
      </c>
      <c r="D56" s="45">
        <v>0.5</v>
      </c>
    </row>
    <row r="57" spans="1:4" x14ac:dyDescent="0.25">
      <c r="A57" s="44">
        <v>85</v>
      </c>
      <c r="B57" s="45">
        <v>5.63</v>
      </c>
      <c r="C57" s="45">
        <v>1.94</v>
      </c>
      <c r="D57" s="45">
        <v>0.43</v>
      </c>
    </row>
  </sheetData>
  <sheetProtection algorithmName="SHA-512" hashValue="vO4t8+k177AcoTqXU0Uh6vgefFbp/xtsAFAfRz5haxYnnPgq9w08crEMPak5Ja36PdTpTbFamVn8GfONVrfqeg==" saltValue="31X5B9y44A9pqTysQFD3Gw==" spinCount="100000" sheet="1" objects="1" scenarios="1"/>
  <conditionalFormatting sqref="A6:A21">
    <cfRule type="expression" dxfId="659" priority="9" stopIfTrue="1">
      <formula>MOD(ROW(),2)=0</formula>
    </cfRule>
    <cfRule type="expression" dxfId="658" priority="10" stopIfTrue="1">
      <formula>MOD(ROW(),2)&lt;&gt;0</formula>
    </cfRule>
  </conditionalFormatting>
  <conditionalFormatting sqref="B6:D21">
    <cfRule type="expression" dxfId="657" priority="11" stopIfTrue="1">
      <formula>MOD(ROW(),2)=0</formula>
    </cfRule>
    <cfRule type="expression" dxfId="656" priority="12" stopIfTrue="1">
      <formula>MOD(ROW(),2)&lt;&gt;0</formula>
    </cfRule>
  </conditionalFormatting>
  <conditionalFormatting sqref="A26:A57">
    <cfRule type="expression" dxfId="655" priority="13" stopIfTrue="1">
      <formula>MOD(ROW(),2)=0</formula>
    </cfRule>
    <cfRule type="expression" dxfId="654" priority="14" stopIfTrue="1">
      <formula>MOD(ROW(),2)&lt;&gt;0</formula>
    </cfRule>
  </conditionalFormatting>
  <conditionalFormatting sqref="B26:D57">
    <cfRule type="expression" dxfId="653" priority="15" stopIfTrue="1">
      <formula>MOD(ROW(),2)=0</formula>
    </cfRule>
    <cfRule type="expression" dxfId="652" priority="16"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125D-D1DA-4F60-A35F-3A8F3C5314EE}">
  <sheetPr codeName="Sheet31"/>
  <dimension ref="A1:D92"/>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Pensioner Cash Equivalent - x-307</v>
      </c>
    </row>
    <row r="6" spans="1:4" x14ac:dyDescent="0.25">
      <c r="A6" s="41" t="s">
        <v>382</v>
      </c>
      <c r="B6" s="48" t="s">
        <v>383</v>
      </c>
      <c r="C6" s="48"/>
      <c r="D6" s="48"/>
    </row>
    <row r="7" spans="1:4" x14ac:dyDescent="0.25">
      <c r="A7" s="41" t="s">
        <v>384</v>
      </c>
      <c r="B7" s="48" t="s">
        <v>31</v>
      </c>
      <c r="C7" s="48"/>
      <c r="D7" s="48"/>
    </row>
    <row r="8" spans="1:4" x14ac:dyDescent="0.25">
      <c r="A8" s="41" t="s">
        <v>125</v>
      </c>
      <c r="B8" s="48">
        <v>2007</v>
      </c>
      <c r="C8" s="48"/>
      <c r="D8" s="48"/>
    </row>
    <row r="9" spans="1:4" x14ac:dyDescent="0.25">
      <c r="A9" s="41" t="s">
        <v>126</v>
      </c>
      <c r="B9" s="48" t="s">
        <v>185</v>
      </c>
      <c r="C9" s="48"/>
      <c r="D9" s="48"/>
    </row>
    <row r="10" spans="1:4" ht="25" x14ac:dyDescent="0.25">
      <c r="A10" s="41" t="s">
        <v>6</v>
      </c>
      <c r="B10" s="48" t="s">
        <v>192</v>
      </c>
      <c r="C10" s="48"/>
      <c r="D10" s="48"/>
    </row>
    <row r="11" spans="1:4" x14ac:dyDescent="0.25">
      <c r="A11" s="41" t="s">
        <v>127</v>
      </c>
      <c r="B11" s="48" t="s">
        <v>139</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307</v>
      </c>
      <c r="C14" s="48"/>
      <c r="D14" s="48"/>
    </row>
    <row r="15" spans="1:4" x14ac:dyDescent="0.25">
      <c r="A15" s="41" t="s">
        <v>386</v>
      </c>
      <c r="B15" s="48" t="s">
        <v>199</v>
      </c>
      <c r="C15" s="48"/>
      <c r="D15" s="48"/>
    </row>
    <row r="16" spans="1:4" x14ac:dyDescent="0.25">
      <c r="A16" s="41" t="s">
        <v>132</v>
      </c>
      <c r="B16" s="48" t="s">
        <v>194</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398</v>
      </c>
      <c r="C26" s="58" t="s">
        <v>391</v>
      </c>
      <c r="D26" s="58" t="s">
        <v>400</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2.2000000000000002</v>
      </c>
    </row>
    <row r="81" spans="1:4" x14ac:dyDescent="0.25">
      <c r="A81" s="44">
        <v>74</v>
      </c>
      <c r="B81" s="45">
        <v>11.48</v>
      </c>
      <c r="C81" s="45">
        <v>3.67</v>
      </c>
      <c r="D81" s="45">
        <v>2.02</v>
      </c>
    </row>
    <row r="82" spans="1:4" x14ac:dyDescent="0.25">
      <c r="A82" s="44">
        <v>75</v>
      </c>
      <c r="B82" s="45">
        <v>10.9</v>
      </c>
      <c r="C82" s="45">
        <v>3.5</v>
      </c>
      <c r="D82" s="45">
        <v>1.84</v>
      </c>
    </row>
    <row r="83" spans="1:4" x14ac:dyDescent="0.25">
      <c r="A83" s="44">
        <v>76</v>
      </c>
      <c r="B83" s="45">
        <v>10.34</v>
      </c>
      <c r="C83" s="45">
        <v>3.45</v>
      </c>
      <c r="D83" s="45">
        <v>1.69</v>
      </c>
    </row>
    <row r="84" spans="1:4" x14ac:dyDescent="0.25">
      <c r="A84" s="44">
        <v>77</v>
      </c>
      <c r="B84" s="45">
        <v>9.7899999999999991</v>
      </c>
      <c r="C84" s="45">
        <v>3.39</v>
      </c>
      <c r="D84" s="45">
        <v>1.54</v>
      </c>
    </row>
    <row r="85" spans="1:4" x14ac:dyDescent="0.25">
      <c r="A85" s="44">
        <v>78</v>
      </c>
      <c r="B85" s="45">
        <v>9.25</v>
      </c>
      <c r="C85" s="45">
        <v>3.32</v>
      </c>
      <c r="D85" s="45">
        <v>1.4</v>
      </c>
    </row>
    <row r="86" spans="1:4" x14ac:dyDescent="0.25">
      <c r="A86" s="44">
        <v>79</v>
      </c>
      <c r="B86" s="45">
        <v>8.7200000000000006</v>
      </c>
      <c r="C86" s="45">
        <v>3.05</v>
      </c>
      <c r="D86" s="45">
        <v>1.26</v>
      </c>
    </row>
    <row r="87" spans="1:4" x14ac:dyDescent="0.25">
      <c r="A87" s="44">
        <v>80</v>
      </c>
      <c r="B87" s="45">
        <v>8.19</v>
      </c>
      <c r="C87" s="45">
        <v>2.78</v>
      </c>
      <c r="D87" s="45">
        <v>1.1200000000000001</v>
      </c>
    </row>
    <row r="88" spans="1:4" x14ac:dyDescent="0.25">
      <c r="A88" s="44">
        <v>81</v>
      </c>
      <c r="B88" s="45">
        <v>7.66</v>
      </c>
      <c r="C88" s="45">
        <v>2.72</v>
      </c>
      <c r="D88" s="45">
        <v>1</v>
      </c>
    </row>
    <row r="89" spans="1:4" x14ac:dyDescent="0.25">
      <c r="A89" s="44">
        <v>82</v>
      </c>
      <c r="B89" s="45">
        <v>7.13</v>
      </c>
      <c r="C89" s="45">
        <v>2.65</v>
      </c>
      <c r="D89" s="45">
        <v>0.89</v>
      </c>
    </row>
    <row r="90" spans="1:4" x14ac:dyDescent="0.25">
      <c r="A90" s="44">
        <v>83</v>
      </c>
      <c r="B90" s="45">
        <v>6.61</v>
      </c>
      <c r="C90" s="45">
        <v>2.57</v>
      </c>
      <c r="D90" s="45">
        <v>0.79</v>
      </c>
    </row>
    <row r="91" spans="1:4" x14ac:dyDescent="0.25">
      <c r="A91" s="44">
        <v>84</v>
      </c>
      <c r="B91" s="45">
        <v>6.11</v>
      </c>
      <c r="C91" s="45">
        <v>2.2599999999999998</v>
      </c>
      <c r="D91" s="45">
        <v>0.67</v>
      </c>
    </row>
    <row r="92" spans="1:4" x14ac:dyDescent="0.25">
      <c r="A92" s="44">
        <v>85</v>
      </c>
      <c r="B92" s="45">
        <v>5.63</v>
      </c>
      <c r="C92" s="45">
        <v>1.94</v>
      </c>
      <c r="D92" s="45">
        <v>0.56999999999999995</v>
      </c>
    </row>
  </sheetData>
  <sheetProtection algorithmName="SHA-512" hashValue="MIZA6wb4ys2WKQdAmZ4YlRwvPtDl9ZSV0jfgULZ9xYt01dDVOX5/XOBKbce6K4X2Dp+0v+gnkpU2bCL3lUud3w==" saltValue="DTbC6kfBuSg2kkBZX1oP+Q==" spinCount="100000" sheet="1" objects="1" scenarios="1"/>
  <conditionalFormatting sqref="A6:A21">
    <cfRule type="expression" dxfId="649" priority="9" stopIfTrue="1">
      <formula>MOD(ROW(),2)=0</formula>
    </cfRule>
    <cfRule type="expression" dxfId="648" priority="10" stopIfTrue="1">
      <formula>MOD(ROW(),2)&lt;&gt;0</formula>
    </cfRule>
  </conditionalFormatting>
  <conditionalFormatting sqref="B6:D21">
    <cfRule type="expression" dxfId="647" priority="11" stopIfTrue="1">
      <formula>MOD(ROW(),2)=0</formula>
    </cfRule>
    <cfRule type="expression" dxfId="646" priority="12" stopIfTrue="1">
      <formula>MOD(ROW(),2)&lt;&gt;0</formula>
    </cfRule>
  </conditionalFormatting>
  <conditionalFormatting sqref="A26:A92">
    <cfRule type="expression" dxfId="645" priority="13" stopIfTrue="1">
      <formula>MOD(ROW(),2)=0</formula>
    </cfRule>
    <cfRule type="expression" dxfId="644" priority="14" stopIfTrue="1">
      <formula>MOD(ROW(),2)&lt;&gt;0</formula>
    </cfRule>
  </conditionalFormatting>
  <conditionalFormatting sqref="B26:D92">
    <cfRule type="expression" dxfId="643" priority="15" stopIfTrue="1">
      <formula>MOD(ROW(),2)=0</formula>
    </cfRule>
    <cfRule type="expression" dxfId="642" priority="16"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61"/>
  <sheetViews>
    <sheetView showGridLines="0" workbookViewId="0">
      <selection activeCell="A6" sqref="A6"/>
    </sheetView>
  </sheetViews>
  <sheetFormatPr defaultColWidth="9.26953125" defaultRowHeight="12.5" x14ac:dyDescent="0.25"/>
  <cols>
    <col min="1" max="1" width="60.54296875" style="39" customWidth="1"/>
    <col min="2" max="2" width="2.54296875" style="39" customWidth="1"/>
    <col min="3" max="3" width="60.54296875" style="39" customWidth="1"/>
    <col min="4" max="16384" width="9.26953125" style="39"/>
  </cols>
  <sheetData>
    <row r="1" spans="1:3" s="21" customFormat="1" ht="20" x14ac:dyDescent="0.4">
      <c r="A1" s="20" t="s">
        <v>0</v>
      </c>
    </row>
    <row r="2" spans="1:3" s="21" customFormat="1" ht="15.5" x14ac:dyDescent="0.35">
      <c r="A2" s="25" t="s">
        <v>1</v>
      </c>
      <c r="B2" s="22" t="str">
        <f>wb_title</f>
        <v>Fire_W - Consolidated Factor Spreadsheet</v>
      </c>
    </row>
    <row r="3" spans="1:3" s="21" customFormat="1" ht="15.5" x14ac:dyDescent="0.35">
      <c r="A3" s="25" t="s">
        <v>2</v>
      </c>
      <c r="B3" s="22" t="s">
        <v>35</v>
      </c>
    </row>
    <row r="6" spans="1:3" ht="13" x14ac:dyDescent="0.3">
      <c r="A6" s="40" t="s">
        <v>35</v>
      </c>
    </row>
    <row r="8" spans="1:3" x14ac:dyDescent="0.25">
      <c r="A8" s="39" t="str">
        <f>"This sheet is intended to assist " &amp; client_abbr &amp; " in understanding which factors have changed and when."</f>
        <v>This sheet is intended to assist Welsh Government in understanding which factors have changed and when.</v>
      </c>
    </row>
    <row r="9" spans="1:3" x14ac:dyDescent="0.25">
      <c r="A9" s="39" t="s">
        <v>36</v>
      </c>
    </row>
    <row r="11" spans="1:3" x14ac:dyDescent="0.25">
      <c r="A11" s="51" t="s">
        <v>37</v>
      </c>
      <c r="B11" s="51"/>
      <c r="C11" s="51"/>
    </row>
    <row r="12" spans="1:3" x14ac:dyDescent="0.25">
      <c r="A12" s="51" t="s">
        <v>38</v>
      </c>
      <c r="B12" s="51"/>
      <c r="C12" s="51"/>
    </row>
    <row r="13" spans="1:3" x14ac:dyDescent="0.25">
      <c r="A13" s="51" t="s">
        <v>39</v>
      </c>
      <c r="B13" s="51"/>
      <c r="C13" s="51"/>
    </row>
    <row r="14" spans="1:3" x14ac:dyDescent="0.25">
      <c r="A14" s="51" t="s">
        <v>40</v>
      </c>
      <c r="B14" s="51"/>
      <c r="C14" s="51"/>
    </row>
    <row r="15" spans="1:3" x14ac:dyDescent="0.25">
      <c r="A15" s="51" t="s">
        <v>41</v>
      </c>
      <c r="B15" s="51"/>
      <c r="C15" s="51"/>
    </row>
    <row r="16" spans="1:3" x14ac:dyDescent="0.25">
      <c r="A16" s="51" t="s">
        <v>42</v>
      </c>
      <c r="B16" s="51"/>
      <c r="C16" s="51"/>
    </row>
    <row r="17" spans="1:3" x14ac:dyDescent="0.25">
      <c r="A17" s="51" t="s">
        <v>43</v>
      </c>
      <c r="B17" s="51"/>
      <c r="C17" s="52"/>
    </row>
    <row r="19" spans="1:3" x14ac:dyDescent="0.25">
      <c r="A19" s="51" t="s">
        <v>44</v>
      </c>
      <c r="B19" s="51"/>
      <c r="C19" s="51"/>
    </row>
    <row r="20" spans="1:3" x14ac:dyDescent="0.25">
      <c r="A20" s="51" t="s">
        <v>38</v>
      </c>
      <c r="B20" s="51"/>
      <c r="C20" s="51"/>
    </row>
    <row r="21" spans="1:3" x14ac:dyDescent="0.25">
      <c r="A21" s="51" t="s">
        <v>45</v>
      </c>
      <c r="B21" s="51"/>
      <c r="C21" s="51" t="s">
        <v>46</v>
      </c>
    </row>
    <row r="22" spans="1:3" x14ac:dyDescent="0.25">
      <c r="A22" s="51" t="s">
        <v>41</v>
      </c>
      <c r="B22" s="51"/>
      <c r="C22" s="51"/>
    </row>
    <row r="23" spans="1:3" x14ac:dyDescent="0.25">
      <c r="A23" s="51" t="s">
        <v>42</v>
      </c>
      <c r="B23" s="51"/>
      <c r="C23" s="51"/>
    </row>
    <row r="24" spans="1:3" x14ac:dyDescent="0.25">
      <c r="A24" s="51" t="s">
        <v>47</v>
      </c>
      <c r="B24" s="51"/>
      <c r="C24" s="53">
        <v>45070</v>
      </c>
    </row>
    <row r="26" spans="1:3" x14ac:dyDescent="0.25">
      <c r="A26" s="51" t="s">
        <v>48</v>
      </c>
      <c r="B26" s="53"/>
      <c r="C26" s="51"/>
    </row>
    <row r="27" spans="1:3" x14ac:dyDescent="0.25">
      <c r="A27" s="51" t="s">
        <v>38</v>
      </c>
      <c r="B27" s="51"/>
      <c r="C27" s="51"/>
    </row>
    <row r="28" spans="1:3" x14ac:dyDescent="0.25">
      <c r="A28" s="51" t="s">
        <v>45</v>
      </c>
      <c r="B28" s="51"/>
      <c r="C28" s="52" t="s">
        <v>49</v>
      </c>
    </row>
    <row r="29" spans="1:3" x14ac:dyDescent="0.25">
      <c r="A29" s="51" t="s">
        <v>50</v>
      </c>
      <c r="B29" s="51"/>
      <c r="C29" s="52" t="s">
        <v>51</v>
      </c>
    </row>
    <row r="30" spans="1:3" x14ac:dyDescent="0.25">
      <c r="A30" s="51" t="s">
        <v>42</v>
      </c>
      <c r="B30" s="51"/>
      <c r="C30" s="51"/>
    </row>
    <row r="31" spans="1:3" x14ac:dyDescent="0.25">
      <c r="A31" s="51" t="s">
        <v>47</v>
      </c>
      <c r="B31" s="51"/>
      <c r="C31" s="53">
        <v>45106</v>
      </c>
    </row>
    <row r="33" spans="1:3" x14ac:dyDescent="0.25">
      <c r="A33" s="51" t="s">
        <v>52</v>
      </c>
      <c r="B33" s="53"/>
      <c r="C33" s="51"/>
    </row>
    <row r="34" spans="1:3" x14ac:dyDescent="0.25">
      <c r="A34" s="51" t="s">
        <v>38</v>
      </c>
      <c r="B34" s="51"/>
      <c r="C34" s="51"/>
    </row>
    <row r="35" spans="1:3" x14ac:dyDescent="0.25">
      <c r="A35" s="51" t="s">
        <v>45</v>
      </c>
      <c r="B35" s="51"/>
      <c r="C35" s="52" t="s">
        <v>53</v>
      </c>
    </row>
    <row r="36" spans="1:3" x14ac:dyDescent="0.25">
      <c r="A36" s="51" t="s">
        <v>50</v>
      </c>
      <c r="B36" s="51"/>
      <c r="C36" s="52"/>
    </row>
    <row r="37" spans="1:3" x14ac:dyDescent="0.25">
      <c r="A37" s="51" t="s">
        <v>42</v>
      </c>
      <c r="B37" s="51"/>
      <c r="C37" s="51"/>
    </row>
    <row r="38" spans="1:3" x14ac:dyDescent="0.25">
      <c r="A38" s="51" t="s">
        <v>47</v>
      </c>
      <c r="B38" s="51"/>
      <c r="C38" s="53">
        <v>45135</v>
      </c>
    </row>
    <row r="39" spans="1:3" x14ac:dyDescent="0.25">
      <c r="B39" s="50"/>
    </row>
    <row r="40" spans="1:3" x14ac:dyDescent="0.25">
      <c r="A40" s="51" t="s">
        <v>54</v>
      </c>
      <c r="B40" s="51"/>
      <c r="C40" s="51"/>
    </row>
    <row r="41" spans="1:3" x14ac:dyDescent="0.25">
      <c r="A41" s="51" t="s">
        <v>38</v>
      </c>
      <c r="B41" s="51"/>
      <c r="C41" s="51"/>
    </row>
    <row r="42" spans="1:3" x14ac:dyDescent="0.25">
      <c r="A42" s="51" t="s">
        <v>45</v>
      </c>
      <c r="B42" s="51"/>
      <c r="C42" s="51" t="s">
        <v>55</v>
      </c>
    </row>
    <row r="43" spans="1:3" x14ac:dyDescent="0.25">
      <c r="A43" s="51" t="s">
        <v>50</v>
      </c>
      <c r="B43" s="51"/>
      <c r="C43" s="51" t="s">
        <v>56</v>
      </c>
    </row>
    <row r="44" spans="1:3" x14ac:dyDescent="0.25">
      <c r="A44" s="51" t="s">
        <v>42</v>
      </c>
      <c r="B44" s="51"/>
      <c r="C44" s="51"/>
    </row>
    <row r="45" spans="1:3" x14ac:dyDescent="0.25">
      <c r="A45" s="51" t="s">
        <v>47</v>
      </c>
      <c r="B45" s="51"/>
      <c r="C45" s="53">
        <v>45196</v>
      </c>
    </row>
    <row r="46" spans="1:3" x14ac:dyDescent="0.25">
      <c r="A46" s="51"/>
      <c r="B46" s="51"/>
      <c r="C46" s="51"/>
    </row>
    <row r="48" spans="1:3" x14ac:dyDescent="0.25">
      <c r="A48" s="51" t="s">
        <v>57</v>
      </c>
      <c r="B48" s="51"/>
      <c r="C48" s="51"/>
    </row>
    <row r="49" spans="1:3" x14ac:dyDescent="0.25">
      <c r="A49" s="51" t="s">
        <v>38</v>
      </c>
      <c r="B49" s="51" t="s">
        <v>58</v>
      </c>
      <c r="C49" s="51"/>
    </row>
    <row r="50" spans="1:3" x14ac:dyDescent="0.25">
      <c r="A50" s="51" t="s">
        <v>45</v>
      </c>
      <c r="B50" s="51"/>
      <c r="C50" s="51"/>
    </row>
    <row r="51" spans="1:3" x14ac:dyDescent="0.25">
      <c r="A51" s="51" t="s">
        <v>50</v>
      </c>
      <c r="B51" s="51" t="s">
        <v>59</v>
      </c>
      <c r="C51" s="51"/>
    </row>
    <row r="52" spans="1:3" x14ac:dyDescent="0.25">
      <c r="A52" s="51" t="s">
        <v>42</v>
      </c>
      <c r="B52" s="51"/>
      <c r="C52" s="51"/>
    </row>
    <row r="53" spans="1:3" x14ac:dyDescent="0.25">
      <c r="A53" s="51" t="s">
        <v>60</v>
      </c>
      <c r="B53" s="51"/>
      <c r="C53" s="51" t="s">
        <v>61</v>
      </c>
    </row>
    <row r="54" spans="1:3" x14ac:dyDescent="0.25">
      <c r="A54" s="51" t="s">
        <v>47</v>
      </c>
      <c r="B54" s="51"/>
      <c r="C54" s="53">
        <v>45688</v>
      </c>
    </row>
    <row r="56" spans="1:3" ht="13" x14ac:dyDescent="0.3">
      <c r="A56" s="55" t="s">
        <v>451</v>
      </c>
      <c r="B56" s="56"/>
      <c r="C56" s="56"/>
    </row>
    <row r="57" spans="1:3" x14ac:dyDescent="0.25">
      <c r="A57" s="56" t="s">
        <v>38</v>
      </c>
      <c r="B57" s="56"/>
      <c r="C57" s="57"/>
    </row>
    <row r="58" spans="1:3" x14ac:dyDescent="0.25">
      <c r="A58" s="56" t="s">
        <v>45</v>
      </c>
      <c r="B58" s="56"/>
      <c r="C58" s="57" t="s">
        <v>62</v>
      </c>
    </row>
    <row r="59" spans="1:3" x14ac:dyDescent="0.25">
      <c r="A59" s="56" t="s">
        <v>41</v>
      </c>
      <c r="B59" s="56"/>
      <c r="C59" s="56"/>
    </row>
    <row r="60" spans="1:3" x14ac:dyDescent="0.25">
      <c r="A60" s="56" t="s">
        <v>42</v>
      </c>
      <c r="B60" s="56"/>
      <c r="C60" s="56"/>
    </row>
    <row r="61" spans="1:3" x14ac:dyDescent="0.25">
      <c r="A61" s="56" t="s">
        <v>47</v>
      </c>
      <c r="B61" s="56"/>
      <c r="C61" s="66">
        <v>46163</v>
      </c>
    </row>
  </sheetData>
  <sheetProtection algorithmName="SHA-512" hashValue="la1WcNclCteLI2khJGEtRpwly4dW3xyNgwD9ARZxAQHDOuOndy/bqV62zQd6KHRLV/PnAMrkyN+7Wqnj0z68wA==" saltValue="Nief/0BSfvyqjWCsCrxFuQ==" spinCount="100000" sheet="1" objects="1" scenarios="1"/>
  <conditionalFormatting sqref="A11:A17">
    <cfRule type="expression" dxfId="929" priority="29" stopIfTrue="1">
      <formula>MOD(ROW(),2)=0</formula>
    </cfRule>
    <cfRule type="expression" dxfId="928" priority="30" stopIfTrue="1">
      <formula>MOD(ROW(),2)&lt;&gt;0</formula>
    </cfRule>
  </conditionalFormatting>
  <conditionalFormatting sqref="B11:C17">
    <cfRule type="expression" dxfId="927" priority="31" stopIfTrue="1">
      <formula>MOD(ROW(),2)=0</formula>
    </cfRule>
    <cfRule type="expression" dxfId="926" priority="32" stopIfTrue="1">
      <formula>MOD(ROW(),2)&lt;&gt;0</formula>
    </cfRule>
  </conditionalFormatting>
  <conditionalFormatting sqref="A19:A24">
    <cfRule type="expression" dxfId="925" priority="33" stopIfTrue="1">
      <formula>MOD(ROW(),2)=0</formula>
    </cfRule>
    <cfRule type="expression" dxfId="924" priority="34" stopIfTrue="1">
      <formula>MOD(ROW(),2)&lt;&gt;0</formula>
    </cfRule>
  </conditionalFormatting>
  <conditionalFormatting sqref="B19:C24">
    <cfRule type="expression" dxfId="923" priority="35" stopIfTrue="1">
      <formula>MOD(ROW(),2)=0</formula>
    </cfRule>
    <cfRule type="expression" dxfId="922" priority="36" stopIfTrue="1">
      <formula>MOD(ROW(),2)&lt;&gt;0</formula>
    </cfRule>
  </conditionalFormatting>
  <conditionalFormatting sqref="A26:A31">
    <cfRule type="expression" dxfId="921" priority="37" stopIfTrue="1">
      <formula>MOD(ROW(),2)=0</formula>
    </cfRule>
    <cfRule type="expression" dxfId="920" priority="38" stopIfTrue="1">
      <formula>MOD(ROW(),2)&lt;&gt;0</formula>
    </cfRule>
  </conditionalFormatting>
  <conditionalFormatting sqref="B26:C31">
    <cfRule type="expression" dxfId="919" priority="39" stopIfTrue="1">
      <formula>MOD(ROW(),2)=0</formula>
    </cfRule>
    <cfRule type="expression" dxfId="918" priority="40" stopIfTrue="1">
      <formula>MOD(ROW(),2)&lt;&gt;0</formula>
    </cfRule>
  </conditionalFormatting>
  <conditionalFormatting sqref="A33:A38">
    <cfRule type="expression" dxfId="917" priority="41" stopIfTrue="1">
      <formula>MOD(ROW(),2)=0</formula>
    </cfRule>
    <cfRule type="expression" dxfId="916" priority="42" stopIfTrue="1">
      <formula>MOD(ROW(),2)&lt;&gt;0</formula>
    </cfRule>
  </conditionalFormatting>
  <conditionalFormatting sqref="B33:C38">
    <cfRule type="expression" dxfId="915" priority="43" stopIfTrue="1">
      <formula>MOD(ROW(),2)=0</formula>
    </cfRule>
    <cfRule type="expression" dxfId="914" priority="44" stopIfTrue="1">
      <formula>MOD(ROW(),2)&lt;&gt;0</formula>
    </cfRule>
  </conditionalFormatting>
  <conditionalFormatting sqref="A40:A46">
    <cfRule type="expression" dxfId="913" priority="49" stopIfTrue="1">
      <formula>MOD(ROW(),2)=0</formula>
    </cfRule>
    <cfRule type="expression" dxfId="912" priority="50" stopIfTrue="1">
      <formula>MOD(ROW(),2)&lt;&gt;0</formula>
    </cfRule>
  </conditionalFormatting>
  <conditionalFormatting sqref="B40:C46">
    <cfRule type="expression" dxfId="911" priority="51" stopIfTrue="1">
      <formula>MOD(ROW(),2)=0</formula>
    </cfRule>
    <cfRule type="expression" dxfId="910" priority="52" stopIfTrue="1">
      <formula>MOD(ROW(),2)&lt;&gt;0</formula>
    </cfRule>
  </conditionalFormatting>
  <conditionalFormatting sqref="A48:A54">
    <cfRule type="expression" dxfId="909" priority="53" stopIfTrue="1">
      <formula>MOD(ROW(),2)=0</formula>
    </cfRule>
    <cfRule type="expression" dxfId="908" priority="54" stopIfTrue="1">
      <formula>MOD(ROW(),2)&lt;&gt;0</formula>
    </cfRule>
  </conditionalFormatting>
  <conditionalFormatting sqref="B48:C54">
    <cfRule type="expression" dxfId="907" priority="55" stopIfTrue="1">
      <formula>MOD(ROW(),2)=0</formula>
    </cfRule>
    <cfRule type="expression" dxfId="906" priority="56" stopIfTrue="1">
      <formula>MOD(ROW(),2)&lt;&gt;0</formula>
    </cfRule>
  </conditionalFormatting>
  <conditionalFormatting sqref="A56:A61">
    <cfRule type="expression" dxfId="905" priority="57" stopIfTrue="1">
      <formula>MOD(ROW(),2)=0</formula>
    </cfRule>
    <cfRule type="expression" dxfId="904" priority="58" stopIfTrue="1">
      <formula>MOD(ROW(),2)&lt;&gt;0</formula>
    </cfRule>
  </conditionalFormatting>
  <conditionalFormatting sqref="B56:C61">
    <cfRule type="expression" dxfId="903" priority="59" stopIfTrue="1">
      <formula>MOD(ROW(),2)=0</formula>
    </cfRule>
    <cfRule type="expression" dxfId="902" priority="60"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1DACB-DC0A-4561-ADCF-CC669E0DD13B}">
  <sheetPr codeName="Sheet32"/>
  <dimension ref="A1:D92"/>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Pensioner Cash Equivalent - x-308</v>
      </c>
    </row>
    <row r="6" spans="1:4" x14ac:dyDescent="0.25">
      <c r="A6" s="41" t="s">
        <v>382</v>
      </c>
      <c r="B6" s="48" t="s">
        <v>383</v>
      </c>
      <c r="C6" s="48"/>
      <c r="D6" s="48"/>
    </row>
    <row r="7" spans="1:4" x14ac:dyDescent="0.25">
      <c r="A7" s="41" t="s">
        <v>384</v>
      </c>
      <c r="B7" s="48" t="s">
        <v>31</v>
      </c>
      <c r="C7" s="48"/>
      <c r="D7" s="48"/>
    </row>
    <row r="8" spans="1:4" x14ac:dyDescent="0.25">
      <c r="A8" s="41" t="s">
        <v>125</v>
      </c>
      <c r="B8" s="48">
        <v>2007</v>
      </c>
      <c r="C8" s="48"/>
      <c r="D8" s="48"/>
    </row>
    <row r="9" spans="1:4" x14ac:dyDescent="0.25">
      <c r="A9" s="41" t="s">
        <v>126</v>
      </c>
      <c r="B9" s="48" t="s">
        <v>185</v>
      </c>
      <c r="C9" s="48"/>
      <c r="D9" s="48"/>
    </row>
    <row r="10" spans="1:4" ht="25" x14ac:dyDescent="0.25">
      <c r="A10" s="41" t="s">
        <v>6</v>
      </c>
      <c r="B10" s="48" t="s">
        <v>192</v>
      </c>
      <c r="C10" s="48"/>
      <c r="D10" s="48"/>
    </row>
    <row r="11" spans="1:4" x14ac:dyDescent="0.25">
      <c r="A11" s="41" t="s">
        <v>127</v>
      </c>
      <c r="B11" s="48" t="s">
        <v>145</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308</v>
      </c>
      <c r="C14" s="48"/>
      <c r="D14" s="48"/>
    </row>
    <row r="15" spans="1:4" x14ac:dyDescent="0.25">
      <c r="A15" s="41" t="s">
        <v>386</v>
      </c>
      <c r="B15" s="48" t="s">
        <v>200</v>
      </c>
      <c r="C15" s="48"/>
      <c r="D15" s="48"/>
    </row>
    <row r="16" spans="1:4" x14ac:dyDescent="0.25">
      <c r="A16" s="41" t="s">
        <v>132</v>
      </c>
      <c r="B16" s="48" t="s">
        <v>196</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398</v>
      </c>
      <c r="C26" s="58" t="s">
        <v>391</v>
      </c>
      <c r="D26" s="58" t="s">
        <v>400</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1.71</v>
      </c>
    </row>
    <row r="81" spans="1:4" x14ac:dyDescent="0.25">
      <c r="A81" s="44">
        <v>74</v>
      </c>
      <c r="B81" s="45">
        <v>11.48</v>
      </c>
      <c r="C81" s="45">
        <v>3.67</v>
      </c>
      <c r="D81" s="45">
        <v>1.56</v>
      </c>
    </row>
    <row r="82" spans="1:4" x14ac:dyDescent="0.25">
      <c r="A82" s="44">
        <v>75</v>
      </c>
      <c r="B82" s="45">
        <v>10.9</v>
      </c>
      <c r="C82" s="45">
        <v>3.5</v>
      </c>
      <c r="D82" s="45">
        <v>1.42</v>
      </c>
    </row>
    <row r="83" spans="1:4" x14ac:dyDescent="0.25">
      <c r="A83" s="44">
        <v>76</v>
      </c>
      <c r="B83" s="45">
        <v>10.34</v>
      </c>
      <c r="C83" s="45">
        <v>3.45</v>
      </c>
      <c r="D83" s="45">
        <v>1.29</v>
      </c>
    </row>
    <row r="84" spans="1:4" x14ac:dyDescent="0.25">
      <c r="A84" s="44">
        <v>77</v>
      </c>
      <c r="B84" s="45">
        <v>9.7899999999999991</v>
      </c>
      <c r="C84" s="45">
        <v>3.39</v>
      </c>
      <c r="D84" s="45">
        <v>1.17</v>
      </c>
    </row>
    <row r="85" spans="1:4" x14ac:dyDescent="0.25">
      <c r="A85" s="44">
        <v>78</v>
      </c>
      <c r="B85" s="45">
        <v>9.25</v>
      </c>
      <c r="C85" s="45">
        <v>3.32</v>
      </c>
      <c r="D85" s="45">
        <v>1.05</v>
      </c>
    </row>
    <row r="86" spans="1:4" x14ac:dyDescent="0.25">
      <c r="A86" s="44">
        <v>79</v>
      </c>
      <c r="B86" s="45">
        <v>8.7200000000000006</v>
      </c>
      <c r="C86" s="45">
        <v>3.05</v>
      </c>
      <c r="D86" s="45">
        <v>0.95</v>
      </c>
    </row>
    <row r="87" spans="1:4" x14ac:dyDescent="0.25">
      <c r="A87" s="44">
        <v>80</v>
      </c>
      <c r="B87" s="45">
        <v>8.19</v>
      </c>
      <c r="C87" s="45">
        <v>2.78</v>
      </c>
      <c r="D87" s="45">
        <v>0.84</v>
      </c>
    </row>
    <row r="88" spans="1:4" x14ac:dyDescent="0.25">
      <c r="A88" s="44">
        <v>81</v>
      </c>
      <c r="B88" s="45">
        <v>7.66</v>
      </c>
      <c r="C88" s="45">
        <v>2.72</v>
      </c>
      <c r="D88" s="45">
        <v>0.75</v>
      </c>
    </row>
    <row r="89" spans="1:4" x14ac:dyDescent="0.25">
      <c r="A89" s="44">
        <v>82</v>
      </c>
      <c r="B89" s="45">
        <v>7.13</v>
      </c>
      <c r="C89" s="45">
        <v>2.65</v>
      </c>
      <c r="D89" s="45">
        <v>0.66</v>
      </c>
    </row>
    <row r="90" spans="1:4" x14ac:dyDescent="0.25">
      <c r="A90" s="44">
        <v>83</v>
      </c>
      <c r="B90" s="45">
        <v>6.61</v>
      </c>
      <c r="C90" s="45">
        <v>2.57</v>
      </c>
      <c r="D90" s="45">
        <v>0.56999999999999995</v>
      </c>
    </row>
    <row r="91" spans="1:4" x14ac:dyDescent="0.25">
      <c r="A91" s="44">
        <v>84</v>
      </c>
      <c r="B91" s="45">
        <v>6.11</v>
      </c>
      <c r="C91" s="45">
        <v>2.2599999999999998</v>
      </c>
      <c r="D91" s="45">
        <v>0.5</v>
      </c>
    </row>
    <row r="92" spans="1:4" x14ac:dyDescent="0.25">
      <c r="A92" s="44">
        <v>85</v>
      </c>
      <c r="B92" s="45">
        <v>5.63</v>
      </c>
      <c r="C92" s="45">
        <v>1.94</v>
      </c>
      <c r="D92" s="45">
        <v>0.43</v>
      </c>
    </row>
  </sheetData>
  <sheetProtection algorithmName="SHA-512" hashValue="2y0FZ9IJ/9b+lfD0QRGcYcJFdEw+W8yejac5v+naujgO+c1WCppf+BHQ7DJuQCA0VHbyCm3OYYLGFwchBWNjyQ==" saltValue="UQ8NOrmttCXD2CLw01/NYA==" spinCount="100000" sheet="1" objects="1" scenarios="1"/>
  <conditionalFormatting sqref="A6:A21">
    <cfRule type="expression" dxfId="639" priority="9" stopIfTrue="1">
      <formula>MOD(ROW(),2)=0</formula>
    </cfRule>
    <cfRule type="expression" dxfId="638" priority="10" stopIfTrue="1">
      <formula>MOD(ROW(),2)&lt;&gt;0</formula>
    </cfRule>
  </conditionalFormatting>
  <conditionalFormatting sqref="B6:D21">
    <cfRule type="expression" dxfId="637" priority="11" stopIfTrue="1">
      <formula>MOD(ROW(),2)=0</formula>
    </cfRule>
    <cfRule type="expression" dxfId="636" priority="12" stopIfTrue="1">
      <formula>MOD(ROW(),2)&lt;&gt;0</formula>
    </cfRule>
  </conditionalFormatting>
  <conditionalFormatting sqref="A26:A92">
    <cfRule type="expression" dxfId="635" priority="13" stopIfTrue="1">
      <formula>MOD(ROW(),2)=0</formula>
    </cfRule>
    <cfRule type="expression" dxfId="634" priority="14" stopIfTrue="1">
      <formula>MOD(ROW(),2)&lt;&gt;0</formula>
    </cfRule>
  </conditionalFormatting>
  <conditionalFormatting sqref="B26:D92">
    <cfRule type="expression" dxfId="633" priority="15" stopIfTrue="1">
      <formula>MOD(ROW(),2)=0</formula>
    </cfRule>
    <cfRule type="expression" dxfId="632" priority="16"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9F262-46AF-4043-9E71-A70DDE4590D0}">
  <sheetPr codeName="Sheet33"/>
  <dimension ref="A1:D57"/>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Pensioner Cash Equivalent - x-309</v>
      </c>
    </row>
    <row r="6" spans="1:4" x14ac:dyDescent="0.25">
      <c r="A6" s="41" t="s">
        <v>382</v>
      </c>
      <c r="B6" s="48" t="s">
        <v>383</v>
      </c>
      <c r="C6" s="48"/>
      <c r="D6" s="48"/>
    </row>
    <row r="7" spans="1:4" x14ac:dyDescent="0.25">
      <c r="A7" s="41" t="s">
        <v>384</v>
      </c>
      <c r="B7" s="48" t="s">
        <v>31</v>
      </c>
      <c r="C7" s="48"/>
      <c r="D7" s="48"/>
    </row>
    <row r="8" spans="1:4" x14ac:dyDescent="0.25">
      <c r="A8" s="41" t="s">
        <v>125</v>
      </c>
      <c r="B8" s="48">
        <v>2015</v>
      </c>
      <c r="C8" s="48"/>
      <c r="D8" s="48"/>
    </row>
    <row r="9" spans="1:4" x14ac:dyDescent="0.25">
      <c r="A9" s="41" t="s">
        <v>126</v>
      </c>
      <c r="B9" s="48" t="s">
        <v>185</v>
      </c>
      <c r="C9" s="48"/>
      <c r="D9" s="48"/>
    </row>
    <row r="10" spans="1:4" ht="25" x14ac:dyDescent="0.25">
      <c r="A10" s="41" t="s">
        <v>6</v>
      </c>
      <c r="B10" s="48" t="s">
        <v>186</v>
      </c>
      <c r="C10" s="48"/>
      <c r="D10" s="48"/>
    </row>
    <row r="11" spans="1:4" x14ac:dyDescent="0.25">
      <c r="A11" s="41" t="s">
        <v>127</v>
      </c>
      <c r="B11" s="48" t="s">
        <v>139</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309</v>
      </c>
      <c r="C14" s="48"/>
      <c r="D14" s="48"/>
    </row>
    <row r="15" spans="1:4" x14ac:dyDescent="0.25">
      <c r="A15" s="41" t="s">
        <v>386</v>
      </c>
      <c r="B15" s="48" t="s">
        <v>201</v>
      </c>
      <c r="C15" s="48"/>
      <c r="D15" s="48"/>
    </row>
    <row r="16" spans="1:4" x14ac:dyDescent="0.25">
      <c r="A16" s="41" t="s">
        <v>132</v>
      </c>
      <c r="B16" s="48" t="s">
        <v>143</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398</v>
      </c>
      <c r="C26" s="58" t="s">
        <v>391</v>
      </c>
      <c r="D26" s="58" t="s">
        <v>400</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2.2000000000000002</v>
      </c>
    </row>
    <row r="46" spans="1:4" x14ac:dyDescent="0.25">
      <c r="A46" s="44">
        <v>74</v>
      </c>
      <c r="B46" s="45">
        <v>11.48</v>
      </c>
      <c r="C46" s="45">
        <v>3.67</v>
      </c>
      <c r="D46" s="45">
        <v>2.02</v>
      </c>
    </row>
    <row r="47" spans="1:4" x14ac:dyDescent="0.25">
      <c r="A47" s="44">
        <v>75</v>
      </c>
      <c r="B47" s="45">
        <v>10.9</v>
      </c>
      <c r="C47" s="45">
        <v>3.5</v>
      </c>
      <c r="D47" s="45">
        <v>1.84</v>
      </c>
    </row>
    <row r="48" spans="1:4" x14ac:dyDescent="0.25">
      <c r="A48" s="44">
        <v>76</v>
      </c>
      <c r="B48" s="45">
        <v>10.34</v>
      </c>
      <c r="C48" s="45">
        <v>3.45</v>
      </c>
      <c r="D48" s="45">
        <v>1.69</v>
      </c>
    </row>
    <row r="49" spans="1:4" x14ac:dyDescent="0.25">
      <c r="A49" s="44">
        <v>77</v>
      </c>
      <c r="B49" s="45">
        <v>9.7899999999999991</v>
      </c>
      <c r="C49" s="45">
        <v>3.39</v>
      </c>
      <c r="D49" s="45">
        <v>1.54</v>
      </c>
    </row>
    <row r="50" spans="1:4" x14ac:dyDescent="0.25">
      <c r="A50" s="44">
        <v>78</v>
      </c>
      <c r="B50" s="45">
        <v>9.25</v>
      </c>
      <c r="C50" s="45">
        <v>3.32</v>
      </c>
      <c r="D50" s="45">
        <v>1.4</v>
      </c>
    </row>
    <row r="51" spans="1:4" x14ac:dyDescent="0.25">
      <c r="A51" s="44">
        <v>79</v>
      </c>
      <c r="B51" s="45">
        <v>8.7200000000000006</v>
      </c>
      <c r="C51" s="45">
        <v>3.05</v>
      </c>
      <c r="D51" s="45">
        <v>1.26</v>
      </c>
    </row>
    <row r="52" spans="1:4" x14ac:dyDescent="0.25">
      <c r="A52" s="44">
        <v>80</v>
      </c>
      <c r="B52" s="45">
        <v>8.19</v>
      </c>
      <c r="C52" s="45">
        <v>2.78</v>
      </c>
      <c r="D52" s="45">
        <v>1.1200000000000001</v>
      </c>
    </row>
    <row r="53" spans="1:4" x14ac:dyDescent="0.25">
      <c r="A53" s="44">
        <v>81</v>
      </c>
      <c r="B53" s="45">
        <v>7.66</v>
      </c>
      <c r="C53" s="45">
        <v>2.72</v>
      </c>
      <c r="D53" s="45">
        <v>1</v>
      </c>
    </row>
    <row r="54" spans="1:4" x14ac:dyDescent="0.25">
      <c r="A54" s="44">
        <v>82</v>
      </c>
      <c r="B54" s="45">
        <v>7.13</v>
      </c>
      <c r="C54" s="45">
        <v>2.65</v>
      </c>
      <c r="D54" s="45">
        <v>0.89</v>
      </c>
    </row>
    <row r="55" spans="1:4" x14ac:dyDescent="0.25">
      <c r="A55" s="44">
        <v>83</v>
      </c>
      <c r="B55" s="45">
        <v>6.61</v>
      </c>
      <c r="C55" s="45">
        <v>2.57</v>
      </c>
      <c r="D55" s="45">
        <v>0.79</v>
      </c>
    </row>
    <row r="56" spans="1:4" x14ac:dyDescent="0.25">
      <c r="A56" s="44">
        <v>84</v>
      </c>
      <c r="B56" s="45">
        <v>6.11</v>
      </c>
      <c r="C56" s="45">
        <v>2.2599999999999998</v>
      </c>
      <c r="D56" s="45">
        <v>0.67</v>
      </c>
    </row>
    <row r="57" spans="1:4" x14ac:dyDescent="0.25">
      <c r="A57" s="44">
        <v>85</v>
      </c>
      <c r="B57" s="45">
        <v>5.63</v>
      </c>
      <c r="C57" s="45">
        <v>1.94</v>
      </c>
      <c r="D57" s="45">
        <v>0.56999999999999995</v>
      </c>
    </row>
  </sheetData>
  <sheetProtection algorithmName="SHA-512" hashValue="TfBrrd1D+BaXrAZoBMlXTzrQebSwkQtTMFqu6k7TS+jL8epDTu99keWRVqumBaJ5TDsPyF34ciaJxKkGOx/ymg==" saltValue="YPhGAOA6wyOa+H7vSNhU2Q==" spinCount="100000" sheet="1" objects="1" scenarios="1"/>
  <conditionalFormatting sqref="A6:A21">
    <cfRule type="expression" dxfId="629" priority="9" stopIfTrue="1">
      <formula>MOD(ROW(),2)=0</formula>
    </cfRule>
    <cfRule type="expression" dxfId="628" priority="10" stopIfTrue="1">
      <formula>MOD(ROW(),2)&lt;&gt;0</formula>
    </cfRule>
  </conditionalFormatting>
  <conditionalFormatting sqref="B6:D21">
    <cfRule type="expression" dxfId="627" priority="11" stopIfTrue="1">
      <formula>MOD(ROW(),2)=0</formula>
    </cfRule>
    <cfRule type="expression" dxfId="626" priority="12" stopIfTrue="1">
      <formula>MOD(ROW(),2)&lt;&gt;0</formula>
    </cfRule>
  </conditionalFormatting>
  <conditionalFormatting sqref="A26:A57">
    <cfRule type="expression" dxfId="625" priority="13" stopIfTrue="1">
      <formula>MOD(ROW(),2)=0</formula>
    </cfRule>
    <cfRule type="expression" dxfId="624" priority="14" stopIfTrue="1">
      <formula>MOD(ROW(),2)&lt;&gt;0</formula>
    </cfRule>
  </conditionalFormatting>
  <conditionalFormatting sqref="B26:D57">
    <cfRule type="expression" dxfId="623" priority="15" stopIfTrue="1">
      <formula>MOD(ROW(),2)=0</formula>
    </cfRule>
    <cfRule type="expression" dxfId="622" priority="16"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FCDDB-7C2D-44FD-8E18-4D3BECFC1951}">
  <sheetPr codeName="Sheet34"/>
  <dimension ref="A1:D57"/>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Pensioner Cash Equivalent - x-310</v>
      </c>
    </row>
    <row r="6" spans="1:4" x14ac:dyDescent="0.25">
      <c r="A6" s="41" t="s">
        <v>382</v>
      </c>
      <c r="B6" s="48" t="s">
        <v>383</v>
      </c>
      <c r="C6" s="48"/>
      <c r="D6" s="48"/>
    </row>
    <row r="7" spans="1:4" x14ac:dyDescent="0.25">
      <c r="A7" s="41" t="s">
        <v>384</v>
      </c>
      <c r="B7" s="48" t="s">
        <v>31</v>
      </c>
      <c r="C7" s="48"/>
      <c r="D7" s="48"/>
    </row>
    <row r="8" spans="1:4" x14ac:dyDescent="0.25">
      <c r="A8" s="41" t="s">
        <v>125</v>
      </c>
      <c r="B8" s="48">
        <v>2015</v>
      </c>
      <c r="C8" s="48"/>
      <c r="D8" s="48"/>
    </row>
    <row r="9" spans="1:4" x14ac:dyDescent="0.25">
      <c r="A9" s="41" t="s">
        <v>126</v>
      </c>
      <c r="B9" s="48" t="s">
        <v>185</v>
      </c>
      <c r="C9" s="48"/>
      <c r="D9" s="48"/>
    </row>
    <row r="10" spans="1:4" ht="25" x14ac:dyDescent="0.25">
      <c r="A10" s="41" t="s">
        <v>6</v>
      </c>
      <c r="B10" s="48" t="s">
        <v>186</v>
      </c>
      <c r="C10" s="48"/>
      <c r="D10" s="48"/>
    </row>
    <row r="11" spans="1:4" x14ac:dyDescent="0.25">
      <c r="A11" s="41" t="s">
        <v>127</v>
      </c>
      <c r="B11" s="48" t="s">
        <v>145</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310</v>
      </c>
      <c r="C14" s="48"/>
      <c r="D14" s="48"/>
    </row>
    <row r="15" spans="1:4" x14ac:dyDescent="0.25">
      <c r="A15" s="41" t="s">
        <v>386</v>
      </c>
      <c r="B15" s="48" t="s">
        <v>202</v>
      </c>
      <c r="C15" s="48"/>
      <c r="D15" s="48"/>
    </row>
    <row r="16" spans="1:4" x14ac:dyDescent="0.25">
      <c r="A16" s="41" t="s">
        <v>132</v>
      </c>
      <c r="B16" s="48" t="s">
        <v>147</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398</v>
      </c>
      <c r="C26" s="58" t="s">
        <v>391</v>
      </c>
      <c r="D26" s="58" t="s">
        <v>400</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1.71</v>
      </c>
    </row>
    <row r="46" spans="1:4" x14ac:dyDescent="0.25">
      <c r="A46" s="44">
        <v>74</v>
      </c>
      <c r="B46" s="45">
        <v>11.48</v>
      </c>
      <c r="C46" s="45">
        <v>3.67</v>
      </c>
      <c r="D46" s="45">
        <v>1.56</v>
      </c>
    </row>
    <row r="47" spans="1:4" x14ac:dyDescent="0.25">
      <c r="A47" s="44">
        <v>75</v>
      </c>
      <c r="B47" s="45">
        <v>10.9</v>
      </c>
      <c r="C47" s="45">
        <v>3.5</v>
      </c>
      <c r="D47" s="45">
        <v>1.42</v>
      </c>
    </row>
    <row r="48" spans="1:4" x14ac:dyDescent="0.25">
      <c r="A48" s="44">
        <v>76</v>
      </c>
      <c r="B48" s="45">
        <v>10.34</v>
      </c>
      <c r="C48" s="45">
        <v>3.45</v>
      </c>
      <c r="D48" s="45">
        <v>1.29</v>
      </c>
    </row>
    <row r="49" spans="1:4" x14ac:dyDescent="0.25">
      <c r="A49" s="44">
        <v>77</v>
      </c>
      <c r="B49" s="45">
        <v>9.7899999999999991</v>
      </c>
      <c r="C49" s="45">
        <v>3.39</v>
      </c>
      <c r="D49" s="45">
        <v>1.17</v>
      </c>
    </row>
    <row r="50" spans="1:4" x14ac:dyDescent="0.25">
      <c r="A50" s="44">
        <v>78</v>
      </c>
      <c r="B50" s="45">
        <v>9.25</v>
      </c>
      <c r="C50" s="45">
        <v>3.32</v>
      </c>
      <c r="D50" s="45">
        <v>1.05</v>
      </c>
    </row>
    <row r="51" spans="1:4" x14ac:dyDescent="0.25">
      <c r="A51" s="44">
        <v>79</v>
      </c>
      <c r="B51" s="45">
        <v>8.7200000000000006</v>
      </c>
      <c r="C51" s="45">
        <v>3.05</v>
      </c>
      <c r="D51" s="45">
        <v>0.95</v>
      </c>
    </row>
    <row r="52" spans="1:4" x14ac:dyDescent="0.25">
      <c r="A52" s="44">
        <v>80</v>
      </c>
      <c r="B52" s="45">
        <v>8.19</v>
      </c>
      <c r="C52" s="45">
        <v>2.78</v>
      </c>
      <c r="D52" s="45">
        <v>0.84</v>
      </c>
    </row>
    <row r="53" spans="1:4" x14ac:dyDescent="0.25">
      <c r="A53" s="44">
        <v>81</v>
      </c>
      <c r="B53" s="45">
        <v>7.66</v>
      </c>
      <c r="C53" s="45">
        <v>2.72</v>
      </c>
      <c r="D53" s="45">
        <v>0.75</v>
      </c>
    </row>
    <row r="54" spans="1:4" x14ac:dyDescent="0.25">
      <c r="A54" s="44">
        <v>82</v>
      </c>
      <c r="B54" s="45">
        <v>7.13</v>
      </c>
      <c r="C54" s="45">
        <v>2.65</v>
      </c>
      <c r="D54" s="45">
        <v>0.66</v>
      </c>
    </row>
    <row r="55" spans="1:4" x14ac:dyDescent="0.25">
      <c r="A55" s="44">
        <v>83</v>
      </c>
      <c r="B55" s="45">
        <v>6.61</v>
      </c>
      <c r="C55" s="45">
        <v>2.57</v>
      </c>
      <c r="D55" s="45">
        <v>0.56999999999999995</v>
      </c>
    </row>
    <row r="56" spans="1:4" x14ac:dyDescent="0.25">
      <c r="A56" s="44">
        <v>84</v>
      </c>
      <c r="B56" s="45">
        <v>6.11</v>
      </c>
      <c r="C56" s="45">
        <v>2.2599999999999998</v>
      </c>
      <c r="D56" s="45">
        <v>0.5</v>
      </c>
    </row>
    <row r="57" spans="1:4" x14ac:dyDescent="0.25">
      <c r="A57" s="44">
        <v>85</v>
      </c>
      <c r="B57" s="45">
        <v>5.63</v>
      </c>
      <c r="C57" s="45">
        <v>1.94</v>
      </c>
      <c r="D57" s="45">
        <v>0.43</v>
      </c>
    </row>
  </sheetData>
  <sheetProtection algorithmName="SHA-512" hashValue="30GXZPwzkWGjbb+xd3+Pgsrzza5fEAI93bt5+YF5lHCItVK4W6T2ILqv7m1CimWkRyi2zfO0BPj68gsvoo+o5A==" saltValue="zHgq7NbMez5WId/dVqwfaw==" spinCount="100000" sheet="1" objects="1" scenarios="1"/>
  <conditionalFormatting sqref="A6:A21">
    <cfRule type="expression" dxfId="619" priority="9" stopIfTrue="1">
      <formula>MOD(ROW(),2)=0</formula>
    </cfRule>
    <cfRule type="expression" dxfId="618" priority="10" stopIfTrue="1">
      <formula>MOD(ROW(),2)&lt;&gt;0</formula>
    </cfRule>
  </conditionalFormatting>
  <conditionalFormatting sqref="B6:D21">
    <cfRule type="expression" dxfId="617" priority="11" stopIfTrue="1">
      <formula>MOD(ROW(),2)=0</formula>
    </cfRule>
    <cfRule type="expression" dxfId="616" priority="12" stopIfTrue="1">
      <formula>MOD(ROW(),2)&lt;&gt;0</formula>
    </cfRule>
  </conditionalFormatting>
  <conditionalFormatting sqref="A26:A57">
    <cfRule type="expression" dxfId="615" priority="13" stopIfTrue="1">
      <formula>MOD(ROW(),2)=0</formula>
    </cfRule>
    <cfRule type="expression" dxfId="614" priority="14" stopIfTrue="1">
      <formula>MOD(ROW(),2)&lt;&gt;0</formula>
    </cfRule>
  </conditionalFormatting>
  <conditionalFormatting sqref="B26:D57">
    <cfRule type="expression" dxfId="613" priority="15" stopIfTrue="1">
      <formula>MOD(ROW(),2)=0</formula>
    </cfRule>
    <cfRule type="expression" dxfId="612" priority="16"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AAE5C-03D2-4173-8CAE-70D767E1A0FC}">
  <sheetPr codeName="Sheet35"/>
  <dimension ref="A1:D92"/>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Pensioner Cash Equivalent - x-311</v>
      </c>
    </row>
    <row r="6" spans="1:4" x14ac:dyDescent="0.25">
      <c r="A6" s="41" t="s">
        <v>382</v>
      </c>
      <c r="B6" s="48" t="s">
        <v>383</v>
      </c>
      <c r="C6" s="48"/>
      <c r="D6" s="48"/>
    </row>
    <row r="7" spans="1:4" x14ac:dyDescent="0.25">
      <c r="A7" s="41" t="s">
        <v>384</v>
      </c>
      <c r="B7" s="48" t="s">
        <v>31</v>
      </c>
      <c r="C7" s="48"/>
      <c r="D7" s="48"/>
    </row>
    <row r="8" spans="1:4" x14ac:dyDescent="0.25">
      <c r="A8" s="41" t="s">
        <v>125</v>
      </c>
      <c r="B8" s="48">
        <v>2015</v>
      </c>
      <c r="C8" s="48"/>
      <c r="D8" s="48"/>
    </row>
    <row r="9" spans="1:4" x14ac:dyDescent="0.25">
      <c r="A9" s="41" t="s">
        <v>126</v>
      </c>
      <c r="B9" s="48" t="s">
        <v>185</v>
      </c>
      <c r="C9" s="48"/>
      <c r="D9" s="48"/>
    </row>
    <row r="10" spans="1:4" ht="25" x14ac:dyDescent="0.25">
      <c r="A10" s="41" t="s">
        <v>6</v>
      </c>
      <c r="B10" s="48" t="s">
        <v>192</v>
      </c>
      <c r="C10" s="48"/>
      <c r="D10" s="48"/>
    </row>
    <row r="11" spans="1:4" x14ac:dyDescent="0.25">
      <c r="A11" s="41" t="s">
        <v>127</v>
      </c>
      <c r="B11" s="48" t="s">
        <v>139</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311</v>
      </c>
      <c r="C14" s="48"/>
      <c r="D14" s="48"/>
    </row>
    <row r="15" spans="1:4" x14ac:dyDescent="0.25">
      <c r="A15" s="41" t="s">
        <v>386</v>
      </c>
      <c r="B15" s="48" t="s">
        <v>203</v>
      </c>
      <c r="C15" s="48"/>
      <c r="D15" s="48"/>
    </row>
    <row r="16" spans="1:4" x14ac:dyDescent="0.25">
      <c r="A16" s="41" t="s">
        <v>132</v>
      </c>
      <c r="B16" s="48" t="s">
        <v>156</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398</v>
      </c>
      <c r="C26" s="58" t="s">
        <v>391</v>
      </c>
      <c r="D26" s="58" t="s">
        <v>400</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2.2000000000000002</v>
      </c>
    </row>
    <row r="81" spans="1:4" x14ac:dyDescent="0.25">
      <c r="A81" s="44">
        <v>74</v>
      </c>
      <c r="B81" s="45">
        <v>11.48</v>
      </c>
      <c r="C81" s="45">
        <v>3.67</v>
      </c>
      <c r="D81" s="45">
        <v>2.02</v>
      </c>
    </row>
    <row r="82" spans="1:4" x14ac:dyDescent="0.25">
      <c r="A82" s="44">
        <v>75</v>
      </c>
      <c r="B82" s="45">
        <v>10.9</v>
      </c>
      <c r="C82" s="45">
        <v>3.5</v>
      </c>
      <c r="D82" s="45">
        <v>1.84</v>
      </c>
    </row>
    <row r="83" spans="1:4" x14ac:dyDescent="0.25">
      <c r="A83" s="44">
        <v>76</v>
      </c>
      <c r="B83" s="45">
        <v>10.34</v>
      </c>
      <c r="C83" s="45">
        <v>3.45</v>
      </c>
      <c r="D83" s="45">
        <v>1.69</v>
      </c>
    </row>
    <row r="84" spans="1:4" x14ac:dyDescent="0.25">
      <c r="A84" s="44">
        <v>77</v>
      </c>
      <c r="B84" s="45">
        <v>9.7899999999999991</v>
      </c>
      <c r="C84" s="45">
        <v>3.39</v>
      </c>
      <c r="D84" s="45">
        <v>1.54</v>
      </c>
    </row>
    <row r="85" spans="1:4" x14ac:dyDescent="0.25">
      <c r="A85" s="44">
        <v>78</v>
      </c>
      <c r="B85" s="45">
        <v>9.25</v>
      </c>
      <c r="C85" s="45">
        <v>3.32</v>
      </c>
      <c r="D85" s="45">
        <v>1.4</v>
      </c>
    </row>
    <row r="86" spans="1:4" x14ac:dyDescent="0.25">
      <c r="A86" s="44">
        <v>79</v>
      </c>
      <c r="B86" s="45">
        <v>8.7200000000000006</v>
      </c>
      <c r="C86" s="45">
        <v>3.05</v>
      </c>
      <c r="D86" s="45">
        <v>1.26</v>
      </c>
    </row>
    <row r="87" spans="1:4" x14ac:dyDescent="0.25">
      <c r="A87" s="44">
        <v>80</v>
      </c>
      <c r="B87" s="45">
        <v>8.19</v>
      </c>
      <c r="C87" s="45">
        <v>2.78</v>
      </c>
      <c r="D87" s="45">
        <v>1.1200000000000001</v>
      </c>
    </row>
    <row r="88" spans="1:4" x14ac:dyDescent="0.25">
      <c r="A88" s="44">
        <v>81</v>
      </c>
      <c r="B88" s="45">
        <v>7.66</v>
      </c>
      <c r="C88" s="45">
        <v>2.72</v>
      </c>
      <c r="D88" s="45">
        <v>1</v>
      </c>
    </row>
    <row r="89" spans="1:4" x14ac:dyDescent="0.25">
      <c r="A89" s="44">
        <v>82</v>
      </c>
      <c r="B89" s="45">
        <v>7.13</v>
      </c>
      <c r="C89" s="45">
        <v>2.65</v>
      </c>
      <c r="D89" s="45">
        <v>0.89</v>
      </c>
    </row>
    <row r="90" spans="1:4" x14ac:dyDescent="0.25">
      <c r="A90" s="44">
        <v>83</v>
      </c>
      <c r="B90" s="45">
        <v>6.61</v>
      </c>
      <c r="C90" s="45">
        <v>2.57</v>
      </c>
      <c r="D90" s="45">
        <v>0.79</v>
      </c>
    </row>
    <row r="91" spans="1:4" x14ac:dyDescent="0.25">
      <c r="A91" s="44">
        <v>84</v>
      </c>
      <c r="B91" s="45">
        <v>6.11</v>
      </c>
      <c r="C91" s="45">
        <v>2.2599999999999998</v>
      </c>
      <c r="D91" s="45">
        <v>0.67</v>
      </c>
    </row>
    <row r="92" spans="1:4" x14ac:dyDescent="0.25">
      <c r="A92" s="44">
        <v>85</v>
      </c>
      <c r="B92" s="45">
        <v>5.63</v>
      </c>
      <c r="C92" s="45">
        <v>1.94</v>
      </c>
      <c r="D92" s="45">
        <v>0.56999999999999995</v>
      </c>
    </row>
  </sheetData>
  <sheetProtection algorithmName="SHA-512" hashValue="5ZwWWE3jYfAv0+xNeUFPAuzjebIza0vqhboYL+koNtTd+d8IOeUR2lgUQ6bVlmLKIH62YwiXuIKytCWh+14xAw==" saltValue="g0lGuy0r1vJSEH2Ncfr7Rg==" spinCount="100000" sheet="1" objects="1" scenarios="1"/>
  <conditionalFormatting sqref="A6:A21">
    <cfRule type="expression" dxfId="609" priority="9" stopIfTrue="1">
      <formula>MOD(ROW(),2)=0</formula>
    </cfRule>
    <cfRule type="expression" dxfId="608" priority="10" stopIfTrue="1">
      <formula>MOD(ROW(),2)&lt;&gt;0</formula>
    </cfRule>
  </conditionalFormatting>
  <conditionalFormatting sqref="B6:D21">
    <cfRule type="expression" dxfId="607" priority="11" stopIfTrue="1">
      <formula>MOD(ROW(),2)=0</formula>
    </cfRule>
    <cfRule type="expression" dxfId="606" priority="12" stopIfTrue="1">
      <formula>MOD(ROW(),2)&lt;&gt;0</formula>
    </cfRule>
  </conditionalFormatting>
  <conditionalFormatting sqref="A26:A92">
    <cfRule type="expression" dxfId="605" priority="13" stopIfTrue="1">
      <formula>MOD(ROW(),2)=0</formula>
    </cfRule>
    <cfRule type="expression" dxfId="604" priority="14" stopIfTrue="1">
      <formula>MOD(ROW(),2)&lt;&gt;0</formula>
    </cfRule>
  </conditionalFormatting>
  <conditionalFormatting sqref="B26:D92">
    <cfRule type="expression" dxfId="603" priority="15" stopIfTrue="1">
      <formula>MOD(ROW(),2)=0</formula>
    </cfRule>
    <cfRule type="expression" dxfId="602" priority="16"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39D54-E115-4A36-9B82-4240ACB988C0}">
  <sheetPr codeName="Sheet36"/>
  <dimension ref="A1:D92"/>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Pensioner Cash Equivalent - x-312</v>
      </c>
    </row>
    <row r="6" spans="1:4" x14ac:dyDescent="0.25">
      <c r="A6" s="41" t="s">
        <v>382</v>
      </c>
      <c r="B6" s="48" t="s">
        <v>383</v>
      </c>
      <c r="C6" s="48"/>
      <c r="D6" s="48"/>
    </row>
    <row r="7" spans="1:4" x14ac:dyDescent="0.25">
      <c r="A7" s="41" t="s">
        <v>384</v>
      </c>
      <c r="B7" s="48" t="s">
        <v>31</v>
      </c>
      <c r="C7" s="48"/>
      <c r="D7" s="48"/>
    </row>
    <row r="8" spans="1:4" x14ac:dyDescent="0.25">
      <c r="A8" s="41" t="s">
        <v>125</v>
      </c>
      <c r="B8" s="48">
        <v>2015</v>
      </c>
      <c r="C8" s="48"/>
      <c r="D8" s="48"/>
    </row>
    <row r="9" spans="1:4" x14ac:dyDescent="0.25">
      <c r="A9" s="41" t="s">
        <v>126</v>
      </c>
      <c r="B9" s="48" t="s">
        <v>185</v>
      </c>
      <c r="C9" s="48"/>
      <c r="D9" s="48"/>
    </row>
    <row r="10" spans="1:4" ht="25" x14ac:dyDescent="0.25">
      <c r="A10" s="41" t="s">
        <v>6</v>
      </c>
      <c r="B10" s="48" t="s">
        <v>192</v>
      </c>
      <c r="C10" s="48"/>
      <c r="D10" s="48"/>
    </row>
    <row r="11" spans="1:4" x14ac:dyDescent="0.25">
      <c r="A11" s="41" t="s">
        <v>127</v>
      </c>
      <c r="B11" s="48" t="s">
        <v>145</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312</v>
      </c>
      <c r="C14" s="48"/>
      <c r="D14" s="48"/>
    </row>
    <row r="15" spans="1:4" x14ac:dyDescent="0.25">
      <c r="A15" s="41" t="s">
        <v>386</v>
      </c>
      <c r="B15" s="48" t="s">
        <v>204</v>
      </c>
      <c r="C15" s="48"/>
      <c r="D15" s="48"/>
    </row>
    <row r="16" spans="1:4" x14ac:dyDescent="0.25">
      <c r="A16" s="41" t="s">
        <v>132</v>
      </c>
      <c r="B16" s="48" t="s">
        <v>158</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398</v>
      </c>
      <c r="C26" s="58" t="s">
        <v>391</v>
      </c>
      <c r="D26" s="58" t="s">
        <v>400</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1.71</v>
      </c>
    </row>
    <row r="81" spans="1:4" x14ac:dyDescent="0.25">
      <c r="A81" s="44">
        <v>74</v>
      </c>
      <c r="B81" s="45">
        <v>11.48</v>
      </c>
      <c r="C81" s="45">
        <v>3.67</v>
      </c>
      <c r="D81" s="45">
        <v>1.56</v>
      </c>
    </row>
    <row r="82" spans="1:4" x14ac:dyDescent="0.25">
      <c r="A82" s="44">
        <v>75</v>
      </c>
      <c r="B82" s="45">
        <v>10.9</v>
      </c>
      <c r="C82" s="45">
        <v>3.5</v>
      </c>
      <c r="D82" s="45">
        <v>1.42</v>
      </c>
    </row>
    <row r="83" spans="1:4" x14ac:dyDescent="0.25">
      <c r="A83" s="44">
        <v>76</v>
      </c>
      <c r="B83" s="45">
        <v>10.34</v>
      </c>
      <c r="C83" s="45">
        <v>3.45</v>
      </c>
      <c r="D83" s="45">
        <v>1.29</v>
      </c>
    </row>
    <row r="84" spans="1:4" x14ac:dyDescent="0.25">
      <c r="A84" s="44">
        <v>77</v>
      </c>
      <c r="B84" s="45">
        <v>9.7899999999999991</v>
      </c>
      <c r="C84" s="45">
        <v>3.39</v>
      </c>
      <c r="D84" s="45">
        <v>1.17</v>
      </c>
    </row>
    <row r="85" spans="1:4" x14ac:dyDescent="0.25">
      <c r="A85" s="44">
        <v>78</v>
      </c>
      <c r="B85" s="45">
        <v>9.25</v>
      </c>
      <c r="C85" s="45">
        <v>3.32</v>
      </c>
      <c r="D85" s="45">
        <v>1.05</v>
      </c>
    </row>
    <row r="86" spans="1:4" x14ac:dyDescent="0.25">
      <c r="A86" s="44">
        <v>79</v>
      </c>
      <c r="B86" s="45">
        <v>8.7200000000000006</v>
      </c>
      <c r="C86" s="45">
        <v>3.05</v>
      </c>
      <c r="D86" s="45">
        <v>0.95</v>
      </c>
    </row>
    <row r="87" spans="1:4" x14ac:dyDescent="0.25">
      <c r="A87" s="44">
        <v>80</v>
      </c>
      <c r="B87" s="45">
        <v>8.19</v>
      </c>
      <c r="C87" s="45">
        <v>2.78</v>
      </c>
      <c r="D87" s="45">
        <v>0.84</v>
      </c>
    </row>
    <row r="88" spans="1:4" x14ac:dyDescent="0.25">
      <c r="A88" s="44">
        <v>81</v>
      </c>
      <c r="B88" s="45">
        <v>7.66</v>
      </c>
      <c r="C88" s="45">
        <v>2.72</v>
      </c>
      <c r="D88" s="45">
        <v>0.75</v>
      </c>
    </row>
    <row r="89" spans="1:4" x14ac:dyDescent="0.25">
      <c r="A89" s="44">
        <v>82</v>
      </c>
      <c r="B89" s="45">
        <v>7.13</v>
      </c>
      <c r="C89" s="45">
        <v>2.65</v>
      </c>
      <c r="D89" s="45">
        <v>0.66</v>
      </c>
    </row>
    <row r="90" spans="1:4" x14ac:dyDescent="0.25">
      <c r="A90" s="44">
        <v>83</v>
      </c>
      <c r="B90" s="45">
        <v>6.61</v>
      </c>
      <c r="C90" s="45">
        <v>2.57</v>
      </c>
      <c r="D90" s="45">
        <v>0.56999999999999995</v>
      </c>
    </row>
    <row r="91" spans="1:4" x14ac:dyDescent="0.25">
      <c r="A91" s="44">
        <v>84</v>
      </c>
      <c r="B91" s="45">
        <v>6.11</v>
      </c>
      <c r="C91" s="45">
        <v>2.2599999999999998</v>
      </c>
      <c r="D91" s="45">
        <v>0.5</v>
      </c>
    </row>
    <row r="92" spans="1:4" x14ac:dyDescent="0.25">
      <c r="A92" s="44">
        <v>85</v>
      </c>
      <c r="B92" s="45">
        <v>5.63</v>
      </c>
      <c r="C92" s="45">
        <v>1.94</v>
      </c>
      <c r="D92" s="45">
        <v>0.43</v>
      </c>
    </row>
  </sheetData>
  <sheetProtection algorithmName="SHA-512" hashValue="mJsNi2tQvax5PJ1ZBy+Kz+1D10pdqBDcvd2OCPEqBxGDXyP+CGxT0koP8ZhWhL89+z5lwR/dOogdyDgCsJwjww==" saltValue="v+9MtlU+0NynwZCY18nTXA==" spinCount="100000" sheet="1" objects="1" scenarios="1"/>
  <conditionalFormatting sqref="A6:A21">
    <cfRule type="expression" dxfId="599" priority="9" stopIfTrue="1">
      <formula>MOD(ROW(),2)=0</formula>
    </cfRule>
    <cfRule type="expression" dxfId="598" priority="10" stopIfTrue="1">
      <formula>MOD(ROW(),2)&lt;&gt;0</formula>
    </cfRule>
  </conditionalFormatting>
  <conditionalFormatting sqref="B6:D21">
    <cfRule type="expression" dxfId="597" priority="11" stopIfTrue="1">
      <formula>MOD(ROW(),2)=0</formula>
    </cfRule>
    <cfRule type="expression" dxfId="596" priority="12" stopIfTrue="1">
      <formula>MOD(ROW(),2)&lt;&gt;0</formula>
    </cfRule>
  </conditionalFormatting>
  <conditionalFormatting sqref="A26:A92">
    <cfRule type="expression" dxfId="595" priority="13" stopIfTrue="1">
      <formula>MOD(ROW(),2)=0</formula>
    </cfRule>
    <cfRule type="expression" dxfId="594" priority="14" stopIfTrue="1">
      <formula>MOD(ROW(),2)&lt;&gt;0</formula>
    </cfRule>
  </conditionalFormatting>
  <conditionalFormatting sqref="B26:D92">
    <cfRule type="expression" dxfId="593" priority="15" stopIfTrue="1">
      <formula>MOD(ROW(),2)=0</formula>
    </cfRule>
    <cfRule type="expression" dxfId="592" priority="16"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F6614-029E-42A3-9A03-A77DF3F9AD89}">
  <sheetPr codeName="Sheet37"/>
  <dimension ref="A1:C96"/>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Pension Credit - x-313</v>
      </c>
    </row>
    <row r="6" spans="1:3" x14ac:dyDescent="0.25">
      <c r="A6" s="41" t="s">
        <v>382</v>
      </c>
      <c r="B6" s="48" t="s">
        <v>383</v>
      </c>
      <c r="C6" s="48"/>
    </row>
    <row r="7" spans="1:3" ht="25" x14ac:dyDescent="0.25">
      <c r="A7" s="41" t="s">
        <v>384</v>
      </c>
      <c r="B7" s="48" t="s">
        <v>31</v>
      </c>
      <c r="C7" s="48"/>
    </row>
    <row r="8" spans="1:3" x14ac:dyDescent="0.25">
      <c r="A8" s="41" t="s">
        <v>125</v>
      </c>
      <c r="B8" s="48">
        <v>1992</v>
      </c>
      <c r="C8" s="48"/>
    </row>
    <row r="9" spans="1:3" x14ac:dyDescent="0.25">
      <c r="A9" s="41" t="s">
        <v>126</v>
      </c>
      <c r="B9" s="48" t="s">
        <v>205</v>
      </c>
      <c r="C9" s="48"/>
    </row>
    <row r="10" spans="1:3" ht="25" x14ac:dyDescent="0.25">
      <c r="A10" s="41" t="s">
        <v>6</v>
      </c>
      <c r="B10" s="48" t="s">
        <v>206</v>
      </c>
      <c r="C10" s="48"/>
    </row>
    <row r="11" spans="1:3" x14ac:dyDescent="0.25">
      <c r="A11" s="41" t="s">
        <v>127</v>
      </c>
      <c r="B11" s="48" t="s">
        <v>207</v>
      </c>
      <c r="C11" s="48"/>
    </row>
    <row r="12" spans="1:3" x14ac:dyDescent="0.25">
      <c r="A12" s="41" t="s">
        <v>128</v>
      </c>
      <c r="B12" s="48" t="s">
        <v>140</v>
      </c>
      <c r="C12" s="48"/>
    </row>
    <row r="13" spans="1:3" x14ac:dyDescent="0.25">
      <c r="A13" s="41" t="s">
        <v>385</v>
      </c>
      <c r="B13" s="48" t="s">
        <v>141</v>
      </c>
      <c r="C13" s="48"/>
    </row>
    <row r="14" spans="1:3" x14ac:dyDescent="0.25">
      <c r="A14" s="41" t="s">
        <v>130</v>
      </c>
      <c r="B14" s="48">
        <v>313</v>
      </c>
      <c r="C14" s="48"/>
    </row>
    <row r="15" spans="1:3" x14ac:dyDescent="0.25">
      <c r="A15" s="41" t="s">
        <v>386</v>
      </c>
      <c r="B15" s="48" t="s">
        <v>208</v>
      </c>
      <c r="C15" s="48"/>
    </row>
    <row r="16" spans="1:3" x14ac:dyDescent="0.25">
      <c r="A16" s="41" t="s">
        <v>132</v>
      </c>
      <c r="B16" s="48" t="s">
        <v>209</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406</v>
      </c>
      <c r="C26" s="58" t="s">
        <v>407</v>
      </c>
    </row>
    <row r="27" spans="1:3" x14ac:dyDescent="0.25">
      <c r="A27" s="44">
        <v>16</v>
      </c>
      <c r="B27" s="45">
        <v>9.56</v>
      </c>
      <c r="C27" s="45">
        <v>9.56</v>
      </c>
    </row>
    <row r="28" spans="1:3" x14ac:dyDescent="0.25">
      <c r="A28" s="44">
        <v>17</v>
      </c>
      <c r="B28" s="45">
        <v>9.74</v>
      </c>
      <c r="C28" s="45">
        <v>9.74</v>
      </c>
    </row>
    <row r="29" spans="1:3" x14ac:dyDescent="0.25">
      <c r="A29" s="44">
        <v>18</v>
      </c>
      <c r="B29" s="45">
        <v>9.92</v>
      </c>
      <c r="C29" s="45">
        <v>9.92</v>
      </c>
    </row>
    <row r="30" spans="1:3" x14ac:dyDescent="0.25">
      <c r="A30" s="44">
        <v>19</v>
      </c>
      <c r="B30" s="45">
        <v>10.1</v>
      </c>
      <c r="C30" s="45">
        <v>10.1</v>
      </c>
    </row>
    <row r="31" spans="1:3" x14ac:dyDescent="0.25">
      <c r="A31" s="44">
        <v>20</v>
      </c>
      <c r="B31" s="45">
        <v>10.28</v>
      </c>
      <c r="C31" s="45">
        <v>10.28</v>
      </c>
    </row>
    <row r="32" spans="1:3" x14ac:dyDescent="0.25">
      <c r="A32" s="44">
        <v>21</v>
      </c>
      <c r="B32" s="45">
        <v>10.47</v>
      </c>
      <c r="C32" s="45">
        <v>10.47</v>
      </c>
    </row>
    <row r="33" spans="1:3" x14ac:dyDescent="0.25">
      <c r="A33" s="44">
        <v>22</v>
      </c>
      <c r="B33" s="45">
        <v>10.66</v>
      </c>
      <c r="C33" s="45">
        <v>10.66</v>
      </c>
    </row>
    <row r="34" spans="1:3" x14ac:dyDescent="0.25">
      <c r="A34" s="44">
        <v>23</v>
      </c>
      <c r="B34" s="45">
        <v>10.86</v>
      </c>
      <c r="C34" s="45">
        <v>10.86</v>
      </c>
    </row>
    <row r="35" spans="1:3" x14ac:dyDescent="0.25">
      <c r="A35" s="44">
        <v>24</v>
      </c>
      <c r="B35" s="45">
        <v>11.05</v>
      </c>
      <c r="C35" s="45">
        <v>11.05</v>
      </c>
    </row>
    <row r="36" spans="1:3" x14ac:dyDescent="0.25">
      <c r="A36" s="44">
        <v>25</v>
      </c>
      <c r="B36" s="45">
        <v>11.26</v>
      </c>
      <c r="C36" s="45">
        <v>11.26</v>
      </c>
    </row>
    <row r="37" spans="1:3" x14ac:dyDescent="0.25">
      <c r="A37" s="44">
        <v>26</v>
      </c>
      <c r="B37" s="45">
        <v>11.46</v>
      </c>
      <c r="C37" s="45">
        <v>11.46</v>
      </c>
    </row>
    <row r="38" spans="1:3" x14ac:dyDescent="0.25">
      <c r="A38" s="44">
        <v>27</v>
      </c>
      <c r="B38" s="45">
        <v>11.67</v>
      </c>
      <c r="C38" s="45">
        <v>11.67</v>
      </c>
    </row>
    <row r="39" spans="1:3" x14ac:dyDescent="0.25">
      <c r="A39" s="44">
        <v>28</v>
      </c>
      <c r="B39" s="45">
        <v>11.88</v>
      </c>
      <c r="C39" s="45">
        <v>11.88</v>
      </c>
    </row>
    <row r="40" spans="1:3" x14ac:dyDescent="0.25">
      <c r="A40" s="44">
        <v>29</v>
      </c>
      <c r="B40" s="45">
        <v>12.1</v>
      </c>
      <c r="C40" s="45">
        <v>12.1</v>
      </c>
    </row>
    <row r="41" spans="1:3" x14ac:dyDescent="0.25">
      <c r="A41" s="44">
        <v>30</v>
      </c>
      <c r="B41" s="45">
        <v>12.32</v>
      </c>
      <c r="C41" s="45">
        <v>12.32</v>
      </c>
    </row>
    <row r="42" spans="1:3" x14ac:dyDescent="0.25">
      <c r="A42" s="44">
        <v>31</v>
      </c>
      <c r="B42" s="45">
        <v>12.55</v>
      </c>
      <c r="C42" s="45">
        <v>12.55</v>
      </c>
    </row>
    <row r="43" spans="1:3" x14ac:dyDescent="0.25">
      <c r="A43" s="44">
        <v>32</v>
      </c>
      <c r="B43" s="45">
        <v>12.78</v>
      </c>
      <c r="C43" s="45">
        <v>12.78</v>
      </c>
    </row>
    <row r="44" spans="1:3" x14ac:dyDescent="0.25">
      <c r="A44" s="44">
        <v>33</v>
      </c>
      <c r="B44" s="45">
        <v>13.01</v>
      </c>
      <c r="C44" s="45">
        <v>13.01</v>
      </c>
    </row>
    <row r="45" spans="1:3" x14ac:dyDescent="0.25">
      <c r="A45" s="44">
        <v>34</v>
      </c>
      <c r="B45" s="45">
        <v>13.25</v>
      </c>
      <c r="C45" s="45">
        <v>13.25</v>
      </c>
    </row>
    <row r="46" spans="1:3" x14ac:dyDescent="0.25">
      <c r="A46" s="44">
        <v>35</v>
      </c>
      <c r="B46" s="45">
        <v>13.49</v>
      </c>
      <c r="C46" s="45">
        <v>13.49</v>
      </c>
    </row>
    <row r="47" spans="1:3" x14ac:dyDescent="0.25">
      <c r="A47" s="44">
        <v>36</v>
      </c>
      <c r="B47" s="45">
        <v>13.73</v>
      </c>
      <c r="C47" s="45">
        <v>13.73</v>
      </c>
    </row>
    <row r="48" spans="1:3" x14ac:dyDescent="0.25">
      <c r="A48" s="44">
        <v>37</v>
      </c>
      <c r="B48" s="45">
        <v>13.99</v>
      </c>
      <c r="C48" s="45">
        <v>13.99</v>
      </c>
    </row>
    <row r="49" spans="1:3" x14ac:dyDescent="0.25">
      <c r="A49" s="44">
        <v>38</v>
      </c>
      <c r="B49" s="45">
        <v>14.24</v>
      </c>
      <c r="C49" s="45">
        <v>14.24</v>
      </c>
    </row>
    <row r="50" spans="1:3" x14ac:dyDescent="0.25">
      <c r="A50" s="44">
        <v>39</v>
      </c>
      <c r="B50" s="45">
        <v>14.5</v>
      </c>
      <c r="C50" s="45">
        <v>14.5</v>
      </c>
    </row>
    <row r="51" spans="1:3" x14ac:dyDescent="0.25">
      <c r="A51" s="44">
        <v>40</v>
      </c>
      <c r="B51" s="45">
        <v>14.77</v>
      </c>
      <c r="C51" s="45">
        <v>14.77</v>
      </c>
    </row>
    <row r="52" spans="1:3" x14ac:dyDescent="0.25">
      <c r="A52" s="44">
        <v>41</v>
      </c>
      <c r="B52" s="45">
        <v>15.04</v>
      </c>
      <c r="C52" s="45">
        <v>15.04</v>
      </c>
    </row>
    <row r="53" spans="1:3" x14ac:dyDescent="0.25">
      <c r="A53" s="44">
        <v>42</v>
      </c>
      <c r="B53" s="45">
        <v>15.32</v>
      </c>
      <c r="C53" s="45">
        <v>15.32</v>
      </c>
    </row>
    <row r="54" spans="1:3" x14ac:dyDescent="0.25">
      <c r="A54" s="44">
        <v>43</v>
      </c>
      <c r="B54" s="45">
        <v>15.6</v>
      </c>
      <c r="C54" s="45">
        <v>15.6</v>
      </c>
    </row>
    <row r="55" spans="1:3" x14ac:dyDescent="0.25">
      <c r="A55" s="44">
        <v>44</v>
      </c>
      <c r="B55" s="45">
        <v>15.89</v>
      </c>
      <c r="C55" s="45">
        <v>15.89</v>
      </c>
    </row>
    <row r="56" spans="1:3" x14ac:dyDescent="0.25">
      <c r="A56" s="44">
        <v>45</v>
      </c>
      <c r="B56" s="45">
        <v>16.18</v>
      </c>
      <c r="C56" s="45">
        <v>16.18</v>
      </c>
    </row>
    <row r="57" spans="1:3" x14ac:dyDescent="0.25">
      <c r="A57" s="44">
        <v>46</v>
      </c>
      <c r="B57" s="45">
        <v>16.48</v>
      </c>
      <c r="C57" s="45">
        <v>16.48</v>
      </c>
    </row>
    <row r="58" spans="1:3" x14ac:dyDescent="0.25">
      <c r="A58" s="44">
        <v>47</v>
      </c>
      <c r="B58" s="45">
        <v>16.79</v>
      </c>
      <c r="C58" s="45">
        <v>16.79</v>
      </c>
    </row>
    <row r="59" spans="1:3" x14ac:dyDescent="0.25">
      <c r="A59" s="44">
        <v>48</v>
      </c>
      <c r="B59" s="45">
        <v>17.11</v>
      </c>
      <c r="C59" s="45">
        <v>17.11</v>
      </c>
    </row>
    <row r="60" spans="1:3" x14ac:dyDescent="0.25">
      <c r="A60" s="44">
        <v>49</v>
      </c>
      <c r="B60" s="45">
        <v>17.43</v>
      </c>
      <c r="C60" s="45">
        <v>17.43</v>
      </c>
    </row>
    <row r="61" spans="1:3" x14ac:dyDescent="0.25">
      <c r="A61" s="44">
        <v>50</v>
      </c>
      <c r="B61" s="45">
        <v>17.760000000000002</v>
      </c>
      <c r="C61" s="45">
        <v>17.760000000000002</v>
      </c>
    </row>
    <row r="62" spans="1:3" x14ac:dyDescent="0.25">
      <c r="A62" s="44">
        <v>51</v>
      </c>
      <c r="B62" s="45">
        <v>18.100000000000001</v>
      </c>
      <c r="C62" s="45">
        <v>18.100000000000001</v>
      </c>
    </row>
    <row r="63" spans="1:3" x14ac:dyDescent="0.25">
      <c r="A63" s="44">
        <v>52</v>
      </c>
      <c r="B63" s="45">
        <v>18.45</v>
      </c>
      <c r="C63" s="45">
        <v>18.45</v>
      </c>
    </row>
    <row r="64" spans="1:3" x14ac:dyDescent="0.25">
      <c r="A64" s="44">
        <v>53</v>
      </c>
      <c r="B64" s="45">
        <v>18.809999999999999</v>
      </c>
      <c r="C64" s="45">
        <v>18.809999999999999</v>
      </c>
    </row>
    <row r="65" spans="1:3" x14ac:dyDescent="0.25">
      <c r="A65" s="44">
        <v>54</v>
      </c>
      <c r="B65" s="45">
        <v>19.170000000000002</v>
      </c>
      <c r="C65" s="45">
        <v>19.170000000000002</v>
      </c>
    </row>
    <row r="66" spans="1:3" x14ac:dyDescent="0.25">
      <c r="A66" s="44">
        <v>55</v>
      </c>
      <c r="B66" s="45">
        <v>19.55</v>
      </c>
      <c r="C66" s="45">
        <v>19.55</v>
      </c>
    </row>
    <row r="67" spans="1:3" x14ac:dyDescent="0.25">
      <c r="A67" s="44">
        <v>56</v>
      </c>
      <c r="B67" s="45">
        <v>19.940000000000001</v>
      </c>
      <c r="C67" s="45">
        <v>19.940000000000001</v>
      </c>
    </row>
    <row r="68" spans="1:3" x14ac:dyDescent="0.25">
      <c r="A68" s="44">
        <v>57</v>
      </c>
      <c r="B68" s="45">
        <v>20.34</v>
      </c>
      <c r="C68" s="45">
        <v>20.34</v>
      </c>
    </row>
    <row r="69" spans="1:3" x14ac:dyDescent="0.25">
      <c r="A69" s="44">
        <v>58</v>
      </c>
      <c r="B69" s="45">
        <v>20.76</v>
      </c>
      <c r="C69" s="45">
        <v>20.76</v>
      </c>
    </row>
    <row r="70" spans="1:3" x14ac:dyDescent="0.25">
      <c r="A70" s="44">
        <v>59</v>
      </c>
      <c r="B70" s="45">
        <v>21.18</v>
      </c>
      <c r="C70" s="45">
        <v>21.18</v>
      </c>
    </row>
    <row r="71" spans="1:3" x14ac:dyDescent="0.25">
      <c r="A71" s="44">
        <v>60</v>
      </c>
      <c r="B71" s="45">
        <v>21.12</v>
      </c>
      <c r="C71" s="45">
        <v>21.12</v>
      </c>
    </row>
    <row r="72" spans="1:3" x14ac:dyDescent="0.25">
      <c r="A72" s="44">
        <v>61</v>
      </c>
      <c r="B72" s="45">
        <v>20.56</v>
      </c>
      <c r="C72" s="45">
        <v>20.56</v>
      </c>
    </row>
    <row r="73" spans="1:3" x14ac:dyDescent="0.25">
      <c r="A73" s="44">
        <v>62</v>
      </c>
      <c r="B73" s="45">
        <v>20</v>
      </c>
      <c r="C73" s="45">
        <v>20</v>
      </c>
    </row>
    <row r="74" spans="1:3" x14ac:dyDescent="0.25">
      <c r="A74" s="44">
        <v>63</v>
      </c>
      <c r="B74" s="45">
        <v>19.43</v>
      </c>
      <c r="C74" s="45">
        <v>19.43</v>
      </c>
    </row>
    <row r="75" spans="1:3" x14ac:dyDescent="0.25">
      <c r="A75" s="44">
        <v>64</v>
      </c>
      <c r="B75" s="45">
        <v>18.850000000000001</v>
      </c>
      <c r="C75" s="45">
        <v>18.850000000000001</v>
      </c>
    </row>
    <row r="76" spans="1:3" x14ac:dyDescent="0.25">
      <c r="A76" s="44">
        <v>65</v>
      </c>
      <c r="B76" s="45">
        <v>18.27</v>
      </c>
      <c r="C76" s="45">
        <v>18.27</v>
      </c>
    </row>
    <row r="77" spans="1:3" x14ac:dyDescent="0.25">
      <c r="A77" s="44">
        <v>66</v>
      </c>
      <c r="B77" s="45">
        <v>17.690000000000001</v>
      </c>
      <c r="C77" s="45">
        <v>17.690000000000001</v>
      </c>
    </row>
    <row r="78" spans="1:3" x14ac:dyDescent="0.25">
      <c r="A78" s="44">
        <v>67</v>
      </c>
      <c r="B78" s="45">
        <v>17.100000000000001</v>
      </c>
      <c r="C78" s="45">
        <v>17.100000000000001</v>
      </c>
    </row>
    <row r="79" spans="1:3" x14ac:dyDescent="0.25">
      <c r="A79" s="44">
        <v>68</v>
      </c>
      <c r="B79" s="45">
        <v>16.5</v>
      </c>
      <c r="C79" s="45">
        <v>16.5</v>
      </c>
    </row>
    <row r="80" spans="1:3" x14ac:dyDescent="0.25">
      <c r="A80" s="44">
        <v>69</v>
      </c>
      <c r="B80" s="45">
        <v>15.89</v>
      </c>
      <c r="C80" s="45">
        <v>15.89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jigcydpxQTzCt43EoMIi4aRNgVp/AAKZ6TO51RNFVQoZfK6NdWfy78gVr8Ly3Fr6AD1jNBQ/T7qGwCun+yn5Zw==" saltValue="ifVoOEzhQS+5VRtNOAHZyQ==" spinCount="100000" sheet="1" objects="1" scenarios="1"/>
  <conditionalFormatting sqref="A6:A21">
    <cfRule type="expression" dxfId="589" priority="11" stopIfTrue="1">
      <formula>MOD(ROW(),2)=0</formula>
    </cfRule>
    <cfRule type="expression" dxfId="588" priority="12" stopIfTrue="1">
      <formula>MOD(ROW(),2)&lt;&gt;0</formula>
    </cfRule>
  </conditionalFormatting>
  <conditionalFormatting sqref="B6:C21">
    <cfRule type="expression" dxfId="587" priority="13" stopIfTrue="1">
      <formula>MOD(ROW(),2)=0</formula>
    </cfRule>
    <cfRule type="expression" dxfId="586" priority="14" stopIfTrue="1">
      <formula>MOD(ROW(),2)&lt;&gt;0</formula>
    </cfRule>
  </conditionalFormatting>
  <conditionalFormatting sqref="A26:A96">
    <cfRule type="expression" dxfId="585" priority="15" stopIfTrue="1">
      <formula>MOD(ROW(),2)=0</formula>
    </cfRule>
    <cfRule type="expression" dxfId="584" priority="16" stopIfTrue="1">
      <formula>MOD(ROW(),2)&lt;&gt;0</formula>
    </cfRule>
  </conditionalFormatting>
  <conditionalFormatting sqref="B26:C26">
    <cfRule type="expression" dxfId="583" priority="17" stopIfTrue="1">
      <formula>MOD(ROW(),2)=0</formula>
    </cfRule>
    <cfRule type="expression" dxfId="582" priority="18" stopIfTrue="1">
      <formula>MOD(ROW(),2)&lt;&gt;0</formula>
    </cfRule>
  </conditionalFormatting>
  <conditionalFormatting sqref="B27:C96">
    <cfRule type="expression" dxfId="581" priority="1" stopIfTrue="1">
      <formula>MOD(ROW(),2)=0</formula>
    </cfRule>
    <cfRule type="expression" dxfId="580" priority="2"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91873-022E-43A6-959E-6FE01836D551}">
  <sheetPr codeName="Sheet38"/>
  <dimension ref="A1:C96"/>
  <sheetViews>
    <sheetView showGridLines="0" topLeftCell="A5"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Pension Credit - x-314</v>
      </c>
    </row>
    <row r="6" spans="1:3" x14ac:dyDescent="0.25">
      <c r="A6" s="41" t="s">
        <v>382</v>
      </c>
      <c r="B6" s="48" t="s">
        <v>383</v>
      </c>
      <c r="C6" s="48"/>
    </row>
    <row r="7" spans="1:3" ht="25" x14ac:dyDescent="0.25">
      <c r="A7" s="41" t="s">
        <v>384</v>
      </c>
      <c r="B7" s="48" t="s">
        <v>31</v>
      </c>
      <c r="C7" s="48"/>
    </row>
    <row r="8" spans="1:3" x14ac:dyDescent="0.25">
      <c r="A8" s="41" t="s">
        <v>125</v>
      </c>
      <c r="B8" s="48">
        <v>2007</v>
      </c>
      <c r="C8" s="48"/>
    </row>
    <row r="9" spans="1:3" x14ac:dyDescent="0.25">
      <c r="A9" s="41" t="s">
        <v>126</v>
      </c>
      <c r="B9" s="48" t="s">
        <v>205</v>
      </c>
      <c r="C9" s="48"/>
    </row>
    <row r="10" spans="1:3" ht="25" x14ac:dyDescent="0.25">
      <c r="A10" s="41" t="s">
        <v>6</v>
      </c>
      <c r="B10" s="48" t="s">
        <v>206</v>
      </c>
      <c r="C10" s="48"/>
    </row>
    <row r="11" spans="1:3" x14ac:dyDescent="0.25">
      <c r="A11" s="41" t="s">
        <v>127</v>
      </c>
      <c r="B11" s="48" t="s">
        <v>207</v>
      </c>
      <c r="C11" s="48"/>
    </row>
    <row r="12" spans="1:3" x14ac:dyDescent="0.25">
      <c r="A12" s="41" t="s">
        <v>128</v>
      </c>
      <c r="B12" s="48" t="s">
        <v>140</v>
      </c>
      <c r="C12" s="48"/>
    </row>
    <row r="13" spans="1:3" x14ac:dyDescent="0.25">
      <c r="A13" s="41" t="s">
        <v>385</v>
      </c>
      <c r="B13" s="48" t="s">
        <v>141</v>
      </c>
      <c r="C13" s="48"/>
    </row>
    <row r="14" spans="1:3" x14ac:dyDescent="0.25">
      <c r="A14" s="41" t="s">
        <v>130</v>
      </c>
      <c r="B14" s="48">
        <v>314</v>
      </c>
      <c r="C14" s="48"/>
    </row>
    <row r="15" spans="1:3" x14ac:dyDescent="0.25">
      <c r="A15" s="41" t="s">
        <v>386</v>
      </c>
      <c r="B15" s="48" t="s">
        <v>210</v>
      </c>
      <c r="C15" s="48"/>
    </row>
    <row r="16" spans="1:3" x14ac:dyDescent="0.25">
      <c r="A16" s="41" t="s">
        <v>132</v>
      </c>
      <c r="B16" s="48" t="s">
        <v>209</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406</v>
      </c>
      <c r="C26" s="58" t="s">
        <v>407</v>
      </c>
    </row>
    <row r="27" spans="1:3" x14ac:dyDescent="0.25">
      <c r="A27" s="44">
        <v>16</v>
      </c>
      <c r="B27" s="45">
        <v>7.62</v>
      </c>
      <c r="C27" s="45">
        <v>7.62</v>
      </c>
    </row>
    <row r="28" spans="1:3" x14ac:dyDescent="0.25">
      <c r="A28" s="44">
        <v>17</v>
      </c>
      <c r="B28" s="45">
        <v>7.76</v>
      </c>
      <c r="C28" s="45">
        <v>7.76</v>
      </c>
    </row>
    <row r="29" spans="1:3" x14ac:dyDescent="0.25">
      <c r="A29" s="44">
        <v>18</v>
      </c>
      <c r="B29" s="45">
        <v>7.9</v>
      </c>
      <c r="C29" s="45">
        <v>7.9</v>
      </c>
    </row>
    <row r="30" spans="1:3" x14ac:dyDescent="0.25">
      <c r="A30" s="44">
        <v>19</v>
      </c>
      <c r="B30" s="45">
        <v>8.0399999999999991</v>
      </c>
      <c r="C30" s="45">
        <v>8.0399999999999991</v>
      </c>
    </row>
    <row r="31" spans="1:3" x14ac:dyDescent="0.25">
      <c r="A31" s="44">
        <v>20</v>
      </c>
      <c r="B31" s="45">
        <v>8.18</v>
      </c>
      <c r="C31" s="45">
        <v>8.18</v>
      </c>
    </row>
    <row r="32" spans="1:3" x14ac:dyDescent="0.25">
      <c r="A32" s="44">
        <v>21</v>
      </c>
      <c r="B32" s="45">
        <v>8.33</v>
      </c>
      <c r="C32" s="45">
        <v>8.33</v>
      </c>
    </row>
    <row r="33" spans="1:3" x14ac:dyDescent="0.25">
      <c r="A33" s="44">
        <v>22</v>
      </c>
      <c r="B33" s="45">
        <v>8.48</v>
      </c>
      <c r="C33" s="45">
        <v>8.48</v>
      </c>
    </row>
    <row r="34" spans="1:3" x14ac:dyDescent="0.25">
      <c r="A34" s="44">
        <v>23</v>
      </c>
      <c r="B34" s="45">
        <v>8.6300000000000008</v>
      </c>
      <c r="C34" s="45">
        <v>8.6300000000000008</v>
      </c>
    </row>
    <row r="35" spans="1:3" x14ac:dyDescent="0.25">
      <c r="A35" s="44">
        <v>24</v>
      </c>
      <c r="B35" s="45">
        <v>8.7899999999999991</v>
      </c>
      <c r="C35" s="45">
        <v>8.7899999999999991</v>
      </c>
    </row>
    <row r="36" spans="1:3" x14ac:dyDescent="0.25">
      <c r="A36" s="44">
        <v>25</v>
      </c>
      <c r="B36" s="45">
        <v>8.94</v>
      </c>
      <c r="C36" s="45">
        <v>8.94</v>
      </c>
    </row>
    <row r="37" spans="1:3" x14ac:dyDescent="0.25">
      <c r="A37" s="44">
        <v>26</v>
      </c>
      <c r="B37" s="45">
        <v>9.1</v>
      </c>
      <c r="C37" s="45">
        <v>9.1</v>
      </c>
    </row>
    <row r="38" spans="1:3" x14ac:dyDescent="0.25">
      <c r="A38" s="44">
        <v>27</v>
      </c>
      <c r="B38" s="45">
        <v>9.26</v>
      </c>
      <c r="C38" s="45">
        <v>9.26</v>
      </c>
    </row>
    <row r="39" spans="1:3" x14ac:dyDescent="0.25">
      <c r="A39" s="44">
        <v>28</v>
      </c>
      <c r="B39" s="45">
        <v>9.43</v>
      </c>
      <c r="C39" s="45">
        <v>9.43</v>
      </c>
    </row>
    <row r="40" spans="1:3" x14ac:dyDescent="0.25">
      <c r="A40" s="44">
        <v>29</v>
      </c>
      <c r="B40" s="45">
        <v>9.6</v>
      </c>
      <c r="C40" s="45">
        <v>9.6</v>
      </c>
    </row>
    <row r="41" spans="1:3" x14ac:dyDescent="0.25">
      <c r="A41" s="44">
        <v>30</v>
      </c>
      <c r="B41" s="45">
        <v>9.77</v>
      </c>
      <c r="C41" s="45">
        <v>9.77</v>
      </c>
    </row>
    <row r="42" spans="1:3" x14ac:dyDescent="0.25">
      <c r="A42" s="44">
        <v>31</v>
      </c>
      <c r="B42" s="45">
        <v>9.94</v>
      </c>
      <c r="C42" s="45">
        <v>9.94</v>
      </c>
    </row>
    <row r="43" spans="1:3" x14ac:dyDescent="0.25">
      <c r="A43" s="44">
        <v>32</v>
      </c>
      <c r="B43" s="45">
        <v>10.119999999999999</v>
      </c>
      <c r="C43" s="45">
        <v>10.119999999999999</v>
      </c>
    </row>
    <row r="44" spans="1:3" x14ac:dyDescent="0.25">
      <c r="A44" s="44">
        <v>33</v>
      </c>
      <c r="B44" s="45">
        <v>10.3</v>
      </c>
      <c r="C44" s="45">
        <v>10.3</v>
      </c>
    </row>
    <row r="45" spans="1:3" x14ac:dyDescent="0.25">
      <c r="A45" s="44">
        <v>34</v>
      </c>
      <c r="B45" s="45">
        <v>10.48</v>
      </c>
      <c r="C45" s="45">
        <v>10.48</v>
      </c>
    </row>
    <row r="46" spans="1:3" x14ac:dyDescent="0.25">
      <c r="A46" s="44">
        <v>35</v>
      </c>
      <c r="B46" s="45">
        <v>10.67</v>
      </c>
      <c r="C46" s="45">
        <v>10.67</v>
      </c>
    </row>
    <row r="47" spans="1:3" x14ac:dyDescent="0.25">
      <c r="A47" s="44">
        <v>36</v>
      </c>
      <c r="B47" s="45">
        <v>10.86</v>
      </c>
      <c r="C47" s="45">
        <v>10.86</v>
      </c>
    </row>
    <row r="48" spans="1:3" x14ac:dyDescent="0.25">
      <c r="A48" s="44">
        <v>37</v>
      </c>
      <c r="B48" s="45">
        <v>11.06</v>
      </c>
      <c r="C48" s="45">
        <v>11.06</v>
      </c>
    </row>
    <row r="49" spans="1:3" x14ac:dyDescent="0.25">
      <c r="A49" s="44">
        <v>38</v>
      </c>
      <c r="B49" s="45">
        <v>11.25</v>
      </c>
      <c r="C49" s="45">
        <v>11.25</v>
      </c>
    </row>
    <row r="50" spans="1:3" x14ac:dyDescent="0.25">
      <c r="A50" s="44">
        <v>39</v>
      </c>
      <c r="B50" s="45">
        <v>11.45</v>
      </c>
      <c r="C50" s="45">
        <v>11.45</v>
      </c>
    </row>
    <row r="51" spans="1:3" x14ac:dyDescent="0.25">
      <c r="A51" s="44">
        <v>40</v>
      </c>
      <c r="B51" s="45">
        <v>11.66</v>
      </c>
      <c r="C51" s="45">
        <v>11.66</v>
      </c>
    </row>
    <row r="52" spans="1:3" x14ac:dyDescent="0.25">
      <c r="A52" s="44">
        <v>41</v>
      </c>
      <c r="B52" s="45">
        <v>11.87</v>
      </c>
      <c r="C52" s="45">
        <v>11.87</v>
      </c>
    </row>
    <row r="53" spans="1:3" x14ac:dyDescent="0.25">
      <c r="A53" s="44">
        <v>42</v>
      </c>
      <c r="B53" s="45">
        <v>12.08</v>
      </c>
      <c r="C53" s="45">
        <v>12.08</v>
      </c>
    </row>
    <row r="54" spans="1:3" x14ac:dyDescent="0.25">
      <c r="A54" s="44">
        <v>43</v>
      </c>
      <c r="B54" s="45">
        <v>12.3</v>
      </c>
      <c r="C54" s="45">
        <v>12.3</v>
      </c>
    </row>
    <row r="55" spans="1:3" x14ac:dyDescent="0.25">
      <c r="A55" s="44">
        <v>44</v>
      </c>
      <c r="B55" s="45">
        <v>12.52</v>
      </c>
      <c r="C55" s="45">
        <v>12.52</v>
      </c>
    </row>
    <row r="56" spans="1:3" x14ac:dyDescent="0.25">
      <c r="A56" s="44">
        <v>45</v>
      </c>
      <c r="B56" s="45">
        <v>12.75</v>
      </c>
      <c r="C56" s="45">
        <v>12.75</v>
      </c>
    </row>
    <row r="57" spans="1:3" x14ac:dyDescent="0.25">
      <c r="A57" s="44">
        <v>46</v>
      </c>
      <c r="B57" s="45">
        <v>12.98</v>
      </c>
      <c r="C57" s="45">
        <v>12.98</v>
      </c>
    </row>
    <row r="58" spans="1:3" x14ac:dyDescent="0.25">
      <c r="A58" s="44">
        <v>47</v>
      </c>
      <c r="B58" s="45">
        <v>13.22</v>
      </c>
      <c r="C58" s="45">
        <v>13.22</v>
      </c>
    </row>
    <row r="59" spans="1:3" x14ac:dyDescent="0.25">
      <c r="A59" s="44">
        <v>48</v>
      </c>
      <c r="B59" s="45">
        <v>13.46</v>
      </c>
      <c r="C59" s="45">
        <v>13.46</v>
      </c>
    </row>
    <row r="60" spans="1:3" x14ac:dyDescent="0.25">
      <c r="A60" s="44">
        <v>49</v>
      </c>
      <c r="B60" s="45">
        <v>13.71</v>
      </c>
      <c r="C60" s="45">
        <v>13.71</v>
      </c>
    </row>
    <row r="61" spans="1:3" x14ac:dyDescent="0.25">
      <c r="A61" s="44">
        <v>50</v>
      </c>
      <c r="B61" s="45">
        <v>13.96</v>
      </c>
      <c r="C61" s="45">
        <v>13.96</v>
      </c>
    </row>
    <row r="62" spans="1:3" x14ac:dyDescent="0.25">
      <c r="A62" s="44">
        <v>51</v>
      </c>
      <c r="B62" s="45">
        <v>14.22</v>
      </c>
      <c r="C62" s="45">
        <v>14.22</v>
      </c>
    </row>
    <row r="63" spans="1:3" x14ac:dyDescent="0.25">
      <c r="A63" s="44">
        <v>52</v>
      </c>
      <c r="B63" s="45">
        <v>14.49</v>
      </c>
      <c r="C63" s="45">
        <v>14.49</v>
      </c>
    </row>
    <row r="64" spans="1:3" x14ac:dyDescent="0.25">
      <c r="A64" s="44">
        <v>53</v>
      </c>
      <c r="B64" s="45">
        <v>14.76</v>
      </c>
      <c r="C64" s="45">
        <v>14.76</v>
      </c>
    </row>
    <row r="65" spans="1:3" x14ac:dyDescent="0.25">
      <c r="A65" s="44">
        <v>54</v>
      </c>
      <c r="B65" s="45">
        <v>15.04</v>
      </c>
      <c r="C65" s="45">
        <v>15.04</v>
      </c>
    </row>
    <row r="66" spans="1:3" x14ac:dyDescent="0.25">
      <c r="A66" s="44">
        <v>55</v>
      </c>
      <c r="B66" s="45">
        <v>15.33</v>
      </c>
      <c r="C66" s="45">
        <v>15.33</v>
      </c>
    </row>
    <row r="67" spans="1:3" x14ac:dyDescent="0.25">
      <c r="A67" s="44">
        <v>56</v>
      </c>
      <c r="B67" s="45">
        <v>15.63</v>
      </c>
      <c r="C67" s="45">
        <v>15.63</v>
      </c>
    </row>
    <row r="68" spans="1:3" x14ac:dyDescent="0.25">
      <c r="A68" s="44">
        <v>57</v>
      </c>
      <c r="B68" s="45">
        <v>15.93</v>
      </c>
      <c r="C68" s="45">
        <v>15.93</v>
      </c>
    </row>
    <row r="69" spans="1:3" x14ac:dyDescent="0.25">
      <c r="A69" s="44">
        <v>58</v>
      </c>
      <c r="B69" s="45">
        <v>16.25</v>
      </c>
      <c r="C69" s="45">
        <v>16.25</v>
      </c>
    </row>
    <row r="70" spans="1:3" x14ac:dyDescent="0.25">
      <c r="A70" s="44">
        <v>59</v>
      </c>
      <c r="B70" s="45">
        <v>16.579999999999998</v>
      </c>
      <c r="C70" s="45">
        <v>16.579999999999998</v>
      </c>
    </row>
    <row r="71" spans="1:3" x14ac:dyDescent="0.25">
      <c r="A71" s="44">
        <v>60</v>
      </c>
      <c r="B71" s="45">
        <v>16.920000000000002</v>
      </c>
      <c r="C71" s="45">
        <v>16.920000000000002</v>
      </c>
    </row>
    <row r="72" spans="1:3" x14ac:dyDescent="0.25">
      <c r="A72" s="44">
        <v>61</v>
      </c>
      <c r="B72" s="45">
        <v>17.27</v>
      </c>
      <c r="C72" s="45">
        <v>17.27</v>
      </c>
    </row>
    <row r="73" spans="1:3" x14ac:dyDescent="0.25">
      <c r="A73" s="44">
        <v>62</v>
      </c>
      <c r="B73" s="45">
        <v>17.64</v>
      </c>
      <c r="C73" s="45">
        <v>17.64</v>
      </c>
    </row>
    <row r="74" spans="1:3" x14ac:dyDescent="0.25">
      <c r="A74" s="44">
        <v>63</v>
      </c>
      <c r="B74" s="45">
        <v>18.03</v>
      </c>
      <c r="C74" s="45">
        <v>18.03</v>
      </c>
    </row>
    <row r="75" spans="1:3" x14ac:dyDescent="0.25">
      <c r="A75" s="44">
        <v>64</v>
      </c>
      <c r="B75" s="45">
        <v>18.43</v>
      </c>
      <c r="C75" s="45">
        <v>18.43</v>
      </c>
    </row>
    <row r="76" spans="1:3" x14ac:dyDescent="0.25">
      <c r="A76" s="44">
        <v>65</v>
      </c>
      <c r="B76" s="45">
        <v>18.329999999999998</v>
      </c>
      <c r="C76" s="45">
        <v>18.329999999999998</v>
      </c>
    </row>
    <row r="77" spans="1:3" x14ac:dyDescent="0.25">
      <c r="A77" s="44">
        <v>66</v>
      </c>
      <c r="B77" s="45">
        <v>17.73</v>
      </c>
      <c r="C77" s="45">
        <v>17.73</v>
      </c>
    </row>
    <row r="78" spans="1:3" x14ac:dyDescent="0.25">
      <c r="A78" s="44">
        <v>67</v>
      </c>
      <c r="B78" s="45">
        <v>17.12</v>
      </c>
      <c r="C78" s="45">
        <v>17.12</v>
      </c>
    </row>
    <row r="79" spans="1:3" x14ac:dyDescent="0.25">
      <c r="A79" s="44">
        <v>68</v>
      </c>
      <c r="B79" s="45">
        <v>16.510000000000002</v>
      </c>
      <c r="C79" s="45">
        <v>16.510000000000002</v>
      </c>
    </row>
    <row r="80" spans="1:3" x14ac:dyDescent="0.25">
      <c r="A80" s="44">
        <v>69</v>
      </c>
      <c r="B80" s="45">
        <v>15.9</v>
      </c>
      <c r="C80" s="45">
        <v>15.9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rxuU7YSXE0qERhyP8jwtIvdi2LAiLxkuze04uthvBc4GbHnB0x7ugcVwsOsRkNnSJcS1o9pKdGWLvXMxc62i8g==" saltValue="ZtbXXEASjrAK48MrPVjz1Q==" spinCount="100000" sheet="1" objects="1" scenarios="1"/>
  <conditionalFormatting sqref="A6:A21">
    <cfRule type="expression" dxfId="577" priority="11" stopIfTrue="1">
      <formula>MOD(ROW(),2)=0</formula>
    </cfRule>
    <cfRule type="expression" dxfId="576" priority="12" stopIfTrue="1">
      <formula>MOD(ROW(),2)&lt;&gt;0</formula>
    </cfRule>
  </conditionalFormatting>
  <conditionalFormatting sqref="B6:C21">
    <cfRule type="expression" dxfId="575" priority="13" stopIfTrue="1">
      <formula>MOD(ROW(),2)=0</formula>
    </cfRule>
    <cfRule type="expression" dxfId="574" priority="14" stopIfTrue="1">
      <formula>MOD(ROW(),2)&lt;&gt;0</formula>
    </cfRule>
  </conditionalFormatting>
  <conditionalFormatting sqref="A26:A96">
    <cfRule type="expression" dxfId="573" priority="15" stopIfTrue="1">
      <formula>MOD(ROW(),2)=0</formula>
    </cfRule>
    <cfRule type="expression" dxfId="572" priority="16" stopIfTrue="1">
      <formula>MOD(ROW(),2)&lt;&gt;0</formula>
    </cfRule>
  </conditionalFormatting>
  <conditionalFormatting sqref="B26:C26">
    <cfRule type="expression" dxfId="571" priority="17" stopIfTrue="1">
      <formula>MOD(ROW(),2)=0</formula>
    </cfRule>
    <cfRule type="expression" dxfId="570" priority="18" stopIfTrue="1">
      <formula>MOD(ROW(),2)&lt;&gt;0</formula>
    </cfRule>
  </conditionalFormatting>
  <conditionalFormatting sqref="B27:C96">
    <cfRule type="expression" dxfId="569" priority="1" stopIfTrue="1">
      <formula>MOD(ROW(),2)=0</formula>
    </cfRule>
    <cfRule type="expression" dxfId="568" priority="2"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9177-C49B-4A36-B70D-DCD583990446}">
  <sheetPr codeName="Sheet39"/>
  <dimension ref="A1:C96"/>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Pension Credit - x-315</v>
      </c>
    </row>
    <row r="6" spans="1:3" x14ac:dyDescent="0.25">
      <c r="A6" s="41" t="s">
        <v>382</v>
      </c>
      <c r="B6" s="48" t="s">
        <v>383</v>
      </c>
      <c r="C6" s="48"/>
    </row>
    <row r="7" spans="1:3" ht="25" x14ac:dyDescent="0.25">
      <c r="A7" s="41" t="s">
        <v>384</v>
      </c>
      <c r="B7" s="48" t="s">
        <v>31</v>
      </c>
      <c r="C7" s="48"/>
    </row>
    <row r="8" spans="1:3" x14ac:dyDescent="0.25">
      <c r="A8" s="41" t="s">
        <v>125</v>
      </c>
      <c r="B8" s="48">
        <v>2007</v>
      </c>
      <c r="C8" s="48"/>
    </row>
    <row r="9" spans="1:3" x14ac:dyDescent="0.25">
      <c r="A9" s="41" t="s">
        <v>126</v>
      </c>
      <c r="B9" s="48" t="s">
        <v>205</v>
      </c>
      <c r="C9" s="48"/>
    </row>
    <row r="10" spans="1:3" ht="25" x14ac:dyDescent="0.25">
      <c r="A10" s="41" t="s">
        <v>6</v>
      </c>
      <c r="B10" s="48" t="s">
        <v>211</v>
      </c>
      <c r="C10" s="48"/>
    </row>
    <row r="11" spans="1:3" x14ac:dyDescent="0.25">
      <c r="A11" s="41" t="s">
        <v>127</v>
      </c>
      <c r="B11" s="48" t="s">
        <v>207</v>
      </c>
      <c r="C11" s="48"/>
    </row>
    <row r="12" spans="1:3" x14ac:dyDescent="0.25">
      <c r="A12" s="41" t="s">
        <v>128</v>
      </c>
      <c r="B12" s="48" t="s">
        <v>140</v>
      </c>
      <c r="C12" s="48"/>
    </row>
    <row r="13" spans="1:3" x14ac:dyDescent="0.25">
      <c r="A13" s="41" t="s">
        <v>385</v>
      </c>
      <c r="B13" s="48" t="s">
        <v>141</v>
      </c>
      <c r="C13" s="48"/>
    </row>
    <row r="14" spans="1:3" x14ac:dyDescent="0.25">
      <c r="A14" s="41" t="s">
        <v>130</v>
      </c>
      <c r="B14" s="48">
        <v>315</v>
      </c>
      <c r="C14" s="48"/>
    </row>
    <row r="15" spans="1:3" x14ac:dyDescent="0.25">
      <c r="A15" s="41" t="s">
        <v>386</v>
      </c>
      <c r="B15" s="48" t="s">
        <v>212</v>
      </c>
      <c r="C15" s="48"/>
    </row>
    <row r="16" spans="1:3" x14ac:dyDescent="0.25">
      <c r="A16" s="41" t="s">
        <v>132</v>
      </c>
      <c r="B16" s="48" t="s">
        <v>213</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406</v>
      </c>
      <c r="C26" s="58" t="s">
        <v>407</v>
      </c>
    </row>
    <row r="27" spans="1:3" x14ac:dyDescent="0.25">
      <c r="A27" s="44">
        <v>16</v>
      </c>
      <c r="B27" s="45">
        <v>9.57</v>
      </c>
      <c r="C27" s="45">
        <v>9.57</v>
      </c>
    </row>
    <row r="28" spans="1:3" x14ac:dyDescent="0.25">
      <c r="A28" s="44">
        <v>17</v>
      </c>
      <c r="B28" s="45">
        <v>9.75</v>
      </c>
      <c r="C28" s="45">
        <v>9.75</v>
      </c>
    </row>
    <row r="29" spans="1:3" x14ac:dyDescent="0.25">
      <c r="A29" s="44">
        <v>18</v>
      </c>
      <c r="B29" s="45">
        <v>9.93</v>
      </c>
      <c r="C29" s="45">
        <v>9.93</v>
      </c>
    </row>
    <row r="30" spans="1:3" x14ac:dyDescent="0.25">
      <c r="A30" s="44">
        <v>19</v>
      </c>
      <c r="B30" s="45">
        <v>10.11</v>
      </c>
      <c r="C30" s="45">
        <v>10.11</v>
      </c>
    </row>
    <row r="31" spans="1:3" x14ac:dyDescent="0.25">
      <c r="A31" s="44">
        <v>20</v>
      </c>
      <c r="B31" s="45">
        <v>10.29</v>
      </c>
      <c r="C31" s="45">
        <v>10.29</v>
      </c>
    </row>
    <row r="32" spans="1:3" x14ac:dyDescent="0.25">
      <c r="A32" s="44">
        <v>21</v>
      </c>
      <c r="B32" s="45">
        <v>10.48</v>
      </c>
      <c r="C32" s="45">
        <v>10.48</v>
      </c>
    </row>
    <row r="33" spans="1:3" x14ac:dyDescent="0.25">
      <c r="A33" s="44">
        <v>22</v>
      </c>
      <c r="B33" s="45">
        <v>10.67</v>
      </c>
      <c r="C33" s="45">
        <v>10.67</v>
      </c>
    </row>
    <row r="34" spans="1:3" x14ac:dyDescent="0.25">
      <c r="A34" s="44">
        <v>23</v>
      </c>
      <c r="B34" s="45">
        <v>10.87</v>
      </c>
      <c r="C34" s="45">
        <v>10.87</v>
      </c>
    </row>
    <row r="35" spans="1:3" x14ac:dyDescent="0.25">
      <c r="A35" s="44">
        <v>24</v>
      </c>
      <c r="B35" s="45">
        <v>11.07</v>
      </c>
      <c r="C35" s="45">
        <v>11.07</v>
      </c>
    </row>
    <row r="36" spans="1:3" x14ac:dyDescent="0.25">
      <c r="A36" s="44">
        <v>25</v>
      </c>
      <c r="B36" s="45">
        <v>11.27</v>
      </c>
      <c r="C36" s="45">
        <v>11.27</v>
      </c>
    </row>
    <row r="37" spans="1:3" x14ac:dyDescent="0.25">
      <c r="A37" s="44">
        <v>26</v>
      </c>
      <c r="B37" s="45">
        <v>11.48</v>
      </c>
      <c r="C37" s="45">
        <v>11.48</v>
      </c>
    </row>
    <row r="38" spans="1:3" x14ac:dyDescent="0.25">
      <c r="A38" s="44">
        <v>27</v>
      </c>
      <c r="B38" s="45">
        <v>11.69</v>
      </c>
      <c r="C38" s="45">
        <v>11.69</v>
      </c>
    </row>
    <row r="39" spans="1:3" x14ac:dyDescent="0.25">
      <c r="A39" s="44">
        <v>28</v>
      </c>
      <c r="B39" s="45">
        <v>11.9</v>
      </c>
      <c r="C39" s="45">
        <v>11.9</v>
      </c>
    </row>
    <row r="40" spans="1:3" x14ac:dyDescent="0.25">
      <c r="A40" s="44">
        <v>29</v>
      </c>
      <c r="B40" s="45">
        <v>12.12</v>
      </c>
      <c r="C40" s="45">
        <v>12.12</v>
      </c>
    </row>
    <row r="41" spans="1:3" x14ac:dyDescent="0.25">
      <c r="A41" s="44">
        <v>30</v>
      </c>
      <c r="B41" s="45">
        <v>12.34</v>
      </c>
      <c r="C41" s="45">
        <v>12.34</v>
      </c>
    </row>
    <row r="42" spans="1:3" x14ac:dyDescent="0.25">
      <c r="A42" s="44">
        <v>31</v>
      </c>
      <c r="B42" s="45">
        <v>12.56</v>
      </c>
      <c r="C42" s="45">
        <v>12.56</v>
      </c>
    </row>
    <row r="43" spans="1:3" x14ac:dyDescent="0.25">
      <c r="A43" s="44">
        <v>32</v>
      </c>
      <c r="B43" s="45">
        <v>12.79</v>
      </c>
      <c r="C43" s="45">
        <v>12.79</v>
      </c>
    </row>
    <row r="44" spans="1:3" x14ac:dyDescent="0.25">
      <c r="A44" s="44">
        <v>33</v>
      </c>
      <c r="B44" s="45">
        <v>13.03</v>
      </c>
      <c r="C44" s="45">
        <v>13.03</v>
      </c>
    </row>
    <row r="45" spans="1:3" x14ac:dyDescent="0.25">
      <c r="A45" s="44">
        <v>34</v>
      </c>
      <c r="B45" s="45">
        <v>13.26</v>
      </c>
      <c r="C45" s="45">
        <v>13.26</v>
      </c>
    </row>
    <row r="46" spans="1:3" x14ac:dyDescent="0.25">
      <c r="A46" s="44">
        <v>35</v>
      </c>
      <c r="B46" s="45">
        <v>13.51</v>
      </c>
      <c r="C46" s="45">
        <v>13.51</v>
      </c>
    </row>
    <row r="47" spans="1:3" x14ac:dyDescent="0.25">
      <c r="A47" s="44">
        <v>36</v>
      </c>
      <c r="B47" s="45">
        <v>13.75</v>
      </c>
      <c r="C47" s="45">
        <v>13.75</v>
      </c>
    </row>
    <row r="48" spans="1:3" x14ac:dyDescent="0.25">
      <c r="A48" s="44">
        <v>37</v>
      </c>
      <c r="B48" s="45">
        <v>14.01</v>
      </c>
      <c r="C48" s="45">
        <v>14.01</v>
      </c>
    </row>
    <row r="49" spans="1:3" x14ac:dyDescent="0.25">
      <c r="A49" s="44">
        <v>38</v>
      </c>
      <c r="B49" s="45">
        <v>14.26</v>
      </c>
      <c r="C49" s="45">
        <v>14.26</v>
      </c>
    </row>
    <row r="50" spans="1:3" x14ac:dyDescent="0.25">
      <c r="A50" s="44">
        <v>39</v>
      </c>
      <c r="B50" s="45">
        <v>14.52</v>
      </c>
      <c r="C50" s="45">
        <v>14.52</v>
      </c>
    </row>
    <row r="51" spans="1:3" x14ac:dyDescent="0.25">
      <c r="A51" s="44">
        <v>40</v>
      </c>
      <c r="B51" s="45">
        <v>14.79</v>
      </c>
      <c r="C51" s="45">
        <v>14.79</v>
      </c>
    </row>
    <row r="52" spans="1:3" x14ac:dyDescent="0.25">
      <c r="A52" s="44">
        <v>41</v>
      </c>
      <c r="B52" s="45">
        <v>15.06</v>
      </c>
      <c r="C52" s="45">
        <v>15.06</v>
      </c>
    </row>
    <row r="53" spans="1:3" x14ac:dyDescent="0.25">
      <c r="A53" s="44">
        <v>42</v>
      </c>
      <c r="B53" s="45">
        <v>15.34</v>
      </c>
      <c r="C53" s="45">
        <v>15.34</v>
      </c>
    </row>
    <row r="54" spans="1:3" x14ac:dyDescent="0.25">
      <c r="A54" s="44">
        <v>43</v>
      </c>
      <c r="B54" s="45">
        <v>15.62</v>
      </c>
      <c r="C54" s="45">
        <v>15.62</v>
      </c>
    </row>
    <row r="55" spans="1:3" x14ac:dyDescent="0.25">
      <c r="A55" s="44">
        <v>44</v>
      </c>
      <c r="B55" s="45">
        <v>15.91</v>
      </c>
      <c r="C55" s="45">
        <v>15.91</v>
      </c>
    </row>
    <row r="56" spans="1:3" x14ac:dyDescent="0.25">
      <c r="A56" s="44">
        <v>45</v>
      </c>
      <c r="B56" s="45">
        <v>16.21</v>
      </c>
      <c r="C56" s="45">
        <v>16.21</v>
      </c>
    </row>
    <row r="57" spans="1:3" x14ac:dyDescent="0.25">
      <c r="A57" s="44">
        <v>46</v>
      </c>
      <c r="B57" s="45">
        <v>16.510000000000002</v>
      </c>
      <c r="C57" s="45">
        <v>16.510000000000002</v>
      </c>
    </row>
    <row r="58" spans="1:3" x14ac:dyDescent="0.25">
      <c r="A58" s="44">
        <v>47</v>
      </c>
      <c r="B58" s="45">
        <v>16.82</v>
      </c>
      <c r="C58" s="45">
        <v>16.82</v>
      </c>
    </row>
    <row r="59" spans="1:3" x14ac:dyDescent="0.25">
      <c r="A59" s="44">
        <v>48</v>
      </c>
      <c r="B59" s="45">
        <v>17.14</v>
      </c>
      <c r="C59" s="45">
        <v>17.14</v>
      </c>
    </row>
    <row r="60" spans="1:3" x14ac:dyDescent="0.25">
      <c r="A60" s="44">
        <v>49</v>
      </c>
      <c r="B60" s="45">
        <v>17.46</v>
      </c>
      <c r="C60" s="45">
        <v>17.46</v>
      </c>
    </row>
    <row r="61" spans="1:3" x14ac:dyDescent="0.25">
      <c r="A61" s="44">
        <v>50</v>
      </c>
      <c r="B61" s="45">
        <v>17.79</v>
      </c>
      <c r="C61" s="45">
        <v>17.79</v>
      </c>
    </row>
    <row r="62" spans="1:3" x14ac:dyDescent="0.25">
      <c r="A62" s="44">
        <v>51</v>
      </c>
      <c r="B62" s="45">
        <v>18.13</v>
      </c>
      <c r="C62" s="45">
        <v>18.13</v>
      </c>
    </row>
    <row r="63" spans="1:3" x14ac:dyDescent="0.25">
      <c r="A63" s="44">
        <v>52</v>
      </c>
      <c r="B63" s="45">
        <v>18.48</v>
      </c>
      <c r="C63" s="45">
        <v>18.48</v>
      </c>
    </row>
    <row r="64" spans="1:3" x14ac:dyDescent="0.25">
      <c r="A64" s="44">
        <v>53</v>
      </c>
      <c r="B64" s="45">
        <v>18.84</v>
      </c>
      <c r="C64" s="45">
        <v>18.84</v>
      </c>
    </row>
    <row r="65" spans="1:3" x14ac:dyDescent="0.25">
      <c r="A65" s="44">
        <v>54</v>
      </c>
      <c r="B65" s="45">
        <v>19.21</v>
      </c>
      <c r="C65" s="45">
        <v>19.21</v>
      </c>
    </row>
    <row r="66" spans="1:3" x14ac:dyDescent="0.25">
      <c r="A66" s="44">
        <v>55</v>
      </c>
      <c r="B66" s="45">
        <v>19.59</v>
      </c>
      <c r="C66" s="45">
        <v>19.59</v>
      </c>
    </row>
    <row r="67" spans="1:3" x14ac:dyDescent="0.25">
      <c r="A67" s="44">
        <v>56</v>
      </c>
      <c r="B67" s="45">
        <v>19.98</v>
      </c>
      <c r="C67" s="45">
        <v>19.98</v>
      </c>
    </row>
    <row r="68" spans="1:3" x14ac:dyDescent="0.25">
      <c r="A68" s="44">
        <v>57</v>
      </c>
      <c r="B68" s="45">
        <v>20.38</v>
      </c>
      <c r="C68" s="45">
        <v>20.38</v>
      </c>
    </row>
    <row r="69" spans="1:3" x14ac:dyDescent="0.25">
      <c r="A69" s="44">
        <v>58</v>
      </c>
      <c r="B69" s="45">
        <v>20.79</v>
      </c>
      <c r="C69" s="45">
        <v>20.79</v>
      </c>
    </row>
    <row r="70" spans="1:3" x14ac:dyDescent="0.25">
      <c r="A70" s="44">
        <v>59</v>
      </c>
      <c r="B70" s="45">
        <v>21.22</v>
      </c>
      <c r="C70" s="45">
        <v>21.22</v>
      </c>
    </row>
    <row r="71" spans="1:3" x14ac:dyDescent="0.25">
      <c r="A71" s="44">
        <v>60</v>
      </c>
      <c r="B71" s="45">
        <v>21.16</v>
      </c>
      <c r="C71" s="45">
        <v>21.16</v>
      </c>
    </row>
    <row r="72" spans="1:3" x14ac:dyDescent="0.25">
      <c r="A72" s="44">
        <v>61</v>
      </c>
      <c r="B72" s="45">
        <v>20.59</v>
      </c>
      <c r="C72" s="45">
        <v>20.59</v>
      </c>
    </row>
    <row r="73" spans="1:3" x14ac:dyDescent="0.25">
      <c r="A73" s="44">
        <v>62</v>
      </c>
      <c r="B73" s="45">
        <v>20.010000000000002</v>
      </c>
      <c r="C73" s="45">
        <v>20.010000000000002</v>
      </c>
    </row>
    <row r="74" spans="1:3" x14ac:dyDescent="0.25">
      <c r="A74" s="44">
        <v>63</v>
      </c>
      <c r="B74" s="45">
        <v>19.43</v>
      </c>
      <c r="C74" s="45">
        <v>19.43</v>
      </c>
    </row>
    <row r="75" spans="1:3" x14ac:dyDescent="0.25">
      <c r="A75" s="44">
        <v>64</v>
      </c>
      <c r="B75" s="45">
        <v>18.86</v>
      </c>
      <c r="C75" s="45">
        <v>18.86</v>
      </c>
    </row>
    <row r="76" spans="1:3" x14ac:dyDescent="0.25">
      <c r="A76" s="44">
        <v>65</v>
      </c>
      <c r="B76" s="45">
        <v>18.27</v>
      </c>
      <c r="C76" s="45">
        <v>18.27</v>
      </c>
    </row>
    <row r="77" spans="1:3" x14ac:dyDescent="0.25">
      <c r="A77" s="44">
        <v>66</v>
      </c>
      <c r="B77" s="45">
        <v>17.690000000000001</v>
      </c>
      <c r="C77" s="45">
        <v>17.690000000000001</v>
      </c>
    </row>
    <row r="78" spans="1:3" x14ac:dyDescent="0.25">
      <c r="A78" s="44">
        <v>67</v>
      </c>
      <c r="B78" s="45">
        <v>17.100000000000001</v>
      </c>
      <c r="C78" s="45">
        <v>17.100000000000001</v>
      </c>
    </row>
    <row r="79" spans="1:3" x14ac:dyDescent="0.25">
      <c r="A79" s="44">
        <v>68</v>
      </c>
      <c r="B79" s="45">
        <v>16.5</v>
      </c>
      <c r="C79" s="45">
        <v>16.5</v>
      </c>
    </row>
    <row r="80" spans="1:3" x14ac:dyDescent="0.25">
      <c r="A80" s="44">
        <v>69</v>
      </c>
      <c r="B80" s="45">
        <v>15.89</v>
      </c>
      <c r="C80" s="45">
        <v>15.89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gYjQVTFlnwcZt+FbY9jWTGlXD3UPKdfxvXI8l4JoU86eYsZZWZEWxyfLEQv+kWprVf890oqRSHh/yk5BC1ERUA==" saltValue="TYpmcjfgppufZLEqZPmHoA==" spinCount="100000" sheet="1" objects="1" scenarios="1"/>
  <conditionalFormatting sqref="A6:A21">
    <cfRule type="expression" dxfId="565" priority="11" stopIfTrue="1">
      <formula>MOD(ROW(),2)=0</formula>
    </cfRule>
    <cfRule type="expression" dxfId="564" priority="12" stopIfTrue="1">
      <formula>MOD(ROW(),2)&lt;&gt;0</formula>
    </cfRule>
  </conditionalFormatting>
  <conditionalFormatting sqref="B6:C21">
    <cfRule type="expression" dxfId="563" priority="13" stopIfTrue="1">
      <formula>MOD(ROW(),2)=0</formula>
    </cfRule>
    <cfRule type="expression" dxfId="562" priority="14" stopIfTrue="1">
      <formula>MOD(ROW(),2)&lt;&gt;0</formula>
    </cfRule>
  </conditionalFormatting>
  <conditionalFormatting sqref="A26:A96">
    <cfRule type="expression" dxfId="561" priority="15" stopIfTrue="1">
      <formula>MOD(ROW(),2)=0</formula>
    </cfRule>
    <cfRule type="expression" dxfId="560" priority="16" stopIfTrue="1">
      <formula>MOD(ROW(),2)&lt;&gt;0</formula>
    </cfRule>
  </conditionalFormatting>
  <conditionalFormatting sqref="B26:C26">
    <cfRule type="expression" dxfId="559" priority="17" stopIfTrue="1">
      <formula>MOD(ROW(),2)=0</formula>
    </cfRule>
    <cfRule type="expression" dxfId="558" priority="18" stopIfTrue="1">
      <formula>MOD(ROW(),2)&lt;&gt;0</formula>
    </cfRule>
  </conditionalFormatting>
  <conditionalFormatting sqref="B27:C96">
    <cfRule type="expression" dxfId="557" priority="1" stopIfTrue="1">
      <formula>MOD(ROW(),2)=0</formula>
    </cfRule>
    <cfRule type="expression" dxfId="556" priority="2"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6EA0B-8746-4297-8E00-97DDEC45C76C}">
  <sheetPr codeName="Sheet40"/>
  <dimension ref="A1:E94"/>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Fire_W - Consolidated Factor Spreadsheet</v>
      </c>
    </row>
    <row r="3" spans="1:5" s="1" customFormat="1" ht="15.5" x14ac:dyDescent="0.35">
      <c r="A3" s="30" t="s">
        <v>2</v>
      </c>
      <c r="B3" s="3" t="str">
        <f>TABLE_FACTOR_TYPE_1 &amp; " - x-" &amp; TABLE_SERIES_NUMBER_1</f>
        <v>Pension Credit - x-316</v>
      </c>
    </row>
    <row r="6" spans="1:5" x14ac:dyDescent="0.25">
      <c r="A6" s="41" t="s">
        <v>382</v>
      </c>
      <c r="B6" s="48" t="s">
        <v>383</v>
      </c>
      <c r="C6" s="48"/>
      <c r="D6" s="48"/>
      <c r="E6" s="48"/>
    </row>
    <row r="7" spans="1:5" x14ac:dyDescent="0.25">
      <c r="A7" s="41" t="s">
        <v>384</v>
      </c>
      <c r="B7" s="48" t="s">
        <v>31</v>
      </c>
      <c r="C7" s="48"/>
      <c r="D7" s="48"/>
      <c r="E7" s="48"/>
    </row>
    <row r="8" spans="1:5" x14ac:dyDescent="0.25">
      <c r="A8" s="41" t="s">
        <v>125</v>
      </c>
      <c r="B8" s="48">
        <v>2015</v>
      </c>
      <c r="C8" s="48"/>
      <c r="D8" s="48"/>
      <c r="E8" s="48"/>
    </row>
    <row r="9" spans="1:5" x14ac:dyDescent="0.25">
      <c r="A9" s="41" t="s">
        <v>126</v>
      </c>
      <c r="B9" s="48" t="s">
        <v>205</v>
      </c>
      <c r="C9" s="48"/>
      <c r="D9" s="48"/>
      <c r="E9" s="48"/>
    </row>
    <row r="10" spans="1:5" x14ac:dyDescent="0.25">
      <c r="A10" s="41" t="s">
        <v>6</v>
      </c>
      <c r="B10" s="48" t="s">
        <v>214</v>
      </c>
      <c r="C10" s="48"/>
      <c r="D10" s="48"/>
      <c r="E10" s="48"/>
    </row>
    <row r="11" spans="1:5" x14ac:dyDescent="0.25">
      <c r="A11" s="41" t="s">
        <v>127</v>
      </c>
      <c r="B11" s="48" t="s">
        <v>145</v>
      </c>
      <c r="C11" s="48"/>
      <c r="D11" s="48"/>
      <c r="E11" s="48"/>
    </row>
    <row r="12" spans="1:5" x14ac:dyDescent="0.25">
      <c r="A12" s="41" t="s">
        <v>128</v>
      </c>
      <c r="B12" s="48" t="s">
        <v>140</v>
      </c>
      <c r="C12" s="48"/>
      <c r="D12" s="48"/>
      <c r="E12" s="48"/>
    </row>
    <row r="13" spans="1:5" x14ac:dyDescent="0.25">
      <c r="A13" s="41" t="s">
        <v>385</v>
      </c>
      <c r="B13" s="48" t="s">
        <v>141</v>
      </c>
      <c r="C13" s="48"/>
      <c r="D13" s="48"/>
      <c r="E13" s="48"/>
    </row>
    <row r="14" spans="1:5" x14ac:dyDescent="0.25">
      <c r="A14" s="41" t="s">
        <v>130</v>
      </c>
      <c r="B14" s="48">
        <v>316</v>
      </c>
      <c r="C14" s="48"/>
      <c r="D14" s="48"/>
      <c r="E14" s="48"/>
    </row>
    <row r="15" spans="1:5" x14ac:dyDescent="0.25">
      <c r="A15" s="41" t="s">
        <v>386</v>
      </c>
      <c r="B15" s="48" t="s">
        <v>215</v>
      </c>
      <c r="C15" s="48"/>
      <c r="D15" s="48"/>
      <c r="E15" s="48"/>
    </row>
    <row r="16" spans="1:5" x14ac:dyDescent="0.25">
      <c r="A16" s="41" t="s">
        <v>132</v>
      </c>
      <c r="B16" s="48" t="s">
        <v>216</v>
      </c>
      <c r="C16" s="48"/>
      <c r="D16" s="48"/>
      <c r="E16" s="48"/>
    </row>
    <row r="17" spans="1:5" x14ac:dyDescent="0.25">
      <c r="A17" s="42" t="s">
        <v>387</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388</v>
      </c>
      <c r="B21" s="48" t="s">
        <v>64</v>
      </c>
      <c r="C21" s="48"/>
      <c r="D21" s="48"/>
      <c r="E21" s="48"/>
    </row>
    <row r="23" spans="1:5" x14ac:dyDescent="0.25">
      <c r="A23" s="23" t="str">
        <f>HYPERLINK("#'Factor List'!A1", "Back to Factor List")</f>
        <v>Back to Factor List</v>
      </c>
      <c r="B23" s="23" t="str">
        <f>HYPERLINK("#'Assumptions'!A1", "Assumptions")</f>
        <v>Assumptions</v>
      </c>
    </row>
    <row r="26" spans="1:5" s="59" customFormat="1" ht="13" x14ac:dyDescent="0.25">
      <c r="A26" s="58" t="s">
        <v>389</v>
      </c>
      <c r="B26" s="58" t="s">
        <v>408</v>
      </c>
      <c r="C26" s="58" t="s">
        <v>409</v>
      </c>
      <c r="D26" s="58" t="s">
        <v>410</v>
      </c>
      <c r="E26" s="58" t="s">
        <v>411</v>
      </c>
    </row>
    <row r="27" spans="1:5" x14ac:dyDescent="0.25">
      <c r="A27" s="44">
        <v>18</v>
      </c>
      <c r="B27" s="45">
        <v>7.9</v>
      </c>
      <c r="C27" s="45">
        <v>7.52</v>
      </c>
      <c r="D27" s="45">
        <v>7.15</v>
      </c>
      <c r="E27" s="45">
        <v>6.79</v>
      </c>
    </row>
    <row r="28" spans="1:5" x14ac:dyDescent="0.25">
      <c r="A28" s="44">
        <v>19</v>
      </c>
      <c r="B28" s="45">
        <v>8.0399999999999991</v>
      </c>
      <c r="C28" s="45">
        <v>7.65</v>
      </c>
      <c r="D28" s="45">
        <v>7.28</v>
      </c>
      <c r="E28" s="45">
        <v>6.91</v>
      </c>
    </row>
    <row r="29" spans="1:5" x14ac:dyDescent="0.25">
      <c r="A29" s="44">
        <v>20</v>
      </c>
      <c r="B29" s="45">
        <v>8.18</v>
      </c>
      <c r="C29" s="45">
        <v>7.79</v>
      </c>
      <c r="D29" s="45">
        <v>7.41</v>
      </c>
      <c r="E29" s="45">
        <v>7.03</v>
      </c>
    </row>
    <row r="30" spans="1:5" x14ac:dyDescent="0.25">
      <c r="A30" s="44">
        <v>21</v>
      </c>
      <c r="B30" s="45">
        <v>8.33</v>
      </c>
      <c r="C30" s="45">
        <v>7.93</v>
      </c>
      <c r="D30" s="45">
        <v>7.54</v>
      </c>
      <c r="E30" s="45">
        <v>7.15</v>
      </c>
    </row>
    <row r="31" spans="1:5" x14ac:dyDescent="0.25">
      <c r="A31" s="44">
        <v>22</v>
      </c>
      <c r="B31" s="45">
        <v>8.48</v>
      </c>
      <c r="C31" s="45">
        <v>8.07</v>
      </c>
      <c r="D31" s="45">
        <v>7.67</v>
      </c>
      <c r="E31" s="45">
        <v>7.28</v>
      </c>
    </row>
    <row r="32" spans="1:5" x14ac:dyDescent="0.25">
      <c r="A32" s="44">
        <v>23</v>
      </c>
      <c r="B32" s="45">
        <v>8.6300000000000008</v>
      </c>
      <c r="C32" s="45">
        <v>8.2100000000000009</v>
      </c>
      <c r="D32" s="45">
        <v>7.81</v>
      </c>
      <c r="E32" s="45">
        <v>7.41</v>
      </c>
    </row>
    <row r="33" spans="1:5" x14ac:dyDescent="0.25">
      <c r="A33" s="44">
        <v>24</v>
      </c>
      <c r="B33" s="45">
        <v>8.7899999999999991</v>
      </c>
      <c r="C33" s="45">
        <v>8.36</v>
      </c>
      <c r="D33" s="45">
        <v>7.94</v>
      </c>
      <c r="E33" s="45">
        <v>7.54</v>
      </c>
    </row>
    <row r="34" spans="1:5" x14ac:dyDescent="0.25">
      <c r="A34" s="44">
        <v>25</v>
      </c>
      <c r="B34" s="45">
        <v>8.94</v>
      </c>
      <c r="C34" s="45">
        <v>8.51</v>
      </c>
      <c r="D34" s="45">
        <v>8.08</v>
      </c>
      <c r="E34" s="45">
        <v>7.67</v>
      </c>
    </row>
    <row r="35" spans="1:5" x14ac:dyDescent="0.25">
      <c r="A35" s="44">
        <v>26</v>
      </c>
      <c r="B35" s="45">
        <v>9.1</v>
      </c>
      <c r="C35" s="45">
        <v>8.66</v>
      </c>
      <c r="D35" s="45">
        <v>8.23</v>
      </c>
      <c r="E35" s="45">
        <v>7.8</v>
      </c>
    </row>
    <row r="36" spans="1:5" x14ac:dyDescent="0.25">
      <c r="A36" s="44">
        <v>27</v>
      </c>
      <c r="B36" s="45">
        <v>9.26</v>
      </c>
      <c r="C36" s="45">
        <v>8.81</v>
      </c>
      <c r="D36" s="45">
        <v>8.3699999999999992</v>
      </c>
      <c r="E36" s="45">
        <v>7.94</v>
      </c>
    </row>
    <row r="37" spans="1:5" x14ac:dyDescent="0.25">
      <c r="A37" s="44">
        <v>28</v>
      </c>
      <c r="B37" s="45">
        <v>9.43</v>
      </c>
      <c r="C37" s="45">
        <v>8.9700000000000006</v>
      </c>
      <c r="D37" s="45">
        <v>8.52</v>
      </c>
      <c r="E37" s="45">
        <v>8.08</v>
      </c>
    </row>
    <row r="38" spans="1:5" x14ac:dyDescent="0.25">
      <c r="A38" s="44">
        <v>29</v>
      </c>
      <c r="B38" s="45">
        <v>9.6</v>
      </c>
      <c r="C38" s="45">
        <v>9.1300000000000008</v>
      </c>
      <c r="D38" s="45">
        <v>8.67</v>
      </c>
      <c r="E38" s="45">
        <v>8.2200000000000006</v>
      </c>
    </row>
    <row r="39" spans="1:5" x14ac:dyDescent="0.25">
      <c r="A39" s="44">
        <v>30</v>
      </c>
      <c r="B39" s="45">
        <v>9.77</v>
      </c>
      <c r="C39" s="45">
        <v>9.2899999999999991</v>
      </c>
      <c r="D39" s="45">
        <v>8.82</v>
      </c>
      <c r="E39" s="45">
        <v>8.3699999999999992</v>
      </c>
    </row>
    <row r="40" spans="1:5" x14ac:dyDescent="0.25">
      <c r="A40" s="44">
        <v>31</v>
      </c>
      <c r="B40" s="45">
        <v>9.94</v>
      </c>
      <c r="C40" s="45">
        <v>9.4499999999999993</v>
      </c>
      <c r="D40" s="45">
        <v>8.98</v>
      </c>
      <c r="E40" s="45">
        <v>8.51</v>
      </c>
    </row>
    <row r="41" spans="1:5" x14ac:dyDescent="0.25">
      <c r="A41" s="44">
        <v>32</v>
      </c>
      <c r="B41" s="45">
        <v>10.119999999999999</v>
      </c>
      <c r="C41" s="45">
        <v>9.6199999999999992</v>
      </c>
      <c r="D41" s="45">
        <v>9.14</v>
      </c>
      <c r="E41" s="45">
        <v>8.66</v>
      </c>
    </row>
    <row r="42" spans="1:5" x14ac:dyDescent="0.25">
      <c r="A42" s="44">
        <v>33</v>
      </c>
      <c r="B42" s="45">
        <v>10.3</v>
      </c>
      <c r="C42" s="45">
        <v>9.7899999999999991</v>
      </c>
      <c r="D42" s="45">
        <v>9.3000000000000007</v>
      </c>
      <c r="E42" s="45">
        <v>8.81</v>
      </c>
    </row>
    <row r="43" spans="1:5" x14ac:dyDescent="0.25">
      <c r="A43" s="44">
        <v>34</v>
      </c>
      <c r="B43" s="45">
        <v>10.48</v>
      </c>
      <c r="C43" s="45">
        <v>9.9700000000000006</v>
      </c>
      <c r="D43" s="45">
        <v>9.4600000000000009</v>
      </c>
      <c r="E43" s="45">
        <v>8.9700000000000006</v>
      </c>
    </row>
    <row r="44" spans="1:5" x14ac:dyDescent="0.25">
      <c r="A44" s="44">
        <v>35</v>
      </c>
      <c r="B44" s="45">
        <v>10.67</v>
      </c>
      <c r="C44" s="45">
        <v>10.14</v>
      </c>
      <c r="D44" s="45">
        <v>9.6300000000000008</v>
      </c>
      <c r="E44" s="45">
        <v>9.1199999999999992</v>
      </c>
    </row>
    <row r="45" spans="1:5" x14ac:dyDescent="0.25">
      <c r="A45" s="44">
        <v>36</v>
      </c>
      <c r="B45" s="45">
        <v>10.86</v>
      </c>
      <c r="C45" s="45">
        <v>10.32</v>
      </c>
      <c r="D45" s="45">
        <v>9.8000000000000007</v>
      </c>
      <c r="E45" s="45">
        <v>9.2799999999999994</v>
      </c>
    </row>
    <row r="46" spans="1:5" x14ac:dyDescent="0.25">
      <c r="A46" s="44">
        <v>37</v>
      </c>
      <c r="B46" s="45">
        <v>11.06</v>
      </c>
      <c r="C46" s="45">
        <v>10.51</v>
      </c>
      <c r="D46" s="45">
        <v>9.9700000000000006</v>
      </c>
      <c r="E46" s="45">
        <v>9.4499999999999993</v>
      </c>
    </row>
    <row r="47" spans="1:5" x14ac:dyDescent="0.25">
      <c r="A47" s="44">
        <v>38</v>
      </c>
      <c r="B47" s="45">
        <v>11.25</v>
      </c>
      <c r="C47" s="45">
        <v>10.69</v>
      </c>
      <c r="D47" s="45">
        <v>10.14</v>
      </c>
      <c r="E47" s="45">
        <v>9.61</v>
      </c>
    </row>
    <row r="48" spans="1:5" x14ac:dyDescent="0.25">
      <c r="A48" s="44">
        <v>39</v>
      </c>
      <c r="B48" s="45">
        <v>11.45</v>
      </c>
      <c r="C48" s="45">
        <v>10.88</v>
      </c>
      <c r="D48" s="45">
        <v>10.32</v>
      </c>
      <c r="E48" s="45">
        <v>9.7799999999999994</v>
      </c>
    </row>
    <row r="49" spans="1:5" x14ac:dyDescent="0.25">
      <c r="A49" s="44">
        <v>40</v>
      </c>
      <c r="B49" s="45">
        <v>11.66</v>
      </c>
      <c r="C49" s="45">
        <v>11.08</v>
      </c>
      <c r="D49" s="45">
        <v>10.51</v>
      </c>
      <c r="E49" s="45">
        <v>9.9499999999999993</v>
      </c>
    </row>
    <row r="50" spans="1:5" x14ac:dyDescent="0.25">
      <c r="A50" s="44">
        <v>41</v>
      </c>
      <c r="B50" s="45">
        <v>11.87</v>
      </c>
      <c r="C50" s="45">
        <v>11.27</v>
      </c>
      <c r="D50" s="45">
        <v>10.69</v>
      </c>
      <c r="E50" s="45">
        <v>10.130000000000001</v>
      </c>
    </row>
    <row r="51" spans="1:5" x14ac:dyDescent="0.25">
      <c r="A51" s="44">
        <v>42</v>
      </c>
      <c r="B51" s="45">
        <v>12.08</v>
      </c>
      <c r="C51" s="45">
        <v>11.47</v>
      </c>
      <c r="D51" s="45">
        <v>10.88</v>
      </c>
      <c r="E51" s="45">
        <v>10.3</v>
      </c>
    </row>
    <row r="52" spans="1:5" x14ac:dyDescent="0.25">
      <c r="A52" s="44">
        <v>43</v>
      </c>
      <c r="B52" s="45">
        <v>12.3</v>
      </c>
      <c r="C52" s="45">
        <v>11.68</v>
      </c>
      <c r="D52" s="45">
        <v>11.07</v>
      </c>
      <c r="E52" s="45">
        <v>10.49</v>
      </c>
    </row>
    <row r="53" spans="1:5" x14ac:dyDescent="0.25">
      <c r="A53" s="44">
        <v>44</v>
      </c>
      <c r="B53" s="45">
        <v>12.52</v>
      </c>
      <c r="C53" s="45">
        <v>11.89</v>
      </c>
      <c r="D53" s="45">
        <v>11.27</v>
      </c>
      <c r="E53" s="45">
        <v>10.67</v>
      </c>
    </row>
    <row r="54" spans="1:5" x14ac:dyDescent="0.25">
      <c r="A54" s="44">
        <v>45</v>
      </c>
      <c r="B54" s="45">
        <v>12.75</v>
      </c>
      <c r="C54" s="45">
        <v>12.1</v>
      </c>
      <c r="D54" s="45">
        <v>11.47</v>
      </c>
      <c r="E54" s="45">
        <v>10.86</v>
      </c>
    </row>
    <row r="55" spans="1:5" x14ac:dyDescent="0.25">
      <c r="A55" s="44">
        <v>46</v>
      </c>
      <c r="B55" s="45">
        <v>12.98</v>
      </c>
      <c r="C55" s="45">
        <v>12.32</v>
      </c>
      <c r="D55" s="45">
        <v>11.68</v>
      </c>
      <c r="E55" s="45">
        <v>11.05</v>
      </c>
    </row>
    <row r="56" spans="1:5" x14ac:dyDescent="0.25">
      <c r="A56" s="44">
        <v>47</v>
      </c>
      <c r="B56" s="45">
        <v>13.22</v>
      </c>
      <c r="C56" s="45">
        <v>12.54</v>
      </c>
      <c r="D56" s="45">
        <v>11.89</v>
      </c>
      <c r="E56" s="45">
        <v>11.25</v>
      </c>
    </row>
    <row r="57" spans="1:5" x14ac:dyDescent="0.25">
      <c r="A57" s="44">
        <v>48</v>
      </c>
      <c r="B57" s="45">
        <v>13.46</v>
      </c>
      <c r="C57" s="45">
        <v>12.77</v>
      </c>
      <c r="D57" s="45">
        <v>12.11</v>
      </c>
      <c r="E57" s="45">
        <v>11.45</v>
      </c>
    </row>
    <row r="58" spans="1:5" x14ac:dyDescent="0.25">
      <c r="A58" s="44">
        <v>49</v>
      </c>
      <c r="B58" s="45">
        <v>13.71</v>
      </c>
      <c r="C58" s="45">
        <v>13.01</v>
      </c>
      <c r="D58" s="45">
        <v>12.33</v>
      </c>
      <c r="E58" s="45">
        <v>11.66</v>
      </c>
    </row>
    <row r="59" spans="1:5" x14ac:dyDescent="0.25">
      <c r="A59" s="44">
        <v>50</v>
      </c>
      <c r="B59" s="45">
        <v>13.96</v>
      </c>
      <c r="C59" s="45">
        <v>13.25</v>
      </c>
      <c r="D59" s="45">
        <v>12.55</v>
      </c>
      <c r="E59" s="45">
        <v>11.87</v>
      </c>
    </row>
    <row r="60" spans="1:5" x14ac:dyDescent="0.25">
      <c r="A60" s="44">
        <v>51</v>
      </c>
      <c r="B60" s="45">
        <v>14.22</v>
      </c>
      <c r="C60" s="45">
        <v>13.49</v>
      </c>
      <c r="D60" s="45">
        <v>12.78</v>
      </c>
      <c r="E60" s="45">
        <v>12.09</v>
      </c>
    </row>
    <row r="61" spans="1:5" x14ac:dyDescent="0.25">
      <c r="A61" s="44">
        <v>52</v>
      </c>
      <c r="B61" s="45">
        <v>14.49</v>
      </c>
      <c r="C61" s="45">
        <v>13.74</v>
      </c>
      <c r="D61" s="45">
        <v>13.02</v>
      </c>
      <c r="E61" s="45">
        <v>12.31</v>
      </c>
    </row>
    <row r="62" spans="1:5" x14ac:dyDescent="0.25">
      <c r="A62" s="44">
        <v>53</v>
      </c>
      <c r="B62" s="45">
        <v>14.76</v>
      </c>
      <c r="C62" s="45">
        <v>14</v>
      </c>
      <c r="D62" s="45">
        <v>13.26</v>
      </c>
      <c r="E62" s="45">
        <v>12.54</v>
      </c>
    </row>
    <row r="63" spans="1:5" x14ac:dyDescent="0.25">
      <c r="A63" s="44">
        <v>54</v>
      </c>
      <c r="B63" s="45">
        <v>15.04</v>
      </c>
      <c r="C63" s="45">
        <v>14.26</v>
      </c>
      <c r="D63" s="45">
        <v>13.51</v>
      </c>
      <c r="E63" s="45">
        <v>12.77</v>
      </c>
    </row>
    <row r="64" spans="1:5" x14ac:dyDescent="0.25">
      <c r="A64" s="44">
        <v>55</v>
      </c>
      <c r="B64" s="45">
        <v>15.33</v>
      </c>
      <c r="C64" s="45">
        <v>14.54</v>
      </c>
      <c r="D64" s="45">
        <v>13.76</v>
      </c>
      <c r="E64" s="45">
        <v>13.01</v>
      </c>
    </row>
    <row r="65" spans="1:5" x14ac:dyDescent="0.25">
      <c r="A65" s="44">
        <v>56</v>
      </c>
      <c r="B65" s="45">
        <v>15.63</v>
      </c>
      <c r="C65" s="45">
        <v>14.82</v>
      </c>
      <c r="D65" s="45">
        <v>14.03</v>
      </c>
      <c r="E65" s="45">
        <v>13.26</v>
      </c>
    </row>
    <row r="66" spans="1:5" x14ac:dyDescent="0.25">
      <c r="A66" s="44">
        <v>57</v>
      </c>
      <c r="B66" s="45">
        <v>15.93</v>
      </c>
      <c r="C66" s="45">
        <v>15.11</v>
      </c>
      <c r="D66" s="45">
        <v>14.3</v>
      </c>
      <c r="E66" s="45">
        <v>13.51</v>
      </c>
    </row>
    <row r="67" spans="1:5" x14ac:dyDescent="0.25">
      <c r="A67" s="44">
        <v>58</v>
      </c>
      <c r="B67" s="45">
        <v>16.25</v>
      </c>
      <c r="C67" s="45">
        <v>15.4</v>
      </c>
      <c r="D67" s="45">
        <v>14.58</v>
      </c>
      <c r="E67" s="45">
        <v>13.78</v>
      </c>
    </row>
    <row r="68" spans="1:5" x14ac:dyDescent="0.25">
      <c r="A68" s="44">
        <v>59</v>
      </c>
      <c r="B68" s="45">
        <v>16.579999999999998</v>
      </c>
      <c r="C68" s="45">
        <v>15.71</v>
      </c>
      <c r="D68" s="45">
        <v>14.87</v>
      </c>
      <c r="E68" s="45">
        <v>14.05</v>
      </c>
    </row>
    <row r="69" spans="1:5" x14ac:dyDescent="0.25">
      <c r="A69" s="44">
        <v>60</v>
      </c>
      <c r="B69" s="45">
        <v>16.920000000000002</v>
      </c>
      <c r="C69" s="45">
        <v>16.03</v>
      </c>
      <c r="D69" s="45">
        <v>15.17</v>
      </c>
      <c r="E69" s="45">
        <v>14.33</v>
      </c>
    </row>
    <row r="70" spans="1:5" x14ac:dyDescent="0.25">
      <c r="A70" s="44">
        <v>61</v>
      </c>
      <c r="B70" s="45">
        <v>17.27</v>
      </c>
      <c r="C70" s="45">
        <v>16.37</v>
      </c>
      <c r="D70" s="45">
        <v>15.48</v>
      </c>
      <c r="E70" s="45">
        <v>14.63</v>
      </c>
    </row>
    <row r="71" spans="1:5" x14ac:dyDescent="0.25">
      <c r="A71" s="44">
        <v>62</v>
      </c>
      <c r="B71" s="45">
        <v>17.64</v>
      </c>
      <c r="C71" s="45">
        <v>16.71</v>
      </c>
      <c r="D71" s="45">
        <v>15.81</v>
      </c>
      <c r="E71" s="45">
        <v>14.93</v>
      </c>
    </row>
    <row r="72" spans="1:5" x14ac:dyDescent="0.25">
      <c r="A72" s="44">
        <v>63</v>
      </c>
      <c r="B72" s="45">
        <v>18.03</v>
      </c>
      <c r="C72" s="45">
        <v>17.079999999999998</v>
      </c>
      <c r="D72" s="45">
        <v>16.149999999999999</v>
      </c>
      <c r="E72" s="45">
        <v>15.25</v>
      </c>
    </row>
    <row r="73" spans="1:5" x14ac:dyDescent="0.25">
      <c r="A73" s="44">
        <v>64</v>
      </c>
      <c r="B73" s="45">
        <v>18.43</v>
      </c>
      <c r="C73" s="45">
        <v>17.46</v>
      </c>
      <c r="D73" s="45">
        <v>16.510000000000002</v>
      </c>
      <c r="E73" s="45">
        <v>15.59</v>
      </c>
    </row>
    <row r="74" spans="1:5" x14ac:dyDescent="0.25">
      <c r="A74" s="44">
        <v>65</v>
      </c>
      <c r="B74" s="45">
        <v>18.329999999999998</v>
      </c>
      <c r="C74" s="45">
        <v>17.86</v>
      </c>
      <c r="D74" s="45">
        <v>16.89</v>
      </c>
      <c r="E74" s="45">
        <v>15.94</v>
      </c>
    </row>
    <row r="75" spans="1:5" x14ac:dyDescent="0.25">
      <c r="A75" s="44">
        <v>66</v>
      </c>
      <c r="B75" s="45">
        <v>17.73</v>
      </c>
      <c r="C75" s="45">
        <v>17.75</v>
      </c>
      <c r="D75" s="45">
        <v>17.28</v>
      </c>
      <c r="E75" s="45">
        <v>16.309999999999999</v>
      </c>
    </row>
    <row r="76" spans="1:5" x14ac:dyDescent="0.25">
      <c r="A76" s="44">
        <v>67</v>
      </c>
      <c r="B76" s="45">
        <v>17.12</v>
      </c>
      <c r="C76" s="45">
        <v>17.14</v>
      </c>
      <c r="D76" s="45">
        <v>17.170000000000002</v>
      </c>
      <c r="E76" s="45">
        <v>16.7</v>
      </c>
    </row>
    <row r="77" spans="1:5" x14ac:dyDescent="0.25">
      <c r="A77" s="44">
        <v>68</v>
      </c>
      <c r="B77" s="45">
        <v>16.510000000000002</v>
      </c>
      <c r="C77" s="45">
        <v>16.52</v>
      </c>
      <c r="D77" s="45">
        <v>16.55</v>
      </c>
      <c r="E77" s="45">
        <v>16.579999999999998</v>
      </c>
    </row>
    <row r="78" spans="1:5" x14ac:dyDescent="0.25">
      <c r="A78" s="44">
        <v>69</v>
      </c>
      <c r="B78" s="45">
        <v>15.9</v>
      </c>
      <c r="C78" s="45">
        <v>15.91</v>
      </c>
      <c r="D78" s="45">
        <v>15.92</v>
      </c>
      <c r="E78" s="45">
        <v>15.95</v>
      </c>
    </row>
    <row r="79" spans="1:5" x14ac:dyDescent="0.25">
      <c r="A79" s="44">
        <v>70</v>
      </c>
      <c r="B79" s="45">
        <v>15.29</v>
      </c>
      <c r="C79" s="45">
        <v>15.29</v>
      </c>
      <c r="D79" s="45">
        <v>15.3</v>
      </c>
      <c r="E79" s="45">
        <v>15.32</v>
      </c>
    </row>
    <row r="80" spans="1:5" x14ac:dyDescent="0.25">
      <c r="A80" s="44">
        <v>71</v>
      </c>
      <c r="B80" s="45">
        <v>14.68</v>
      </c>
      <c r="C80" s="45">
        <v>14.68</v>
      </c>
      <c r="D80" s="45">
        <v>14.68</v>
      </c>
      <c r="E80" s="45">
        <v>14.69</v>
      </c>
    </row>
    <row r="81" spans="1:5" x14ac:dyDescent="0.25">
      <c r="A81" s="44">
        <v>72</v>
      </c>
      <c r="B81" s="45">
        <v>14.07</v>
      </c>
      <c r="C81" s="45">
        <v>14.07</v>
      </c>
      <c r="D81" s="45">
        <v>14.07</v>
      </c>
      <c r="E81" s="45">
        <v>14.07</v>
      </c>
    </row>
    <row r="82" spans="1:5" x14ac:dyDescent="0.25">
      <c r="A82" s="44">
        <v>73</v>
      </c>
      <c r="B82" s="45">
        <v>13.45</v>
      </c>
      <c r="C82" s="45">
        <v>13.45</v>
      </c>
      <c r="D82" s="45">
        <v>13.45</v>
      </c>
      <c r="E82" s="45">
        <v>13.45</v>
      </c>
    </row>
    <row r="83" spans="1:5" x14ac:dyDescent="0.25">
      <c r="A83" s="44">
        <v>74</v>
      </c>
      <c r="B83" s="45">
        <v>12.84</v>
      </c>
      <c r="C83" s="45">
        <v>12.84</v>
      </c>
      <c r="D83" s="45">
        <v>12.84</v>
      </c>
      <c r="E83" s="45">
        <v>12.84</v>
      </c>
    </row>
    <row r="84" spans="1:5" x14ac:dyDescent="0.25">
      <c r="A84" s="44">
        <v>75</v>
      </c>
      <c r="B84" s="45">
        <v>12.23</v>
      </c>
      <c r="C84" s="45">
        <v>12.23</v>
      </c>
      <c r="D84" s="45">
        <v>12.23</v>
      </c>
      <c r="E84" s="45">
        <v>12.23</v>
      </c>
    </row>
    <row r="85" spans="1:5" x14ac:dyDescent="0.25">
      <c r="A85" s="44">
        <v>76</v>
      </c>
      <c r="B85" s="45">
        <v>11.63</v>
      </c>
      <c r="C85" s="45">
        <v>11.63</v>
      </c>
      <c r="D85" s="45">
        <v>11.63</v>
      </c>
      <c r="E85" s="45">
        <v>11.63</v>
      </c>
    </row>
    <row r="86" spans="1:5" x14ac:dyDescent="0.25">
      <c r="A86" s="44">
        <v>77</v>
      </c>
      <c r="B86" s="45">
        <v>11.03</v>
      </c>
      <c r="C86" s="45">
        <v>11.03</v>
      </c>
      <c r="D86" s="45">
        <v>11.03</v>
      </c>
      <c r="E86" s="45">
        <v>11.03</v>
      </c>
    </row>
    <row r="87" spans="1:5" x14ac:dyDescent="0.25">
      <c r="A87" s="44">
        <v>78</v>
      </c>
      <c r="B87" s="45">
        <v>10.43</v>
      </c>
      <c r="C87" s="45">
        <v>10.43</v>
      </c>
      <c r="D87" s="45">
        <v>10.43</v>
      </c>
      <c r="E87" s="45">
        <v>10.43</v>
      </c>
    </row>
    <row r="88" spans="1:5" x14ac:dyDescent="0.25">
      <c r="A88" s="44">
        <v>79</v>
      </c>
      <c r="B88" s="45">
        <v>9.84</v>
      </c>
      <c r="C88" s="45">
        <v>9.84</v>
      </c>
      <c r="D88" s="45">
        <v>9.84</v>
      </c>
      <c r="E88" s="45">
        <v>9.84</v>
      </c>
    </row>
    <row r="89" spans="1:5" x14ac:dyDescent="0.25">
      <c r="A89" s="44">
        <v>80</v>
      </c>
      <c r="B89" s="45">
        <v>9.24</v>
      </c>
      <c r="C89" s="45">
        <v>9.24</v>
      </c>
      <c r="D89" s="45">
        <v>9.24</v>
      </c>
      <c r="E89" s="45">
        <v>9.24</v>
      </c>
    </row>
    <row r="90" spans="1:5" x14ac:dyDescent="0.25">
      <c r="A90" s="44">
        <v>81</v>
      </c>
      <c r="B90" s="45">
        <v>8.65</v>
      </c>
      <c r="C90" s="45">
        <v>8.65</v>
      </c>
      <c r="D90" s="45">
        <v>8.65</v>
      </c>
      <c r="E90" s="45">
        <v>8.65</v>
      </c>
    </row>
    <row r="91" spans="1:5" x14ac:dyDescent="0.25">
      <c r="A91" s="44">
        <v>82</v>
      </c>
      <c r="B91" s="45">
        <v>8.07</v>
      </c>
      <c r="C91" s="45">
        <v>8.07</v>
      </c>
      <c r="D91" s="45">
        <v>8.07</v>
      </c>
      <c r="E91" s="45">
        <v>8.07</v>
      </c>
    </row>
    <row r="92" spans="1:5" x14ac:dyDescent="0.25">
      <c r="A92" s="44">
        <v>83</v>
      </c>
      <c r="B92" s="45">
        <v>7.5</v>
      </c>
      <c r="C92" s="45">
        <v>7.5</v>
      </c>
      <c r="D92" s="45">
        <v>7.5</v>
      </c>
      <c r="E92" s="45">
        <v>7.5</v>
      </c>
    </row>
    <row r="93" spans="1:5" x14ac:dyDescent="0.25">
      <c r="A93" s="44">
        <v>84</v>
      </c>
      <c r="B93" s="45">
        <v>6.95</v>
      </c>
      <c r="C93" s="45">
        <v>6.95</v>
      </c>
      <c r="D93" s="45">
        <v>6.95</v>
      </c>
      <c r="E93" s="45">
        <v>6.95</v>
      </c>
    </row>
    <row r="94" spans="1:5" x14ac:dyDescent="0.25">
      <c r="A94" s="44">
        <v>85</v>
      </c>
      <c r="B94" s="45">
        <v>6.41</v>
      </c>
      <c r="C94" s="45">
        <v>6.41</v>
      </c>
      <c r="D94" s="45">
        <v>6.41</v>
      </c>
      <c r="E94" s="45">
        <v>6.41</v>
      </c>
    </row>
  </sheetData>
  <sheetProtection algorithmName="SHA-512" hashValue="WTfliEa6/QMXkJHkbw50lnPxW+0KVNC7b72UtzJzdtfoMvBZkZCmkjGZF3bSHnJ0XYrNTFbaVXA6oNS9XN1emA==" saltValue="TJ7VqbmDVgwkoXuMFG/j8Q==" spinCount="100000" sheet="1" objects="1" scenarios="1"/>
  <conditionalFormatting sqref="A6:A21">
    <cfRule type="expression" dxfId="553" priority="11" stopIfTrue="1">
      <formula>MOD(ROW(),2)=0</formula>
    </cfRule>
    <cfRule type="expression" dxfId="552" priority="12" stopIfTrue="1">
      <formula>MOD(ROW(),2)&lt;&gt;0</formula>
    </cfRule>
  </conditionalFormatting>
  <conditionalFormatting sqref="B6:E21">
    <cfRule type="expression" dxfId="551" priority="13" stopIfTrue="1">
      <formula>MOD(ROW(),2)=0</formula>
    </cfRule>
    <cfRule type="expression" dxfId="550" priority="14" stopIfTrue="1">
      <formula>MOD(ROW(),2)&lt;&gt;0</formula>
    </cfRule>
  </conditionalFormatting>
  <conditionalFormatting sqref="A26:A94">
    <cfRule type="expression" dxfId="549" priority="15" stopIfTrue="1">
      <formula>MOD(ROW(),2)=0</formula>
    </cfRule>
    <cfRule type="expression" dxfId="548" priority="16" stopIfTrue="1">
      <formula>MOD(ROW(),2)&lt;&gt;0</formula>
    </cfRule>
  </conditionalFormatting>
  <conditionalFormatting sqref="B26:E26">
    <cfRule type="expression" dxfId="547" priority="17" stopIfTrue="1">
      <formula>MOD(ROW(),2)=0</formula>
    </cfRule>
    <cfRule type="expression" dxfId="546" priority="18" stopIfTrue="1">
      <formula>MOD(ROW(),2)&lt;&gt;0</formula>
    </cfRule>
  </conditionalFormatting>
  <conditionalFormatting sqref="B27:E94">
    <cfRule type="expression" dxfId="545" priority="1" stopIfTrue="1">
      <formula>MOD(ROW(),2)=0</formula>
    </cfRule>
    <cfRule type="expression" dxfId="544" priority="2"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B2DB1-0CFE-4802-9F45-2A62C9CCF19E}">
  <sheetPr codeName="Sheet41"/>
  <dimension ref="A1:E94"/>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Fire_W - Consolidated Factor Spreadsheet</v>
      </c>
    </row>
    <row r="3" spans="1:5" s="1" customFormat="1" ht="15.5" x14ac:dyDescent="0.35">
      <c r="A3" s="30" t="s">
        <v>2</v>
      </c>
      <c r="B3" s="3" t="str">
        <f>TABLE_FACTOR_TYPE_1 &amp; " - x-" &amp; TABLE_SERIES_NUMBER_1</f>
        <v>Pension Credit - x-317</v>
      </c>
    </row>
    <row r="6" spans="1:5" x14ac:dyDescent="0.25">
      <c r="A6" s="41" t="s">
        <v>382</v>
      </c>
      <c r="B6" s="48" t="s">
        <v>383</v>
      </c>
      <c r="C6" s="48"/>
      <c r="D6" s="48"/>
      <c r="E6" s="48"/>
    </row>
    <row r="7" spans="1:5" x14ac:dyDescent="0.25">
      <c r="A7" s="41" t="s">
        <v>384</v>
      </c>
      <c r="B7" s="48" t="s">
        <v>31</v>
      </c>
      <c r="C7" s="48"/>
      <c r="D7" s="48"/>
      <c r="E7" s="48"/>
    </row>
    <row r="8" spans="1:5" x14ac:dyDescent="0.25">
      <c r="A8" s="41" t="s">
        <v>125</v>
      </c>
      <c r="B8" s="48">
        <v>2015</v>
      </c>
      <c r="C8" s="48"/>
      <c r="D8" s="48"/>
      <c r="E8" s="48"/>
    </row>
    <row r="9" spans="1:5" x14ac:dyDescent="0.25">
      <c r="A9" s="41" t="s">
        <v>126</v>
      </c>
      <c r="B9" s="48" t="s">
        <v>205</v>
      </c>
      <c r="C9" s="48"/>
      <c r="D9" s="48"/>
      <c r="E9" s="48"/>
    </row>
    <row r="10" spans="1:5" x14ac:dyDescent="0.25">
      <c r="A10" s="41" t="s">
        <v>6</v>
      </c>
      <c r="B10" s="48" t="s">
        <v>217</v>
      </c>
      <c r="C10" s="48"/>
      <c r="D10" s="48"/>
      <c r="E10" s="48"/>
    </row>
    <row r="11" spans="1:5" x14ac:dyDescent="0.25">
      <c r="A11" s="41" t="s">
        <v>127</v>
      </c>
      <c r="B11" s="48" t="s">
        <v>139</v>
      </c>
      <c r="C11" s="48"/>
      <c r="D11" s="48"/>
      <c r="E11" s="48"/>
    </row>
    <row r="12" spans="1:5" x14ac:dyDescent="0.25">
      <c r="A12" s="41" t="s">
        <v>128</v>
      </c>
      <c r="B12" s="48" t="s">
        <v>140</v>
      </c>
      <c r="C12" s="48"/>
      <c r="D12" s="48"/>
      <c r="E12" s="48"/>
    </row>
    <row r="13" spans="1:5" x14ac:dyDescent="0.25">
      <c r="A13" s="41" t="s">
        <v>385</v>
      </c>
      <c r="B13" s="48" t="s">
        <v>141</v>
      </c>
      <c r="C13" s="48"/>
      <c r="D13" s="48"/>
      <c r="E13" s="48"/>
    </row>
    <row r="14" spans="1:5" x14ac:dyDescent="0.25">
      <c r="A14" s="41" t="s">
        <v>130</v>
      </c>
      <c r="B14" s="48">
        <v>317</v>
      </c>
      <c r="C14" s="48"/>
      <c r="D14" s="48"/>
      <c r="E14" s="48"/>
    </row>
    <row r="15" spans="1:5" x14ac:dyDescent="0.25">
      <c r="A15" s="41" t="s">
        <v>386</v>
      </c>
      <c r="B15" s="48" t="s">
        <v>218</v>
      </c>
      <c r="C15" s="48"/>
      <c r="D15" s="48"/>
      <c r="E15" s="48"/>
    </row>
    <row r="16" spans="1:5" x14ac:dyDescent="0.25">
      <c r="A16" s="41" t="s">
        <v>132</v>
      </c>
      <c r="B16" s="48" t="s">
        <v>219</v>
      </c>
      <c r="C16" s="48"/>
      <c r="D16" s="48"/>
      <c r="E16" s="48"/>
    </row>
    <row r="17" spans="1:5" x14ac:dyDescent="0.25">
      <c r="A17" s="42" t="s">
        <v>387</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388</v>
      </c>
      <c r="B21" s="48" t="s">
        <v>64</v>
      </c>
      <c r="C21" s="48"/>
      <c r="D21" s="48"/>
      <c r="E21" s="48"/>
    </row>
    <row r="23" spans="1:5" x14ac:dyDescent="0.25">
      <c r="A23" s="23" t="str">
        <f>HYPERLINK("#'Factor List'!A1", "Back to Factor List")</f>
        <v>Back to Factor List</v>
      </c>
      <c r="B23" s="23" t="str">
        <f>HYPERLINK("#'Assumptions'!A1", "Assumptions")</f>
        <v>Assumptions</v>
      </c>
    </row>
    <row r="26" spans="1:5" s="59" customFormat="1" ht="13" x14ac:dyDescent="0.25">
      <c r="A26" s="58" t="s">
        <v>389</v>
      </c>
      <c r="B26" s="58" t="s">
        <v>408</v>
      </c>
      <c r="C26" s="58" t="s">
        <v>409</v>
      </c>
      <c r="D26" s="58" t="s">
        <v>410</v>
      </c>
      <c r="E26" s="58" t="s">
        <v>411</v>
      </c>
    </row>
    <row r="27" spans="1:5" x14ac:dyDescent="0.25">
      <c r="A27" s="44">
        <v>18</v>
      </c>
      <c r="B27" s="45">
        <v>7.9</v>
      </c>
      <c r="C27" s="45">
        <v>7.52</v>
      </c>
      <c r="D27" s="45">
        <v>7.15</v>
      </c>
      <c r="E27" s="45">
        <v>6.79</v>
      </c>
    </row>
    <row r="28" spans="1:5" x14ac:dyDescent="0.25">
      <c r="A28" s="44">
        <v>19</v>
      </c>
      <c r="B28" s="45">
        <v>8.0399999999999991</v>
      </c>
      <c r="C28" s="45">
        <v>7.65</v>
      </c>
      <c r="D28" s="45">
        <v>7.28</v>
      </c>
      <c r="E28" s="45">
        <v>6.91</v>
      </c>
    </row>
    <row r="29" spans="1:5" x14ac:dyDescent="0.25">
      <c r="A29" s="44">
        <v>20</v>
      </c>
      <c r="B29" s="45">
        <v>8.18</v>
      </c>
      <c r="C29" s="45">
        <v>7.79</v>
      </c>
      <c r="D29" s="45">
        <v>7.41</v>
      </c>
      <c r="E29" s="45">
        <v>7.03</v>
      </c>
    </row>
    <row r="30" spans="1:5" x14ac:dyDescent="0.25">
      <c r="A30" s="44">
        <v>21</v>
      </c>
      <c r="B30" s="45">
        <v>8.33</v>
      </c>
      <c r="C30" s="45">
        <v>7.93</v>
      </c>
      <c r="D30" s="45">
        <v>7.54</v>
      </c>
      <c r="E30" s="45">
        <v>7.15</v>
      </c>
    </row>
    <row r="31" spans="1:5" x14ac:dyDescent="0.25">
      <c r="A31" s="44">
        <v>22</v>
      </c>
      <c r="B31" s="45">
        <v>8.48</v>
      </c>
      <c r="C31" s="45">
        <v>8.07</v>
      </c>
      <c r="D31" s="45">
        <v>7.67</v>
      </c>
      <c r="E31" s="45">
        <v>7.28</v>
      </c>
    </row>
    <row r="32" spans="1:5" x14ac:dyDescent="0.25">
      <c r="A32" s="44">
        <v>23</v>
      </c>
      <c r="B32" s="45">
        <v>8.6300000000000008</v>
      </c>
      <c r="C32" s="45">
        <v>8.2100000000000009</v>
      </c>
      <c r="D32" s="45">
        <v>7.81</v>
      </c>
      <c r="E32" s="45">
        <v>7.41</v>
      </c>
    </row>
    <row r="33" spans="1:5" x14ac:dyDescent="0.25">
      <c r="A33" s="44">
        <v>24</v>
      </c>
      <c r="B33" s="45">
        <v>8.7899999999999991</v>
      </c>
      <c r="C33" s="45">
        <v>8.36</v>
      </c>
      <c r="D33" s="45">
        <v>7.94</v>
      </c>
      <c r="E33" s="45">
        <v>7.54</v>
      </c>
    </row>
    <row r="34" spans="1:5" x14ac:dyDescent="0.25">
      <c r="A34" s="44">
        <v>25</v>
      </c>
      <c r="B34" s="45">
        <v>8.94</v>
      </c>
      <c r="C34" s="45">
        <v>8.51</v>
      </c>
      <c r="D34" s="45">
        <v>8.08</v>
      </c>
      <c r="E34" s="45">
        <v>7.67</v>
      </c>
    </row>
    <row r="35" spans="1:5" x14ac:dyDescent="0.25">
      <c r="A35" s="44">
        <v>26</v>
      </c>
      <c r="B35" s="45">
        <v>9.1</v>
      </c>
      <c r="C35" s="45">
        <v>8.66</v>
      </c>
      <c r="D35" s="45">
        <v>8.23</v>
      </c>
      <c r="E35" s="45">
        <v>7.8</v>
      </c>
    </row>
    <row r="36" spans="1:5" x14ac:dyDescent="0.25">
      <c r="A36" s="44">
        <v>27</v>
      </c>
      <c r="B36" s="45">
        <v>9.26</v>
      </c>
      <c r="C36" s="45">
        <v>8.81</v>
      </c>
      <c r="D36" s="45">
        <v>8.3699999999999992</v>
      </c>
      <c r="E36" s="45">
        <v>7.94</v>
      </c>
    </row>
    <row r="37" spans="1:5" x14ac:dyDescent="0.25">
      <c r="A37" s="44">
        <v>28</v>
      </c>
      <c r="B37" s="45">
        <v>9.43</v>
      </c>
      <c r="C37" s="45">
        <v>8.9700000000000006</v>
      </c>
      <c r="D37" s="45">
        <v>8.52</v>
      </c>
      <c r="E37" s="45">
        <v>8.08</v>
      </c>
    </row>
    <row r="38" spans="1:5" x14ac:dyDescent="0.25">
      <c r="A38" s="44">
        <v>29</v>
      </c>
      <c r="B38" s="45">
        <v>9.6</v>
      </c>
      <c r="C38" s="45">
        <v>9.1300000000000008</v>
      </c>
      <c r="D38" s="45">
        <v>8.67</v>
      </c>
      <c r="E38" s="45">
        <v>8.2200000000000006</v>
      </c>
    </row>
    <row r="39" spans="1:5" x14ac:dyDescent="0.25">
      <c r="A39" s="44">
        <v>30</v>
      </c>
      <c r="B39" s="45">
        <v>9.77</v>
      </c>
      <c r="C39" s="45">
        <v>9.2899999999999991</v>
      </c>
      <c r="D39" s="45">
        <v>8.82</v>
      </c>
      <c r="E39" s="45">
        <v>8.3699999999999992</v>
      </c>
    </row>
    <row r="40" spans="1:5" x14ac:dyDescent="0.25">
      <c r="A40" s="44">
        <v>31</v>
      </c>
      <c r="B40" s="45">
        <v>9.94</v>
      </c>
      <c r="C40" s="45">
        <v>9.4499999999999993</v>
      </c>
      <c r="D40" s="45">
        <v>8.98</v>
      </c>
      <c r="E40" s="45">
        <v>8.51</v>
      </c>
    </row>
    <row r="41" spans="1:5" x14ac:dyDescent="0.25">
      <c r="A41" s="44">
        <v>32</v>
      </c>
      <c r="B41" s="45">
        <v>10.119999999999999</v>
      </c>
      <c r="C41" s="45">
        <v>9.6199999999999992</v>
      </c>
      <c r="D41" s="45">
        <v>9.14</v>
      </c>
      <c r="E41" s="45">
        <v>8.66</v>
      </c>
    </row>
    <row r="42" spans="1:5" x14ac:dyDescent="0.25">
      <c r="A42" s="44">
        <v>33</v>
      </c>
      <c r="B42" s="45">
        <v>10.3</v>
      </c>
      <c r="C42" s="45">
        <v>9.7899999999999991</v>
      </c>
      <c r="D42" s="45">
        <v>9.3000000000000007</v>
      </c>
      <c r="E42" s="45">
        <v>8.81</v>
      </c>
    </row>
    <row r="43" spans="1:5" x14ac:dyDescent="0.25">
      <c r="A43" s="44">
        <v>34</v>
      </c>
      <c r="B43" s="45">
        <v>10.48</v>
      </c>
      <c r="C43" s="45">
        <v>9.9700000000000006</v>
      </c>
      <c r="D43" s="45">
        <v>9.4600000000000009</v>
      </c>
      <c r="E43" s="45">
        <v>8.9700000000000006</v>
      </c>
    </row>
    <row r="44" spans="1:5" x14ac:dyDescent="0.25">
      <c r="A44" s="44">
        <v>35</v>
      </c>
      <c r="B44" s="45">
        <v>10.67</v>
      </c>
      <c r="C44" s="45">
        <v>10.14</v>
      </c>
      <c r="D44" s="45">
        <v>9.6300000000000008</v>
      </c>
      <c r="E44" s="45">
        <v>9.1199999999999992</v>
      </c>
    </row>
    <row r="45" spans="1:5" x14ac:dyDescent="0.25">
      <c r="A45" s="44">
        <v>36</v>
      </c>
      <c r="B45" s="45">
        <v>10.86</v>
      </c>
      <c r="C45" s="45">
        <v>10.32</v>
      </c>
      <c r="D45" s="45">
        <v>9.8000000000000007</v>
      </c>
      <c r="E45" s="45">
        <v>9.2799999999999994</v>
      </c>
    </row>
    <row r="46" spans="1:5" x14ac:dyDescent="0.25">
      <c r="A46" s="44">
        <v>37</v>
      </c>
      <c r="B46" s="45">
        <v>11.06</v>
      </c>
      <c r="C46" s="45">
        <v>10.51</v>
      </c>
      <c r="D46" s="45">
        <v>9.9700000000000006</v>
      </c>
      <c r="E46" s="45">
        <v>9.4499999999999993</v>
      </c>
    </row>
    <row r="47" spans="1:5" x14ac:dyDescent="0.25">
      <c r="A47" s="44">
        <v>38</v>
      </c>
      <c r="B47" s="45">
        <v>11.25</v>
      </c>
      <c r="C47" s="45">
        <v>10.69</v>
      </c>
      <c r="D47" s="45">
        <v>10.14</v>
      </c>
      <c r="E47" s="45">
        <v>9.61</v>
      </c>
    </row>
    <row r="48" spans="1:5" x14ac:dyDescent="0.25">
      <c r="A48" s="44">
        <v>39</v>
      </c>
      <c r="B48" s="45">
        <v>11.45</v>
      </c>
      <c r="C48" s="45">
        <v>10.88</v>
      </c>
      <c r="D48" s="45">
        <v>10.32</v>
      </c>
      <c r="E48" s="45">
        <v>9.7799999999999994</v>
      </c>
    </row>
    <row r="49" spans="1:5" x14ac:dyDescent="0.25">
      <c r="A49" s="44">
        <v>40</v>
      </c>
      <c r="B49" s="45">
        <v>11.66</v>
      </c>
      <c r="C49" s="45">
        <v>11.08</v>
      </c>
      <c r="D49" s="45">
        <v>10.51</v>
      </c>
      <c r="E49" s="45">
        <v>9.9499999999999993</v>
      </c>
    </row>
    <row r="50" spans="1:5" x14ac:dyDescent="0.25">
      <c r="A50" s="44">
        <v>41</v>
      </c>
      <c r="B50" s="45">
        <v>11.87</v>
      </c>
      <c r="C50" s="45">
        <v>11.27</v>
      </c>
      <c r="D50" s="45">
        <v>10.69</v>
      </c>
      <c r="E50" s="45">
        <v>10.130000000000001</v>
      </c>
    </row>
    <row r="51" spans="1:5" x14ac:dyDescent="0.25">
      <c r="A51" s="44">
        <v>42</v>
      </c>
      <c r="B51" s="45">
        <v>12.08</v>
      </c>
      <c r="C51" s="45">
        <v>11.47</v>
      </c>
      <c r="D51" s="45">
        <v>10.88</v>
      </c>
      <c r="E51" s="45">
        <v>10.3</v>
      </c>
    </row>
    <row r="52" spans="1:5" x14ac:dyDescent="0.25">
      <c r="A52" s="44">
        <v>43</v>
      </c>
      <c r="B52" s="45">
        <v>12.3</v>
      </c>
      <c r="C52" s="45">
        <v>11.68</v>
      </c>
      <c r="D52" s="45">
        <v>11.07</v>
      </c>
      <c r="E52" s="45">
        <v>10.49</v>
      </c>
    </row>
    <row r="53" spans="1:5" x14ac:dyDescent="0.25">
      <c r="A53" s="44">
        <v>44</v>
      </c>
      <c r="B53" s="45">
        <v>12.52</v>
      </c>
      <c r="C53" s="45">
        <v>11.89</v>
      </c>
      <c r="D53" s="45">
        <v>11.27</v>
      </c>
      <c r="E53" s="45">
        <v>10.67</v>
      </c>
    </row>
    <row r="54" spans="1:5" x14ac:dyDescent="0.25">
      <c r="A54" s="44">
        <v>45</v>
      </c>
      <c r="B54" s="45">
        <v>12.75</v>
      </c>
      <c r="C54" s="45">
        <v>12.1</v>
      </c>
      <c r="D54" s="45">
        <v>11.47</v>
      </c>
      <c r="E54" s="45">
        <v>10.86</v>
      </c>
    </row>
    <row r="55" spans="1:5" x14ac:dyDescent="0.25">
      <c r="A55" s="44">
        <v>46</v>
      </c>
      <c r="B55" s="45">
        <v>12.98</v>
      </c>
      <c r="C55" s="45">
        <v>12.32</v>
      </c>
      <c r="D55" s="45">
        <v>11.68</v>
      </c>
      <c r="E55" s="45">
        <v>11.05</v>
      </c>
    </row>
    <row r="56" spans="1:5" x14ac:dyDescent="0.25">
      <c r="A56" s="44">
        <v>47</v>
      </c>
      <c r="B56" s="45">
        <v>13.22</v>
      </c>
      <c r="C56" s="45">
        <v>12.54</v>
      </c>
      <c r="D56" s="45">
        <v>11.89</v>
      </c>
      <c r="E56" s="45">
        <v>11.25</v>
      </c>
    </row>
    <row r="57" spans="1:5" x14ac:dyDescent="0.25">
      <c r="A57" s="44">
        <v>48</v>
      </c>
      <c r="B57" s="45">
        <v>13.46</v>
      </c>
      <c r="C57" s="45">
        <v>12.77</v>
      </c>
      <c r="D57" s="45">
        <v>12.11</v>
      </c>
      <c r="E57" s="45">
        <v>11.45</v>
      </c>
    </row>
    <row r="58" spans="1:5" x14ac:dyDescent="0.25">
      <c r="A58" s="44">
        <v>49</v>
      </c>
      <c r="B58" s="45">
        <v>13.71</v>
      </c>
      <c r="C58" s="45">
        <v>13.01</v>
      </c>
      <c r="D58" s="45">
        <v>12.33</v>
      </c>
      <c r="E58" s="45">
        <v>11.66</v>
      </c>
    </row>
    <row r="59" spans="1:5" x14ac:dyDescent="0.25">
      <c r="A59" s="44">
        <v>50</v>
      </c>
      <c r="B59" s="45">
        <v>13.96</v>
      </c>
      <c r="C59" s="45">
        <v>13.25</v>
      </c>
      <c r="D59" s="45">
        <v>12.55</v>
      </c>
      <c r="E59" s="45">
        <v>11.87</v>
      </c>
    </row>
    <row r="60" spans="1:5" x14ac:dyDescent="0.25">
      <c r="A60" s="44">
        <v>51</v>
      </c>
      <c r="B60" s="45">
        <v>14.22</v>
      </c>
      <c r="C60" s="45">
        <v>13.49</v>
      </c>
      <c r="D60" s="45">
        <v>12.78</v>
      </c>
      <c r="E60" s="45">
        <v>12.09</v>
      </c>
    </row>
    <row r="61" spans="1:5" x14ac:dyDescent="0.25">
      <c r="A61" s="44">
        <v>52</v>
      </c>
      <c r="B61" s="45">
        <v>14.49</v>
      </c>
      <c r="C61" s="45">
        <v>13.74</v>
      </c>
      <c r="D61" s="45">
        <v>13.02</v>
      </c>
      <c r="E61" s="45">
        <v>12.31</v>
      </c>
    </row>
    <row r="62" spans="1:5" x14ac:dyDescent="0.25">
      <c r="A62" s="44">
        <v>53</v>
      </c>
      <c r="B62" s="45">
        <v>14.76</v>
      </c>
      <c r="C62" s="45">
        <v>14</v>
      </c>
      <c r="D62" s="45">
        <v>13.26</v>
      </c>
      <c r="E62" s="45">
        <v>12.54</v>
      </c>
    </row>
    <row r="63" spans="1:5" x14ac:dyDescent="0.25">
      <c r="A63" s="44">
        <v>54</v>
      </c>
      <c r="B63" s="45">
        <v>15.04</v>
      </c>
      <c r="C63" s="45">
        <v>14.26</v>
      </c>
      <c r="D63" s="45">
        <v>13.51</v>
      </c>
      <c r="E63" s="45">
        <v>12.77</v>
      </c>
    </row>
    <row r="64" spans="1:5" x14ac:dyDescent="0.25">
      <c r="A64" s="44">
        <v>55</v>
      </c>
      <c r="B64" s="45">
        <v>15.33</v>
      </c>
      <c r="C64" s="45">
        <v>14.54</v>
      </c>
      <c r="D64" s="45">
        <v>13.76</v>
      </c>
      <c r="E64" s="45">
        <v>13.01</v>
      </c>
    </row>
    <row r="65" spans="1:5" x14ac:dyDescent="0.25">
      <c r="A65" s="44">
        <v>56</v>
      </c>
      <c r="B65" s="45">
        <v>15.63</v>
      </c>
      <c r="C65" s="45">
        <v>14.82</v>
      </c>
      <c r="D65" s="45">
        <v>14.03</v>
      </c>
      <c r="E65" s="45">
        <v>13.26</v>
      </c>
    </row>
    <row r="66" spans="1:5" x14ac:dyDescent="0.25">
      <c r="A66" s="44">
        <v>57</v>
      </c>
      <c r="B66" s="45">
        <v>15.93</v>
      </c>
      <c r="C66" s="45">
        <v>15.11</v>
      </c>
      <c r="D66" s="45">
        <v>14.3</v>
      </c>
      <c r="E66" s="45">
        <v>13.51</v>
      </c>
    </row>
    <row r="67" spans="1:5" x14ac:dyDescent="0.25">
      <c r="A67" s="44">
        <v>58</v>
      </c>
      <c r="B67" s="45">
        <v>16.25</v>
      </c>
      <c r="C67" s="45">
        <v>15.4</v>
      </c>
      <c r="D67" s="45">
        <v>14.58</v>
      </c>
      <c r="E67" s="45">
        <v>13.78</v>
      </c>
    </row>
    <row r="68" spans="1:5" x14ac:dyDescent="0.25">
      <c r="A68" s="44">
        <v>59</v>
      </c>
      <c r="B68" s="45">
        <v>16.579999999999998</v>
      </c>
      <c r="C68" s="45">
        <v>15.71</v>
      </c>
      <c r="D68" s="45">
        <v>14.87</v>
      </c>
      <c r="E68" s="45">
        <v>14.05</v>
      </c>
    </row>
    <row r="69" spans="1:5" x14ac:dyDescent="0.25">
      <c r="A69" s="44">
        <v>60</v>
      </c>
      <c r="B69" s="45">
        <v>16.920000000000002</v>
      </c>
      <c r="C69" s="45">
        <v>16.03</v>
      </c>
      <c r="D69" s="45">
        <v>15.17</v>
      </c>
      <c r="E69" s="45">
        <v>14.33</v>
      </c>
    </row>
    <row r="70" spans="1:5" x14ac:dyDescent="0.25">
      <c r="A70" s="44">
        <v>61</v>
      </c>
      <c r="B70" s="45">
        <v>17.27</v>
      </c>
      <c r="C70" s="45">
        <v>16.37</v>
      </c>
      <c r="D70" s="45">
        <v>15.48</v>
      </c>
      <c r="E70" s="45">
        <v>14.63</v>
      </c>
    </row>
    <row r="71" spans="1:5" x14ac:dyDescent="0.25">
      <c r="A71" s="44">
        <v>62</v>
      </c>
      <c r="B71" s="45">
        <v>17.64</v>
      </c>
      <c r="C71" s="45">
        <v>16.71</v>
      </c>
      <c r="D71" s="45">
        <v>15.81</v>
      </c>
      <c r="E71" s="45">
        <v>14.93</v>
      </c>
    </row>
    <row r="72" spans="1:5" x14ac:dyDescent="0.25">
      <c r="A72" s="44">
        <v>63</v>
      </c>
      <c r="B72" s="45">
        <v>18.03</v>
      </c>
      <c r="C72" s="45">
        <v>17.079999999999998</v>
      </c>
      <c r="D72" s="45">
        <v>16.149999999999999</v>
      </c>
      <c r="E72" s="45">
        <v>15.25</v>
      </c>
    </row>
    <row r="73" spans="1:5" x14ac:dyDescent="0.25">
      <c r="A73" s="44">
        <v>64</v>
      </c>
      <c r="B73" s="45">
        <v>18.43</v>
      </c>
      <c r="C73" s="45">
        <v>17.46</v>
      </c>
      <c r="D73" s="45">
        <v>16.510000000000002</v>
      </c>
      <c r="E73" s="45">
        <v>15.59</v>
      </c>
    </row>
    <row r="74" spans="1:5" x14ac:dyDescent="0.25">
      <c r="A74" s="44">
        <v>65</v>
      </c>
      <c r="B74" s="45">
        <v>18.329999999999998</v>
      </c>
      <c r="C74" s="45">
        <v>17.86</v>
      </c>
      <c r="D74" s="45">
        <v>16.89</v>
      </c>
      <c r="E74" s="45">
        <v>15.94</v>
      </c>
    </row>
    <row r="75" spans="1:5" x14ac:dyDescent="0.25">
      <c r="A75" s="44">
        <v>66</v>
      </c>
      <c r="B75" s="45">
        <v>17.73</v>
      </c>
      <c r="C75" s="45">
        <v>17.75</v>
      </c>
      <c r="D75" s="45">
        <v>17.28</v>
      </c>
      <c r="E75" s="45">
        <v>16.309999999999999</v>
      </c>
    </row>
    <row r="76" spans="1:5" x14ac:dyDescent="0.25">
      <c r="A76" s="44">
        <v>67</v>
      </c>
      <c r="B76" s="45">
        <v>17.12</v>
      </c>
      <c r="C76" s="45">
        <v>17.14</v>
      </c>
      <c r="D76" s="45">
        <v>17.170000000000002</v>
      </c>
      <c r="E76" s="45">
        <v>16.7</v>
      </c>
    </row>
    <row r="77" spans="1:5" x14ac:dyDescent="0.25">
      <c r="A77" s="44">
        <v>68</v>
      </c>
      <c r="B77" s="45">
        <v>16.510000000000002</v>
      </c>
      <c r="C77" s="45">
        <v>16.52</v>
      </c>
      <c r="D77" s="45">
        <v>16.55</v>
      </c>
      <c r="E77" s="45">
        <v>16.579999999999998</v>
      </c>
    </row>
    <row r="78" spans="1:5" x14ac:dyDescent="0.25">
      <c r="A78" s="44">
        <v>69</v>
      </c>
      <c r="B78" s="45">
        <v>15.9</v>
      </c>
      <c r="C78" s="45">
        <v>15.91</v>
      </c>
      <c r="D78" s="45">
        <v>15.92</v>
      </c>
      <c r="E78" s="45">
        <v>15.95</v>
      </c>
    </row>
    <row r="79" spans="1:5" x14ac:dyDescent="0.25">
      <c r="A79" s="44">
        <v>70</v>
      </c>
      <c r="B79" s="45">
        <v>15.29</v>
      </c>
      <c r="C79" s="45">
        <v>15.29</v>
      </c>
      <c r="D79" s="45">
        <v>15.3</v>
      </c>
      <c r="E79" s="45">
        <v>15.32</v>
      </c>
    </row>
    <row r="80" spans="1:5" x14ac:dyDescent="0.25">
      <c r="A80" s="44">
        <v>71</v>
      </c>
      <c r="B80" s="45">
        <v>14.68</v>
      </c>
      <c r="C80" s="45">
        <v>14.68</v>
      </c>
      <c r="D80" s="45">
        <v>14.68</v>
      </c>
      <c r="E80" s="45">
        <v>14.69</v>
      </c>
    </row>
    <row r="81" spans="1:5" x14ac:dyDescent="0.25">
      <c r="A81" s="44">
        <v>72</v>
      </c>
      <c r="B81" s="45">
        <v>14.07</v>
      </c>
      <c r="C81" s="45">
        <v>14.07</v>
      </c>
      <c r="D81" s="45">
        <v>14.07</v>
      </c>
      <c r="E81" s="45">
        <v>14.07</v>
      </c>
    </row>
    <row r="82" spans="1:5" x14ac:dyDescent="0.25">
      <c r="A82" s="44">
        <v>73</v>
      </c>
      <c r="B82" s="45">
        <v>13.45</v>
      </c>
      <c r="C82" s="45">
        <v>13.45</v>
      </c>
      <c r="D82" s="45">
        <v>13.45</v>
      </c>
      <c r="E82" s="45">
        <v>13.45</v>
      </c>
    </row>
    <row r="83" spans="1:5" x14ac:dyDescent="0.25">
      <c r="A83" s="44">
        <v>74</v>
      </c>
      <c r="B83" s="45">
        <v>12.84</v>
      </c>
      <c r="C83" s="45">
        <v>12.84</v>
      </c>
      <c r="D83" s="45">
        <v>12.84</v>
      </c>
      <c r="E83" s="45">
        <v>12.84</v>
      </c>
    </row>
    <row r="84" spans="1:5" x14ac:dyDescent="0.25">
      <c r="A84" s="44">
        <v>75</v>
      </c>
      <c r="B84" s="45">
        <v>12.23</v>
      </c>
      <c r="C84" s="45">
        <v>12.23</v>
      </c>
      <c r="D84" s="45">
        <v>12.23</v>
      </c>
      <c r="E84" s="45">
        <v>12.23</v>
      </c>
    </row>
    <row r="85" spans="1:5" x14ac:dyDescent="0.25">
      <c r="A85" s="44">
        <v>76</v>
      </c>
      <c r="B85" s="45">
        <v>11.63</v>
      </c>
      <c r="C85" s="45">
        <v>11.63</v>
      </c>
      <c r="D85" s="45">
        <v>11.63</v>
      </c>
      <c r="E85" s="45">
        <v>11.63</v>
      </c>
    </row>
    <row r="86" spans="1:5" x14ac:dyDescent="0.25">
      <c r="A86" s="44">
        <v>77</v>
      </c>
      <c r="B86" s="45">
        <v>11.03</v>
      </c>
      <c r="C86" s="45">
        <v>11.03</v>
      </c>
      <c r="D86" s="45">
        <v>11.03</v>
      </c>
      <c r="E86" s="45">
        <v>11.03</v>
      </c>
    </row>
    <row r="87" spans="1:5" x14ac:dyDescent="0.25">
      <c r="A87" s="44">
        <v>78</v>
      </c>
      <c r="B87" s="45">
        <v>10.43</v>
      </c>
      <c r="C87" s="45">
        <v>10.43</v>
      </c>
      <c r="D87" s="45">
        <v>10.43</v>
      </c>
      <c r="E87" s="45">
        <v>10.43</v>
      </c>
    </row>
    <row r="88" spans="1:5" x14ac:dyDescent="0.25">
      <c r="A88" s="44">
        <v>79</v>
      </c>
      <c r="B88" s="45">
        <v>9.84</v>
      </c>
      <c r="C88" s="45">
        <v>9.84</v>
      </c>
      <c r="D88" s="45">
        <v>9.84</v>
      </c>
      <c r="E88" s="45">
        <v>9.84</v>
      </c>
    </row>
    <row r="89" spans="1:5" x14ac:dyDescent="0.25">
      <c r="A89" s="44">
        <v>80</v>
      </c>
      <c r="B89" s="45">
        <v>9.24</v>
      </c>
      <c r="C89" s="45">
        <v>9.24</v>
      </c>
      <c r="D89" s="45">
        <v>9.24</v>
      </c>
      <c r="E89" s="45">
        <v>9.24</v>
      </c>
    </row>
    <row r="90" spans="1:5" x14ac:dyDescent="0.25">
      <c r="A90" s="44">
        <v>81</v>
      </c>
      <c r="B90" s="45">
        <v>8.65</v>
      </c>
      <c r="C90" s="45">
        <v>8.65</v>
      </c>
      <c r="D90" s="45">
        <v>8.65</v>
      </c>
      <c r="E90" s="45">
        <v>8.65</v>
      </c>
    </row>
    <row r="91" spans="1:5" x14ac:dyDescent="0.25">
      <c r="A91" s="44">
        <v>82</v>
      </c>
      <c r="B91" s="45">
        <v>8.07</v>
      </c>
      <c r="C91" s="45">
        <v>8.07</v>
      </c>
      <c r="D91" s="45">
        <v>8.07</v>
      </c>
      <c r="E91" s="45">
        <v>8.07</v>
      </c>
    </row>
    <row r="92" spans="1:5" x14ac:dyDescent="0.25">
      <c r="A92" s="44">
        <v>83</v>
      </c>
      <c r="B92" s="45">
        <v>7.5</v>
      </c>
      <c r="C92" s="45">
        <v>7.5</v>
      </c>
      <c r="D92" s="45">
        <v>7.5</v>
      </c>
      <c r="E92" s="45">
        <v>7.5</v>
      </c>
    </row>
    <row r="93" spans="1:5" x14ac:dyDescent="0.25">
      <c r="A93" s="44">
        <v>84</v>
      </c>
      <c r="B93" s="45">
        <v>6.95</v>
      </c>
      <c r="C93" s="45">
        <v>6.95</v>
      </c>
      <c r="D93" s="45">
        <v>6.95</v>
      </c>
      <c r="E93" s="45">
        <v>6.95</v>
      </c>
    </row>
    <row r="94" spans="1:5" x14ac:dyDescent="0.25">
      <c r="A94" s="44">
        <v>85</v>
      </c>
      <c r="B94" s="45">
        <v>6.41</v>
      </c>
      <c r="C94" s="45">
        <v>6.41</v>
      </c>
      <c r="D94" s="45">
        <v>6.41</v>
      </c>
      <c r="E94" s="45">
        <v>6.41</v>
      </c>
    </row>
  </sheetData>
  <sheetProtection algorithmName="SHA-512" hashValue="7FIzWyjvNIAkO2rqAaNbbkk1gwsJt7R97Bv/mPBo62I6dVU4ZfhimoUY8NLMBXDUbexi39GDaCFK4W6Aiwe5Hw==" saltValue="CsD/uoe++iQyzFIkq53Npg==" spinCount="100000" sheet="1" objects="1" scenarios="1"/>
  <conditionalFormatting sqref="A6:A21">
    <cfRule type="expression" dxfId="541" priority="11" stopIfTrue="1">
      <formula>MOD(ROW(),2)=0</formula>
    </cfRule>
    <cfRule type="expression" dxfId="540" priority="12" stopIfTrue="1">
      <formula>MOD(ROW(),2)&lt;&gt;0</formula>
    </cfRule>
  </conditionalFormatting>
  <conditionalFormatting sqref="B6:E21">
    <cfRule type="expression" dxfId="539" priority="13" stopIfTrue="1">
      <formula>MOD(ROW(),2)=0</formula>
    </cfRule>
    <cfRule type="expression" dxfId="538" priority="14" stopIfTrue="1">
      <formula>MOD(ROW(),2)&lt;&gt;0</formula>
    </cfRule>
  </conditionalFormatting>
  <conditionalFormatting sqref="A26:A94">
    <cfRule type="expression" dxfId="537" priority="15" stopIfTrue="1">
      <formula>MOD(ROW(),2)=0</formula>
    </cfRule>
    <cfRule type="expression" dxfId="536" priority="16" stopIfTrue="1">
      <formula>MOD(ROW(),2)&lt;&gt;0</formula>
    </cfRule>
  </conditionalFormatting>
  <conditionalFormatting sqref="B26:E26">
    <cfRule type="expression" dxfId="535" priority="17" stopIfTrue="1">
      <formula>MOD(ROW(),2)=0</formula>
    </cfRule>
    <cfRule type="expression" dxfId="534" priority="18" stopIfTrue="1">
      <formula>MOD(ROW(),2)&lt;&gt;0</formula>
    </cfRule>
  </conditionalFormatting>
  <conditionalFormatting sqref="B27:E94">
    <cfRule type="expression" dxfId="533" priority="1" stopIfTrue="1">
      <formula>MOD(ROW(),2)=0</formula>
    </cfRule>
    <cfRule type="expression" dxfId="532" priority="2" stopIfTrue="1">
      <formula>MOD(ROW(),2)&lt;&gt;0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zoomScaleNormal="100" workbookViewId="0">
      <selection activeCell="E23" sqref="E23"/>
    </sheetView>
  </sheetViews>
  <sheetFormatPr defaultColWidth="9.26953125" defaultRowHeight="15.5" x14ac:dyDescent="0.35"/>
  <cols>
    <col min="1" max="1" width="48.54296875" style="4" customWidth="1"/>
    <col min="2" max="3" width="36.54296875" style="4" customWidth="1"/>
    <col min="4" max="16384" width="9.26953125" style="1"/>
  </cols>
  <sheetData>
    <row r="1" spans="1:3" s="21" customFormat="1" ht="20" x14ac:dyDescent="0.4">
      <c r="A1" s="20" t="s">
        <v>0</v>
      </c>
    </row>
    <row r="2" spans="1:3" s="21" customFormat="1" x14ac:dyDescent="0.35">
      <c r="A2" s="25" t="s">
        <v>1</v>
      </c>
      <c r="B2" s="3" t="str">
        <f>wb_title</f>
        <v>Fire_W - Consolidated Factor Spreadsheet</v>
      </c>
    </row>
    <row r="3" spans="1:3" s="21" customFormat="1" x14ac:dyDescent="0.35">
      <c r="A3" s="25" t="s">
        <v>2</v>
      </c>
      <c r="B3" s="22" t="s">
        <v>11</v>
      </c>
    </row>
    <row r="4" spans="1:3" s="33" customFormat="1" ht="12.5" x14ac:dyDescent="0.25">
      <c r="A4" s="36"/>
      <c r="B4" s="36"/>
      <c r="C4" s="36"/>
    </row>
    <row r="5" spans="1:3" s="33" customFormat="1" ht="12.5" x14ac:dyDescent="0.25">
      <c r="A5" s="36"/>
      <c r="B5" s="36"/>
      <c r="C5" s="36"/>
    </row>
    <row r="6" spans="1:3" s="33" customFormat="1" ht="13" x14ac:dyDescent="0.3">
      <c r="A6" s="38" t="s">
        <v>63</v>
      </c>
      <c r="B6" s="38" t="s">
        <v>64</v>
      </c>
      <c r="C6" s="38" t="s">
        <v>65</v>
      </c>
    </row>
    <row r="7" spans="1:3" s="33" customFormat="1" ht="12.5" x14ac:dyDescent="0.25">
      <c r="A7" s="36" t="s">
        <v>66</v>
      </c>
      <c r="B7" s="36" t="s">
        <v>67</v>
      </c>
      <c r="C7" s="36" t="s">
        <v>68</v>
      </c>
    </row>
    <row r="8" spans="1:3" s="33" customFormat="1" ht="12.5" x14ac:dyDescent="0.25">
      <c r="A8" s="36" t="s">
        <v>69</v>
      </c>
      <c r="B8" s="36" t="s">
        <v>70</v>
      </c>
      <c r="C8" s="36" t="s">
        <v>71</v>
      </c>
    </row>
    <row r="9" spans="1:3" s="33" customFormat="1" ht="12.5" x14ac:dyDescent="0.25">
      <c r="A9" s="36" t="s">
        <v>72</v>
      </c>
      <c r="B9" s="36" t="s">
        <v>73</v>
      </c>
      <c r="C9" s="36" t="s">
        <v>74</v>
      </c>
    </row>
    <row r="10" spans="1:3" s="33" customFormat="1" ht="12.5" x14ac:dyDescent="0.25">
      <c r="A10" s="36" t="s">
        <v>75</v>
      </c>
      <c r="B10" s="36" t="s">
        <v>67</v>
      </c>
      <c r="C10" s="36" t="s">
        <v>67</v>
      </c>
    </row>
    <row r="11" spans="1:3" s="33" customFormat="1" ht="12.5" x14ac:dyDescent="0.25">
      <c r="A11" s="36" t="s">
        <v>76</v>
      </c>
      <c r="B11" s="36" t="s">
        <v>77</v>
      </c>
      <c r="C11" s="36" t="s">
        <v>78</v>
      </c>
    </row>
    <row r="12" spans="1:3" s="33" customFormat="1" ht="25" x14ac:dyDescent="0.25">
      <c r="A12" s="36" t="s">
        <v>79</v>
      </c>
      <c r="B12" s="36" t="s">
        <v>80</v>
      </c>
      <c r="C12" s="36" t="s">
        <v>81</v>
      </c>
    </row>
    <row r="13" spans="1:3" s="33" customFormat="1" ht="12.5" x14ac:dyDescent="0.25">
      <c r="A13" s="36" t="s">
        <v>82</v>
      </c>
      <c r="B13" s="36" t="s">
        <v>83</v>
      </c>
      <c r="C13" s="36" t="s">
        <v>83</v>
      </c>
    </row>
    <row r="14" spans="1:3" s="33" customFormat="1" ht="12.5" x14ac:dyDescent="0.25">
      <c r="A14" s="36" t="s">
        <v>84</v>
      </c>
      <c r="B14" s="36" t="s">
        <v>85</v>
      </c>
      <c r="C14" s="36" t="s">
        <v>85</v>
      </c>
    </row>
    <row r="15" spans="1:3" s="33" customFormat="1" ht="12.5" x14ac:dyDescent="0.25">
      <c r="A15" s="36" t="s">
        <v>86</v>
      </c>
      <c r="B15" s="36" t="s">
        <v>87</v>
      </c>
      <c r="C15" s="36" t="s">
        <v>87</v>
      </c>
    </row>
    <row r="16" spans="1:3" s="33" customFormat="1" ht="12.5" x14ac:dyDescent="0.25">
      <c r="A16" s="36" t="s">
        <v>88</v>
      </c>
      <c r="B16" s="36" t="s">
        <v>85</v>
      </c>
      <c r="C16" s="36" t="s">
        <v>85</v>
      </c>
    </row>
    <row r="17" spans="1:3" s="33" customFormat="1" ht="12.5" x14ac:dyDescent="0.25">
      <c r="A17" s="36" t="s">
        <v>89</v>
      </c>
      <c r="B17" s="36" t="s">
        <v>90</v>
      </c>
      <c r="C17" s="36" t="s">
        <v>90</v>
      </c>
    </row>
    <row r="18" spans="1:3" s="33" customFormat="1" ht="12.5" x14ac:dyDescent="0.25">
      <c r="A18" s="36" t="s">
        <v>91</v>
      </c>
      <c r="B18" s="36" t="s">
        <v>92</v>
      </c>
      <c r="C18" s="36" t="s">
        <v>92</v>
      </c>
    </row>
    <row r="19" spans="1:3" s="33" customFormat="1" ht="12.5" x14ac:dyDescent="0.25">
      <c r="A19" s="36" t="s">
        <v>93</v>
      </c>
      <c r="B19" s="36" t="s">
        <v>94</v>
      </c>
      <c r="C19" s="36" t="s">
        <v>94</v>
      </c>
    </row>
    <row r="20" spans="1:3" s="33" customFormat="1" ht="12.5" x14ac:dyDescent="0.25">
      <c r="A20" s="36" t="s">
        <v>95</v>
      </c>
      <c r="B20" s="36" t="s">
        <v>94</v>
      </c>
      <c r="C20" s="36" t="s">
        <v>94</v>
      </c>
    </row>
    <row r="21" spans="1:3" s="33" customFormat="1" ht="12.5" x14ac:dyDescent="0.25">
      <c r="A21" s="36" t="s">
        <v>96</v>
      </c>
      <c r="B21" s="36" t="s">
        <v>90</v>
      </c>
      <c r="C21" s="36" t="s">
        <v>90</v>
      </c>
    </row>
    <row r="22" spans="1:3" s="33" customFormat="1" ht="12.5" x14ac:dyDescent="0.25">
      <c r="A22" s="36" t="s">
        <v>97</v>
      </c>
      <c r="B22" s="36" t="s">
        <v>98</v>
      </c>
      <c r="C22" s="36" t="s">
        <v>98</v>
      </c>
    </row>
    <row r="23" spans="1:3" s="33" customFormat="1" ht="25" x14ac:dyDescent="0.25">
      <c r="A23" s="36" t="s">
        <v>99</v>
      </c>
      <c r="B23" s="36" t="s">
        <v>100</v>
      </c>
      <c r="C23" s="36" t="s">
        <v>101</v>
      </c>
    </row>
    <row r="24" spans="1:3" s="33" customFormat="1" ht="12.5" x14ac:dyDescent="0.25">
      <c r="A24" s="36" t="s">
        <v>102</v>
      </c>
      <c r="B24" s="36">
        <v>2028</v>
      </c>
      <c r="C24" s="36">
        <v>2024</v>
      </c>
    </row>
    <row r="25" spans="1:3" s="33" customFormat="1" ht="25" x14ac:dyDescent="0.25">
      <c r="A25" s="36" t="s">
        <v>103</v>
      </c>
      <c r="B25" s="36" t="s">
        <v>104</v>
      </c>
      <c r="C25" s="36" t="s">
        <v>104</v>
      </c>
    </row>
    <row r="26" spans="1:3" s="33" customFormat="1" ht="12.5" x14ac:dyDescent="0.25">
      <c r="A26" s="36" t="s">
        <v>105</v>
      </c>
      <c r="B26" s="36" t="s">
        <v>87</v>
      </c>
      <c r="C26" s="36" t="s">
        <v>87</v>
      </c>
    </row>
    <row r="27" spans="1:3" s="33" customFormat="1" ht="12.5" x14ac:dyDescent="0.25">
      <c r="A27" s="36" t="s">
        <v>106</v>
      </c>
      <c r="B27" s="36" t="s">
        <v>87</v>
      </c>
      <c r="C27" s="36" t="s">
        <v>87</v>
      </c>
    </row>
    <row r="28" spans="1:3" s="33" customFormat="1" ht="12.5" x14ac:dyDescent="0.25">
      <c r="A28" s="36" t="s">
        <v>107</v>
      </c>
      <c r="B28" s="36" t="s">
        <v>108</v>
      </c>
      <c r="C28" s="36" t="s">
        <v>108</v>
      </c>
    </row>
    <row r="29" spans="1:3" s="33" customFormat="1" ht="75" x14ac:dyDescent="0.25">
      <c r="A29" s="36" t="s">
        <v>109</v>
      </c>
      <c r="B29" s="36" t="s">
        <v>110</v>
      </c>
      <c r="C29" s="36" t="s">
        <v>110</v>
      </c>
    </row>
    <row r="30" spans="1:3" s="33" customFormat="1" ht="25" x14ac:dyDescent="0.25">
      <c r="A30" s="36" t="s">
        <v>111</v>
      </c>
      <c r="B30" s="36" t="s">
        <v>112</v>
      </c>
      <c r="C30" s="36" t="s">
        <v>112</v>
      </c>
    </row>
    <row r="31" spans="1:3" s="33" customFormat="1" ht="12.5" x14ac:dyDescent="0.25">
      <c r="A31" s="36" t="s">
        <v>113</v>
      </c>
      <c r="B31" s="36" t="s">
        <v>114</v>
      </c>
      <c r="C31" s="36" t="s">
        <v>114</v>
      </c>
    </row>
    <row r="32" spans="1:3" s="33" customFormat="1" ht="12.5" x14ac:dyDescent="0.25">
      <c r="A32" s="36" t="s">
        <v>115</v>
      </c>
      <c r="B32" s="36" t="s">
        <v>114</v>
      </c>
      <c r="C32" s="36" t="s">
        <v>114</v>
      </c>
    </row>
    <row r="33" spans="1:3" s="33" customFormat="1" ht="12.5" x14ac:dyDescent="0.25">
      <c r="A33" s="36" t="s">
        <v>116</v>
      </c>
      <c r="B33" s="36" t="s">
        <v>87</v>
      </c>
      <c r="C33" s="36" t="s">
        <v>87</v>
      </c>
    </row>
    <row r="34" spans="1:3" s="33" customFormat="1" ht="75" x14ac:dyDescent="0.25">
      <c r="A34" s="36" t="s">
        <v>117</v>
      </c>
      <c r="B34" s="36" t="s">
        <v>118</v>
      </c>
      <c r="C34" s="36" t="s">
        <v>118</v>
      </c>
    </row>
    <row r="35" spans="1:3" s="33" customFormat="1" ht="12.5" x14ac:dyDescent="0.25">
      <c r="A35" s="36" t="s">
        <v>119</v>
      </c>
      <c r="B35" s="36" t="s">
        <v>120</v>
      </c>
      <c r="C35" s="36" t="s">
        <v>120</v>
      </c>
    </row>
    <row r="36" spans="1:3" s="33" customFormat="1" ht="12.5" x14ac:dyDescent="0.25">
      <c r="A36" s="36" t="s">
        <v>121</v>
      </c>
      <c r="B36" s="36" t="s">
        <v>87</v>
      </c>
      <c r="C36" s="36" t="s">
        <v>87</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2A49-CE16-4561-AADD-3EA12C923D1A}">
  <sheetPr codeName="Sheet42"/>
  <dimension ref="A1:K38"/>
  <sheetViews>
    <sheetView showGridLines="0" workbookViewId="0">
      <selection activeCell="A6" sqref="A6"/>
    </sheetView>
  </sheetViews>
  <sheetFormatPr defaultRowHeight="12.5" x14ac:dyDescent="0.25"/>
  <cols>
    <col min="1" max="1" width="31.7265625" customWidth="1"/>
    <col min="2" max="11" width="22.7265625" customWidth="1"/>
  </cols>
  <sheetData>
    <row r="1" spans="1:11" s="1" customFormat="1" ht="20" x14ac:dyDescent="0.4">
      <c r="A1" s="2" t="s">
        <v>0</v>
      </c>
    </row>
    <row r="2" spans="1:11" s="1" customFormat="1" ht="15.5" x14ac:dyDescent="0.35">
      <c r="A2" s="30" t="s">
        <v>1</v>
      </c>
      <c r="B2" s="3" t="str">
        <f>wb_title</f>
        <v>Fire_W - Consolidated Factor Spreadsheet</v>
      </c>
    </row>
    <row r="3" spans="1:11" s="1" customFormat="1" ht="15.5" x14ac:dyDescent="0.35">
      <c r="A3" s="30" t="s">
        <v>2</v>
      </c>
      <c r="B3" s="3" t="str">
        <f>TABLE_FACTOR_TYPE_1 &amp; " - x-" &amp; TABLE_SERIES_NUMBER_1</f>
        <v>Pension Debit - x-318</v>
      </c>
    </row>
    <row r="6" spans="1:11" x14ac:dyDescent="0.25">
      <c r="A6" s="41" t="s">
        <v>382</v>
      </c>
      <c r="B6" s="48" t="s">
        <v>383</v>
      </c>
      <c r="C6" s="48"/>
      <c r="D6" s="48"/>
      <c r="E6" s="48"/>
      <c r="F6" s="48"/>
      <c r="G6" s="48"/>
      <c r="H6" s="48"/>
      <c r="I6" s="48"/>
      <c r="J6" s="48"/>
      <c r="K6" s="48"/>
    </row>
    <row r="7" spans="1:11" x14ac:dyDescent="0.25">
      <c r="A7" s="41" t="s">
        <v>384</v>
      </c>
      <c r="B7" s="48" t="s">
        <v>31</v>
      </c>
      <c r="C7" s="48"/>
      <c r="D7" s="48"/>
      <c r="E7" s="48"/>
      <c r="F7" s="48"/>
      <c r="G7" s="48"/>
      <c r="H7" s="48"/>
      <c r="I7" s="48"/>
      <c r="J7" s="48"/>
      <c r="K7" s="48"/>
    </row>
    <row r="8" spans="1:11" x14ac:dyDescent="0.25">
      <c r="A8" s="41" t="s">
        <v>125</v>
      </c>
      <c r="B8" s="48">
        <v>1992</v>
      </c>
      <c r="C8" s="48"/>
      <c r="D8" s="48"/>
      <c r="E8" s="48"/>
      <c r="F8" s="48"/>
      <c r="G8" s="48"/>
      <c r="H8" s="48"/>
      <c r="I8" s="48"/>
      <c r="J8" s="48"/>
      <c r="K8" s="48"/>
    </row>
    <row r="9" spans="1:11" x14ac:dyDescent="0.25">
      <c r="A9" s="41" t="s">
        <v>126</v>
      </c>
      <c r="B9" s="48" t="s">
        <v>220</v>
      </c>
      <c r="C9" s="48"/>
      <c r="D9" s="48"/>
      <c r="E9" s="48"/>
      <c r="F9" s="48"/>
      <c r="G9" s="48"/>
      <c r="H9" s="48"/>
      <c r="I9" s="48"/>
      <c r="J9" s="48"/>
      <c r="K9" s="48"/>
    </row>
    <row r="10" spans="1:11" x14ac:dyDescent="0.25">
      <c r="A10" s="41" t="s">
        <v>6</v>
      </c>
      <c r="B10" s="48" t="s">
        <v>221</v>
      </c>
      <c r="C10" s="48"/>
      <c r="D10" s="48"/>
      <c r="E10" s="48"/>
      <c r="F10" s="48"/>
      <c r="G10" s="48"/>
      <c r="H10" s="48"/>
      <c r="I10" s="48"/>
      <c r="J10" s="48"/>
      <c r="K10" s="48"/>
    </row>
    <row r="11" spans="1:11" x14ac:dyDescent="0.25">
      <c r="A11" s="41" t="s">
        <v>127</v>
      </c>
      <c r="B11" s="48" t="s">
        <v>222</v>
      </c>
      <c r="C11" s="48"/>
      <c r="D11" s="48"/>
      <c r="E11" s="48"/>
      <c r="F11" s="48"/>
      <c r="G11" s="48"/>
      <c r="H11" s="48"/>
      <c r="I11" s="48"/>
      <c r="J11" s="48"/>
      <c r="K11" s="48"/>
    </row>
    <row r="12" spans="1:11" x14ac:dyDescent="0.25">
      <c r="A12" s="41" t="s">
        <v>128</v>
      </c>
      <c r="B12" s="48" t="s">
        <v>223</v>
      </c>
      <c r="C12" s="48"/>
      <c r="D12" s="48"/>
      <c r="E12" s="48"/>
      <c r="F12" s="48"/>
      <c r="G12" s="48"/>
      <c r="H12" s="48"/>
      <c r="I12" s="48"/>
      <c r="J12" s="48"/>
      <c r="K12" s="48"/>
    </row>
    <row r="13" spans="1:11" x14ac:dyDescent="0.25">
      <c r="A13" s="41" t="s">
        <v>385</v>
      </c>
      <c r="B13" s="48" t="s">
        <v>141</v>
      </c>
      <c r="C13" s="48"/>
      <c r="D13" s="48"/>
      <c r="E13" s="48"/>
      <c r="F13" s="48"/>
      <c r="G13" s="48"/>
      <c r="H13" s="48"/>
      <c r="I13" s="48"/>
      <c r="J13" s="48"/>
      <c r="K13" s="48"/>
    </row>
    <row r="14" spans="1:11" x14ac:dyDescent="0.25">
      <c r="A14" s="41" t="s">
        <v>130</v>
      </c>
      <c r="B14" s="48">
        <v>318</v>
      </c>
      <c r="C14" s="48"/>
      <c r="D14" s="48"/>
      <c r="E14" s="48"/>
      <c r="F14" s="48"/>
      <c r="G14" s="48"/>
      <c r="H14" s="48"/>
      <c r="I14" s="48"/>
      <c r="J14" s="48"/>
      <c r="K14" s="48"/>
    </row>
    <row r="15" spans="1:11" x14ac:dyDescent="0.25">
      <c r="A15" s="41" t="s">
        <v>386</v>
      </c>
      <c r="B15" s="48" t="s">
        <v>224</v>
      </c>
      <c r="C15" s="48"/>
      <c r="D15" s="48"/>
      <c r="E15" s="48"/>
      <c r="F15" s="48"/>
      <c r="G15" s="48"/>
      <c r="H15" s="48"/>
      <c r="I15" s="48"/>
      <c r="J15" s="48"/>
      <c r="K15" s="48"/>
    </row>
    <row r="16" spans="1:11" x14ac:dyDescent="0.25">
      <c r="A16" s="41" t="s">
        <v>132</v>
      </c>
      <c r="B16" s="48" t="s">
        <v>225</v>
      </c>
      <c r="C16" s="48"/>
      <c r="D16" s="48"/>
      <c r="E16" s="48"/>
      <c r="F16" s="48"/>
      <c r="G16" s="48"/>
      <c r="H16" s="48"/>
      <c r="I16" s="48"/>
      <c r="J16" s="48"/>
      <c r="K16" s="48"/>
    </row>
    <row r="17" spans="1:11" x14ac:dyDescent="0.25">
      <c r="A17" s="42" t="s">
        <v>387</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388</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9" customFormat="1" ht="13" x14ac:dyDescent="0.25">
      <c r="A26" s="58" t="s">
        <v>412</v>
      </c>
      <c r="B26" s="58">
        <v>50</v>
      </c>
      <c r="C26" s="58">
        <v>51</v>
      </c>
      <c r="D26" s="58">
        <v>52</v>
      </c>
      <c r="E26" s="58">
        <v>53</v>
      </c>
      <c r="F26" s="58">
        <v>54</v>
      </c>
      <c r="G26" s="58">
        <v>55</v>
      </c>
      <c r="H26" s="58">
        <v>56</v>
      </c>
      <c r="I26" s="58">
        <v>57</v>
      </c>
      <c r="J26" s="58">
        <v>58</v>
      </c>
      <c r="K26" s="58">
        <v>59</v>
      </c>
    </row>
    <row r="27" spans="1:11" x14ac:dyDescent="0.25">
      <c r="A27" s="44">
        <v>0</v>
      </c>
      <c r="B27" s="46">
        <v>0.65100000000000002</v>
      </c>
      <c r="C27" s="46">
        <v>0.67500000000000004</v>
      </c>
      <c r="D27" s="46">
        <v>0.70099999999999996</v>
      </c>
      <c r="E27" s="46">
        <v>0.72899999999999998</v>
      </c>
      <c r="F27" s="46">
        <v>0.75900000000000001</v>
      </c>
      <c r="G27" s="46">
        <v>0.79200000000000004</v>
      </c>
      <c r="H27" s="46">
        <v>0.82799999999999996</v>
      </c>
      <c r="I27" s="46">
        <v>0.86599999999999999</v>
      </c>
      <c r="J27" s="46">
        <v>0.90700000000000003</v>
      </c>
      <c r="K27" s="46">
        <v>0.95199999999999996</v>
      </c>
    </row>
    <row r="28" spans="1:11" x14ac:dyDescent="0.25">
      <c r="A28" s="44">
        <v>1</v>
      </c>
      <c r="B28" s="46">
        <v>0.65300000000000002</v>
      </c>
      <c r="C28" s="46">
        <v>0.67700000000000005</v>
      </c>
      <c r="D28" s="46">
        <v>0.70299999999999996</v>
      </c>
      <c r="E28" s="46">
        <v>0.73099999999999998</v>
      </c>
      <c r="F28" s="46">
        <v>0.76200000000000001</v>
      </c>
      <c r="G28" s="46">
        <v>0.79500000000000004</v>
      </c>
      <c r="H28" s="46">
        <v>0.83099999999999996</v>
      </c>
      <c r="I28" s="46">
        <v>0.87</v>
      </c>
      <c r="J28" s="46">
        <v>0.91100000000000003</v>
      </c>
      <c r="K28" s="46">
        <v>0.95599999999999996</v>
      </c>
    </row>
    <row r="29" spans="1:11" x14ac:dyDescent="0.25">
      <c r="A29" s="44">
        <v>2</v>
      </c>
      <c r="B29" s="46">
        <v>0.65500000000000003</v>
      </c>
      <c r="C29" s="46">
        <v>0.67900000000000005</v>
      </c>
      <c r="D29" s="46">
        <v>0.70499999999999996</v>
      </c>
      <c r="E29" s="46">
        <v>0.73399999999999999</v>
      </c>
      <c r="F29" s="46">
        <v>0.76400000000000001</v>
      </c>
      <c r="G29" s="46">
        <v>0.79800000000000004</v>
      </c>
      <c r="H29" s="46">
        <v>0.83399999999999996</v>
      </c>
      <c r="I29" s="46">
        <v>0.873</v>
      </c>
      <c r="J29" s="46">
        <v>0.91500000000000004</v>
      </c>
      <c r="K29" s="46">
        <v>0.96</v>
      </c>
    </row>
    <row r="30" spans="1:11" x14ac:dyDescent="0.25">
      <c r="A30" s="44">
        <v>3</v>
      </c>
      <c r="B30" s="46">
        <v>0.65700000000000003</v>
      </c>
      <c r="C30" s="46">
        <v>0.68100000000000005</v>
      </c>
      <c r="D30" s="46">
        <v>0.70799999999999996</v>
      </c>
      <c r="E30" s="46">
        <v>0.73599999999999999</v>
      </c>
      <c r="F30" s="46">
        <v>0.76700000000000002</v>
      </c>
      <c r="G30" s="46">
        <v>0.80100000000000005</v>
      </c>
      <c r="H30" s="46">
        <v>0.83699999999999997</v>
      </c>
      <c r="I30" s="46">
        <v>0.877</v>
      </c>
      <c r="J30" s="46">
        <v>0.91900000000000004</v>
      </c>
      <c r="K30" s="46">
        <v>0.96399999999999997</v>
      </c>
    </row>
    <row r="31" spans="1:11" x14ac:dyDescent="0.25">
      <c r="A31" s="44">
        <v>4</v>
      </c>
      <c r="B31" s="46">
        <v>0.65900000000000003</v>
      </c>
      <c r="C31" s="46">
        <v>0.68300000000000005</v>
      </c>
      <c r="D31" s="46">
        <v>0.71</v>
      </c>
      <c r="E31" s="46">
        <v>0.73899999999999999</v>
      </c>
      <c r="F31" s="46">
        <v>0.77</v>
      </c>
      <c r="G31" s="46">
        <v>0.80400000000000005</v>
      </c>
      <c r="H31" s="46">
        <v>0.84099999999999997</v>
      </c>
      <c r="I31" s="46">
        <v>0.88</v>
      </c>
      <c r="J31" s="46">
        <v>0.92200000000000004</v>
      </c>
      <c r="K31" s="46">
        <v>0.96799999999999997</v>
      </c>
    </row>
    <row r="32" spans="1:11" x14ac:dyDescent="0.25">
      <c r="A32" s="44">
        <v>5</v>
      </c>
      <c r="B32" s="46">
        <v>0.66100000000000003</v>
      </c>
      <c r="C32" s="46">
        <v>0.68500000000000005</v>
      </c>
      <c r="D32" s="46">
        <v>0.71199999999999997</v>
      </c>
      <c r="E32" s="46">
        <v>0.74099999999999999</v>
      </c>
      <c r="F32" s="46">
        <v>0.77300000000000002</v>
      </c>
      <c r="G32" s="46">
        <v>0.80700000000000005</v>
      </c>
      <c r="H32" s="46">
        <v>0.84399999999999997</v>
      </c>
      <c r="I32" s="46">
        <v>0.88300000000000001</v>
      </c>
      <c r="J32" s="46">
        <v>0.92600000000000005</v>
      </c>
      <c r="K32" s="46">
        <v>0.97199999999999998</v>
      </c>
    </row>
    <row r="33" spans="1:11" x14ac:dyDescent="0.25">
      <c r="A33" s="44">
        <v>6</v>
      </c>
      <c r="B33" s="46">
        <v>0.66300000000000003</v>
      </c>
      <c r="C33" s="46">
        <v>0.68799999999999994</v>
      </c>
      <c r="D33" s="46">
        <v>0.71499999999999997</v>
      </c>
      <c r="E33" s="46">
        <v>0.74399999999999999</v>
      </c>
      <c r="F33" s="46">
        <v>0.77500000000000002</v>
      </c>
      <c r="G33" s="46">
        <v>0.81</v>
      </c>
      <c r="H33" s="46">
        <v>0.84699999999999998</v>
      </c>
      <c r="I33" s="46">
        <v>0.88700000000000001</v>
      </c>
      <c r="J33" s="46">
        <v>0.93</v>
      </c>
      <c r="K33" s="46">
        <v>0.97599999999999998</v>
      </c>
    </row>
    <row r="34" spans="1:11" x14ac:dyDescent="0.25">
      <c r="A34" s="44">
        <v>7</v>
      </c>
      <c r="B34" s="46">
        <v>0.66500000000000004</v>
      </c>
      <c r="C34" s="46">
        <v>0.69</v>
      </c>
      <c r="D34" s="46">
        <v>0.71699999999999997</v>
      </c>
      <c r="E34" s="46">
        <v>0.746</v>
      </c>
      <c r="F34" s="46">
        <v>0.77800000000000002</v>
      </c>
      <c r="G34" s="46">
        <v>0.81299999999999994</v>
      </c>
      <c r="H34" s="46">
        <v>0.85</v>
      </c>
      <c r="I34" s="46">
        <v>0.89</v>
      </c>
      <c r="J34" s="46">
        <v>0.93300000000000005</v>
      </c>
      <c r="K34" s="46">
        <v>0.98</v>
      </c>
    </row>
    <row r="35" spans="1:11" x14ac:dyDescent="0.25">
      <c r="A35" s="44">
        <v>8</v>
      </c>
      <c r="B35" s="46">
        <v>0.66700000000000004</v>
      </c>
      <c r="C35" s="46">
        <v>0.69199999999999995</v>
      </c>
      <c r="D35" s="46">
        <v>0.71899999999999997</v>
      </c>
      <c r="E35" s="46">
        <v>0.749</v>
      </c>
      <c r="F35" s="46">
        <v>0.78100000000000003</v>
      </c>
      <c r="G35" s="46">
        <v>0.81599999999999995</v>
      </c>
      <c r="H35" s="46">
        <v>0.85299999999999998</v>
      </c>
      <c r="I35" s="46">
        <v>0.89400000000000002</v>
      </c>
      <c r="J35" s="46">
        <v>0.93700000000000006</v>
      </c>
      <c r="K35" s="46">
        <v>0.98399999999999999</v>
      </c>
    </row>
    <row r="36" spans="1:11" x14ac:dyDescent="0.25">
      <c r="A36" s="44">
        <v>9</v>
      </c>
      <c r="B36" s="46">
        <v>0.66900000000000004</v>
      </c>
      <c r="C36" s="46">
        <v>0.69399999999999995</v>
      </c>
      <c r="D36" s="46">
        <v>0.72199999999999998</v>
      </c>
      <c r="E36" s="46">
        <v>0.751</v>
      </c>
      <c r="F36" s="46">
        <v>0.78400000000000003</v>
      </c>
      <c r="G36" s="46">
        <v>0.81899999999999995</v>
      </c>
      <c r="H36" s="46">
        <v>0.85699999999999998</v>
      </c>
      <c r="I36" s="46">
        <v>0.89700000000000002</v>
      </c>
      <c r="J36" s="46">
        <v>0.94099999999999995</v>
      </c>
      <c r="K36" s="46">
        <v>0.98799999999999999</v>
      </c>
    </row>
    <row r="37" spans="1:11" x14ac:dyDescent="0.25">
      <c r="A37" s="44">
        <v>10</v>
      </c>
      <c r="B37" s="46">
        <v>0.67100000000000004</v>
      </c>
      <c r="C37" s="46">
        <v>0.69599999999999995</v>
      </c>
      <c r="D37" s="46">
        <v>0.72399999999999998</v>
      </c>
      <c r="E37" s="46">
        <v>0.754</v>
      </c>
      <c r="F37" s="46">
        <v>0.78600000000000003</v>
      </c>
      <c r="G37" s="46">
        <v>0.82199999999999995</v>
      </c>
      <c r="H37" s="46">
        <v>0.86</v>
      </c>
      <c r="I37" s="46">
        <v>0.90100000000000002</v>
      </c>
      <c r="J37" s="46">
        <v>0.94499999999999995</v>
      </c>
      <c r="K37" s="46">
        <v>0.99199999999999999</v>
      </c>
    </row>
    <row r="38" spans="1:11" x14ac:dyDescent="0.25">
      <c r="A38" s="44">
        <v>11</v>
      </c>
      <c r="B38" s="46">
        <v>0.67300000000000004</v>
      </c>
      <c r="C38" s="46">
        <v>0.69799999999999995</v>
      </c>
      <c r="D38" s="46">
        <v>0.72599999999999998</v>
      </c>
      <c r="E38" s="46">
        <v>0.75600000000000001</v>
      </c>
      <c r="F38" s="46">
        <v>0.78900000000000003</v>
      </c>
      <c r="G38" s="46">
        <v>0.82499999999999996</v>
      </c>
      <c r="H38" s="46">
        <v>0.86299999999999999</v>
      </c>
      <c r="I38" s="46">
        <v>0.90400000000000003</v>
      </c>
      <c r="J38" s="46">
        <v>0.94799999999999995</v>
      </c>
      <c r="K38" s="46">
        <v>0.996</v>
      </c>
    </row>
  </sheetData>
  <sheetProtection algorithmName="SHA-512" hashValue="a2UULMOnCwHUC1WMWLNBfAlE/JD+rnwLao3MAA6fleapLTI9QWV81nYZgkK3QIrT4BnsGrt6skhNjRPwY0TyoA==" saltValue="pKSVwViqJSIuQM8Q+PZveg==" spinCount="100000" sheet="1" objects="1" scenarios="1"/>
  <conditionalFormatting sqref="A6:A21">
    <cfRule type="expression" dxfId="529" priority="9" stopIfTrue="1">
      <formula>MOD(ROW(),2)=0</formula>
    </cfRule>
    <cfRule type="expression" dxfId="528" priority="10" stopIfTrue="1">
      <formula>MOD(ROW(),2)&lt;&gt;0</formula>
    </cfRule>
  </conditionalFormatting>
  <conditionalFormatting sqref="B6:K21">
    <cfRule type="expression" dxfId="527" priority="11" stopIfTrue="1">
      <formula>MOD(ROW(),2)=0</formula>
    </cfRule>
    <cfRule type="expression" dxfId="526" priority="12" stopIfTrue="1">
      <formula>MOD(ROW(),2)&lt;&gt;0</formula>
    </cfRule>
  </conditionalFormatting>
  <conditionalFormatting sqref="A26:A38">
    <cfRule type="expression" dxfId="525" priority="13" stopIfTrue="1">
      <formula>MOD(ROW(),2)=0</formula>
    </cfRule>
    <cfRule type="expression" dxfId="524" priority="14" stopIfTrue="1">
      <formula>MOD(ROW(),2)&lt;&gt;0</formula>
    </cfRule>
  </conditionalFormatting>
  <conditionalFormatting sqref="B26:K38">
    <cfRule type="expression" dxfId="523" priority="15" stopIfTrue="1">
      <formula>MOD(ROW(),2)=0</formula>
    </cfRule>
    <cfRule type="expression" dxfId="522" priority="16"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8E33-56B8-4316-8197-829B68AF4D36}">
  <sheetPr codeName="Sheet43"/>
  <dimension ref="A1:G38"/>
  <sheetViews>
    <sheetView showGridLines="0" workbookViewId="0">
      <selection activeCell="A6" sqref="A6"/>
    </sheetView>
  </sheetViews>
  <sheetFormatPr defaultRowHeight="12.5" x14ac:dyDescent="0.25"/>
  <cols>
    <col min="1" max="1" width="31.7265625" customWidth="1"/>
    <col min="2" max="7" width="22.7265625" customWidth="1"/>
  </cols>
  <sheetData>
    <row r="1" spans="1:7" s="1" customFormat="1" ht="20" x14ac:dyDescent="0.4">
      <c r="A1" s="2" t="s">
        <v>0</v>
      </c>
    </row>
    <row r="2" spans="1:7" s="1" customFormat="1" ht="15.5" x14ac:dyDescent="0.35">
      <c r="A2" s="30" t="s">
        <v>1</v>
      </c>
      <c r="B2" s="3" t="str">
        <f>wb_title</f>
        <v>Fire_W - Consolidated Factor Spreadsheet</v>
      </c>
    </row>
    <row r="3" spans="1:7" s="1" customFormat="1" ht="15.5" x14ac:dyDescent="0.35">
      <c r="A3" s="30" t="s">
        <v>2</v>
      </c>
      <c r="B3" s="3" t="str">
        <f>TABLE_FACTOR_TYPE_1 &amp; " - x-" &amp; TABLE_SERIES_NUMBER_1</f>
        <v>Pension Debit - x-319</v>
      </c>
    </row>
    <row r="6" spans="1:7" x14ac:dyDescent="0.25">
      <c r="A6" s="41" t="s">
        <v>382</v>
      </c>
      <c r="B6" s="48" t="s">
        <v>383</v>
      </c>
      <c r="C6" s="48"/>
      <c r="D6" s="48"/>
      <c r="E6" s="48"/>
      <c r="F6" s="48"/>
      <c r="G6" s="48"/>
    </row>
    <row r="7" spans="1:7" x14ac:dyDescent="0.25">
      <c r="A7" s="41" t="s">
        <v>384</v>
      </c>
      <c r="B7" s="48" t="s">
        <v>31</v>
      </c>
      <c r="C7" s="48"/>
      <c r="D7" s="48"/>
      <c r="E7" s="48"/>
      <c r="F7" s="48"/>
      <c r="G7" s="48"/>
    </row>
    <row r="8" spans="1:7" x14ac:dyDescent="0.25">
      <c r="A8" s="41" t="s">
        <v>125</v>
      </c>
      <c r="B8" s="48">
        <v>1992</v>
      </c>
      <c r="C8" s="48"/>
      <c r="D8" s="48"/>
      <c r="E8" s="48"/>
      <c r="F8" s="48"/>
      <c r="G8" s="48"/>
    </row>
    <row r="9" spans="1:7" x14ac:dyDescent="0.25">
      <c r="A9" s="41" t="s">
        <v>126</v>
      </c>
      <c r="B9" s="48" t="s">
        <v>220</v>
      </c>
      <c r="C9" s="48"/>
      <c r="D9" s="48"/>
      <c r="E9" s="48"/>
      <c r="F9" s="48"/>
      <c r="G9" s="48"/>
    </row>
    <row r="10" spans="1:7" x14ac:dyDescent="0.25">
      <c r="A10" s="41" t="s">
        <v>6</v>
      </c>
      <c r="B10" s="48" t="s">
        <v>226</v>
      </c>
      <c r="C10" s="48"/>
      <c r="D10" s="48"/>
      <c r="E10" s="48"/>
      <c r="F10" s="48"/>
      <c r="G10" s="48"/>
    </row>
    <row r="11" spans="1:7" x14ac:dyDescent="0.25">
      <c r="A11" s="41" t="s">
        <v>127</v>
      </c>
      <c r="B11" s="48" t="s">
        <v>222</v>
      </c>
      <c r="C11" s="48"/>
      <c r="D11" s="48"/>
      <c r="E11" s="48"/>
      <c r="F11" s="48"/>
      <c r="G11" s="48"/>
    </row>
    <row r="12" spans="1:7" x14ac:dyDescent="0.25">
      <c r="A12" s="41" t="s">
        <v>128</v>
      </c>
      <c r="B12" s="48" t="s">
        <v>223</v>
      </c>
      <c r="C12" s="48"/>
      <c r="D12" s="48"/>
      <c r="E12" s="48"/>
      <c r="F12" s="48"/>
      <c r="G12" s="48"/>
    </row>
    <row r="13" spans="1:7" x14ac:dyDescent="0.25">
      <c r="A13" s="41" t="s">
        <v>385</v>
      </c>
      <c r="B13" s="48" t="s">
        <v>141</v>
      </c>
      <c r="C13" s="48"/>
      <c r="D13" s="48"/>
      <c r="E13" s="48"/>
      <c r="F13" s="48"/>
      <c r="G13" s="48"/>
    </row>
    <row r="14" spans="1:7" x14ac:dyDescent="0.25">
      <c r="A14" s="41" t="s">
        <v>130</v>
      </c>
      <c r="B14" s="48">
        <v>319</v>
      </c>
      <c r="C14" s="48"/>
      <c r="D14" s="48"/>
      <c r="E14" s="48"/>
      <c r="F14" s="48"/>
      <c r="G14" s="48"/>
    </row>
    <row r="15" spans="1:7" x14ac:dyDescent="0.25">
      <c r="A15" s="41" t="s">
        <v>386</v>
      </c>
      <c r="B15" s="48" t="s">
        <v>227</v>
      </c>
      <c r="C15" s="48"/>
      <c r="D15" s="48"/>
      <c r="E15" s="48"/>
      <c r="F15" s="48"/>
      <c r="G15" s="48"/>
    </row>
    <row r="16" spans="1:7" x14ac:dyDescent="0.25">
      <c r="A16" s="41" t="s">
        <v>132</v>
      </c>
      <c r="B16" s="48" t="s">
        <v>228</v>
      </c>
      <c r="C16" s="48"/>
      <c r="D16" s="48"/>
      <c r="E16" s="48"/>
      <c r="F16" s="48"/>
      <c r="G16" s="48"/>
    </row>
    <row r="17" spans="1:7" x14ac:dyDescent="0.25">
      <c r="A17" s="42" t="s">
        <v>387</v>
      </c>
      <c r="B17" s="48"/>
      <c r="C17" s="48"/>
      <c r="D17" s="48"/>
      <c r="E17" s="48"/>
      <c r="F17" s="48"/>
      <c r="G17" s="48"/>
    </row>
    <row r="18" spans="1:7" x14ac:dyDescent="0.25">
      <c r="A18" s="41" t="s">
        <v>133</v>
      </c>
      <c r="B18" s="49">
        <v>46163</v>
      </c>
      <c r="C18" s="49"/>
      <c r="D18" s="49"/>
      <c r="E18" s="49"/>
      <c r="F18" s="49"/>
      <c r="G18" s="49"/>
    </row>
    <row r="19" spans="1:7" x14ac:dyDescent="0.25">
      <c r="A19" s="41" t="s">
        <v>134</v>
      </c>
      <c r="B19" s="49"/>
      <c r="C19" s="49"/>
      <c r="D19" s="49"/>
      <c r="E19" s="49"/>
      <c r="F19" s="49"/>
      <c r="G19" s="49"/>
    </row>
    <row r="20" spans="1:7" x14ac:dyDescent="0.25">
      <c r="A20" s="41" t="s">
        <v>135</v>
      </c>
      <c r="B20" s="48" t="s">
        <v>144</v>
      </c>
      <c r="C20" s="48"/>
      <c r="D20" s="48"/>
      <c r="E20" s="48"/>
      <c r="F20" s="48"/>
      <c r="G20" s="48"/>
    </row>
    <row r="21" spans="1:7" x14ac:dyDescent="0.25">
      <c r="A21" s="41" t="s">
        <v>388</v>
      </c>
      <c r="B21" s="48" t="s">
        <v>64</v>
      </c>
      <c r="C21" s="48"/>
      <c r="D21" s="48"/>
      <c r="E21" s="48"/>
      <c r="F21" s="48"/>
      <c r="G21" s="48"/>
    </row>
    <row r="23" spans="1:7" x14ac:dyDescent="0.25">
      <c r="A23" s="23" t="str">
        <f>HYPERLINK("#'Factor List'!A1", "Back to Factor List")</f>
        <v>Back to Factor List</v>
      </c>
      <c r="B23" s="23" t="str">
        <f>HYPERLINK("#'Assumptions'!A1", "Assumptions")</f>
        <v>Assumptions</v>
      </c>
    </row>
    <row r="26" spans="1:7" s="59" customFormat="1" ht="13" x14ac:dyDescent="0.25">
      <c r="A26" s="58" t="s">
        <v>412</v>
      </c>
      <c r="B26" s="58">
        <v>60</v>
      </c>
      <c r="C26" s="58">
        <v>61</v>
      </c>
      <c r="D26" s="58">
        <v>62</v>
      </c>
      <c r="E26" s="58">
        <v>63</v>
      </c>
      <c r="F26" s="58">
        <v>64</v>
      </c>
      <c r="G26" s="58">
        <v>65</v>
      </c>
    </row>
    <row r="27" spans="1:7" x14ac:dyDescent="0.25">
      <c r="A27" s="44">
        <v>0</v>
      </c>
      <c r="B27" s="46">
        <v>1</v>
      </c>
      <c r="C27" s="46">
        <v>1.052</v>
      </c>
      <c r="D27" s="46">
        <v>1.1080000000000001</v>
      </c>
      <c r="E27" s="46">
        <v>1.169</v>
      </c>
      <c r="F27" s="46">
        <v>1.236</v>
      </c>
      <c r="G27" s="46">
        <v>1.3080000000000001</v>
      </c>
    </row>
    <row r="28" spans="1:7" x14ac:dyDescent="0.25">
      <c r="A28" s="44">
        <v>1</v>
      </c>
      <c r="B28" s="46">
        <v>1.004</v>
      </c>
      <c r="C28" s="46">
        <v>1.0569999999999999</v>
      </c>
      <c r="D28" s="46">
        <v>1.1140000000000001</v>
      </c>
      <c r="E28" s="46">
        <v>1.175</v>
      </c>
      <c r="F28" s="46">
        <v>1.242</v>
      </c>
      <c r="G28" s="46">
        <v>1.3140000000000001</v>
      </c>
    </row>
    <row r="29" spans="1:7" x14ac:dyDescent="0.25">
      <c r="A29" s="44">
        <v>2</v>
      </c>
      <c r="B29" s="46">
        <v>1.0089999999999999</v>
      </c>
      <c r="C29" s="46">
        <v>1.0609999999999999</v>
      </c>
      <c r="D29" s="46">
        <v>1.119</v>
      </c>
      <c r="E29" s="46">
        <v>1.181</v>
      </c>
      <c r="F29" s="46">
        <v>1.248</v>
      </c>
      <c r="G29" s="46">
        <v>1.321</v>
      </c>
    </row>
    <row r="30" spans="1:7" x14ac:dyDescent="0.25">
      <c r="A30" s="44">
        <v>3</v>
      </c>
      <c r="B30" s="46">
        <v>1.0129999999999999</v>
      </c>
      <c r="C30" s="46">
        <v>1.0660000000000001</v>
      </c>
      <c r="D30" s="46">
        <v>1.1240000000000001</v>
      </c>
      <c r="E30" s="46">
        <v>1.1859999999999999</v>
      </c>
      <c r="F30" s="46">
        <v>1.254</v>
      </c>
      <c r="G30" s="46">
        <v>1.327</v>
      </c>
    </row>
    <row r="31" spans="1:7" x14ac:dyDescent="0.25">
      <c r="A31" s="44">
        <v>4</v>
      </c>
      <c r="B31" s="46">
        <v>1.0169999999999999</v>
      </c>
      <c r="C31" s="46">
        <v>1.071</v>
      </c>
      <c r="D31" s="46">
        <v>1.129</v>
      </c>
      <c r="E31" s="46">
        <v>1.1919999999999999</v>
      </c>
      <c r="F31" s="46">
        <v>1.26</v>
      </c>
      <c r="G31" s="46">
        <v>1.3340000000000001</v>
      </c>
    </row>
    <row r="32" spans="1:7" x14ac:dyDescent="0.25">
      <c r="A32" s="44">
        <v>5</v>
      </c>
      <c r="B32" s="46">
        <v>1.022</v>
      </c>
      <c r="C32" s="46">
        <v>1.0760000000000001</v>
      </c>
      <c r="D32" s="46">
        <v>1.1339999999999999</v>
      </c>
      <c r="E32" s="46">
        <v>1.1970000000000001</v>
      </c>
      <c r="F32" s="46">
        <v>1.266</v>
      </c>
      <c r="G32" s="46">
        <v>1.34</v>
      </c>
    </row>
    <row r="33" spans="1:7" x14ac:dyDescent="0.25">
      <c r="A33" s="44">
        <v>6</v>
      </c>
      <c r="B33" s="46">
        <v>1.026</v>
      </c>
      <c r="C33" s="46">
        <v>1.08</v>
      </c>
      <c r="D33" s="46">
        <v>1.139</v>
      </c>
      <c r="E33" s="46">
        <v>1.2030000000000001</v>
      </c>
      <c r="F33" s="46">
        <v>1.272</v>
      </c>
      <c r="G33" s="46">
        <v>1.347</v>
      </c>
    </row>
    <row r="34" spans="1:7" x14ac:dyDescent="0.25">
      <c r="A34" s="44">
        <v>7</v>
      </c>
      <c r="B34" s="46">
        <v>1.03</v>
      </c>
      <c r="C34" s="46">
        <v>1.085</v>
      </c>
      <c r="D34" s="46">
        <v>1.1439999999999999</v>
      </c>
      <c r="E34" s="46">
        <v>1.208</v>
      </c>
      <c r="F34" s="46">
        <v>1.278</v>
      </c>
      <c r="G34" s="46">
        <v>1.353</v>
      </c>
    </row>
    <row r="35" spans="1:7" x14ac:dyDescent="0.25">
      <c r="A35" s="44">
        <v>8</v>
      </c>
      <c r="B35" s="46">
        <v>1.0349999999999999</v>
      </c>
      <c r="C35" s="46">
        <v>1.0900000000000001</v>
      </c>
      <c r="D35" s="46">
        <v>1.149</v>
      </c>
      <c r="E35" s="46">
        <v>1.214</v>
      </c>
      <c r="F35" s="46">
        <v>1.284</v>
      </c>
      <c r="G35" s="46">
        <v>1.36</v>
      </c>
    </row>
    <row r="36" spans="1:7" x14ac:dyDescent="0.25">
      <c r="A36" s="44">
        <v>9</v>
      </c>
      <c r="B36" s="46">
        <v>1.0389999999999999</v>
      </c>
      <c r="C36" s="46">
        <v>1.0940000000000001</v>
      </c>
      <c r="D36" s="46">
        <v>1.1539999999999999</v>
      </c>
      <c r="E36" s="46">
        <v>1.2190000000000001</v>
      </c>
      <c r="F36" s="46">
        <v>1.29</v>
      </c>
      <c r="G36" s="46">
        <v>1.3660000000000001</v>
      </c>
    </row>
    <row r="37" spans="1:7" x14ac:dyDescent="0.25">
      <c r="A37" s="44">
        <v>10</v>
      </c>
      <c r="B37" s="46">
        <v>1.0429999999999999</v>
      </c>
      <c r="C37" s="46">
        <v>1.099</v>
      </c>
      <c r="D37" s="46">
        <v>1.159</v>
      </c>
      <c r="E37" s="46">
        <v>1.2250000000000001</v>
      </c>
      <c r="F37" s="46">
        <v>1.296</v>
      </c>
      <c r="G37" s="46">
        <v>1.373</v>
      </c>
    </row>
    <row r="38" spans="1:7" x14ac:dyDescent="0.25">
      <c r="A38" s="44">
        <v>11</v>
      </c>
      <c r="B38" s="46">
        <v>1.048</v>
      </c>
      <c r="C38" s="46">
        <v>1.1040000000000001</v>
      </c>
      <c r="D38" s="46">
        <v>1.1639999999999999</v>
      </c>
      <c r="E38" s="46">
        <v>1.23</v>
      </c>
      <c r="F38" s="46">
        <v>1.302</v>
      </c>
      <c r="G38" s="46">
        <v>1.379</v>
      </c>
    </row>
  </sheetData>
  <sheetProtection algorithmName="SHA-512" hashValue="59ozdST0f0Uod9bMghGOunVkc75S7BJ/5giraOPu864/ci8b0sJW74s+6W45kY2x1bB8ifAHDTJ+Fcf1TCZqzQ==" saltValue="RdmF3JihmJs3g2O6PnqxNg==" spinCount="100000" sheet="1" objects="1" scenarios="1"/>
  <conditionalFormatting sqref="A6:A21">
    <cfRule type="expression" dxfId="519" priority="9" stopIfTrue="1">
      <formula>MOD(ROW(),2)=0</formula>
    </cfRule>
    <cfRule type="expression" dxfId="518" priority="10" stopIfTrue="1">
      <formula>MOD(ROW(),2)&lt;&gt;0</formula>
    </cfRule>
  </conditionalFormatting>
  <conditionalFormatting sqref="B6:G21">
    <cfRule type="expression" dxfId="517" priority="11" stopIfTrue="1">
      <formula>MOD(ROW(),2)=0</formula>
    </cfRule>
    <cfRule type="expression" dxfId="516" priority="12" stopIfTrue="1">
      <formula>MOD(ROW(),2)&lt;&gt;0</formula>
    </cfRule>
  </conditionalFormatting>
  <conditionalFormatting sqref="A26:A38">
    <cfRule type="expression" dxfId="515" priority="13" stopIfTrue="1">
      <formula>MOD(ROW(),2)=0</formula>
    </cfRule>
    <cfRule type="expression" dxfId="514" priority="14" stopIfTrue="1">
      <formula>MOD(ROW(),2)&lt;&gt;0</formula>
    </cfRule>
  </conditionalFormatting>
  <conditionalFormatting sqref="B26:G38">
    <cfRule type="expression" dxfId="513" priority="15" stopIfTrue="1">
      <formula>MOD(ROW(),2)=0</formula>
    </cfRule>
    <cfRule type="expression" dxfId="512" priority="16" stopIfTrue="1">
      <formula>MOD(ROW(),2)&lt;&gt;0</formula>
    </cfRule>
  </conditionalFormatting>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DB141-8C3A-4EBB-99FC-E15274736C3D}">
  <sheetPr codeName="Sheet44"/>
  <dimension ref="A1:AQ38"/>
  <sheetViews>
    <sheetView showGridLines="0" workbookViewId="0">
      <selection activeCell="A6" sqref="A6"/>
    </sheetView>
  </sheetViews>
  <sheetFormatPr defaultRowHeight="12.5" x14ac:dyDescent="0.25"/>
  <cols>
    <col min="1" max="1" width="31.7265625" customWidth="1"/>
    <col min="2" max="43" width="22.7265625" customWidth="1"/>
  </cols>
  <sheetData>
    <row r="1" spans="1:43" s="1" customFormat="1" ht="20" x14ac:dyDescent="0.4">
      <c r="A1" s="2" t="s">
        <v>0</v>
      </c>
    </row>
    <row r="2" spans="1:43" s="1" customFormat="1" ht="15.5" x14ac:dyDescent="0.35">
      <c r="A2" s="30" t="s">
        <v>1</v>
      </c>
      <c r="B2" s="3" t="str">
        <f>wb_title</f>
        <v>Fire_W - Consolidated Factor Spreadsheet</v>
      </c>
    </row>
    <row r="3" spans="1:43" s="1" customFormat="1" ht="15.5" x14ac:dyDescent="0.35">
      <c r="A3" s="30" t="s">
        <v>2</v>
      </c>
      <c r="B3" s="3" t="str">
        <f>TABLE_FACTOR_TYPE_1 &amp; " - x-" &amp; TABLE_SERIES_NUMBER_1</f>
        <v>Pension Debit - x-320</v>
      </c>
    </row>
    <row r="6" spans="1:43" x14ac:dyDescent="0.25">
      <c r="A6" s="41" t="s">
        <v>382</v>
      </c>
      <c r="B6" s="48" t="s">
        <v>383</v>
      </c>
      <c r="C6" s="48"/>
      <c r="D6" s="48"/>
      <c r="E6" s="48"/>
      <c r="F6" s="48"/>
      <c r="G6" s="48"/>
      <c r="H6" s="48"/>
      <c r="I6" s="48"/>
      <c r="J6" s="48"/>
      <c r="K6" s="48"/>
      <c r="L6" s="48"/>
      <c r="M6" s="48"/>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row>
    <row r="7" spans="1:43" x14ac:dyDescent="0.25">
      <c r="A7" s="41" t="s">
        <v>384</v>
      </c>
      <c r="B7" s="48" t="s">
        <v>31</v>
      </c>
      <c r="C7" s="48"/>
      <c r="D7" s="48"/>
      <c r="E7" s="48"/>
      <c r="F7" s="48"/>
      <c r="G7" s="48"/>
      <c r="H7" s="48"/>
      <c r="I7" s="48"/>
      <c r="J7" s="48"/>
      <c r="K7" s="48"/>
      <c r="L7" s="48"/>
      <c r="M7" s="48"/>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row>
    <row r="8" spans="1:43" x14ac:dyDescent="0.25">
      <c r="A8" s="41" t="s">
        <v>125</v>
      </c>
      <c r="B8" s="48">
        <v>1992</v>
      </c>
      <c r="C8" s="48"/>
      <c r="D8" s="48"/>
      <c r="E8" s="48"/>
      <c r="F8" s="48"/>
      <c r="G8" s="48"/>
      <c r="H8" s="48"/>
      <c r="I8" s="48"/>
      <c r="J8" s="48"/>
      <c r="K8" s="48"/>
      <c r="L8" s="48"/>
      <c r="M8" s="48"/>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row>
    <row r="9" spans="1:43" x14ac:dyDescent="0.25">
      <c r="A9" s="41" t="s">
        <v>126</v>
      </c>
      <c r="B9" s="48" t="s">
        <v>220</v>
      </c>
      <c r="C9" s="48"/>
      <c r="D9" s="48"/>
      <c r="E9" s="48"/>
      <c r="F9" s="48"/>
      <c r="G9" s="48"/>
      <c r="H9" s="48"/>
      <c r="I9" s="48"/>
      <c r="J9" s="48"/>
      <c r="K9" s="48"/>
      <c r="L9" s="48"/>
      <c r="M9" s="48"/>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row>
    <row r="10" spans="1:43" x14ac:dyDescent="0.25">
      <c r="A10" s="41" t="s">
        <v>6</v>
      </c>
      <c r="B10" s="48" t="s">
        <v>229</v>
      </c>
      <c r="C10" s="48"/>
      <c r="D10" s="48"/>
      <c r="E10" s="48"/>
      <c r="F10" s="48"/>
      <c r="G10" s="48"/>
      <c r="H10" s="48"/>
      <c r="I10" s="48"/>
      <c r="J10" s="48"/>
      <c r="K10" s="48"/>
      <c r="L10" s="48"/>
      <c r="M10" s="48"/>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row>
    <row r="11" spans="1:43" x14ac:dyDescent="0.25">
      <c r="A11" s="41" t="s">
        <v>127</v>
      </c>
      <c r="B11" s="48" t="s">
        <v>222</v>
      </c>
      <c r="C11" s="48"/>
      <c r="D11" s="48"/>
      <c r="E11" s="48"/>
      <c r="F11" s="48"/>
      <c r="G11" s="48"/>
      <c r="H11" s="48"/>
      <c r="I11" s="48"/>
      <c r="J11" s="48"/>
      <c r="K11" s="48"/>
      <c r="L11" s="48"/>
      <c r="M11" s="48"/>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row>
    <row r="12" spans="1:43" x14ac:dyDescent="0.25">
      <c r="A12" s="41" t="s">
        <v>128</v>
      </c>
      <c r="B12" s="48" t="s">
        <v>223</v>
      </c>
      <c r="C12" s="48"/>
      <c r="D12" s="48"/>
      <c r="E12" s="48"/>
      <c r="F12" s="48"/>
      <c r="G12" s="48"/>
      <c r="H12" s="48"/>
      <c r="I12" s="48"/>
      <c r="J12" s="48"/>
      <c r="K12" s="48"/>
      <c r="L12" s="48"/>
      <c r="M12" s="48"/>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row>
    <row r="13" spans="1:43" x14ac:dyDescent="0.25">
      <c r="A13" s="41" t="s">
        <v>385</v>
      </c>
      <c r="B13" s="48" t="s">
        <v>141</v>
      </c>
      <c r="C13" s="48"/>
      <c r="D13" s="48"/>
      <c r="E13" s="48"/>
      <c r="F13" s="48"/>
      <c r="G13" s="48"/>
      <c r="H13" s="48"/>
      <c r="I13" s="48"/>
      <c r="J13" s="48"/>
      <c r="K13" s="48"/>
      <c r="L13" s="48"/>
      <c r="M13" s="48"/>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row>
    <row r="14" spans="1:43" x14ac:dyDescent="0.25">
      <c r="A14" s="41" t="s">
        <v>130</v>
      </c>
      <c r="B14" s="48">
        <v>320</v>
      </c>
      <c r="C14" s="48"/>
      <c r="D14" s="48"/>
      <c r="E14" s="48"/>
      <c r="F14" s="48"/>
      <c r="G14" s="48"/>
      <c r="H14" s="48"/>
      <c r="I14" s="48"/>
      <c r="J14" s="48"/>
      <c r="K14" s="48"/>
      <c r="L14" s="48"/>
      <c r="M14" s="48"/>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row>
    <row r="15" spans="1:43" x14ac:dyDescent="0.25">
      <c r="A15" s="41" t="s">
        <v>386</v>
      </c>
      <c r="B15" s="48" t="s">
        <v>230</v>
      </c>
      <c r="C15" s="48"/>
      <c r="D15" s="48"/>
      <c r="E15" s="48"/>
      <c r="F15" s="48"/>
      <c r="G15" s="48"/>
      <c r="H15" s="48"/>
      <c r="I15" s="48"/>
      <c r="J15" s="48"/>
      <c r="K15" s="48"/>
      <c r="L15" s="48"/>
      <c r="M15" s="48"/>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row>
    <row r="16" spans="1:43" x14ac:dyDescent="0.25">
      <c r="A16" s="41" t="s">
        <v>132</v>
      </c>
      <c r="B16" s="48" t="s">
        <v>231</v>
      </c>
      <c r="C16" s="48"/>
      <c r="D16" s="48"/>
      <c r="E16" s="48"/>
      <c r="F16" s="48"/>
      <c r="G16" s="48"/>
      <c r="H16" s="48"/>
      <c r="I16" s="48"/>
      <c r="J16" s="48"/>
      <c r="K16" s="48"/>
      <c r="L16" s="48"/>
      <c r="M16" s="48"/>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row>
    <row r="17" spans="1:43" x14ac:dyDescent="0.25">
      <c r="A17" s="42" t="s">
        <v>387</v>
      </c>
      <c r="B17" s="48"/>
      <c r="C17" s="48"/>
      <c r="D17" s="48"/>
      <c r="E17" s="48"/>
      <c r="F17" s="48"/>
      <c r="G17" s="48"/>
      <c r="H17" s="48"/>
      <c r="I17" s="48"/>
      <c r="J17" s="48"/>
      <c r="K17" s="48"/>
      <c r="L17" s="48"/>
      <c r="M17" s="48"/>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row>
    <row r="18" spans="1:43" x14ac:dyDescent="0.25">
      <c r="A18" s="41" t="s">
        <v>133</v>
      </c>
      <c r="B18" s="49">
        <v>46163</v>
      </c>
      <c r="C18" s="49"/>
      <c r="D18" s="49"/>
      <c r="E18" s="49"/>
      <c r="F18" s="49"/>
      <c r="G18" s="49"/>
      <c r="H18" s="49"/>
      <c r="I18" s="49"/>
      <c r="J18" s="49"/>
      <c r="K18" s="49"/>
      <c r="L18" s="49"/>
      <c r="M18" s="49"/>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row>
    <row r="19" spans="1:43" x14ac:dyDescent="0.25">
      <c r="A19" s="41" t="s">
        <v>134</v>
      </c>
      <c r="B19" s="49"/>
      <c r="C19" s="49"/>
      <c r="D19" s="49"/>
      <c r="E19" s="49"/>
      <c r="F19" s="49"/>
      <c r="G19" s="49"/>
      <c r="H19" s="49"/>
      <c r="I19" s="49"/>
      <c r="J19" s="49"/>
      <c r="K19" s="49"/>
      <c r="L19" s="49"/>
      <c r="M19" s="49"/>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row>
    <row r="20" spans="1:43" x14ac:dyDescent="0.25">
      <c r="A20" s="41" t="s">
        <v>135</v>
      </c>
      <c r="B20" s="48" t="s">
        <v>144</v>
      </c>
      <c r="C20" s="48"/>
      <c r="D20" s="48"/>
      <c r="E20" s="48"/>
      <c r="F20" s="48"/>
      <c r="G20" s="48"/>
      <c r="H20" s="48"/>
      <c r="I20" s="48"/>
      <c r="J20" s="48"/>
      <c r="K20" s="48"/>
      <c r="L20" s="48"/>
      <c r="M20" s="48"/>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row>
    <row r="21" spans="1:43" x14ac:dyDescent="0.25">
      <c r="A21" s="41" t="s">
        <v>388</v>
      </c>
      <c r="B21" s="48" t="s">
        <v>64</v>
      </c>
      <c r="C21" s="48"/>
      <c r="D21" s="48"/>
      <c r="E21" s="48"/>
      <c r="F21" s="48"/>
      <c r="G21" s="48"/>
      <c r="H21" s="48"/>
      <c r="I21" s="48"/>
      <c r="J21" s="48"/>
      <c r="K21" s="48"/>
      <c r="L21" s="48"/>
      <c r="M21" s="48"/>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row>
    <row r="23" spans="1:43" x14ac:dyDescent="0.25">
      <c r="A23" s="23" t="str">
        <f>HYPERLINK("#'Factor List'!A1", "Back to Factor List")</f>
        <v>Back to Factor List</v>
      </c>
      <c r="B23" s="23" t="str">
        <f>HYPERLINK("#'Assumptions'!A1", "Assumptions")</f>
        <v>Assumptions</v>
      </c>
    </row>
    <row r="26" spans="1:43" s="59" customFormat="1" ht="13" x14ac:dyDescent="0.25">
      <c r="A26" s="58" t="s">
        <v>412</v>
      </c>
      <c r="B26" s="58">
        <v>18</v>
      </c>
      <c r="C26" s="58">
        <v>19</v>
      </c>
      <c r="D26" s="58">
        <v>20</v>
      </c>
      <c r="E26" s="58">
        <v>21</v>
      </c>
      <c r="F26" s="58">
        <v>22</v>
      </c>
      <c r="G26" s="58">
        <v>23</v>
      </c>
      <c r="H26" s="58">
        <v>24</v>
      </c>
      <c r="I26" s="58">
        <v>25</v>
      </c>
      <c r="J26" s="58">
        <v>26</v>
      </c>
      <c r="K26" s="58">
        <v>27</v>
      </c>
      <c r="L26" s="58">
        <v>28</v>
      </c>
      <c r="M26" s="58">
        <v>29</v>
      </c>
      <c r="N26" s="58">
        <v>30</v>
      </c>
      <c r="O26" s="58">
        <v>31</v>
      </c>
      <c r="P26" s="58">
        <v>32</v>
      </c>
      <c r="Q26" s="58">
        <v>33</v>
      </c>
      <c r="R26" s="58">
        <v>34</v>
      </c>
      <c r="S26" s="58">
        <v>35</v>
      </c>
      <c r="T26" s="58">
        <v>36</v>
      </c>
      <c r="U26" s="58">
        <v>37</v>
      </c>
      <c r="V26" s="58">
        <v>38</v>
      </c>
      <c r="W26" s="58">
        <v>39</v>
      </c>
      <c r="X26" s="58">
        <v>40</v>
      </c>
      <c r="Y26" s="58">
        <v>41</v>
      </c>
      <c r="Z26" s="58">
        <v>42</v>
      </c>
      <c r="AA26" s="58">
        <v>43</v>
      </c>
      <c r="AB26" s="58">
        <v>44</v>
      </c>
      <c r="AC26" s="58">
        <v>45</v>
      </c>
      <c r="AD26" s="58">
        <v>46</v>
      </c>
      <c r="AE26" s="58">
        <v>47</v>
      </c>
      <c r="AF26" s="58">
        <v>48</v>
      </c>
      <c r="AG26" s="58">
        <v>49</v>
      </c>
      <c r="AH26" s="58">
        <v>50</v>
      </c>
      <c r="AI26" s="58">
        <v>51</v>
      </c>
      <c r="AJ26" s="58">
        <v>52</v>
      </c>
      <c r="AK26" s="58">
        <v>53</v>
      </c>
      <c r="AL26" s="58">
        <v>54</v>
      </c>
      <c r="AM26" s="58">
        <v>55</v>
      </c>
      <c r="AN26" s="58">
        <v>56</v>
      </c>
      <c r="AO26" s="58">
        <v>57</v>
      </c>
      <c r="AP26" s="58">
        <v>58</v>
      </c>
      <c r="AQ26" s="58">
        <v>59</v>
      </c>
    </row>
    <row r="27" spans="1:43" x14ac:dyDescent="0.25">
      <c r="A27" s="44">
        <v>0</v>
      </c>
      <c r="B27" s="46">
        <v>0.24399999999999999</v>
      </c>
      <c r="C27" s="46">
        <v>0.25</v>
      </c>
      <c r="D27" s="46">
        <v>0.25700000000000001</v>
      </c>
      <c r="E27" s="46">
        <v>0.26400000000000001</v>
      </c>
      <c r="F27" s="46">
        <v>0.27</v>
      </c>
      <c r="G27" s="46">
        <v>0.27800000000000002</v>
      </c>
      <c r="H27" s="46">
        <v>0.28499999999999998</v>
      </c>
      <c r="I27" s="46">
        <v>0.29299999999999998</v>
      </c>
      <c r="J27" s="46">
        <v>0.30099999999999999</v>
      </c>
      <c r="K27" s="46">
        <v>0.309</v>
      </c>
      <c r="L27" s="46">
        <v>0.318</v>
      </c>
      <c r="M27" s="46">
        <v>0.32600000000000001</v>
      </c>
      <c r="N27" s="46">
        <v>0.33600000000000002</v>
      </c>
      <c r="O27" s="46">
        <v>0.34499999999999997</v>
      </c>
      <c r="P27" s="46">
        <v>0.35499999999999998</v>
      </c>
      <c r="Q27" s="46">
        <v>0.36599999999999999</v>
      </c>
      <c r="R27" s="46">
        <v>0.377</v>
      </c>
      <c r="S27" s="46">
        <v>0.38800000000000001</v>
      </c>
      <c r="T27" s="46">
        <v>0.4</v>
      </c>
      <c r="U27" s="46">
        <v>0.41299999999999998</v>
      </c>
      <c r="V27" s="46">
        <v>0.42599999999999999</v>
      </c>
      <c r="W27" s="46">
        <v>0.439</v>
      </c>
      <c r="X27" s="46">
        <v>0.45300000000000001</v>
      </c>
      <c r="Y27" s="46">
        <v>0.46800000000000003</v>
      </c>
      <c r="Z27" s="46">
        <v>0.48399999999999999</v>
      </c>
      <c r="AA27" s="46">
        <v>0.501</v>
      </c>
      <c r="AB27" s="46">
        <v>0.51800000000000002</v>
      </c>
      <c r="AC27" s="46">
        <v>0.53600000000000003</v>
      </c>
      <c r="AD27" s="46">
        <v>0.55600000000000005</v>
      </c>
      <c r="AE27" s="46">
        <v>0.57599999999999996</v>
      </c>
      <c r="AF27" s="46">
        <v>0.59799999999999998</v>
      </c>
      <c r="AG27" s="46">
        <v>0.621</v>
      </c>
      <c r="AH27" s="46">
        <v>0.64500000000000002</v>
      </c>
      <c r="AI27" s="46">
        <v>0.67100000000000004</v>
      </c>
      <c r="AJ27" s="46">
        <v>0.69799999999999995</v>
      </c>
      <c r="AK27" s="46">
        <v>0.72699999999999998</v>
      </c>
      <c r="AL27" s="46">
        <v>0.75900000000000001</v>
      </c>
      <c r="AM27" s="46">
        <v>0.79200000000000004</v>
      </c>
      <c r="AN27" s="46">
        <v>0.82799999999999996</v>
      </c>
      <c r="AO27" s="46">
        <v>0.86599999999999999</v>
      </c>
      <c r="AP27" s="46">
        <v>0.90700000000000003</v>
      </c>
      <c r="AQ27" s="46">
        <v>0.95199999999999996</v>
      </c>
    </row>
    <row r="28" spans="1:43" x14ac:dyDescent="0.25">
      <c r="A28" s="44">
        <v>1</v>
      </c>
      <c r="B28" s="46">
        <v>0.245</v>
      </c>
      <c r="C28" s="46">
        <v>0.251</v>
      </c>
      <c r="D28" s="46">
        <v>0.25700000000000001</v>
      </c>
      <c r="E28" s="46">
        <v>0.26400000000000001</v>
      </c>
      <c r="F28" s="46">
        <v>0.27100000000000002</v>
      </c>
      <c r="G28" s="46">
        <v>0.27800000000000002</v>
      </c>
      <c r="H28" s="46">
        <v>0.28599999999999998</v>
      </c>
      <c r="I28" s="46">
        <v>0.29299999999999998</v>
      </c>
      <c r="J28" s="46">
        <v>0.30099999999999999</v>
      </c>
      <c r="K28" s="46">
        <v>0.31</v>
      </c>
      <c r="L28" s="46">
        <v>0.318</v>
      </c>
      <c r="M28" s="46">
        <v>0.32700000000000001</v>
      </c>
      <c r="N28" s="46">
        <v>0.33700000000000002</v>
      </c>
      <c r="O28" s="46">
        <v>0.34599999999999997</v>
      </c>
      <c r="P28" s="46">
        <v>0.35599999999999998</v>
      </c>
      <c r="Q28" s="46">
        <v>0.36699999999999999</v>
      </c>
      <c r="R28" s="46">
        <v>0.378</v>
      </c>
      <c r="S28" s="46">
        <v>0.38900000000000001</v>
      </c>
      <c r="T28" s="46">
        <v>0.40100000000000002</v>
      </c>
      <c r="U28" s="46">
        <v>0.41399999999999998</v>
      </c>
      <c r="V28" s="46">
        <v>0.42699999999999999</v>
      </c>
      <c r="W28" s="46">
        <v>0.44</v>
      </c>
      <c r="X28" s="46">
        <v>0.45500000000000002</v>
      </c>
      <c r="Y28" s="46">
        <v>0.47</v>
      </c>
      <c r="Z28" s="46">
        <v>0.48599999999999999</v>
      </c>
      <c r="AA28" s="46">
        <v>0.502</v>
      </c>
      <c r="AB28" s="46">
        <v>0.52</v>
      </c>
      <c r="AC28" s="46">
        <v>0.53800000000000003</v>
      </c>
      <c r="AD28" s="46">
        <v>0.55800000000000005</v>
      </c>
      <c r="AE28" s="46">
        <v>0.57799999999999996</v>
      </c>
      <c r="AF28" s="46">
        <v>0.6</v>
      </c>
      <c r="AG28" s="46">
        <v>0.623</v>
      </c>
      <c r="AH28" s="46">
        <v>0.64700000000000002</v>
      </c>
      <c r="AI28" s="46">
        <v>0.67300000000000004</v>
      </c>
      <c r="AJ28" s="46">
        <v>0.70099999999999996</v>
      </c>
      <c r="AK28" s="46">
        <v>0.73</v>
      </c>
      <c r="AL28" s="46">
        <v>0.76100000000000001</v>
      </c>
      <c r="AM28" s="46">
        <v>0.79500000000000004</v>
      </c>
      <c r="AN28" s="46">
        <v>0.83099999999999996</v>
      </c>
      <c r="AO28" s="46">
        <v>0.87</v>
      </c>
      <c r="AP28" s="46">
        <v>0.91100000000000003</v>
      </c>
      <c r="AQ28" s="46">
        <v>0.95599999999999996</v>
      </c>
    </row>
    <row r="29" spans="1:43" x14ac:dyDescent="0.25">
      <c r="A29" s="44">
        <v>2</v>
      </c>
      <c r="B29" s="46">
        <v>0.245</v>
      </c>
      <c r="C29" s="46">
        <v>0.252</v>
      </c>
      <c r="D29" s="46">
        <v>0.25800000000000001</v>
      </c>
      <c r="E29" s="46">
        <v>0.26500000000000001</v>
      </c>
      <c r="F29" s="46">
        <v>0.27200000000000002</v>
      </c>
      <c r="G29" s="46">
        <v>0.27900000000000003</v>
      </c>
      <c r="H29" s="46">
        <v>0.28599999999999998</v>
      </c>
      <c r="I29" s="46">
        <v>0.29399999999999998</v>
      </c>
      <c r="J29" s="46">
        <v>0.30199999999999999</v>
      </c>
      <c r="K29" s="46">
        <v>0.31</v>
      </c>
      <c r="L29" s="46">
        <v>0.31900000000000001</v>
      </c>
      <c r="M29" s="46">
        <v>0.32800000000000001</v>
      </c>
      <c r="N29" s="46">
        <v>0.33700000000000002</v>
      </c>
      <c r="O29" s="46">
        <v>0.34699999999999998</v>
      </c>
      <c r="P29" s="46">
        <v>0.35699999999999998</v>
      </c>
      <c r="Q29" s="46">
        <v>0.36799999999999999</v>
      </c>
      <c r="R29" s="46">
        <v>0.379</v>
      </c>
      <c r="S29" s="46">
        <v>0.39</v>
      </c>
      <c r="T29" s="46">
        <v>0.40200000000000002</v>
      </c>
      <c r="U29" s="46">
        <v>0.41499999999999998</v>
      </c>
      <c r="V29" s="46">
        <v>0.42799999999999999</v>
      </c>
      <c r="W29" s="46">
        <v>0.442</v>
      </c>
      <c r="X29" s="46">
        <v>0.45600000000000002</v>
      </c>
      <c r="Y29" s="46">
        <v>0.47099999999999997</v>
      </c>
      <c r="Z29" s="46">
        <v>0.48699999999999999</v>
      </c>
      <c r="AA29" s="46">
        <v>0.504</v>
      </c>
      <c r="AB29" s="46">
        <v>0.52100000000000002</v>
      </c>
      <c r="AC29" s="46">
        <v>0.54</v>
      </c>
      <c r="AD29" s="46">
        <v>0.55900000000000005</v>
      </c>
      <c r="AE29" s="46">
        <v>0.57999999999999996</v>
      </c>
      <c r="AF29" s="46">
        <v>0.60199999999999998</v>
      </c>
      <c r="AG29" s="46">
        <v>0.625</v>
      </c>
      <c r="AH29" s="46">
        <v>0.64900000000000002</v>
      </c>
      <c r="AI29" s="46">
        <v>0.67500000000000004</v>
      </c>
      <c r="AJ29" s="46">
        <v>0.70299999999999996</v>
      </c>
      <c r="AK29" s="46">
        <v>0.73299999999999998</v>
      </c>
      <c r="AL29" s="46">
        <v>0.76400000000000001</v>
      </c>
      <c r="AM29" s="46">
        <v>0.79800000000000004</v>
      </c>
      <c r="AN29" s="46">
        <v>0.83399999999999996</v>
      </c>
      <c r="AO29" s="46">
        <v>0.873</v>
      </c>
      <c r="AP29" s="46">
        <v>0.91500000000000004</v>
      </c>
      <c r="AQ29" s="46">
        <v>0.96</v>
      </c>
    </row>
    <row r="30" spans="1:43" x14ac:dyDescent="0.25">
      <c r="A30" s="44">
        <v>3</v>
      </c>
      <c r="B30" s="46">
        <v>0.246</v>
      </c>
      <c r="C30" s="46">
        <v>0.252</v>
      </c>
      <c r="D30" s="46">
        <v>0.25900000000000001</v>
      </c>
      <c r="E30" s="46">
        <v>0.26500000000000001</v>
      </c>
      <c r="F30" s="46">
        <v>0.27200000000000002</v>
      </c>
      <c r="G30" s="46">
        <v>0.27900000000000003</v>
      </c>
      <c r="H30" s="46">
        <v>0.28699999999999998</v>
      </c>
      <c r="I30" s="46">
        <v>0.29499999999999998</v>
      </c>
      <c r="J30" s="46">
        <v>0.30299999999999999</v>
      </c>
      <c r="K30" s="46">
        <v>0.311</v>
      </c>
      <c r="L30" s="46">
        <v>0.32</v>
      </c>
      <c r="M30" s="46">
        <v>0.32900000000000001</v>
      </c>
      <c r="N30" s="46">
        <v>0.33800000000000002</v>
      </c>
      <c r="O30" s="46">
        <v>0.34799999999999998</v>
      </c>
      <c r="P30" s="46">
        <v>0.35799999999999998</v>
      </c>
      <c r="Q30" s="46">
        <v>0.36899999999999999</v>
      </c>
      <c r="R30" s="46">
        <v>0.38</v>
      </c>
      <c r="S30" s="46">
        <v>0.39100000000000001</v>
      </c>
      <c r="T30" s="46">
        <v>0.40300000000000002</v>
      </c>
      <c r="U30" s="46">
        <v>0.41599999999999998</v>
      </c>
      <c r="V30" s="46">
        <v>0.42899999999999999</v>
      </c>
      <c r="W30" s="46">
        <v>0.443</v>
      </c>
      <c r="X30" s="46">
        <v>0.45700000000000002</v>
      </c>
      <c r="Y30" s="46">
        <v>0.47199999999999998</v>
      </c>
      <c r="Z30" s="46">
        <v>0.48799999999999999</v>
      </c>
      <c r="AA30" s="46">
        <v>0.505</v>
      </c>
      <c r="AB30" s="46">
        <v>0.52300000000000002</v>
      </c>
      <c r="AC30" s="46">
        <v>0.54100000000000004</v>
      </c>
      <c r="AD30" s="46">
        <v>0.56100000000000005</v>
      </c>
      <c r="AE30" s="46">
        <v>0.58199999999999996</v>
      </c>
      <c r="AF30" s="46">
        <v>0.60399999999999998</v>
      </c>
      <c r="AG30" s="46">
        <v>0.627</v>
      </c>
      <c r="AH30" s="46">
        <v>0.65200000000000002</v>
      </c>
      <c r="AI30" s="46">
        <v>0.67800000000000005</v>
      </c>
      <c r="AJ30" s="46">
        <v>0.70599999999999996</v>
      </c>
      <c r="AK30" s="46">
        <v>0.73499999999999999</v>
      </c>
      <c r="AL30" s="46">
        <v>0.76700000000000002</v>
      </c>
      <c r="AM30" s="46">
        <v>0.80100000000000005</v>
      </c>
      <c r="AN30" s="46">
        <v>0.83699999999999997</v>
      </c>
      <c r="AO30" s="46">
        <v>0.877</v>
      </c>
      <c r="AP30" s="46">
        <v>0.91900000000000004</v>
      </c>
      <c r="AQ30" s="46">
        <v>0.96399999999999997</v>
      </c>
    </row>
    <row r="31" spans="1:43" x14ac:dyDescent="0.25">
      <c r="A31" s="44">
        <v>4</v>
      </c>
      <c r="B31" s="46">
        <v>0.246</v>
      </c>
      <c r="C31" s="46">
        <v>0.253</v>
      </c>
      <c r="D31" s="46">
        <v>0.25900000000000001</v>
      </c>
      <c r="E31" s="46">
        <v>0.26600000000000001</v>
      </c>
      <c r="F31" s="46">
        <v>0.27300000000000002</v>
      </c>
      <c r="G31" s="46">
        <v>0.28000000000000003</v>
      </c>
      <c r="H31" s="46">
        <v>0.28799999999999998</v>
      </c>
      <c r="I31" s="46">
        <v>0.29499999999999998</v>
      </c>
      <c r="J31" s="46">
        <v>0.30299999999999999</v>
      </c>
      <c r="K31" s="46">
        <v>0.312</v>
      </c>
      <c r="L31" s="46">
        <v>0.32100000000000001</v>
      </c>
      <c r="M31" s="46">
        <v>0.33</v>
      </c>
      <c r="N31" s="46">
        <v>0.33900000000000002</v>
      </c>
      <c r="O31" s="46">
        <v>0.34899999999999998</v>
      </c>
      <c r="P31" s="46">
        <v>0.35899999999999999</v>
      </c>
      <c r="Q31" s="46">
        <v>0.37</v>
      </c>
      <c r="R31" s="46">
        <v>0.38100000000000001</v>
      </c>
      <c r="S31" s="46">
        <v>0.39200000000000002</v>
      </c>
      <c r="T31" s="46">
        <v>0.40400000000000003</v>
      </c>
      <c r="U31" s="46">
        <v>0.41699999999999998</v>
      </c>
      <c r="V31" s="46">
        <v>0.43</v>
      </c>
      <c r="W31" s="46">
        <v>0.44400000000000001</v>
      </c>
      <c r="X31" s="46">
        <v>0.45800000000000002</v>
      </c>
      <c r="Y31" s="46">
        <v>0.47399999999999998</v>
      </c>
      <c r="Z31" s="46">
        <v>0.49</v>
      </c>
      <c r="AA31" s="46">
        <v>0.50700000000000001</v>
      </c>
      <c r="AB31" s="46">
        <v>0.52400000000000002</v>
      </c>
      <c r="AC31" s="46">
        <v>0.54300000000000004</v>
      </c>
      <c r="AD31" s="46">
        <v>0.56299999999999994</v>
      </c>
      <c r="AE31" s="46">
        <v>0.58299999999999996</v>
      </c>
      <c r="AF31" s="46">
        <v>0.60599999999999998</v>
      </c>
      <c r="AG31" s="46">
        <v>0.629</v>
      </c>
      <c r="AH31" s="46">
        <v>0.65400000000000003</v>
      </c>
      <c r="AI31" s="46">
        <v>0.68</v>
      </c>
      <c r="AJ31" s="46">
        <v>0.70799999999999996</v>
      </c>
      <c r="AK31" s="46">
        <v>0.73799999999999999</v>
      </c>
      <c r="AL31" s="46">
        <v>0.77</v>
      </c>
      <c r="AM31" s="46">
        <v>0.80400000000000005</v>
      </c>
      <c r="AN31" s="46">
        <v>0.84099999999999997</v>
      </c>
      <c r="AO31" s="46">
        <v>0.88</v>
      </c>
      <c r="AP31" s="46">
        <v>0.92200000000000004</v>
      </c>
      <c r="AQ31" s="46">
        <v>0.96799999999999997</v>
      </c>
    </row>
    <row r="32" spans="1:43" x14ac:dyDescent="0.25">
      <c r="A32" s="44">
        <v>5</v>
      </c>
      <c r="B32" s="46">
        <v>0.247</v>
      </c>
      <c r="C32" s="46">
        <v>0.253</v>
      </c>
      <c r="D32" s="46">
        <v>0.26</v>
      </c>
      <c r="E32" s="46">
        <v>0.26600000000000001</v>
      </c>
      <c r="F32" s="46">
        <v>0.27300000000000002</v>
      </c>
      <c r="G32" s="46">
        <v>0.28100000000000003</v>
      </c>
      <c r="H32" s="46">
        <v>0.28799999999999998</v>
      </c>
      <c r="I32" s="46">
        <v>0.29599999999999999</v>
      </c>
      <c r="J32" s="46">
        <v>0.30399999999999999</v>
      </c>
      <c r="K32" s="46">
        <v>0.313</v>
      </c>
      <c r="L32" s="46">
        <v>0.32100000000000001</v>
      </c>
      <c r="M32" s="46">
        <v>0.33</v>
      </c>
      <c r="N32" s="46">
        <v>0.34</v>
      </c>
      <c r="O32" s="46">
        <v>0.35</v>
      </c>
      <c r="P32" s="46">
        <v>0.36</v>
      </c>
      <c r="Q32" s="46">
        <v>0.37</v>
      </c>
      <c r="R32" s="46">
        <v>0.38200000000000001</v>
      </c>
      <c r="S32" s="46">
        <v>0.39300000000000002</v>
      </c>
      <c r="T32" s="46">
        <v>0.40500000000000003</v>
      </c>
      <c r="U32" s="46">
        <v>0.41799999999999998</v>
      </c>
      <c r="V32" s="46">
        <v>0.43099999999999999</v>
      </c>
      <c r="W32" s="46">
        <v>0.44500000000000001</v>
      </c>
      <c r="X32" s="46">
        <v>0.46</v>
      </c>
      <c r="Y32" s="46">
        <v>0.47499999999999998</v>
      </c>
      <c r="Z32" s="46">
        <v>0.49099999999999999</v>
      </c>
      <c r="AA32" s="46">
        <v>0.50800000000000001</v>
      </c>
      <c r="AB32" s="46">
        <v>0.52600000000000002</v>
      </c>
      <c r="AC32" s="46">
        <v>0.54500000000000004</v>
      </c>
      <c r="AD32" s="46">
        <v>0.56399999999999995</v>
      </c>
      <c r="AE32" s="46">
        <v>0.58499999999999996</v>
      </c>
      <c r="AF32" s="46">
        <v>0.60699999999999998</v>
      </c>
      <c r="AG32" s="46">
        <v>0.63100000000000001</v>
      </c>
      <c r="AH32" s="46">
        <v>0.65600000000000003</v>
      </c>
      <c r="AI32" s="46">
        <v>0.68200000000000005</v>
      </c>
      <c r="AJ32" s="46">
        <v>0.71</v>
      </c>
      <c r="AK32" s="46">
        <v>0.74</v>
      </c>
      <c r="AL32" s="46">
        <v>0.77300000000000002</v>
      </c>
      <c r="AM32" s="46">
        <v>0.80700000000000005</v>
      </c>
      <c r="AN32" s="46">
        <v>0.84399999999999997</v>
      </c>
      <c r="AO32" s="46">
        <v>0.88300000000000001</v>
      </c>
      <c r="AP32" s="46">
        <v>0.92600000000000005</v>
      </c>
      <c r="AQ32" s="46">
        <v>0.97199999999999998</v>
      </c>
    </row>
    <row r="33" spans="1:43" x14ac:dyDescent="0.25">
      <c r="A33" s="44">
        <v>6</v>
      </c>
      <c r="B33" s="46">
        <v>0.247</v>
      </c>
      <c r="C33" s="46">
        <v>0.254</v>
      </c>
      <c r="D33" s="46">
        <v>0.26</v>
      </c>
      <c r="E33" s="46">
        <v>0.26700000000000002</v>
      </c>
      <c r="F33" s="46">
        <v>0.27400000000000002</v>
      </c>
      <c r="G33" s="46">
        <v>0.28100000000000003</v>
      </c>
      <c r="H33" s="46">
        <v>0.28899999999999998</v>
      </c>
      <c r="I33" s="46">
        <v>0.29699999999999999</v>
      </c>
      <c r="J33" s="46">
        <v>0.30499999999999999</v>
      </c>
      <c r="K33" s="46">
        <v>0.313</v>
      </c>
      <c r="L33" s="46">
        <v>0.32200000000000001</v>
      </c>
      <c r="M33" s="46">
        <v>0.33100000000000002</v>
      </c>
      <c r="N33" s="46">
        <v>0.34100000000000003</v>
      </c>
      <c r="O33" s="46">
        <v>0.35</v>
      </c>
      <c r="P33" s="46">
        <v>0.36099999999999999</v>
      </c>
      <c r="Q33" s="46">
        <v>0.371</v>
      </c>
      <c r="R33" s="46">
        <v>0.38300000000000001</v>
      </c>
      <c r="S33" s="46">
        <v>0.39400000000000002</v>
      </c>
      <c r="T33" s="46">
        <v>0.40600000000000003</v>
      </c>
      <c r="U33" s="46">
        <v>0.41899999999999998</v>
      </c>
      <c r="V33" s="46">
        <v>0.432</v>
      </c>
      <c r="W33" s="46">
        <v>0.44600000000000001</v>
      </c>
      <c r="X33" s="46">
        <v>0.46100000000000002</v>
      </c>
      <c r="Y33" s="46">
        <v>0.47599999999999998</v>
      </c>
      <c r="Z33" s="46">
        <v>0.49199999999999999</v>
      </c>
      <c r="AA33" s="46">
        <v>0.50900000000000001</v>
      </c>
      <c r="AB33" s="46">
        <v>0.52700000000000002</v>
      </c>
      <c r="AC33" s="46">
        <v>0.54600000000000004</v>
      </c>
      <c r="AD33" s="46">
        <v>0.56599999999999995</v>
      </c>
      <c r="AE33" s="46">
        <v>0.58699999999999997</v>
      </c>
      <c r="AF33" s="46">
        <v>0.60899999999999999</v>
      </c>
      <c r="AG33" s="46">
        <v>0.63300000000000001</v>
      </c>
      <c r="AH33" s="46">
        <v>0.65800000000000003</v>
      </c>
      <c r="AI33" s="46">
        <v>0.68500000000000005</v>
      </c>
      <c r="AJ33" s="46">
        <v>0.71299999999999997</v>
      </c>
      <c r="AK33" s="46">
        <v>0.74299999999999999</v>
      </c>
      <c r="AL33" s="46">
        <v>0.77500000000000002</v>
      </c>
      <c r="AM33" s="46">
        <v>0.81</v>
      </c>
      <c r="AN33" s="46">
        <v>0.84699999999999998</v>
      </c>
      <c r="AO33" s="46">
        <v>0.88700000000000001</v>
      </c>
      <c r="AP33" s="46">
        <v>0.93</v>
      </c>
      <c r="AQ33" s="46">
        <v>0.97599999999999998</v>
      </c>
    </row>
    <row r="34" spans="1:43" x14ac:dyDescent="0.25">
      <c r="A34" s="44">
        <v>7</v>
      </c>
      <c r="B34" s="46">
        <v>0.248</v>
      </c>
      <c r="C34" s="46">
        <v>0.254</v>
      </c>
      <c r="D34" s="46">
        <v>0.26100000000000001</v>
      </c>
      <c r="E34" s="46">
        <v>0.26800000000000002</v>
      </c>
      <c r="F34" s="46">
        <v>0.27500000000000002</v>
      </c>
      <c r="G34" s="46">
        <v>0.28199999999999997</v>
      </c>
      <c r="H34" s="46">
        <v>0.28999999999999998</v>
      </c>
      <c r="I34" s="46">
        <v>0.29699999999999999</v>
      </c>
      <c r="J34" s="46">
        <v>0.30599999999999999</v>
      </c>
      <c r="K34" s="46">
        <v>0.314</v>
      </c>
      <c r="L34" s="46">
        <v>0.32300000000000001</v>
      </c>
      <c r="M34" s="46">
        <v>0.33200000000000002</v>
      </c>
      <c r="N34" s="46">
        <v>0.34100000000000003</v>
      </c>
      <c r="O34" s="46">
        <v>0.35099999999999998</v>
      </c>
      <c r="P34" s="46">
        <v>0.36199999999999999</v>
      </c>
      <c r="Q34" s="46">
        <v>0.372</v>
      </c>
      <c r="R34" s="46">
        <v>0.38300000000000001</v>
      </c>
      <c r="S34" s="46">
        <v>0.39500000000000002</v>
      </c>
      <c r="T34" s="46">
        <v>0.40699999999999997</v>
      </c>
      <c r="U34" s="46">
        <v>0.42</v>
      </c>
      <c r="V34" s="46">
        <v>0.434</v>
      </c>
      <c r="W34" s="46">
        <v>0.44800000000000001</v>
      </c>
      <c r="X34" s="46">
        <v>0.46200000000000002</v>
      </c>
      <c r="Y34" s="46">
        <v>0.47799999999999998</v>
      </c>
      <c r="Z34" s="46">
        <v>0.49399999999999999</v>
      </c>
      <c r="AA34" s="46">
        <v>0.51100000000000001</v>
      </c>
      <c r="AB34" s="46">
        <v>0.52900000000000003</v>
      </c>
      <c r="AC34" s="46">
        <v>0.54800000000000004</v>
      </c>
      <c r="AD34" s="46">
        <v>0.56799999999999995</v>
      </c>
      <c r="AE34" s="46">
        <v>0.58899999999999997</v>
      </c>
      <c r="AF34" s="46">
        <v>0.61099999999999999</v>
      </c>
      <c r="AG34" s="46">
        <v>0.63500000000000001</v>
      </c>
      <c r="AH34" s="46">
        <v>0.66</v>
      </c>
      <c r="AI34" s="46">
        <v>0.68700000000000006</v>
      </c>
      <c r="AJ34" s="46">
        <v>0.71499999999999997</v>
      </c>
      <c r="AK34" s="46">
        <v>0.746</v>
      </c>
      <c r="AL34" s="46">
        <v>0.77800000000000002</v>
      </c>
      <c r="AM34" s="46">
        <v>0.81299999999999994</v>
      </c>
      <c r="AN34" s="46">
        <v>0.85</v>
      </c>
      <c r="AO34" s="46">
        <v>0.89</v>
      </c>
      <c r="AP34" s="46">
        <v>0.93300000000000005</v>
      </c>
      <c r="AQ34" s="46">
        <v>0.98</v>
      </c>
    </row>
    <row r="35" spans="1:43" x14ac:dyDescent="0.25">
      <c r="A35" s="44">
        <v>8</v>
      </c>
      <c r="B35" s="46">
        <v>0.248</v>
      </c>
      <c r="C35" s="46">
        <v>0.255</v>
      </c>
      <c r="D35" s="46">
        <v>0.26100000000000001</v>
      </c>
      <c r="E35" s="46">
        <v>0.26800000000000002</v>
      </c>
      <c r="F35" s="46">
        <v>0.27500000000000002</v>
      </c>
      <c r="G35" s="46">
        <v>0.28299999999999997</v>
      </c>
      <c r="H35" s="46">
        <v>0.28999999999999998</v>
      </c>
      <c r="I35" s="46">
        <v>0.29799999999999999</v>
      </c>
      <c r="J35" s="46">
        <v>0.30599999999999999</v>
      </c>
      <c r="K35" s="46">
        <v>0.315</v>
      </c>
      <c r="L35" s="46">
        <v>0.32300000000000001</v>
      </c>
      <c r="M35" s="46">
        <v>0.33300000000000002</v>
      </c>
      <c r="N35" s="46">
        <v>0.34200000000000003</v>
      </c>
      <c r="O35" s="46">
        <v>0.35199999999999998</v>
      </c>
      <c r="P35" s="46">
        <v>0.36199999999999999</v>
      </c>
      <c r="Q35" s="46">
        <v>0.373</v>
      </c>
      <c r="R35" s="46">
        <v>0.38400000000000001</v>
      </c>
      <c r="S35" s="46">
        <v>0.39600000000000002</v>
      </c>
      <c r="T35" s="46">
        <v>0.40799999999999997</v>
      </c>
      <c r="U35" s="46">
        <v>0.42099999999999999</v>
      </c>
      <c r="V35" s="46">
        <v>0.435</v>
      </c>
      <c r="W35" s="46">
        <v>0.44900000000000001</v>
      </c>
      <c r="X35" s="46">
        <v>0.46300000000000002</v>
      </c>
      <c r="Y35" s="46">
        <v>0.47899999999999998</v>
      </c>
      <c r="Z35" s="46">
        <v>0.495</v>
      </c>
      <c r="AA35" s="46">
        <v>0.51200000000000001</v>
      </c>
      <c r="AB35" s="46">
        <v>0.53</v>
      </c>
      <c r="AC35" s="46">
        <v>0.54900000000000004</v>
      </c>
      <c r="AD35" s="46">
        <v>0.56899999999999995</v>
      </c>
      <c r="AE35" s="46">
        <v>0.59099999999999997</v>
      </c>
      <c r="AF35" s="46">
        <v>0.61299999999999999</v>
      </c>
      <c r="AG35" s="46">
        <v>0.63700000000000001</v>
      </c>
      <c r="AH35" s="46">
        <v>0.66200000000000003</v>
      </c>
      <c r="AI35" s="46">
        <v>0.68899999999999995</v>
      </c>
      <c r="AJ35" s="46">
        <v>0.71799999999999997</v>
      </c>
      <c r="AK35" s="46">
        <v>0.748</v>
      </c>
      <c r="AL35" s="46">
        <v>0.78100000000000003</v>
      </c>
      <c r="AM35" s="46">
        <v>0.81599999999999995</v>
      </c>
      <c r="AN35" s="46">
        <v>0.85299999999999998</v>
      </c>
      <c r="AO35" s="46">
        <v>0.89400000000000002</v>
      </c>
      <c r="AP35" s="46">
        <v>0.93700000000000006</v>
      </c>
      <c r="AQ35" s="46">
        <v>0.98399999999999999</v>
      </c>
    </row>
    <row r="36" spans="1:43" x14ac:dyDescent="0.25">
      <c r="A36" s="44">
        <v>9</v>
      </c>
      <c r="B36" s="46">
        <v>0.249</v>
      </c>
      <c r="C36" s="46">
        <v>0.255</v>
      </c>
      <c r="D36" s="46">
        <v>0.26200000000000001</v>
      </c>
      <c r="E36" s="46">
        <v>0.26900000000000002</v>
      </c>
      <c r="F36" s="46">
        <v>0.27600000000000002</v>
      </c>
      <c r="G36" s="46">
        <v>0.28299999999999997</v>
      </c>
      <c r="H36" s="46">
        <v>0.29099999999999998</v>
      </c>
      <c r="I36" s="46">
        <v>0.29899999999999999</v>
      </c>
      <c r="J36" s="46">
        <v>0.307</v>
      </c>
      <c r="K36" s="46">
        <v>0.315</v>
      </c>
      <c r="L36" s="46">
        <v>0.32400000000000001</v>
      </c>
      <c r="M36" s="46">
        <v>0.33300000000000002</v>
      </c>
      <c r="N36" s="46">
        <v>0.34300000000000003</v>
      </c>
      <c r="O36" s="46">
        <v>0.35299999999999998</v>
      </c>
      <c r="P36" s="46">
        <v>0.36299999999999999</v>
      </c>
      <c r="Q36" s="46">
        <v>0.374</v>
      </c>
      <c r="R36" s="46">
        <v>0.38500000000000001</v>
      </c>
      <c r="S36" s="46">
        <v>0.39700000000000002</v>
      </c>
      <c r="T36" s="46">
        <v>0.40899999999999997</v>
      </c>
      <c r="U36" s="46">
        <v>0.42199999999999999</v>
      </c>
      <c r="V36" s="46">
        <v>0.436</v>
      </c>
      <c r="W36" s="46">
        <v>0.45</v>
      </c>
      <c r="X36" s="46">
        <v>0.46500000000000002</v>
      </c>
      <c r="Y36" s="46">
        <v>0.48</v>
      </c>
      <c r="Z36" s="46">
        <v>0.497</v>
      </c>
      <c r="AA36" s="46">
        <v>0.51400000000000001</v>
      </c>
      <c r="AB36" s="46">
        <v>0.53200000000000003</v>
      </c>
      <c r="AC36" s="46">
        <v>0.55100000000000005</v>
      </c>
      <c r="AD36" s="46">
        <v>0.57099999999999995</v>
      </c>
      <c r="AE36" s="46">
        <v>0.59199999999999997</v>
      </c>
      <c r="AF36" s="46">
        <v>0.61499999999999999</v>
      </c>
      <c r="AG36" s="46">
        <v>0.63900000000000001</v>
      </c>
      <c r="AH36" s="46">
        <v>0.66400000000000003</v>
      </c>
      <c r="AI36" s="46">
        <v>0.69099999999999995</v>
      </c>
      <c r="AJ36" s="46">
        <v>0.72</v>
      </c>
      <c r="AK36" s="46">
        <v>0.751</v>
      </c>
      <c r="AL36" s="46">
        <v>0.78400000000000003</v>
      </c>
      <c r="AM36" s="46">
        <v>0.81899999999999995</v>
      </c>
      <c r="AN36" s="46">
        <v>0.85699999999999998</v>
      </c>
      <c r="AO36" s="46">
        <v>0.89700000000000002</v>
      </c>
      <c r="AP36" s="46">
        <v>0.94099999999999995</v>
      </c>
      <c r="AQ36" s="46">
        <v>0.98799999999999999</v>
      </c>
    </row>
    <row r="37" spans="1:43" x14ac:dyDescent="0.25">
      <c r="A37" s="44">
        <v>10</v>
      </c>
      <c r="B37" s="46">
        <v>0.249</v>
      </c>
      <c r="C37" s="46">
        <v>0.25600000000000001</v>
      </c>
      <c r="D37" s="46">
        <v>0.26200000000000001</v>
      </c>
      <c r="E37" s="46">
        <v>0.26900000000000002</v>
      </c>
      <c r="F37" s="46">
        <v>0.27600000000000002</v>
      </c>
      <c r="G37" s="46">
        <v>0.28399999999999997</v>
      </c>
      <c r="H37" s="46">
        <v>0.29099999999999998</v>
      </c>
      <c r="I37" s="46">
        <v>0.29899999999999999</v>
      </c>
      <c r="J37" s="46">
        <v>0.308</v>
      </c>
      <c r="K37" s="46">
        <v>0.316</v>
      </c>
      <c r="L37" s="46">
        <v>0.32500000000000001</v>
      </c>
      <c r="M37" s="46">
        <v>0.33400000000000002</v>
      </c>
      <c r="N37" s="46">
        <v>0.34399999999999997</v>
      </c>
      <c r="O37" s="46">
        <v>0.35399999999999998</v>
      </c>
      <c r="P37" s="46">
        <v>0.36399999999999999</v>
      </c>
      <c r="Q37" s="46">
        <v>0.375</v>
      </c>
      <c r="R37" s="46">
        <v>0.38600000000000001</v>
      </c>
      <c r="S37" s="46">
        <v>0.39800000000000002</v>
      </c>
      <c r="T37" s="46">
        <v>0.41</v>
      </c>
      <c r="U37" s="46">
        <v>0.42299999999999999</v>
      </c>
      <c r="V37" s="46">
        <v>0.437</v>
      </c>
      <c r="W37" s="46">
        <v>0.45100000000000001</v>
      </c>
      <c r="X37" s="46">
        <v>0.46600000000000003</v>
      </c>
      <c r="Y37" s="46">
        <v>0.48199999999999998</v>
      </c>
      <c r="Z37" s="46">
        <v>0.498</v>
      </c>
      <c r="AA37" s="46">
        <v>0.51500000000000001</v>
      </c>
      <c r="AB37" s="46">
        <v>0.53300000000000003</v>
      </c>
      <c r="AC37" s="46">
        <v>0.55300000000000005</v>
      </c>
      <c r="AD37" s="46">
        <v>0.57299999999999995</v>
      </c>
      <c r="AE37" s="46">
        <v>0.59399999999999997</v>
      </c>
      <c r="AF37" s="46">
        <v>0.61699999999999999</v>
      </c>
      <c r="AG37" s="46">
        <v>0.64100000000000001</v>
      </c>
      <c r="AH37" s="46">
        <v>0.66700000000000004</v>
      </c>
      <c r="AI37" s="46">
        <v>0.69399999999999995</v>
      </c>
      <c r="AJ37" s="46">
        <v>0.72299999999999998</v>
      </c>
      <c r="AK37" s="46">
        <v>0.753</v>
      </c>
      <c r="AL37" s="46">
        <v>0.78600000000000003</v>
      </c>
      <c r="AM37" s="46">
        <v>0.82199999999999995</v>
      </c>
      <c r="AN37" s="46">
        <v>0.86</v>
      </c>
      <c r="AO37" s="46">
        <v>0.90100000000000002</v>
      </c>
      <c r="AP37" s="46">
        <v>0.94499999999999995</v>
      </c>
      <c r="AQ37" s="46">
        <v>0.99199999999999999</v>
      </c>
    </row>
    <row r="38" spans="1:43" x14ac:dyDescent="0.25">
      <c r="A38" s="44">
        <v>11</v>
      </c>
      <c r="B38" s="46">
        <v>0.25</v>
      </c>
      <c r="C38" s="46">
        <v>0.25600000000000001</v>
      </c>
      <c r="D38" s="46">
        <v>0.26300000000000001</v>
      </c>
      <c r="E38" s="46">
        <v>0.27</v>
      </c>
      <c r="F38" s="46">
        <v>0.27700000000000002</v>
      </c>
      <c r="G38" s="46">
        <v>0.28399999999999997</v>
      </c>
      <c r="H38" s="46">
        <v>0.29199999999999998</v>
      </c>
      <c r="I38" s="46">
        <v>0.3</v>
      </c>
      <c r="J38" s="46">
        <v>0.308</v>
      </c>
      <c r="K38" s="46">
        <v>0.317</v>
      </c>
      <c r="L38" s="46">
        <v>0.32600000000000001</v>
      </c>
      <c r="M38" s="46">
        <v>0.33500000000000002</v>
      </c>
      <c r="N38" s="46">
        <v>0.34499999999999997</v>
      </c>
      <c r="O38" s="46">
        <v>0.35499999999999998</v>
      </c>
      <c r="P38" s="46">
        <v>0.36499999999999999</v>
      </c>
      <c r="Q38" s="46">
        <v>0.376</v>
      </c>
      <c r="R38" s="46">
        <v>0.38700000000000001</v>
      </c>
      <c r="S38" s="46">
        <v>0.39900000000000002</v>
      </c>
      <c r="T38" s="46">
        <v>0.41199999999999998</v>
      </c>
      <c r="U38" s="46">
        <v>0.42399999999999999</v>
      </c>
      <c r="V38" s="46">
        <v>0.438</v>
      </c>
      <c r="W38" s="46">
        <v>0.45200000000000001</v>
      </c>
      <c r="X38" s="46">
        <v>0.46700000000000003</v>
      </c>
      <c r="Y38" s="46">
        <v>0.48299999999999998</v>
      </c>
      <c r="Z38" s="46">
        <v>0.499</v>
      </c>
      <c r="AA38" s="46">
        <v>0.51700000000000002</v>
      </c>
      <c r="AB38" s="46">
        <v>0.53500000000000003</v>
      </c>
      <c r="AC38" s="46">
        <v>0.55400000000000005</v>
      </c>
      <c r="AD38" s="46">
        <v>0.57499999999999996</v>
      </c>
      <c r="AE38" s="46">
        <v>0.59599999999999997</v>
      </c>
      <c r="AF38" s="46">
        <v>0.61899999999999999</v>
      </c>
      <c r="AG38" s="46">
        <v>0.64300000000000002</v>
      </c>
      <c r="AH38" s="46">
        <v>0.66900000000000004</v>
      </c>
      <c r="AI38" s="46">
        <v>0.69599999999999995</v>
      </c>
      <c r="AJ38" s="46">
        <v>0.72499999999999998</v>
      </c>
      <c r="AK38" s="46">
        <v>0.75600000000000001</v>
      </c>
      <c r="AL38" s="46">
        <v>0.78900000000000003</v>
      </c>
      <c r="AM38" s="46">
        <v>0.82499999999999996</v>
      </c>
      <c r="AN38" s="46">
        <v>0.86299999999999999</v>
      </c>
      <c r="AO38" s="46">
        <v>0.90400000000000003</v>
      </c>
      <c r="AP38" s="46">
        <v>0.94799999999999995</v>
      </c>
      <c r="AQ38" s="46">
        <v>0.996</v>
      </c>
    </row>
  </sheetData>
  <sheetProtection algorithmName="SHA-512" hashValue="AJ3tmIQ6wMrUmhIPBiJl/R53iKMVI1WjFzfdK9nzMLc18yfdia4ncvhfsi/zz723FvUiTKzyozUju6w9gTJCpA==" saltValue="JICjWC+cTh1TZaqeIsHrRQ==" spinCount="100000" sheet="1" objects="1" scenarios="1"/>
  <conditionalFormatting sqref="A6:A21">
    <cfRule type="expression" dxfId="509" priority="9" stopIfTrue="1">
      <formula>MOD(ROW(),2)=0</formula>
    </cfRule>
    <cfRule type="expression" dxfId="508" priority="10" stopIfTrue="1">
      <formula>MOD(ROW(),2)&lt;&gt;0</formula>
    </cfRule>
  </conditionalFormatting>
  <conditionalFormatting sqref="B6:AQ21">
    <cfRule type="expression" dxfId="507" priority="11" stopIfTrue="1">
      <formula>MOD(ROW(),2)=0</formula>
    </cfRule>
    <cfRule type="expression" dxfId="506" priority="12" stopIfTrue="1">
      <formula>MOD(ROW(),2)&lt;&gt;0</formula>
    </cfRule>
  </conditionalFormatting>
  <conditionalFormatting sqref="A26:A38">
    <cfRule type="expression" dxfId="505" priority="13" stopIfTrue="1">
      <formula>MOD(ROW(),2)=0</formula>
    </cfRule>
    <cfRule type="expression" dxfId="504" priority="14" stopIfTrue="1">
      <formula>MOD(ROW(),2)&lt;&gt;0</formula>
    </cfRule>
  </conditionalFormatting>
  <conditionalFormatting sqref="B26:AQ38">
    <cfRule type="expression" dxfId="503" priority="15" stopIfTrue="1">
      <formula>MOD(ROW(),2)=0</formula>
    </cfRule>
    <cfRule type="expression" dxfId="502" priority="16"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3B1FE-4CDF-402F-8019-BA4DF3ABC81F}">
  <sheetPr codeName="Sheet45"/>
  <dimension ref="A1:K38"/>
  <sheetViews>
    <sheetView showGridLines="0" workbookViewId="0">
      <selection activeCell="A6" sqref="A6"/>
    </sheetView>
  </sheetViews>
  <sheetFormatPr defaultRowHeight="12.5" x14ac:dyDescent="0.25"/>
  <cols>
    <col min="1" max="1" width="31.7265625" customWidth="1"/>
    <col min="2" max="11" width="22.7265625" customWidth="1"/>
  </cols>
  <sheetData>
    <row r="1" spans="1:11" s="1" customFormat="1" ht="20" x14ac:dyDescent="0.4">
      <c r="A1" s="2" t="s">
        <v>0</v>
      </c>
    </row>
    <row r="2" spans="1:11" s="1" customFormat="1" ht="15.5" x14ac:dyDescent="0.35">
      <c r="A2" s="30" t="s">
        <v>1</v>
      </c>
      <c r="B2" s="3" t="str">
        <f>wb_title</f>
        <v>Fire_W - Consolidated Factor Spreadsheet</v>
      </c>
    </row>
    <row r="3" spans="1:11" s="1" customFormat="1" ht="15.5" x14ac:dyDescent="0.35">
      <c r="A3" s="30" t="s">
        <v>2</v>
      </c>
      <c r="B3" s="3" t="str">
        <f>TABLE_FACTOR_TYPE_1 &amp; " - x-" &amp; TABLE_SERIES_NUMBER_1</f>
        <v>Pension Debit - x-321</v>
      </c>
    </row>
    <row r="6" spans="1:11" x14ac:dyDescent="0.25">
      <c r="A6" s="41" t="s">
        <v>382</v>
      </c>
      <c r="B6" s="48" t="s">
        <v>383</v>
      </c>
      <c r="C6" s="48"/>
      <c r="D6" s="48"/>
      <c r="E6" s="48"/>
      <c r="F6" s="48"/>
      <c r="G6" s="48"/>
      <c r="H6" s="48"/>
      <c r="I6" s="48"/>
      <c r="J6" s="48"/>
      <c r="K6" s="48"/>
    </row>
    <row r="7" spans="1:11" x14ac:dyDescent="0.25">
      <c r="A7" s="41" t="s">
        <v>384</v>
      </c>
      <c r="B7" s="48" t="s">
        <v>31</v>
      </c>
      <c r="C7" s="48"/>
      <c r="D7" s="48"/>
      <c r="E7" s="48"/>
      <c r="F7" s="48"/>
      <c r="G7" s="48"/>
      <c r="H7" s="48"/>
      <c r="I7" s="48"/>
      <c r="J7" s="48"/>
      <c r="K7" s="48"/>
    </row>
    <row r="8" spans="1:11" x14ac:dyDescent="0.25">
      <c r="A8" s="41" t="s">
        <v>125</v>
      </c>
      <c r="B8" s="48">
        <v>2007</v>
      </c>
      <c r="C8" s="48"/>
      <c r="D8" s="48"/>
      <c r="E8" s="48"/>
      <c r="F8" s="48"/>
      <c r="G8" s="48"/>
      <c r="H8" s="48"/>
      <c r="I8" s="48"/>
      <c r="J8" s="48"/>
      <c r="K8" s="48"/>
    </row>
    <row r="9" spans="1:11" x14ac:dyDescent="0.25">
      <c r="A9" s="41" t="s">
        <v>126</v>
      </c>
      <c r="B9" s="48" t="s">
        <v>220</v>
      </c>
      <c r="C9" s="48"/>
      <c r="D9" s="48"/>
      <c r="E9" s="48"/>
      <c r="F9" s="48"/>
      <c r="G9" s="48"/>
      <c r="H9" s="48"/>
      <c r="I9" s="48"/>
      <c r="J9" s="48"/>
      <c r="K9" s="48"/>
    </row>
    <row r="10" spans="1:11" x14ac:dyDescent="0.25">
      <c r="A10" s="41" t="s">
        <v>6</v>
      </c>
      <c r="B10" s="48" t="s">
        <v>232</v>
      </c>
      <c r="C10" s="48"/>
      <c r="D10" s="48"/>
      <c r="E10" s="48"/>
      <c r="F10" s="48"/>
      <c r="G10" s="48"/>
      <c r="H10" s="48"/>
      <c r="I10" s="48"/>
      <c r="J10" s="48"/>
      <c r="K10" s="48"/>
    </row>
    <row r="11" spans="1:11" x14ac:dyDescent="0.25">
      <c r="A11" s="41" t="s">
        <v>127</v>
      </c>
      <c r="B11" s="48" t="s">
        <v>222</v>
      </c>
      <c r="C11" s="48"/>
      <c r="D11" s="48"/>
      <c r="E11" s="48"/>
      <c r="F11" s="48"/>
      <c r="G11" s="48"/>
      <c r="H11" s="48"/>
      <c r="I11" s="48"/>
      <c r="J11" s="48"/>
      <c r="K11" s="48"/>
    </row>
    <row r="12" spans="1:11" x14ac:dyDescent="0.25">
      <c r="A12" s="41" t="s">
        <v>128</v>
      </c>
      <c r="B12" s="48" t="s">
        <v>233</v>
      </c>
      <c r="C12" s="48"/>
      <c r="D12" s="48"/>
      <c r="E12" s="48"/>
      <c r="F12" s="48"/>
      <c r="G12" s="48"/>
      <c r="H12" s="48"/>
      <c r="I12" s="48"/>
      <c r="J12" s="48"/>
      <c r="K12" s="48"/>
    </row>
    <row r="13" spans="1:11" x14ac:dyDescent="0.25">
      <c r="A13" s="41" t="s">
        <v>385</v>
      </c>
      <c r="B13" s="48" t="s">
        <v>141</v>
      </c>
      <c r="C13" s="48"/>
      <c r="D13" s="48"/>
      <c r="E13" s="48"/>
      <c r="F13" s="48"/>
      <c r="G13" s="48"/>
      <c r="H13" s="48"/>
      <c r="I13" s="48"/>
      <c r="J13" s="48"/>
      <c r="K13" s="48"/>
    </row>
    <row r="14" spans="1:11" x14ac:dyDescent="0.25">
      <c r="A14" s="41" t="s">
        <v>130</v>
      </c>
      <c r="B14" s="48">
        <v>321</v>
      </c>
      <c r="C14" s="48"/>
      <c r="D14" s="48"/>
      <c r="E14" s="48"/>
      <c r="F14" s="48"/>
      <c r="G14" s="48"/>
      <c r="H14" s="48"/>
      <c r="I14" s="48"/>
      <c r="J14" s="48"/>
      <c r="K14" s="48"/>
    </row>
    <row r="15" spans="1:11" x14ac:dyDescent="0.25">
      <c r="A15" s="41" t="s">
        <v>386</v>
      </c>
      <c r="B15" s="48" t="s">
        <v>234</v>
      </c>
      <c r="C15" s="48"/>
      <c r="D15" s="48"/>
      <c r="E15" s="48"/>
      <c r="F15" s="48"/>
      <c r="G15" s="48"/>
      <c r="H15" s="48"/>
      <c r="I15" s="48"/>
      <c r="J15" s="48"/>
      <c r="K15" s="48"/>
    </row>
    <row r="16" spans="1:11" x14ac:dyDescent="0.25">
      <c r="A16" s="41" t="s">
        <v>132</v>
      </c>
      <c r="B16" s="48" t="s">
        <v>225</v>
      </c>
      <c r="C16" s="48"/>
      <c r="D16" s="48"/>
      <c r="E16" s="48"/>
      <c r="F16" s="48"/>
      <c r="G16" s="48"/>
      <c r="H16" s="48"/>
      <c r="I16" s="48"/>
      <c r="J16" s="48"/>
      <c r="K16" s="48"/>
    </row>
    <row r="17" spans="1:11" x14ac:dyDescent="0.25">
      <c r="A17" s="42" t="s">
        <v>387</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388</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9" customFormat="1" ht="13" x14ac:dyDescent="0.25">
      <c r="A26" s="58" t="s">
        <v>412</v>
      </c>
      <c r="B26" s="58">
        <v>55</v>
      </c>
      <c r="C26" s="58">
        <v>56</v>
      </c>
      <c r="D26" s="58">
        <v>57</v>
      </c>
      <c r="E26" s="58">
        <v>58</v>
      </c>
      <c r="F26" s="58">
        <v>59</v>
      </c>
      <c r="G26" s="58">
        <v>60</v>
      </c>
      <c r="H26" s="58">
        <v>61</v>
      </c>
      <c r="I26" s="58">
        <v>62</v>
      </c>
      <c r="J26" s="58">
        <v>63</v>
      </c>
      <c r="K26" s="58">
        <v>64</v>
      </c>
    </row>
    <row r="27" spans="1:11" x14ac:dyDescent="0.25">
      <c r="A27" s="44">
        <v>0</v>
      </c>
      <c r="B27" s="46">
        <v>0.60899999999999999</v>
      </c>
      <c r="C27" s="46">
        <v>0.63600000000000001</v>
      </c>
      <c r="D27" s="46">
        <v>0.66500000000000004</v>
      </c>
      <c r="E27" s="46">
        <v>0.69599999999999995</v>
      </c>
      <c r="F27" s="46">
        <v>0.73</v>
      </c>
      <c r="G27" s="46">
        <v>0.76600000000000001</v>
      </c>
      <c r="H27" s="46">
        <v>0.80500000000000005</v>
      </c>
      <c r="I27" s="46">
        <v>0.84799999999999998</v>
      </c>
      <c r="J27" s="46">
        <v>0.89400000000000002</v>
      </c>
      <c r="K27" s="46">
        <v>0.94499999999999995</v>
      </c>
    </row>
    <row r="28" spans="1:11" x14ac:dyDescent="0.25">
      <c r="A28" s="44">
        <v>1</v>
      </c>
      <c r="B28" s="46">
        <v>0.61099999999999999</v>
      </c>
      <c r="C28" s="46">
        <v>0.63800000000000001</v>
      </c>
      <c r="D28" s="46">
        <v>0.66700000000000004</v>
      </c>
      <c r="E28" s="46">
        <v>0.69899999999999995</v>
      </c>
      <c r="F28" s="46">
        <v>0.73299999999999998</v>
      </c>
      <c r="G28" s="46">
        <v>0.76900000000000002</v>
      </c>
      <c r="H28" s="46">
        <v>0.80900000000000005</v>
      </c>
      <c r="I28" s="46">
        <v>0.85199999999999998</v>
      </c>
      <c r="J28" s="46">
        <v>0.89800000000000002</v>
      </c>
      <c r="K28" s="46">
        <v>0.94899999999999995</v>
      </c>
    </row>
    <row r="29" spans="1:11" x14ac:dyDescent="0.25">
      <c r="A29" s="44">
        <v>2</v>
      </c>
      <c r="B29" s="46">
        <v>0.61299999999999999</v>
      </c>
      <c r="C29" s="46">
        <v>0.64100000000000001</v>
      </c>
      <c r="D29" s="46">
        <v>0.67</v>
      </c>
      <c r="E29" s="46">
        <v>0.70199999999999996</v>
      </c>
      <c r="F29" s="46">
        <v>0.73599999999999999</v>
      </c>
      <c r="G29" s="46">
        <v>0.77200000000000002</v>
      </c>
      <c r="H29" s="46">
        <v>0.81200000000000006</v>
      </c>
      <c r="I29" s="46">
        <v>0.85599999999999998</v>
      </c>
      <c r="J29" s="46">
        <v>0.90300000000000002</v>
      </c>
      <c r="K29" s="46">
        <v>0.95399999999999996</v>
      </c>
    </row>
    <row r="30" spans="1:11" x14ac:dyDescent="0.25">
      <c r="A30" s="44">
        <v>3</v>
      </c>
      <c r="B30" s="46">
        <v>0.61499999999999999</v>
      </c>
      <c r="C30" s="46">
        <v>0.64300000000000002</v>
      </c>
      <c r="D30" s="46">
        <v>0.67300000000000004</v>
      </c>
      <c r="E30" s="46">
        <v>0.70399999999999996</v>
      </c>
      <c r="F30" s="46">
        <v>0.73899999999999999</v>
      </c>
      <c r="G30" s="46">
        <v>0.77600000000000002</v>
      </c>
      <c r="H30" s="46">
        <v>0.81599999999999995</v>
      </c>
      <c r="I30" s="46">
        <v>0.85899999999999999</v>
      </c>
      <c r="J30" s="46">
        <v>0.90700000000000003</v>
      </c>
      <c r="K30" s="46">
        <v>0.95899999999999996</v>
      </c>
    </row>
    <row r="31" spans="1:11" x14ac:dyDescent="0.25">
      <c r="A31" s="44">
        <v>4</v>
      </c>
      <c r="B31" s="46">
        <v>0.61799999999999999</v>
      </c>
      <c r="C31" s="46">
        <v>0.64500000000000002</v>
      </c>
      <c r="D31" s="46">
        <v>0.67500000000000004</v>
      </c>
      <c r="E31" s="46">
        <v>0.70699999999999996</v>
      </c>
      <c r="F31" s="46">
        <v>0.74199999999999999</v>
      </c>
      <c r="G31" s="46">
        <v>0.77900000000000003</v>
      </c>
      <c r="H31" s="46">
        <v>0.81899999999999995</v>
      </c>
      <c r="I31" s="46">
        <v>0.86299999999999999</v>
      </c>
      <c r="J31" s="46">
        <v>0.91100000000000003</v>
      </c>
      <c r="K31" s="46">
        <v>0.96299999999999997</v>
      </c>
    </row>
    <row r="32" spans="1:11" x14ac:dyDescent="0.25">
      <c r="A32" s="44">
        <v>5</v>
      </c>
      <c r="B32" s="46">
        <v>0.62</v>
      </c>
      <c r="C32" s="46">
        <v>0.64800000000000002</v>
      </c>
      <c r="D32" s="46">
        <v>0.67800000000000005</v>
      </c>
      <c r="E32" s="46">
        <v>0.71</v>
      </c>
      <c r="F32" s="46">
        <v>0.745</v>
      </c>
      <c r="G32" s="46">
        <v>0.78200000000000003</v>
      </c>
      <c r="H32" s="46">
        <v>0.82299999999999995</v>
      </c>
      <c r="I32" s="46">
        <v>0.86699999999999999</v>
      </c>
      <c r="J32" s="46">
        <v>0.91500000000000004</v>
      </c>
      <c r="K32" s="46">
        <v>0.96799999999999997</v>
      </c>
    </row>
    <row r="33" spans="1:11" x14ac:dyDescent="0.25">
      <c r="A33" s="44">
        <v>6</v>
      </c>
      <c r="B33" s="46">
        <v>0.622</v>
      </c>
      <c r="C33" s="46">
        <v>0.65</v>
      </c>
      <c r="D33" s="46">
        <v>0.68</v>
      </c>
      <c r="E33" s="46">
        <v>0.71299999999999997</v>
      </c>
      <c r="F33" s="46">
        <v>0.748</v>
      </c>
      <c r="G33" s="46">
        <v>0.78600000000000003</v>
      </c>
      <c r="H33" s="46">
        <v>0.82699999999999996</v>
      </c>
      <c r="I33" s="46">
        <v>0.871</v>
      </c>
      <c r="J33" s="46">
        <v>0.91900000000000004</v>
      </c>
      <c r="K33" s="46">
        <v>0.97199999999999998</v>
      </c>
    </row>
    <row r="34" spans="1:11" x14ac:dyDescent="0.25">
      <c r="A34" s="44">
        <v>7</v>
      </c>
      <c r="B34" s="46">
        <v>0.624</v>
      </c>
      <c r="C34" s="46">
        <v>0.65300000000000002</v>
      </c>
      <c r="D34" s="46">
        <v>0.68300000000000005</v>
      </c>
      <c r="E34" s="46">
        <v>0.71599999999999997</v>
      </c>
      <c r="F34" s="46">
        <v>0.751</v>
      </c>
      <c r="G34" s="46">
        <v>0.78900000000000003</v>
      </c>
      <c r="H34" s="46">
        <v>0.83</v>
      </c>
      <c r="I34" s="46">
        <v>0.875</v>
      </c>
      <c r="J34" s="46">
        <v>0.92400000000000004</v>
      </c>
      <c r="K34" s="46">
        <v>0.97699999999999998</v>
      </c>
    </row>
    <row r="35" spans="1:11" x14ac:dyDescent="0.25">
      <c r="A35" s="44">
        <v>8</v>
      </c>
      <c r="B35" s="46">
        <v>0.627</v>
      </c>
      <c r="C35" s="46">
        <v>0.65500000000000003</v>
      </c>
      <c r="D35" s="46">
        <v>0.68600000000000005</v>
      </c>
      <c r="E35" s="46">
        <v>0.71799999999999997</v>
      </c>
      <c r="F35" s="46">
        <v>0.754</v>
      </c>
      <c r="G35" s="46">
        <v>0.79200000000000004</v>
      </c>
      <c r="H35" s="46">
        <v>0.83399999999999996</v>
      </c>
      <c r="I35" s="46">
        <v>0.879</v>
      </c>
      <c r="J35" s="46">
        <v>0.92800000000000005</v>
      </c>
      <c r="K35" s="46">
        <v>0.98199999999999998</v>
      </c>
    </row>
    <row r="36" spans="1:11" x14ac:dyDescent="0.25">
      <c r="A36" s="44">
        <v>9</v>
      </c>
      <c r="B36" s="46">
        <v>0.629</v>
      </c>
      <c r="C36" s="46">
        <v>0.65700000000000003</v>
      </c>
      <c r="D36" s="46">
        <v>0.68799999999999994</v>
      </c>
      <c r="E36" s="46">
        <v>0.72099999999999997</v>
      </c>
      <c r="F36" s="46">
        <v>0.75700000000000001</v>
      </c>
      <c r="G36" s="46">
        <v>0.79500000000000004</v>
      </c>
      <c r="H36" s="46">
        <v>0.83699999999999997</v>
      </c>
      <c r="I36" s="46">
        <v>0.88300000000000001</v>
      </c>
      <c r="J36" s="46">
        <v>0.93200000000000005</v>
      </c>
      <c r="K36" s="46">
        <v>0.98599999999999999</v>
      </c>
    </row>
    <row r="37" spans="1:11" x14ac:dyDescent="0.25">
      <c r="A37" s="44">
        <v>10</v>
      </c>
      <c r="B37" s="46">
        <v>0.63100000000000001</v>
      </c>
      <c r="C37" s="46">
        <v>0.66</v>
      </c>
      <c r="D37" s="46">
        <v>0.69099999999999995</v>
      </c>
      <c r="E37" s="46">
        <v>0.72399999999999998</v>
      </c>
      <c r="F37" s="46">
        <v>0.76</v>
      </c>
      <c r="G37" s="46">
        <v>0.79900000000000004</v>
      </c>
      <c r="H37" s="46">
        <v>0.84099999999999997</v>
      </c>
      <c r="I37" s="46">
        <v>0.88600000000000001</v>
      </c>
      <c r="J37" s="46">
        <v>0.93600000000000005</v>
      </c>
      <c r="K37" s="46">
        <v>0.99099999999999999</v>
      </c>
    </row>
    <row r="38" spans="1:11" x14ac:dyDescent="0.25">
      <c r="A38" s="44">
        <v>11</v>
      </c>
      <c r="B38" s="46">
        <v>0.63300000000000001</v>
      </c>
      <c r="C38" s="46">
        <v>0.66200000000000003</v>
      </c>
      <c r="D38" s="46">
        <v>0.69299999999999995</v>
      </c>
      <c r="E38" s="46">
        <v>0.72699999999999998</v>
      </c>
      <c r="F38" s="46">
        <v>0.76300000000000001</v>
      </c>
      <c r="G38" s="46">
        <v>0.80200000000000005</v>
      </c>
      <c r="H38" s="46">
        <v>0.84399999999999997</v>
      </c>
      <c r="I38" s="46">
        <v>0.89</v>
      </c>
      <c r="J38" s="46">
        <v>0.94099999999999995</v>
      </c>
      <c r="K38" s="46">
        <v>0.995</v>
      </c>
    </row>
  </sheetData>
  <sheetProtection algorithmName="SHA-512" hashValue="3s6le6AeOeWh5F3AQZRJBfMn4NzhB//1y1cZLc5m1OUwoiesm/xWQZWiMhzdT79QwFHjJ5TGaQbP3GSp39rsKA==" saltValue="BP8HYxCxZT7l/e8Kd02s8w==" spinCount="100000" sheet="1" objects="1" scenarios="1"/>
  <conditionalFormatting sqref="A6:A21">
    <cfRule type="expression" dxfId="499" priority="9" stopIfTrue="1">
      <formula>MOD(ROW(),2)=0</formula>
    </cfRule>
    <cfRule type="expression" dxfId="498" priority="10" stopIfTrue="1">
      <formula>MOD(ROW(),2)&lt;&gt;0</formula>
    </cfRule>
  </conditionalFormatting>
  <conditionalFormatting sqref="B6:K21">
    <cfRule type="expression" dxfId="497" priority="11" stopIfTrue="1">
      <formula>MOD(ROW(),2)=0</formula>
    </cfRule>
    <cfRule type="expression" dxfId="496" priority="12" stopIfTrue="1">
      <formula>MOD(ROW(),2)&lt;&gt;0</formula>
    </cfRule>
  </conditionalFormatting>
  <conditionalFormatting sqref="A26:A38">
    <cfRule type="expression" dxfId="495" priority="13" stopIfTrue="1">
      <formula>MOD(ROW(),2)=0</formula>
    </cfRule>
    <cfRule type="expression" dxfId="494" priority="14" stopIfTrue="1">
      <formula>MOD(ROW(),2)&lt;&gt;0</formula>
    </cfRule>
  </conditionalFormatting>
  <conditionalFormatting sqref="B26:K38">
    <cfRule type="expression" dxfId="493" priority="15" stopIfTrue="1">
      <formula>MOD(ROW(),2)=0</formula>
    </cfRule>
    <cfRule type="expression" dxfId="492" priority="16"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DDCD-8E68-4984-8230-DD04D275E850}">
  <sheetPr codeName="Sheet46"/>
  <dimension ref="A1:F38"/>
  <sheetViews>
    <sheetView showGridLines="0" workbookViewId="0">
      <selection activeCell="A6" sqref="A6"/>
    </sheetView>
  </sheetViews>
  <sheetFormatPr defaultRowHeight="12.5" x14ac:dyDescent="0.25"/>
  <cols>
    <col min="1" max="1" width="31.7265625" customWidth="1"/>
    <col min="2" max="6" width="22.7265625" customWidth="1"/>
  </cols>
  <sheetData>
    <row r="1" spans="1:6" s="1" customFormat="1" ht="20" x14ac:dyDescent="0.4">
      <c r="A1" s="2" t="s">
        <v>0</v>
      </c>
    </row>
    <row r="2" spans="1:6" s="1" customFormat="1" ht="15.5" x14ac:dyDescent="0.35">
      <c r="A2" s="30" t="s">
        <v>1</v>
      </c>
      <c r="B2" s="3" t="str">
        <f>wb_title</f>
        <v>Fire_W - Consolidated Factor Spreadsheet</v>
      </c>
    </row>
    <row r="3" spans="1:6" s="1" customFormat="1" ht="15.5" x14ac:dyDescent="0.35">
      <c r="A3" s="30" t="s">
        <v>2</v>
      </c>
      <c r="B3" s="3" t="str">
        <f>TABLE_FACTOR_TYPE_1 &amp; " - x-" &amp; TABLE_SERIES_NUMBER_1</f>
        <v>Pension Debit - x-322</v>
      </c>
    </row>
    <row r="6" spans="1:6" x14ac:dyDescent="0.25">
      <c r="A6" s="41" t="s">
        <v>382</v>
      </c>
      <c r="B6" s="48" t="s">
        <v>383</v>
      </c>
      <c r="C6" s="48"/>
      <c r="D6" s="48"/>
      <c r="E6" s="48"/>
      <c r="F6" s="48"/>
    </row>
    <row r="7" spans="1:6" x14ac:dyDescent="0.25">
      <c r="A7" s="41" t="s">
        <v>384</v>
      </c>
      <c r="B7" s="48" t="s">
        <v>31</v>
      </c>
      <c r="C7" s="48"/>
      <c r="D7" s="48"/>
      <c r="E7" s="48"/>
      <c r="F7" s="48"/>
    </row>
    <row r="8" spans="1:6" x14ac:dyDescent="0.25">
      <c r="A8" s="41" t="s">
        <v>125</v>
      </c>
      <c r="B8" s="48">
        <v>2007</v>
      </c>
      <c r="C8" s="48"/>
      <c r="D8" s="48"/>
      <c r="E8" s="48"/>
      <c r="F8" s="48"/>
    </row>
    <row r="9" spans="1:6" x14ac:dyDescent="0.25">
      <c r="A9" s="41" t="s">
        <v>126</v>
      </c>
      <c r="B9" s="48" t="s">
        <v>220</v>
      </c>
      <c r="C9" s="48"/>
      <c r="D9" s="48"/>
      <c r="E9" s="48"/>
      <c r="F9" s="48"/>
    </row>
    <row r="10" spans="1:6" x14ac:dyDescent="0.25">
      <c r="A10" s="41" t="s">
        <v>6</v>
      </c>
      <c r="B10" s="48" t="s">
        <v>235</v>
      </c>
      <c r="C10" s="48"/>
      <c r="D10" s="48"/>
      <c r="E10" s="48"/>
      <c r="F10" s="48"/>
    </row>
    <row r="11" spans="1:6" x14ac:dyDescent="0.25">
      <c r="A11" s="41" t="s">
        <v>127</v>
      </c>
      <c r="B11" s="48" t="s">
        <v>222</v>
      </c>
      <c r="C11" s="48"/>
      <c r="D11" s="48"/>
      <c r="E11" s="48"/>
      <c r="F11" s="48"/>
    </row>
    <row r="12" spans="1:6" x14ac:dyDescent="0.25">
      <c r="A12" s="41" t="s">
        <v>128</v>
      </c>
      <c r="B12" s="48" t="s">
        <v>233</v>
      </c>
      <c r="C12" s="48"/>
      <c r="D12" s="48"/>
      <c r="E12" s="48"/>
      <c r="F12" s="48"/>
    </row>
    <row r="13" spans="1:6" x14ac:dyDescent="0.25">
      <c r="A13" s="41" t="s">
        <v>385</v>
      </c>
      <c r="B13" s="48" t="s">
        <v>141</v>
      </c>
      <c r="C13" s="48"/>
      <c r="D13" s="48"/>
      <c r="E13" s="48"/>
      <c r="F13" s="48"/>
    </row>
    <row r="14" spans="1:6" x14ac:dyDescent="0.25">
      <c r="A14" s="41" t="s">
        <v>130</v>
      </c>
      <c r="B14" s="48">
        <v>322</v>
      </c>
      <c r="C14" s="48"/>
      <c r="D14" s="48"/>
      <c r="E14" s="48"/>
      <c r="F14" s="48"/>
    </row>
    <row r="15" spans="1:6" x14ac:dyDescent="0.25">
      <c r="A15" s="41" t="s">
        <v>386</v>
      </c>
      <c r="B15" s="48" t="s">
        <v>236</v>
      </c>
      <c r="C15" s="48"/>
      <c r="D15" s="48"/>
      <c r="E15" s="48"/>
      <c r="F15" s="48"/>
    </row>
    <row r="16" spans="1:6" x14ac:dyDescent="0.25">
      <c r="A16" s="41" t="s">
        <v>132</v>
      </c>
      <c r="B16" s="48" t="s">
        <v>237</v>
      </c>
      <c r="C16" s="48"/>
      <c r="D16" s="48"/>
      <c r="E16" s="48"/>
      <c r="F16" s="48"/>
    </row>
    <row r="17" spans="1:6" x14ac:dyDescent="0.25">
      <c r="A17" s="42" t="s">
        <v>387</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144</v>
      </c>
      <c r="C20" s="48"/>
      <c r="D20" s="48"/>
      <c r="E20" s="48"/>
      <c r="F20" s="48"/>
    </row>
    <row r="21" spans="1:6" x14ac:dyDescent="0.25">
      <c r="A21" s="41" t="s">
        <v>388</v>
      </c>
      <c r="B21" s="48" t="s">
        <v>64</v>
      </c>
      <c r="C21" s="48"/>
      <c r="D21" s="48"/>
      <c r="E21" s="48"/>
      <c r="F21" s="48"/>
    </row>
    <row r="23" spans="1:6" x14ac:dyDescent="0.25">
      <c r="A23" s="23" t="str">
        <f>HYPERLINK("#'Factor List'!A1", "Back to Factor List")</f>
        <v>Back to Factor List</v>
      </c>
      <c r="B23" s="23" t="str">
        <f>HYPERLINK("#'Assumptions'!A1", "Assumptions")</f>
        <v>Assumptions</v>
      </c>
    </row>
    <row r="26" spans="1:6" s="59" customFormat="1" ht="13" x14ac:dyDescent="0.25">
      <c r="A26" s="58" t="s">
        <v>412</v>
      </c>
      <c r="B26" s="58">
        <v>55</v>
      </c>
      <c r="C26" s="58">
        <v>56</v>
      </c>
      <c r="D26" s="58">
        <v>57</v>
      </c>
      <c r="E26" s="58">
        <v>58</v>
      </c>
      <c r="F26" s="58">
        <v>59</v>
      </c>
    </row>
    <row r="27" spans="1:6" x14ac:dyDescent="0.25">
      <c r="A27" s="44">
        <v>0</v>
      </c>
      <c r="B27" s="46">
        <v>0.79200000000000004</v>
      </c>
      <c r="C27" s="46">
        <v>0.82799999999999996</v>
      </c>
      <c r="D27" s="46">
        <v>0.86599999999999999</v>
      </c>
      <c r="E27" s="46">
        <v>0.90700000000000003</v>
      </c>
      <c r="F27" s="46">
        <v>0.95199999999999996</v>
      </c>
    </row>
    <row r="28" spans="1:6" x14ac:dyDescent="0.25">
      <c r="A28" s="44">
        <v>1</v>
      </c>
      <c r="B28" s="46">
        <v>0.79500000000000004</v>
      </c>
      <c r="C28" s="46">
        <v>0.83099999999999996</v>
      </c>
      <c r="D28" s="46">
        <v>0.87</v>
      </c>
      <c r="E28" s="46">
        <v>0.91100000000000003</v>
      </c>
      <c r="F28" s="46">
        <v>0.95599999999999996</v>
      </c>
    </row>
    <row r="29" spans="1:6" x14ac:dyDescent="0.25">
      <c r="A29" s="44">
        <v>2</v>
      </c>
      <c r="B29" s="46">
        <v>0.79800000000000004</v>
      </c>
      <c r="C29" s="46">
        <v>0.83399999999999996</v>
      </c>
      <c r="D29" s="46">
        <v>0.873</v>
      </c>
      <c r="E29" s="46">
        <v>0.91500000000000004</v>
      </c>
      <c r="F29" s="46">
        <v>0.96</v>
      </c>
    </row>
    <row r="30" spans="1:6" x14ac:dyDescent="0.25">
      <c r="A30" s="44">
        <v>3</v>
      </c>
      <c r="B30" s="46">
        <v>0.80100000000000005</v>
      </c>
      <c r="C30" s="46">
        <v>0.83699999999999997</v>
      </c>
      <c r="D30" s="46">
        <v>0.877</v>
      </c>
      <c r="E30" s="46">
        <v>0.91900000000000004</v>
      </c>
      <c r="F30" s="46">
        <v>0.96399999999999997</v>
      </c>
    </row>
    <row r="31" spans="1:6" x14ac:dyDescent="0.25">
      <c r="A31" s="44">
        <v>4</v>
      </c>
      <c r="B31" s="46">
        <v>0.80400000000000005</v>
      </c>
      <c r="C31" s="46">
        <v>0.84099999999999997</v>
      </c>
      <c r="D31" s="46">
        <v>0.88</v>
      </c>
      <c r="E31" s="46">
        <v>0.92200000000000004</v>
      </c>
      <c r="F31" s="46">
        <v>0.96799999999999997</v>
      </c>
    </row>
    <row r="32" spans="1:6" x14ac:dyDescent="0.25">
      <c r="A32" s="44">
        <v>5</v>
      </c>
      <c r="B32" s="46">
        <v>0.80700000000000005</v>
      </c>
      <c r="C32" s="46">
        <v>0.84399999999999997</v>
      </c>
      <c r="D32" s="46">
        <v>0.88300000000000001</v>
      </c>
      <c r="E32" s="46">
        <v>0.92600000000000005</v>
      </c>
      <c r="F32" s="46">
        <v>0.97199999999999998</v>
      </c>
    </row>
    <row r="33" spans="1:6" x14ac:dyDescent="0.25">
      <c r="A33" s="44">
        <v>6</v>
      </c>
      <c r="B33" s="46">
        <v>0.81</v>
      </c>
      <c r="C33" s="46">
        <v>0.84699999999999998</v>
      </c>
      <c r="D33" s="46">
        <v>0.88700000000000001</v>
      </c>
      <c r="E33" s="46">
        <v>0.93</v>
      </c>
      <c r="F33" s="46">
        <v>0.97599999999999998</v>
      </c>
    </row>
    <row r="34" spans="1:6" x14ac:dyDescent="0.25">
      <c r="A34" s="44">
        <v>7</v>
      </c>
      <c r="B34" s="46">
        <v>0.81299999999999994</v>
      </c>
      <c r="C34" s="46">
        <v>0.85</v>
      </c>
      <c r="D34" s="46">
        <v>0.89</v>
      </c>
      <c r="E34" s="46">
        <v>0.93300000000000005</v>
      </c>
      <c r="F34" s="46">
        <v>0.98</v>
      </c>
    </row>
    <row r="35" spans="1:6" x14ac:dyDescent="0.25">
      <c r="A35" s="44">
        <v>8</v>
      </c>
      <c r="B35" s="46">
        <v>0.81599999999999995</v>
      </c>
      <c r="C35" s="46">
        <v>0.85299999999999998</v>
      </c>
      <c r="D35" s="46">
        <v>0.89400000000000002</v>
      </c>
      <c r="E35" s="46">
        <v>0.93700000000000006</v>
      </c>
      <c r="F35" s="46">
        <v>0.98399999999999999</v>
      </c>
    </row>
    <row r="36" spans="1:6" x14ac:dyDescent="0.25">
      <c r="A36" s="44">
        <v>9</v>
      </c>
      <c r="B36" s="46">
        <v>0.81899999999999995</v>
      </c>
      <c r="C36" s="46">
        <v>0.85699999999999998</v>
      </c>
      <c r="D36" s="46">
        <v>0.89700000000000002</v>
      </c>
      <c r="E36" s="46">
        <v>0.94099999999999995</v>
      </c>
      <c r="F36" s="46">
        <v>0.98799999999999999</v>
      </c>
    </row>
    <row r="37" spans="1:6" x14ac:dyDescent="0.25">
      <c r="A37" s="44">
        <v>10</v>
      </c>
      <c r="B37" s="46">
        <v>0.82199999999999995</v>
      </c>
      <c r="C37" s="46">
        <v>0.86</v>
      </c>
      <c r="D37" s="46">
        <v>0.90100000000000002</v>
      </c>
      <c r="E37" s="46">
        <v>0.94499999999999995</v>
      </c>
      <c r="F37" s="46">
        <v>0.99199999999999999</v>
      </c>
    </row>
    <row r="38" spans="1:6" x14ac:dyDescent="0.25">
      <c r="A38" s="44">
        <v>11</v>
      </c>
      <c r="B38" s="46">
        <v>0.82499999999999996</v>
      </c>
      <c r="C38" s="46">
        <v>0.86299999999999999</v>
      </c>
      <c r="D38" s="46">
        <v>0.90400000000000003</v>
      </c>
      <c r="E38" s="46">
        <v>0.94799999999999995</v>
      </c>
      <c r="F38" s="46">
        <v>0.996</v>
      </c>
    </row>
  </sheetData>
  <sheetProtection algorithmName="SHA-512" hashValue="M8mDlcCwCMfgYkdNRK6LQ4HbL7MZj2toUbILhnyrFzb1qvbdQ+gdtpTcuixlGj5/CaNglr/PtIWW4uNMLFUhIw==" saltValue="LJsrsZJJm8/v+JpLZG31Lg==" spinCount="100000" sheet="1" objects="1" scenarios="1"/>
  <conditionalFormatting sqref="A6:A21">
    <cfRule type="expression" dxfId="489" priority="9" stopIfTrue="1">
      <formula>MOD(ROW(),2)=0</formula>
    </cfRule>
    <cfRule type="expression" dxfId="488" priority="10" stopIfTrue="1">
      <formula>MOD(ROW(),2)&lt;&gt;0</formula>
    </cfRule>
  </conditionalFormatting>
  <conditionalFormatting sqref="B6:F21">
    <cfRule type="expression" dxfId="487" priority="11" stopIfTrue="1">
      <formula>MOD(ROW(),2)=0</formula>
    </cfRule>
    <cfRule type="expression" dxfId="486" priority="12" stopIfTrue="1">
      <formula>MOD(ROW(),2)&lt;&gt;0</formula>
    </cfRule>
  </conditionalFormatting>
  <conditionalFormatting sqref="A26:A38">
    <cfRule type="expression" dxfId="485" priority="13" stopIfTrue="1">
      <formula>MOD(ROW(),2)=0</formula>
    </cfRule>
    <cfRule type="expression" dxfId="484" priority="14" stopIfTrue="1">
      <formula>MOD(ROW(),2)&lt;&gt;0</formula>
    </cfRule>
  </conditionalFormatting>
  <conditionalFormatting sqref="B26:F38">
    <cfRule type="expression" dxfId="483" priority="15" stopIfTrue="1">
      <formula>MOD(ROW(),2)=0</formula>
    </cfRule>
    <cfRule type="expression" dxfId="482" priority="16"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D8DC-DAF4-4B81-AFD0-5555AC1E9297}">
  <sheetPr codeName="Sheet47"/>
  <dimension ref="A1:K38"/>
  <sheetViews>
    <sheetView showGridLines="0" workbookViewId="0">
      <selection activeCell="A6" sqref="A6"/>
    </sheetView>
  </sheetViews>
  <sheetFormatPr defaultRowHeight="12.5" x14ac:dyDescent="0.25"/>
  <cols>
    <col min="1" max="1" width="31.7265625" customWidth="1"/>
    <col min="2" max="11" width="22.7265625" customWidth="1"/>
  </cols>
  <sheetData>
    <row r="1" spans="1:11" s="1" customFormat="1" ht="20" x14ac:dyDescent="0.4">
      <c r="A1" s="2" t="s">
        <v>0</v>
      </c>
    </row>
    <row r="2" spans="1:11" s="1" customFormat="1" ht="15.5" x14ac:dyDescent="0.35">
      <c r="A2" s="30" t="s">
        <v>1</v>
      </c>
      <c r="B2" s="3" t="str">
        <f>wb_title</f>
        <v>Fire_W - Consolidated Factor Spreadsheet</v>
      </c>
    </row>
    <row r="3" spans="1:11" s="1" customFormat="1" ht="15.5" x14ac:dyDescent="0.35">
      <c r="A3" s="30" t="s">
        <v>2</v>
      </c>
      <c r="B3" s="3" t="str">
        <f>TABLE_FACTOR_TYPE_1 &amp; " - x-" &amp; TABLE_SERIES_NUMBER_1</f>
        <v>Pension Debit - x-323</v>
      </c>
    </row>
    <row r="6" spans="1:11" x14ac:dyDescent="0.25">
      <c r="A6" s="41" t="s">
        <v>382</v>
      </c>
      <c r="B6" s="48" t="s">
        <v>383</v>
      </c>
      <c r="C6" s="48"/>
      <c r="D6" s="48"/>
      <c r="E6" s="48"/>
      <c r="F6" s="48"/>
      <c r="G6" s="48"/>
      <c r="H6" s="48"/>
      <c r="I6" s="48"/>
      <c r="J6" s="48"/>
      <c r="K6" s="48"/>
    </row>
    <row r="7" spans="1:11" x14ac:dyDescent="0.25">
      <c r="A7" s="41" t="s">
        <v>384</v>
      </c>
      <c r="B7" s="48" t="s">
        <v>31</v>
      </c>
      <c r="C7" s="48"/>
      <c r="D7" s="48"/>
      <c r="E7" s="48"/>
      <c r="F7" s="48"/>
      <c r="G7" s="48"/>
      <c r="H7" s="48"/>
      <c r="I7" s="48"/>
      <c r="J7" s="48"/>
      <c r="K7" s="48"/>
    </row>
    <row r="8" spans="1:11" x14ac:dyDescent="0.25">
      <c r="A8" s="41" t="s">
        <v>125</v>
      </c>
      <c r="B8" s="48">
        <v>2007</v>
      </c>
      <c r="C8" s="48"/>
      <c r="D8" s="48"/>
      <c r="E8" s="48"/>
      <c r="F8" s="48"/>
      <c r="G8" s="48"/>
      <c r="H8" s="48"/>
      <c r="I8" s="48"/>
      <c r="J8" s="48"/>
      <c r="K8" s="48"/>
    </row>
    <row r="9" spans="1:11" x14ac:dyDescent="0.25">
      <c r="A9" s="41" t="s">
        <v>126</v>
      </c>
      <c r="B9" s="48" t="s">
        <v>220</v>
      </c>
      <c r="C9" s="48"/>
      <c r="D9" s="48"/>
      <c r="E9" s="48"/>
      <c r="F9" s="48"/>
      <c r="G9" s="48"/>
      <c r="H9" s="48"/>
      <c r="I9" s="48"/>
      <c r="J9" s="48"/>
      <c r="K9" s="48"/>
    </row>
    <row r="10" spans="1:11" x14ac:dyDescent="0.25">
      <c r="A10" s="41" t="s">
        <v>6</v>
      </c>
      <c r="B10" s="48" t="s">
        <v>238</v>
      </c>
      <c r="C10" s="48"/>
      <c r="D10" s="48"/>
      <c r="E10" s="48"/>
      <c r="F10" s="48"/>
      <c r="G10" s="48"/>
      <c r="H10" s="48"/>
      <c r="I10" s="48"/>
      <c r="J10" s="48"/>
      <c r="K10" s="48"/>
    </row>
    <row r="11" spans="1:11" x14ac:dyDescent="0.25">
      <c r="A11" s="41" t="s">
        <v>127</v>
      </c>
      <c r="B11" s="48" t="s">
        <v>222</v>
      </c>
      <c r="C11" s="48"/>
      <c r="D11" s="48"/>
      <c r="E11" s="48"/>
      <c r="F11" s="48"/>
      <c r="G11" s="48"/>
      <c r="H11" s="48"/>
      <c r="I11" s="48"/>
      <c r="J11" s="48"/>
      <c r="K11" s="48"/>
    </row>
    <row r="12" spans="1:11" x14ac:dyDescent="0.25">
      <c r="A12" s="41" t="s">
        <v>128</v>
      </c>
      <c r="B12" s="48" t="s">
        <v>233</v>
      </c>
      <c r="C12" s="48"/>
      <c r="D12" s="48"/>
      <c r="E12" s="48"/>
      <c r="F12" s="48"/>
      <c r="G12" s="48"/>
      <c r="H12" s="48"/>
      <c r="I12" s="48"/>
      <c r="J12" s="48"/>
      <c r="K12" s="48"/>
    </row>
    <row r="13" spans="1:11" x14ac:dyDescent="0.25">
      <c r="A13" s="41" t="s">
        <v>385</v>
      </c>
      <c r="B13" s="48" t="s">
        <v>141</v>
      </c>
      <c r="C13" s="48"/>
      <c r="D13" s="48"/>
      <c r="E13" s="48"/>
      <c r="F13" s="48"/>
      <c r="G13" s="48"/>
      <c r="H13" s="48"/>
      <c r="I13" s="48"/>
      <c r="J13" s="48"/>
      <c r="K13" s="48"/>
    </row>
    <row r="14" spans="1:11" x14ac:dyDescent="0.25">
      <c r="A14" s="41" t="s">
        <v>130</v>
      </c>
      <c r="B14" s="48">
        <v>323</v>
      </c>
      <c r="C14" s="48"/>
      <c r="D14" s="48"/>
      <c r="E14" s="48"/>
      <c r="F14" s="48"/>
      <c r="G14" s="48"/>
      <c r="H14" s="48"/>
      <c r="I14" s="48"/>
      <c r="J14" s="48"/>
      <c r="K14" s="48"/>
    </row>
    <row r="15" spans="1:11" x14ac:dyDescent="0.25">
      <c r="A15" s="41" t="s">
        <v>386</v>
      </c>
      <c r="B15" s="48" t="s">
        <v>239</v>
      </c>
      <c r="C15" s="48"/>
      <c r="D15" s="48"/>
      <c r="E15" s="48"/>
      <c r="F15" s="48"/>
      <c r="G15" s="48"/>
      <c r="H15" s="48"/>
      <c r="I15" s="48"/>
      <c r="J15" s="48"/>
      <c r="K15" s="48"/>
    </row>
    <row r="16" spans="1:11" x14ac:dyDescent="0.25">
      <c r="A16" s="41" t="s">
        <v>132</v>
      </c>
      <c r="B16" s="48" t="s">
        <v>228</v>
      </c>
      <c r="C16" s="48"/>
      <c r="D16" s="48"/>
      <c r="E16" s="48"/>
      <c r="F16" s="48"/>
      <c r="G16" s="48"/>
      <c r="H16" s="48"/>
      <c r="I16" s="48"/>
      <c r="J16" s="48"/>
      <c r="K16" s="48"/>
    </row>
    <row r="17" spans="1:11" x14ac:dyDescent="0.25">
      <c r="A17" s="42" t="s">
        <v>387</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388</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9" customFormat="1" ht="13" x14ac:dyDescent="0.25">
      <c r="A26" s="58" t="s">
        <v>412</v>
      </c>
      <c r="B26" s="58">
        <v>65</v>
      </c>
      <c r="C26" s="58">
        <v>66</v>
      </c>
      <c r="D26" s="58">
        <v>67</v>
      </c>
      <c r="E26" s="58">
        <v>68</v>
      </c>
      <c r="F26" s="58">
        <v>69</v>
      </c>
      <c r="G26" s="58">
        <v>70</v>
      </c>
      <c r="H26" s="58">
        <v>71</v>
      </c>
      <c r="I26" s="58">
        <v>72</v>
      </c>
      <c r="J26" s="58">
        <v>73</v>
      </c>
      <c r="K26" s="58">
        <v>74</v>
      </c>
    </row>
    <row r="27" spans="1:11" x14ac:dyDescent="0.25">
      <c r="A27" s="44">
        <v>0</v>
      </c>
      <c r="B27" s="46">
        <v>1</v>
      </c>
      <c r="C27" s="46">
        <v>1.0609999999999999</v>
      </c>
      <c r="D27" s="46">
        <v>1.1279999999999999</v>
      </c>
      <c r="E27" s="46">
        <v>1.2010000000000001</v>
      </c>
      <c r="F27" s="46">
        <v>1.282</v>
      </c>
      <c r="G27" s="46">
        <v>1.371</v>
      </c>
      <c r="H27" s="46">
        <v>1.47</v>
      </c>
      <c r="I27" s="46">
        <v>1.579</v>
      </c>
      <c r="J27" s="46">
        <v>1.7010000000000001</v>
      </c>
      <c r="K27" s="46">
        <v>1.837</v>
      </c>
    </row>
    <row r="28" spans="1:11" x14ac:dyDescent="0.25">
      <c r="A28" s="44">
        <v>1</v>
      </c>
      <c r="B28" s="46">
        <v>1.0049999999999999</v>
      </c>
      <c r="C28" s="46">
        <v>1.0660000000000001</v>
      </c>
      <c r="D28" s="46">
        <v>1.1339999999999999</v>
      </c>
      <c r="E28" s="46">
        <v>1.208</v>
      </c>
      <c r="F28" s="46">
        <v>1.2889999999999999</v>
      </c>
      <c r="G28" s="46">
        <v>1.379</v>
      </c>
      <c r="H28" s="46">
        <v>1.4790000000000001</v>
      </c>
      <c r="I28" s="46">
        <v>1.589</v>
      </c>
      <c r="J28" s="46">
        <v>1.712</v>
      </c>
      <c r="K28" s="46">
        <v>1.85</v>
      </c>
    </row>
    <row r="29" spans="1:11" x14ac:dyDescent="0.25">
      <c r="A29" s="44">
        <v>2</v>
      </c>
      <c r="B29" s="46">
        <v>1.01</v>
      </c>
      <c r="C29" s="46">
        <v>1.0720000000000001</v>
      </c>
      <c r="D29" s="46">
        <v>1.1399999999999999</v>
      </c>
      <c r="E29" s="46">
        <v>1.2150000000000001</v>
      </c>
      <c r="F29" s="46">
        <v>1.2969999999999999</v>
      </c>
      <c r="G29" s="46">
        <v>1.3879999999999999</v>
      </c>
      <c r="H29" s="46">
        <v>1.488</v>
      </c>
      <c r="I29" s="46">
        <v>1.6</v>
      </c>
      <c r="J29" s="46">
        <v>1.724</v>
      </c>
      <c r="K29" s="46">
        <v>1.8620000000000001</v>
      </c>
    </row>
    <row r="30" spans="1:11" x14ac:dyDescent="0.25">
      <c r="A30" s="44">
        <v>3</v>
      </c>
      <c r="B30" s="46">
        <v>1.0149999999999999</v>
      </c>
      <c r="C30" s="46">
        <v>1.0780000000000001</v>
      </c>
      <c r="D30" s="46">
        <v>1.1459999999999999</v>
      </c>
      <c r="E30" s="46">
        <v>1.2210000000000001</v>
      </c>
      <c r="F30" s="46">
        <v>1.304</v>
      </c>
      <c r="G30" s="46">
        <v>1.3959999999999999</v>
      </c>
      <c r="H30" s="46">
        <v>1.4970000000000001</v>
      </c>
      <c r="I30" s="46">
        <v>1.61</v>
      </c>
      <c r="J30" s="46">
        <v>1.7350000000000001</v>
      </c>
      <c r="K30" s="46">
        <v>1.875</v>
      </c>
    </row>
    <row r="31" spans="1:11" x14ac:dyDescent="0.25">
      <c r="A31" s="44">
        <v>4</v>
      </c>
      <c r="B31" s="46">
        <v>1.02</v>
      </c>
      <c r="C31" s="46">
        <v>1.083</v>
      </c>
      <c r="D31" s="46">
        <v>1.1519999999999999</v>
      </c>
      <c r="E31" s="46">
        <v>1.228</v>
      </c>
      <c r="F31" s="46">
        <v>1.3120000000000001</v>
      </c>
      <c r="G31" s="46">
        <v>1.4039999999999999</v>
      </c>
      <c r="H31" s="46">
        <v>1.506</v>
      </c>
      <c r="I31" s="46">
        <v>1.62</v>
      </c>
      <c r="J31" s="46">
        <v>1.746</v>
      </c>
      <c r="K31" s="46">
        <v>1.8879999999999999</v>
      </c>
    </row>
    <row r="32" spans="1:11" x14ac:dyDescent="0.25">
      <c r="A32" s="44">
        <v>5</v>
      </c>
      <c r="B32" s="46">
        <v>1.0249999999999999</v>
      </c>
      <c r="C32" s="46">
        <v>1.089</v>
      </c>
      <c r="D32" s="46">
        <v>1.1579999999999999</v>
      </c>
      <c r="E32" s="46">
        <v>1.2350000000000001</v>
      </c>
      <c r="F32" s="46">
        <v>1.319</v>
      </c>
      <c r="G32" s="46">
        <v>1.4119999999999999</v>
      </c>
      <c r="H32" s="46">
        <v>1.5149999999999999</v>
      </c>
      <c r="I32" s="46">
        <v>1.63</v>
      </c>
      <c r="J32" s="46">
        <v>1.758</v>
      </c>
      <c r="K32" s="46">
        <v>1.9</v>
      </c>
    </row>
    <row r="33" spans="1:11" x14ac:dyDescent="0.25">
      <c r="A33" s="44">
        <v>6</v>
      </c>
      <c r="B33" s="46">
        <v>1.03</v>
      </c>
      <c r="C33" s="46">
        <v>1.0940000000000001</v>
      </c>
      <c r="D33" s="46">
        <v>1.1639999999999999</v>
      </c>
      <c r="E33" s="46">
        <v>1.242</v>
      </c>
      <c r="F33" s="46">
        <v>1.327</v>
      </c>
      <c r="G33" s="46">
        <v>1.42</v>
      </c>
      <c r="H33" s="46">
        <v>1.5249999999999999</v>
      </c>
      <c r="I33" s="46">
        <v>1.64</v>
      </c>
      <c r="J33" s="46">
        <v>1.7689999999999999</v>
      </c>
      <c r="K33" s="46">
        <v>1.913</v>
      </c>
    </row>
    <row r="34" spans="1:11" x14ac:dyDescent="0.25">
      <c r="A34" s="44">
        <v>7</v>
      </c>
      <c r="B34" s="46">
        <v>1.036</v>
      </c>
      <c r="C34" s="46">
        <v>1.1000000000000001</v>
      </c>
      <c r="D34" s="46">
        <v>1.171</v>
      </c>
      <c r="E34" s="46">
        <v>1.248</v>
      </c>
      <c r="F34" s="46">
        <v>1.3340000000000001</v>
      </c>
      <c r="G34" s="46">
        <v>1.429</v>
      </c>
      <c r="H34" s="46">
        <v>1.534</v>
      </c>
      <c r="I34" s="46">
        <v>1.65</v>
      </c>
      <c r="J34" s="46">
        <v>1.78</v>
      </c>
      <c r="K34" s="46">
        <v>1.925</v>
      </c>
    </row>
    <row r="35" spans="1:11" x14ac:dyDescent="0.25">
      <c r="A35" s="44">
        <v>8</v>
      </c>
      <c r="B35" s="46">
        <v>1.0409999999999999</v>
      </c>
      <c r="C35" s="46">
        <v>1.105</v>
      </c>
      <c r="D35" s="46">
        <v>1.177</v>
      </c>
      <c r="E35" s="46">
        <v>1.2549999999999999</v>
      </c>
      <c r="F35" s="46">
        <v>1.341</v>
      </c>
      <c r="G35" s="46">
        <v>1.4370000000000001</v>
      </c>
      <c r="H35" s="46">
        <v>1.5429999999999999</v>
      </c>
      <c r="I35" s="46">
        <v>1.661</v>
      </c>
      <c r="J35" s="46">
        <v>1.792</v>
      </c>
      <c r="K35" s="46">
        <v>1.9379999999999999</v>
      </c>
    </row>
    <row r="36" spans="1:11" x14ac:dyDescent="0.25">
      <c r="A36" s="44">
        <v>9</v>
      </c>
      <c r="B36" s="46">
        <v>1.046</v>
      </c>
      <c r="C36" s="46">
        <v>1.111</v>
      </c>
      <c r="D36" s="46">
        <v>1.1830000000000001</v>
      </c>
      <c r="E36" s="46">
        <v>1.262</v>
      </c>
      <c r="F36" s="46">
        <v>1.349</v>
      </c>
      <c r="G36" s="46">
        <v>1.4450000000000001</v>
      </c>
      <c r="H36" s="46">
        <v>1.552</v>
      </c>
      <c r="I36" s="46">
        <v>1.671</v>
      </c>
      <c r="J36" s="46">
        <v>1.8029999999999999</v>
      </c>
      <c r="K36" s="46">
        <v>1.9510000000000001</v>
      </c>
    </row>
    <row r="37" spans="1:11" x14ac:dyDescent="0.25">
      <c r="A37" s="44">
        <v>10</v>
      </c>
      <c r="B37" s="46">
        <v>1.0509999999999999</v>
      </c>
      <c r="C37" s="46">
        <v>1.117</v>
      </c>
      <c r="D37" s="46">
        <v>1.1890000000000001</v>
      </c>
      <c r="E37" s="46">
        <v>1.2689999999999999</v>
      </c>
      <c r="F37" s="46">
        <v>1.3560000000000001</v>
      </c>
      <c r="G37" s="46">
        <v>1.4530000000000001</v>
      </c>
      <c r="H37" s="46">
        <v>1.5609999999999999</v>
      </c>
      <c r="I37" s="46">
        <v>1.681</v>
      </c>
      <c r="J37" s="46">
        <v>1.8140000000000001</v>
      </c>
      <c r="K37" s="46">
        <v>1.9630000000000001</v>
      </c>
    </row>
    <row r="38" spans="1:11" x14ac:dyDescent="0.25">
      <c r="A38" s="44">
        <v>11</v>
      </c>
      <c r="B38" s="46">
        <v>1.056</v>
      </c>
      <c r="C38" s="46">
        <v>1.1220000000000001</v>
      </c>
      <c r="D38" s="46">
        <v>1.1950000000000001</v>
      </c>
      <c r="E38" s="46">
        <v>1.2749999999999999</v>
      </c>
      <c r="F38" s="46">
        <v>1.3640000000000001</v>
      </c>
      <c r="G38" s="46">
        <v>1.462</v>
      </c>
      <c r="H38" s="46">
        <v>1.57</v>
      </c>
      <c r="I38" s="46">
        <v>1.6910000000000001</v>
      </c>
      <c r="J38" s="46">
        <v>1.8260000000000001</v>
      </c>
      <c r="K38" s="46">
        <v>1.976</v>
      </c>
    </row>
  </sheetData>
  <sheetProtection algorithmName="SHA-512" hashValue="KMVtmenTZfWL/EbhbTK0RLlCbN3v9UP4fjIT6Ax0Cmv2B4DOTNJgkZ91xIzdtShNuVFfjN2qRQQzZWNCbmL7eQ==" saltValue="Yuj5m+TJafi2SbP/c59K6g==" spinCount="100000" sheet="1" objects="1" scenarios="1"/>
  <conditionalFormatting sqref="A6:A21">
    <cfRule type="expression" dxfId="479" priority="9" stopIfTrue="1">
      <formula>MOD(ROW(),2)=0</formula>
    </cfRule>
    <cfRule type="expression" dxfId="478" priority="10" stopIfTrue="1">
      <formula>MOD(ROW(),2)&lt;&gt;0</formula>
    </cfRule>
  </conditionalFormatting>
  <conditionalFormatting sqref="B6:K21">
    <cfRule type="expression" dxfId="477" priority="11" stopIfTrue="1">
      <formula>MOD(ROW(),2)=0</formula>
    </cfRule>
    <cfRule type="expression" dxfId="476" priority="12" stopIfTrue="1">
      <formula>MOD(ROW(),2)&lt;&gt;0</formula>
    </cfRule>
  </conditionalFormatting>
  <conditionalFormatting sqref="A26:A38">
    <cfRule type="expression" dxfId="475" priority="13" stopIfTrue="1">
      <formula>MOD(ROW(),2)=0</formula>
    </cfRule>
    <cfRule type="expression" dxfId="474" priority="14" stopIfTrue="1">
      <formula>MOD(ROW(),2)&lt;&gt;0</formula>
    </cfRule>
  </conditionalFormatting>
  <conditionalFormatting sqref="B26:K38">
    <cfRule type="expression" dxfId="473" priority="15" stopIfTrue="1">
      <formula>MOD(ROW(),2)=0</formula>
    </cfRule>
    <cfRule type="expression" dxfId="472" priority="16"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12DB-6DDB-4E11-9B03-964D4E064A9D}">
  <sheetPr codeName="Sheet48"/>
  <dimension ref="A1:K38"/>
  <sheetViews>
    <sheetView showGridLines="0" topLeftCell="A5" workbookViewId="0">
      <selection activeCell="A6" sqref="A6"/>
    </sheetView>
  </sheetViews>
  <sheetFormatPr defaultRowHeight="12.5" x14ac:dyDescent="0.25"/>
  <cols>
    <col min="1" max="1" width="31.7265625" customWidth="1"/>
    <col min="2" max="11" width="22.7265625" customWidth="1"/>
  </cols>
  <sheetData>
    <row r="1" spans="1:11" s="1" customFormat="1" ht="20" x14ac:dyDescent="0.4">
      <c r="A1" s="2" t="s">
        <v>0</v>
      </c>
    </row>
    <row r="2" spans="1:11" s="1" customFormat="1" ht="15.5" x14ac:dyDescent="0.35">
      <c r="A2" s="30" t="s">
        <v>1</v>
      </c>
      <c r="B2" s="3" t="str">
        <f>wb_title</f>
        <v>Fire_W - Consolidated Factor Spreadsheet</v>
      </c>
    </row>
    <row r="3" spans="1:11" s="1" customFormat="1" ht="15.5" x14ac:dyDescent="0.35">
      <c r="A3" s="30" t="s">
        <v>2</v>
      </c>
      <c r="B3" s="3" t="str">
        <f>TABLE_FACTOR_TYPE_1 &amp; " - x-" &amp; TABLE_SERIES_NUMBER_1</f>
        <v>Pension Debit - x-324</v>
      </c>
    </row>
    <row r="6" spans="1:11" x14ac:dyDescent="0.25">
      <c r="A6" s="41" t="s">
        <v>382</v>
      </c>
      <c r="B6" s="48" t="s">
        <v>383</v>
      </c>
      <c r="C6" s="48"/>
      <c r="D6" s="48"/>
      <c r="E6" s="48"/>
      <c r="F6" s="48"/>
      <c r="G6" s="48"/>
      <c r="H6" s="48"/>
      <c r="I6" s="48"/>
      <c r="J6" s="48"/>
      <c r="K6" s="48"/>
    </row>
    <row r="7" spans="1:11" x14ac:dyDescent="0.25">
      <c r="A7" s="41" t="s">
        <v>384</v>
      </c>
      <c r="B7" s="48" t="s">
        <v>31</v>
      </c>
      <c r="C7" s="48"/>
      <c r="D7" s="48"/>
      <c r="E7" s="48"/>
      <c r="F7" s="48"/>
      <c r="G7" s="48"/>
      <c r="H7" s="48"/>
      <c r="I7" s="48"/>
      <c r="J7" s="48"/>
      <c r="K7" s="48"/>
    </row>
    <row r="8" spans="1:11" x14ac:dyDescent="0.25">
      <c r="A8" s="41" t="s">
        <v>125</v>
      </c>
      <c r="B8" s="48">
        <v>2007</v>
      </c>
      <c r="C8" s="48"/>
      <c r="D8" s="48"/>
      <c r="E8" s="48"/>
      <c r="F8" s="48"/>
      <c r="G8" s="48"/>
      <c r="H8" s="48"/>
      <c r="I8" s="48"/>
      <c r="J8" s="48"/>
      <c r="K8" s="48"/>
    </row>
    <row r="9" spans="1:11" x14ac:dyDescent="0.25">
      <c r="A9" s="41" t="s">
        <v>126</v>
      </c>
      <c r="B9" s="48" t="s">
        <v>220</v>
      </c>
      <c r="C9" s="48"/>
      <c r="D9" s="48"/>
      <c r="E9" s="48"/>
      <c r="F9" s="48"/>
      <c r="G9" s="48"/>
      <c r="H9" s="48"/>
      <c r="I9" s="48"/>
      <c r="J9" s="48"/>
      <c r="K9" s="48"/>
    </row>
    <row r="10" spans="1:11" x14ac:dyDescent="0.25">
      <c r="A10" s="41" t="s">
        <v>6</v>
      </c>
      <c r="B10" s="48" t="s">
        <v>240</v>
      </c>
      <c r="C10" s="48"/>
      <c r="D10" s="48"/>
      <c r="E10" s="48"/>
      <c r="F10" s="48"/>
      <c r="G10" s="48"/>
      <c r="H10" s="48"/>
      <c r="I10" s="48"/>
      <c r="J10" s="48"/>
      <c r="K10" s="48"/>
    </row>
    <row r="11" spans="1:11" x14ac:dyDescent="0.25">
      <c r="A11" s="41" t="s">
        <v>127</v>
      </c>
      <c r="B11" s="48" t="s">
        <v>222</v>
      </c>
      <c r="C11" s="48"/>
      <c r="D11" s="48"/>
      <c r="E11" s="48"/>
      <c r="F11" s="48"/>
      <c r="G11" s="48"/>
      <c r="H11" s="48"/>
      <c r="I11" s="48"/>
      <c r="J11" s="48"/>
      <c r="K11" s="48"/>
    </row>
    <row r="12" spans="1:11" x14ac:dyDescent="0.25">
      <c r="A12" s="41" t="s">
        <v>128</v>
      </c>
      <c r="B12" s="48" t="s">
        <v>233</v>
      </c>
      <c r="C12" s="48"/>
      <c r="D12" s="48"/>
      <c r="E12" s="48"/>
      <c r="F12" s="48"/>
      <c r="G12" s="48"/>
      <c r="H12" s="48"/>
      <c r="I12" s="48"/>
      <c r="J12" s="48"/>
      <c r="K12" s="48"/>
    </row>
    <row r="13" spans="1:11" x14ac:dyDescent="0.25">
      <c r="A13" s="41" t="s">
        <v>385</v>
      </c>
      <c r="B13" s="48" t="s">
        <v>141</v>
      </c>
      <c r="C13" s="48"/>
      <c r="D13" s="48"/>
      <c r="E13" s="48"/>
      <c r="F13" s="48"/>
      <c r="G13" s="48"/>
      <c r="H13" s="48"/>
      <c r="I13" s="48"/>
      <c r="J13" s="48"/>
      <c r="K13" s="48"/>
    </row>
    <row r="14" spans="1:11" x14ac:dyDescent="0.25">
      <c r="A14" s="41" t="s">
        <v>130</v>
      </c>
      <c r="B14" s="48">
        <v>324</v>
      </c>
      <c r="C14" s="48"/>
      <c r="D14" s="48"/>
      <c r="E14" s="48"/>
      <c r="F14" s="48"/>
      <c r="G14" s="48"/>
      <c r="H14" s="48"/>
      <c r="I14" s="48"/>
      <c r="J14" s="48"/>
      <c r="K14" s="48"/>
    </row>
    <row r="15" spans="1:11" x14ac:dyDescent="0.25">
      <c r="A15" s="41" t="s">
        <v>386</v>
      </c>
      <c r="B15" s="48" t="s">
        <v>241</v>
      </c>
      <c r="C15" s="48"/>
      <c r="D15" s="48"/>
      <c r="E15" s="48"/>
      <c r="F15" s="48"/>
      <c r="G15" s="48"/>
      <c r="H15" s="48"/>
      <c r="I15" s="48"/>
      <c r="J15" s="48"/>
      <c r="K15" s="48"/>
    </row>
    <row r="16" spans="1:11" x14ac:dyDescent="0.25">
      <c r="A16" s="41" t="s">
        <v>132</v>
      </c>
      <c r="B16" s="48" t="s">
        <v>242</v>
      </c>
      <c r="C16" s="48"/>
      <c r="D16" s="48"/>
      <c r="E16" s="48"/>
      <c r="F16" s="48"/>
      <c r="G16" s="48"/>
      <c r="H16" s="48"/>
      <c r="I16" s="48"/>
      <c r="J16" s="48"/>
      <c r="K16" s="48"/>
    </row>
    <row r="17" spans="1:11" x14ac:dyDescent="0.25">
      <c r="A17" s="42" t="s">
        <v>387</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388</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9" customFormat="1" ht="13" x14ac:dyDescent="0.25">
      <c r="A26" s="58" t="s">
        <v>412</v>
      </c>
      <c r="B26" s="58">
        <v>60</v>
      </c>
      <c r="C26" s="58">
        <v>61</v>
      </c>
      <c r="D26" s="58">
        <v>62</v>
      </c>
      <c r="E26" s="58">
        <v>63</v>
      </c>
      <c r="F26" s="58">
        <v>64</v>
      </c>
      <c r="G26" s="58">
        <v>65</v>
      </c>
      <c r="H26" s="58">
        <v>66</v>
      </c>
      <c r="I26" s="58">
        <v>67</v>
      </c>
      <c r="J26" s="58">
        <v>68</v>
      </c>
      <c r="K26" s="58">
        <v>69</v>
      </c>
    </row>
    <row r="27" spans="1:11" x14ac:dyDescent="0.25">
      <c r="A27" s="44">
        <v>0</v>
      </c>
      <c r="B27" s="46">
        <v>1</v>
      </c>
      <c r="C27" s="46">
        <v>1.052</v>
      </c>
      <c r="D27" s="46">
        <v>1.1080000000000001</v>
      </c>
      <c r="E27" s="46">
        <v>1.169</v>
      </c>
      <c r="F27" s="46">
        <v>1.236</v>
      </c>
      <c r="G27" s="46">
        <v>1.3080000000000001</v>
      </c>
      <c r="H27" s="46">
        <v>1.3859999999999999</v>
      </c>
      <c r="I27" s="46">
        <v>1.4710000000000001</v>
      </c>
      <c r="J27" s="46">
        <v>1.5649999999999999</v>
      </c>
      <c r="K27" s="46">
        <v>1.6679999999999999</v>
      </c>
    </row>
    <row r="28" spans="1:11" x14ac:dyDescent="0.25">
      <c r="A28" s="44">
        <v>1</v>
      </c>
      <c r="B28" s="46">
        <v>1.004</v>
      </c>
      <c r="C28" s="46">
        <v>1.0569999999999999</v>
      </c>
      <c r="D28" s="46">
        <v>1.1140000000000001</v>
      </c>
      <c r="E28" s="46">
        <v>1.175</v>
      </c>
      <c r="F28" s="46">
        <v>1.242</v>
      </c>
      <c r="G28" s="46">
        <v>1.3140000000000001</v>
      </c>
      <c r="H28" s="46">
        <v>1.393</v>
      </c>
      <c r="I28" s="46">
        <v>1.4790000000000001</v>
      </c>
      <c r="J28" s="46">
        <v>1.5740000000000001</v>
      </c>
      <c r="K28" s="46">
        <v>1.677</v>
      </c>
    </row>
    <row r="29" spans="1:11" x14ac:dyDescent="0.25">
      <c r="A29" s="44">
        <v>2</v>
      </c>
      <c r="B29" s="46">
        <v>1.0089999999999999</v>
      </c>
      <c r="C29" s="46">
        <v>1.0609999999999999</v>
      </c>
      <c r="D29" s="46">
        <v>1.119</v>
      </c>
      <c r="E29" s="46">
        <v>1.181</v>
      </c>
      <c r="F29" s="46">
        <v>1.248</v>
      </c>
      <c r="G29" s="46">
        <v>1.321</v>
      </c>
      <c r="H29" s="46">
        <v>1.4</v>
      </c>
      <c r="I29" s="46">
        <v>1.4870000000000001</v>
      </c>
      <c r="J29" s="46">
        <v>1.5820000000000001</v>
      </c>
      <c r="K29" s="46">
        <v>1.6870000000000001</v>
      </c>
    </row>
    <row r="30" spans="1:11" x14ac:dyDescent="0.25">
      <c r="A30" s="44">
        <v>3</v>
      </c>
      <c r="B30" s="46">
        <v>1.0129999999999999</v>
      </c>
      <c r="C30" s="46">
        <v>1.0660000000000001</v>
      </c>
      <c r="D30" s="46">
        <v>1.1240000000000001</v>
      </c>
      <c r="E30" s="46">
        <v>1.1859999999999999</v>
      </c>
      <c r="F30" s="46">
        <v>1.254</v>
      </c>
      <c r="G30" s="46">
        <v>1.327</v>
      </c>
      <c r="H30" s="46">
        <v>1.407</v>
      </c>
      <c r="I30" s="46">
        <v>1.4950000000000001</v>
      </c>
      <c r="J30" s="46">
        <v>1.591</v>
      </c>
      <c r="K30" s="46">
        <v>1.696</v>
      </c>
    </row>
    <row r="31" spans="1:11" x14ac:dyDescent="0.25">
      <c r="A31" s="44">
        <v>4</v>
      </c>
      <c r="B31" s="46">
        <v>1.0169999999999999</v>
      </c>
      <c r="C31" s="46">
        <v>1.071</v>
      </c>
      <c r="D31" s="46">
        <v>1.129</v>
      </c>
      <c r="E31" s="46">
        <v>1.1919999999999999</v>
      </c>
      <c r="F31" s="46">
        <v>1.26</v>
      </c>
      <c r="G31" s="46">
        <v>1.3340000000000001</v>
      </c>
      <c r="H31" s="46">
        <v>1.4139999999999999</v>
      </c>
      <c r="I31" s="46">
        <v>1.5029999999999999</v>
      </c>
      <c r="J31" s="46">
        <v>1.599</v>
      </c>
      <c r="K31" s="46">
        <v>1.7050000000000001</v>
      </c>
    </row>
    <row r="32" spans="1:11" x14ac:dyDescent="0.25">
      <c r="A32" s="44">
        <v>5</v>
      </c>
      <c r="B32" s="46">
        <v>1.022</v>
      </c>
      <c r="C32" s="46">
        <v>1.0760000000000001</v>
      </c>
      <c r="D32" s="46">
        <v>1.1339999999999999</v>
      </c>
      <c r="E32" s="46">
        <v>1.1970000000000001</v>
      </c>
      <c r="F32" s="46">
        <v>1.266</v>
      </c>
      <c r="G32" s="46">
        <v>1.34</v>
      </c>
      <c r="H32" s="46">
        <v>1.4219999999999999</v>
      </c>
      <c r="I32" s="46">
        <v>1.51</v>
      </c>
      <c r="J32" s="46">
        <v>1.6080000000000001</v>
      </c>
      <c r="K32" s="46">
        <v>1.7150000000000001</v>
      </c>
    </row>
    <row r="33" spans="1:11" x14ac:dyDescent="0.25">
      <c r="A33" s="44">
        <v>6</v>
      </c>
      <c r="B33" s="46">
        <v>1.026</v>
      </c>
      <c r="C33" s="46">
        <v>1.08</v>
      </c>
      <c r="D33" s="46">
        <v>1.139</v>
      </c>
      <c r="E33" s="46">
        <v>1.2030000000000001</v>
      </c>
      <c r="F33" s="46">
        <v>1.272</v>
      </c>
      <c r="G33" s="46">
        <v>1.347</v>
      </c>
      <c r="H33" s="46">
        <v>1.429</v>
      </c>
      <c r="I33" s="46">
        <v>1.518</v>
      </c>
      <c r="J33" s="46">
        <v>1.6160000000000001</v>
      </c>
      <c r="K33" s="46">
        <v>1.724</v>
      </c>
    </row>
    <row r="34" spans="1:11" x14ac:dyDescent="0.25">
      <c r="A34" s="44">
        <v>7</v>
      </c>
      <c r="B34" s="46">
        <v>1.03</v>
      </c>
      <c r="C34" s="46">
        <v>1.085</v>
      </c>
      <c r="D34" s="46">
        <v>1.1439999999999999</v>
      </c>
      <c r="E34" s="46">
        <v>1.208</v>
      </c>
      <c r="F34" s="46">
        <v>1.278</v>
      </c>
      <c r="G34" s="46">
        <v>1.353</v>
      </c>
      <c r="H34" s="46">
        <v>1.4359999999999999</v>
      </c>
      <c r="I34" s="46">
        <v>1.526</v>
      </c>
      <c r="J34" s="46">
        <v>1.625</v>
      </c>
      <c r="K34" s="46">
        <v>1.734</v>
      </c>
    </row>
    <row r="35" spans="1:11" x14ac:dyDescent="0.25">
      <c r="A35" s="44">
        <v>8</v>
      </c>
      <c r="B35" s="46">
        <v>1.0349999999999999</v>
      </c>
      <c r="C35" s="46">
        <v>1.0900000000000001</v>
      </c>
      <c r="D35" s="46">
        <v>1.149</v>
      </c>
      <c r="E35" s="46">
        <v>1.214</v>
      </c>
      <c r="F35" s="46">
        <v>1.284</v>
      </c>
      <c r="G35" s="46">
        <v>1.36</v>
      </c>
      <c r="H35" s="46">
        <v>1.4430000000000001</v>
      </c>
      <c r="I35" s="46">
        <v>1.534</v>
      </c>
      <c r="J35" s="46">
        <v>1.633</v>
      </c>
      <c r="K35" s="46">
        <v>1.7430000000000001</v>
      </c>
    </row>
    <row r="36" spans="1:11" x14ac:dyDescent="0.25">
      <c r="A36" s="44">
        <v>9</v>
      </c>
      <c r="B36" s="46">
        <v>1.0389999999999999</v>
      </c>
      <c r="C36" s="46">
        <v>1.0940000000000001</v>
      </c>
      <c r="D36" s="46">
        <v>1.1539999999999999</v>
      </c>
      <c r="E36" s="46">
        <v>1.2190000000000001</v>
      </c>
      <c r="F36" s="46">
        <v>1.29</v>
      </c>
      <c r="G36" s="46">
        <v>1.3660000000000001</v>
      </c>
      <c r="H36" s="46">
        <v>1.45</v>
      </c>
      <c r="I36" s="46">
        <v>1.542</v>
      </c>
      <c r="J36" s="46">
        <v>1.6419999999999999</v>
      </c>
      <c r="K36" s="46">
        <v>1.7529999999999999</v>
      </c>
    </row>
    <row r="37" spans="1:11" x14ac:dyDescent="0.25">
      <c r="A37" s="44">
        <v>10</v>
      </c>
      <c r="B37" s="46">
        <v>1.0429999999999999</v>
      </c>
      <c r="C37" s="46">
        <v>1.099</v>
      </c>
      <c r="D37" s="46">
        <v>1.159</v>
      </c>
      <c r="E37" s="46">
        <v>1.2250000000000001</v>
      </c>
      <c r="F37" s="46">
        <v>1.296</v>
      </c>
      <c r="G37" s="46">
        <v>1.373</v>
      </c>
      <c r="H37" s="46">
        <v>1.4570000000000001</v>
      </c>
      <c r="I37" s="46">
        <v>1.5489999999999999</v>
      </c>
      <c r="J37" s="46">
        <v>1.651</v>
      </c>
      <c r="K37" s="46">
        <v>1.762</v>
      </c>
    </row>
    <row r="38" spans="1:11" x14ac:dyDescent="0.25">
      <c r="A38" s="44">
        <v>11</v>
      </c>
      <c r="B38" s="46">
        <v>1.048</v>
      </c>
      <c r="C38" s="46">
        <v>1.1040000000000001</v>
      </c>
      <c r="D38" s="46">
        <v>1.1639999999999999</v>
      </c>
      <c r="E38" s="46">
        <v>1.23</v>
      </c>
      <c r="F38" s="46">
        <v>1.302</v>
      </c>
      <c r="G38" s="46">
        <v>1.379</v>
      </c>
      <c r="H38" s="46">
        <v>1.464</v>
      </c>
      <c r="I38" s="46">
        <v>1.5569999999999999</v>
      </c>
      <c r="J38" s="46">
        <v>1.659</v>
      </c>
      <c r="K38" s="46">
        <v>1.772</v>
      </c>
    </row>
  </sheetData>
  <sheetProtection algorithmName="SHA-512" hashValue="7m9+sricogGeYyq04hoqJ2fQBx9w/j1bdh8Zyr1FlIhgNMId4xyZDY4MBvHTCtgLf7fvddUf5aLF49PpdPgrAg==" saltValue="h/hG8A1TyYqQl+unlNFdLA==" spinCount="100000" sheet="1" objects="1" scenarios="1"/>
  <conditionalFormatting sqref="A6:A21">
    <cfRule type="expression" dxfId="469" priority="9" stopIfTrue="1">
      <formula>MOD(ROW(),2)=0</formula>
    </cfRule>
    <cfRule type="expression" dxfId="468" priority="10" stopIfTrue="1">
      <formula>MOD(ROW(),2)&lt;&gt;0</formula>
    </cfRule>
  </conditionalFormatting>
  <conditionalFormatting sqref="B6:K21">
    <cfRule type="expression" dxfId="467" priority="11" stopIfTrue="1">
      <formula>MOD(ROW(),2)=0</formula>
    </cfRule>
    <cfRule type="expression" dxfId="466" priority="12" stopIfTrue="1">
      <formula>MOD(ROW(),2)&lt;&gt;0</formula>
    </cfRule>
  </conditionalFormatting>
  <conditionalFormatting sqref="A26:A38">
    <cfRule type="expression" dxfId="465" priority="13" stopIfTrue="1">
      <formula>MOD(ROW(),2)=0</formula>
    </cfRule>
    <cfRule type="expression" dxfId="464" priority="14" stopIfTrue="1">
      <formula>MOD(ROW(),2)&lt;&gt;0</formula>
    </cfRule>
  </conditionalFormatting>
  <conditionalFormatting sqref="B26:K38">
    <cfRule type="expression" dxfId="463" priority="15" stopIfTrue="1">
      <formula>MOD(ROW(),2)=0</formula>
    </cfRule>
    <cfRule type="expression" dxfId="462" priority="16"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1034-A7F1-44B5-9757-C3CF6805DFDD}">
  <sheetPr codeName="Sheet49"/>
  <dimension ref="A1:AV38"/>
  <sheetViews>
    <sheetView showGridLines="0" workbookViewId="0">
      <selection activeCell="A6" sqref="A6"/>
    </sheetView>
  </sheetViews>
  <sheetFormatPr defaultRowHeight="12.5" x14ac:dyDescent="0.25"/>
  <cols>
    <col min="1" max="1" width="31.7265625" customWidth="1"/>
    <col min="2" max="48" width="22.7265625" customWidth="1"/>
  </cols>
  <sheetData>
    <row r="1" spans="1:48" s="1" customFormat="1" ht="20" x14ac:dyDescent="0.4">
      <c r="A1" s="2" t="s">
        <v>0</v>
      </c>
    </row>
    <row r="2" spans="1:48" s="1" customFormat="1" ht="15.5" x14ac:dyDescent="0.35">
      <c r="A2" s="30" t="s">
        <v>1</v>
      </c>
      <c r="B2" s="3" t="str">
        <f>wb_title</f>
        <v>Fire_W - Consolidated Factor Spreadsheet</v>
      </c>
    </row>
    <row r="3" spans="1:48" s="1" customFormat="1" ht="15.5" x14ac:dyDescent="0.35">
      <c r="A3" s="30" t="s">
        <v>2</v>
      </c>
      <c r="B3" s="3" t="str">
        <f>TABLE_FACTOR_TYPE_1 &amp; " - x-" &amp; TABLE_SERIES_NUMBER_1</f>
        <v>Pension Debit - x-325</v>
      </c>
    </row>
    <row r="6" spans="1:48" x14ac:dyDescent="0.25">
      <c r="A6" s="41" t="s">
        <v>382</v>
      </c>
      <c r="B6" s="48" t="s">
        <v>383</v>
      </c>
      <c r="C6" s="48"/>
      <c r="D6" s="48"/>
      <c r="E6" s="48"/>
      <c r="F6" s="48"/>
      <c r="G6" s="48"/>
      <c r="H6" s="48"/>
      <c r="I6" s="48"/>
      <c r="J6" s="48"/>
      <c r="K6" s="48"/>
      <c r="L6" s="48"/>
      <c r="M6" s="48"/>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row>
    <row r="7" spans="1:48" x14ac:dyDescent="0.25">
      <c r="A7" s="41" t="s">
        <v>384</v>
      </c>
      <c r="B7" s="48" t="s">
        <v>31</v>
      </c>
      <c r="C7" s="48"/>
      <c r="D7" s="48"/>
      <c r="E7" s="48"/>
      <c r="F7" s="48"/>
      <c r="G7" s="48"/>
      <c r="H7" s="48"/>
      <c r="I7" s="48"/>
      <c r="J7" s="48"/>
      <c r="K7" s="48"/>
      <c r="L7" s="48"/>
      <c r="M7" s="48"/>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row>
    <row r="8" spans="1:48" x14ac:dyDescent="0.25">
      <c r="A8" s="41" t="s">
        <v>125</v>
      </c>
      <c r="B8" s="48">
        <v>2007</v>
      </c>
      <c r="C8" s="48"/>
      <c r="D8" s="48"/>
      <c r="E8" s="48"/>
      <c r="F8" s="48"/>
      <c r="G8" s="48"/>
      <c r="H8" s="48"/>
      <c r="I8" s="48"/>
      <c r="J8" s="48"/>
      <c r="K8" s="48"/>
      <c r="L8" s="48"/>
      <c r="M8" s="48"/>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row>
    <row r="9" spans="1:48" x14ac:dyDescent="0.25">
      <c r="A9" s="41" t="s">
        <v>126</v>
      </c>
      <c r="B9" s="48" t="s">
        <v>220</v>
      </c>
      <c r="C9" s="48"/>
      <c r="D9" s="48"/>
      <c r="E9" s="48"/>
      <c r="F9" s="48"/>
      <c r="G9" s="48"/>
      <c r="H9" s="48"/>
      <c r="I9" s="48"/>
      <c r="J9" s="48"/>
      <c r="K9" s="48"/>
      <c r="L9" s="48"/>
      <c r="M9" s="48"/>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row>
    <row r="10" spans="1:48" x14ac:dyDescent="0.25">
      <c r="A10" s="41" t="s">
        <v>6</v>
      </c>
      <c r="B10" s="48" t="s">
        <v>243</v>
      </c>
      <c r="C10" s="48"/>
      <c r="D10" s="48"/>
      <c r="E10" s="48"/>
      <c r="F10" s="48"/>
      <c r="G10" s="48"/>
      <c r="H10" s="48"/>
      <c r="I10" s="48"/>
      <c r="J10" s="48"/>
      <c r="K10" s="48"/>
      <c r="L10" s="48"/>
      <c r="M10" s="48"/>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row>
    <row r="11" spans="1:48" x14ac:dyDescent="0.25">
      <c r="A11" s="41" t="s">
        <v>127</v>
      </c>
      <c r="B11" s="48" t="s">
        <v>222</v>
      </c>
      <c r="C11" s="48"/>
      <c r="D11" s="48"/>
      <c r="E11" s="48"/>
      <c r="F11" s="48"/>
      <c r="G11" s="48"/>
      <c r="H11" s="48"/>
      <c r="I11" s="48"/>
      <c r="J11" s="48"/>
      <c r="K11" s="48"/>
      <c r="L11" s="48"/>
      <c r="M11" s="48"/>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row>
    <row r="12" spans="1:48" x14ac:dyDescent="0.25">
      <c r="A12" s="41" t="s">
        <v>128</v>
      </c>
      <c r="B12" s="48" t="s">
        <v>233</v>
      </c>
      <c r="C12" s="48"/>
      <c r="D12" s="48"/>
      <c r="E12" s="48"/>
      <c r="F12" s="48"/>
      <c r="G12" s="48"/>
      <c r="H12" s="48"/>
      <c r="I12" s="48"/>
      <c r="J12" s="48"/>
      <c r="K12" s="48"/>
      <c r="L12" s="48"/>
      <c r="M12" s="48"/>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row>
    <row r="13" spans="1:48" x14ac:dyDescent="0.25">
      <c r="A13" s="41" t="s">
        <v>385</v>
      </c>
      <c r="B13" s="48" t="s">
        <v>141</v>
      </c>
      <c r="C13" s="48"/>
      <c r="D13" s="48"/>
      <c r="E13" s="48"/>
      <c r="F13" s="48"/>
      <c r="G13" s="48"/>
      <c r="H13" s="48"/>
      <c r="I13" s="48"/>
      <c r="J13" s="48"/>
      <c r="K13" s="48"/>
      <c r="L13" s="48"/>
      <c r="M13" s="48"/>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row>
    <row r="14" spans="1:48" x14ac:dyDescent="0.25">
      <c r="A14" s="41" t="s">
        <v>130</v>
      </c>
      <c r="B14" s="48">
        <v>325</v>
      </c>
      <c r="C14" s="48"/>
      <c r="D14" s="48"/>
      <c r="E14" s="48"/>
      <c r="F14" s="48"/>
      <c r="G14" s="48"/>
      <c r="H14" s="48"/>
      <c r="I14" s="48"/>
      <c r="J14" s="48"/>
      <c r="K14" s="48"/>
      <c r="L14" s="48"/>
      <c r="M14" s="48"/>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row>
    <row r="15" spans="1:48" x14ac:dyDescent="0.25">
      <c r="A15" s="41" t="s">
        <v>386</v>
      </c>
      <c r="B15" s="48" t="s">
        <v>244</v>
      </c>
      <c r="C15" s="48"/>
      <c r="D15" s="48"/>
      <c r="E15" s="48"/>
      <c r="F15" s="48"/>
      <c r="G15" s="48"/>
      <c r="H15" s="48"/>
      <c r="I15" s="48"/>
      <c r="J15" s="48"/>
      <c r="K15" s="48"/>
      <c r="L15" s="48"/>
      <c r="M15" s="48"/>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row>
    <row r="16" spans="1:48" x14ac:dyDescent="0.25">
      <c r="A16" s="41" t="s">
        <v>132</v>
      </c>
      <c r="B16" s="48" t="s">
        <v>231</v>
      </c>
      <c r="C16" s="48"/>
      <c r="D16" s="48"/>
      <c r="E16" s="48"/>
      <c r="F16" s="48"/>
      <c r="G16" s="48"/>
      <c r="H16" s="48"/>
      <c r="I16" s="48"/>
      <c r="J16" s="48"/>
      <c r="K16" s="48"/>
      <c r="L16" s="48"/>
      <c r="M16" s="48"/>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row>
    <row r="17" spans="1:48" x14ac:dyDescent="0.25">
      <c r="A17" s="42" t="s">
        <v>387</v>
      </c>
      <c r="B17" s="48"/>
      <c r="C17" s="48"/>
      <c r="D17" s="48"/>
      <c r="E17" s="48"/>
      <c r="F17" s="48"/>
      <c r="G17" s="48"/>
      <c r="H17" s="48"/>
      <c r="I17" s="48"/>
      <c r="J17" s="48"/>
      <c r="K17" s="48"/>
      <c r="L17" s="48"/>
      <c r="M17" s="48"/>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row>
    <row r="18" spans="1:48" x14ac:dyDescent="0.25">
      <c r="A18" s="41" t="s">
        <v>133</v>
      </c>
      <c r="B18" s="49">
        <v>46163</v>
      </c>
      <c r="C18" s="49"/>
      <c r="D18" s="49"/>
      <c r="E18" s="49"/>
      <c r="F18" s="49"/>
      <c r="G18" s="49"/>
      <c r="H18" s="49"/>
      <c r="I18" s="49"/>
      <c r="J18" s="49"/>
      <c r="K18" s="49"/>
      <c r="L18" s="49"/>
      <c r="M18" s="49"/>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row>
    <row r="19" spans="1:48" x14ac:dyDescent="0.25">
      <c r="A19" s="41" t="s">
        <v>134</v>
      </c>
      <c r="B19" s="49"/>
      <c r="C19" s="49"/>
      <c r="D19" s="49"/>
      <c r="E19" s="49"/>
      <c r="F19" s="49"/>
      <c r="G19" s="49"/>
      <c r="H19" s="49"/>
      <c r="I19" s="49"/>
      <c r="J19" s="49"/>
      <c r="K19" s="49"/>
      <c r="L19" s="49"/>
      <c r="M19" s="49"/>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row>
    <row r="20" spans="1:48" x14ac:dyDescent="0.25">
      <c r="A20" s="41" t="s">
        <v>135</v>
      </c>
      <c r="B20" s="48" t="s">
        <v>144</v>
      </c>
      <c r="C20" s="48"/>
      <c r="D20" s="48"/>
      <c r="E20" s="48"/>
      <c r="F20" s="48"/>
      <c r="G20" s="48"/>
      <c r="H20" s="48"/>
      <c r="I20" s="48"/>
      <c r="J20" s="48"/>
      <c r="K20" s="48"/>
      <c r="L20" s="48"/>
      <c r="M20" s="48"/>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row>
    <row r="21" spans="1:48" x14ac:dyDescent="0.25">
      <c r="A21" s="41" t="s">
        <v>388</v>
      </c>
      <c r="B21" s="48" t="s">
        <v>64</v>
      </c>
      <c r="C21" s="48"/>
      <c r="D21" s="48"/>
      <c r="E21" s="48"/>
      <c r="F21" s="48"/>
      <c r="G21" s="48"/>
      <c r="H21" s="48"/>
      <c r="I21" s="48"/>
      <c r="J21" s="48"/>
      <c r="K21" s="48"/>
      <c r="L21" s="48"/>
      <c r="M21" s="48"/>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row>
    <row r="23" spans="1:48" x14ac:dyDescent="0.25">
      <c r="A23" s="23" t="str">
        <f>HYPERLINK("#'Factor List'!A1", "Back to Factor List")</f>
        <v>Back to Factor List</v>
      </c>
      <c r="B23" s="23" t="str">
        <f>HYPERLINK("#'Assumptions'!A1", "Assumptions")</f>
        <v>Assumptions</v>
      </c>
    </row>
    <row r="26" spans="1:48" s="59" customFormat="1" ht="13" x14ac:dyDescent="0.25">
      <c r="A26" s="58" t="s">
        <v>412</v>
      </c>
      <c r="B26" s="58">
        <v>18</v>
      </c>
      <c r="C26" s="58">
        <v>19</v>
      </c>
      <c r="D26" s="58">
        <v>20</v>
      </c>
      <c r="E26" s="58">
        <v>21</v>
      </c>
      <c r="F26" s="58">
        <v>22</v>
      </c>
      <c r="G26" s="58">
        <v>23</v>
      </c>
      <c r="H26" s="58">
        <v>24</v>
      </c>
      <c r="I26" s="58">
        <v>25</v>
      </c>
      <c r="J26" s="58">
        <v>26</v>
      </c>
      <c r="K26" s="58">
        <v>27</v>
      </c>
      <c r="L26" s="58">
        <v>28</v>
      </c>
      <c r="M26" s="58">
        <v>29</v>
      </c>
      <c r="N26" s="58">
        <v>30</v>
      </c>
      <c r="O26" s="58">
        <v>31</v>
      </c>
      <c r="P26" s="58">
        <v>32</v>
      </c>
      <c r="Q26" s="58">
        <v>33</v>
      </c>
      <c r="R26" s="58">
        <v>34</v>
      </c>
      <c r="S26" s="58">
        <v>35</v>
      </c>
      <c r="T26" s="58">
        <v>36</v>
      </c>
      <c r="U26" s="58">
        <v>37</v>
      </c>
      <c r="V26" s="58">
        <v>38</v>
      </c>
      <c r="W26" s="58">
        <v>39</v>
      </c>
      <c r="X26" s="58">
        <v>40</v>
      </c>
      <c r="Y26" s="58">
        <v>41</v>
      </c>
      <c r="Z26" s="58">
        <v>42</v>
      </c>
      <c r="AA26" s="58">
        <v>43</v>
      </c>
      <c r="AB26" s="58">
        <v>44</v>
      </c>
      <c r="AC26" s="58">
        <v>45</v>
      </c>
      <c r="AD26" s="58">
        <v>46</v>
      </c>
      <c r="AE26" s="58">
        <v>47</v>
      </c>
      <c r="AF26" s="58">
        <v>48</v>
      </c>
      <c r="AG26" s="58">
        <v>49</v>
      </c>
      <c r="AH26" s="58">
        <v>50</v>
      </c>
      <c r="AI26" s="58">
        <v>51</v>
      </c>
      <c r="AJ26" s="58">
        <v>52</v>
      </c>
      <c r="AK26" s="58">
        <v>53</v>
      </c>
      <c r="AL26" s="58">
        <v>54</v>
      </c>
      <c r="AM26" s="58">
        <v>55</v>
      </c>
      <c r="AN26" s="58">
        <v>56</v>
      </c>
      <c r="AO26" s="58">
        <v>57</v>
      </c>
      <c r="AP26" s="58">
        <v>58</v>
      </c>
      <c r="AQ26" s="58">
        <v>59</v>
      </c>
      <c r="AR26" s="58">
        <v>60</v>
      </c>
      <c r="AS26" s="58">
        <v>61</v>
      </c>
      <c r="AT26" s="58">
        <v>62</v>
      </c>
      <c r="AU26" s="58">
        <v>63</v>
      </c>
      <c r="AV26" s="58">
        <v>64</v>
      </c>
    </row>
    <row r="27" spans="1:48" x14ac:dyDescent="0.25">
      <c r="A27" s="44">
        <v>0</v>
      </c>
      <c r="B27" s="46">
        <v>0.192</v>
      </c>
      <c r="C27" s="46">
        <v>0.19700000000000001</v>
      </c>
      <c r="D27" s="46">
        <v>0.20100000000000001</v>
      </c>
      <c r="E27" s="46">
        <v>0.20699999999999999</v>
      </c>
      <c r="F27" s="46">
        <v>0.21199999999999999</v>
      </c>
      <c r="G27" s="46">
        <v>0.217</v>
      </c>
      <c r="H27" s="46">
        <v>0.223</v>
      </c>
      <c r="I27" s="46">
        <v>0.22900000000000001</v>
      </c>
      <c r="J27" s="46">
        <v>0.23499999999999999</v>
      </c>
      <c r="K27" s="46">
        <v>0.24099999999999999</v>
      </c>
      <c r="L27" s="46">
        <v>0.248</v>
      </c>
      <c r="M27" s="46">
        <v>0.255</v>
      </c>
      <c r="N27" s="46">
        <v>0.26200000000000001</v>
      </c>
      <c r="O27" s="46">
        <v>0.26900000000000002</v>
      </c>
      <c r="P27" s="46">
        <v>0.27700000000000002</v>
      </c>
      <c r="Q27" s="46">
        <v>0.28499999999999998</v>
      </c>
      <c r="R27" s="46">
        <v>0.29299999999999998</v>
      </c>
      <c r="S27" s="46">
        <v>0.30199999999999999</v>
      </c>
      <c r="T27" s="46">
        <v>0.311</v>
      </c>
      <c r="U27" s="46">
        <v>0.32100000000000001</v>
      </c>
      <c r="V27" s="46">
        <v>0.33</v>
      </c>
      <c r="W27" s="46">
        <v>0.34100000000000003</v>
      </c>
      <c r="X27" s="46">
        <v>0.35199999999999998</v>
      </c>
      <c r="Y27" s="46">
        <v>0.36299999999999999</v>
      </c>
      <c r="Z27" s="46">
        <v>0.375</v>
      </c>
      <c r="AA27" s="46">
        <v>0.38800000000000001</v>
      </c>
      <c r="AB27" s="46">
        <v>0.40100000000000002</v>
      </c>
      <c r="AC27" s="46">
        <v>0.41499999999999998</v>
      </c>
      <c r="AD27" s="46">
        <v>0.43</v>
      </c>
      <c r="AE27" s="46">
        <v>0.44500000000000001</v>
      </c>
      <c r="AF27" s="46">
        <v>0.46200000000000002</v>
      </c>
      <c r="AG27" s="46">
        <v>0.47899999999999998</v>
      </c>
      <c r="AH27" s="46">
        <v>0.497</v>
      </c>
      <c r="AI27" s="46">
        <v>0.51700000000000002</v>
      </c>
      <c r="AJ27" s="46">
        <v>0.53800000000000003</v>
      </c>
      <c r="AK27" s="46">
        <v>0.56000000000000005</v>
      </c>
      <c r="AL27" s="46">
        <v>0.58299999999999996</v>
      </c>
      <c r="AM27" s="46">
        <v>0.60899999999999999</v>
      </c>
      <c r="AN27" s="46">
        <v>0.63600000000000001</v>
      </c>
      <c r="AO27" s="46">
        <v>0.66500000000000004</v>
      </c>
      <c r="AP27" s="46">
        <v>0.69599999999999995</v>
      </c>
      <c r="AQ27" s="46">
        <v>0.73</v>
      </c>
      <c r="AR27" s="46">
        <v>0.76600000000000001</v>
      </c>
      <c r="AS27" s="46">
        <v>0.80500000000000005</v>
      </c>
      <c r="AT27" s="46">
        <v>0.84799999999999998</v>
      </c>
      <c r="AU27" s="46">
        <v>0.89400000000000002</v>
      </c>
      <c r="AV27" s="46">
        <v>0.94499999999999995</v>
      </c>
    </row>
    <row r="28" spans="1:48" x14ac:dyDescent="0.25">
      <c r="A28" s="44">
        <v>1</v>
      </c>
      <c r="B28" s="46">
        <v>0.192</v>
      </c>
      <c r="C28" s="46">
        <v>0.19700000000000001</v>
      </c>
      <c r="D28" s="46">
        <v>0.20200000000000001</v>
      </c>
      <c r="E28" s="46">
        <v>0.20699999999999999</v>
      </c>
      <c r="F28" s="46">
        <v>0.21199999999999999</v>
      </c>
      <c r="G28" s="46">
        <v>0.218</v>
      </c>
      <c r="H28" s="46">
        <v>0.224</v>
      </c>
      <c r="I28" s="46">
        <v>0.22900000000000001</v>
      </c>
      <c r="J28" s="46">
        <v>0.23599999999999999</v>
      </c>
      <c r="K28" s="46">
        <v>0.24199999999999999</v>
      </c>
      <c r="L28" s="46">
        <v>0.249</v>
      </c>
      <c r="M28" s="46">
        <v>0.255</v>
      </c>
      <c r="N28" s="46">
        <v>0.26300000000000001</v>
      </c>
      <c r="O28" s="46">
        <v>0.27</v>
      </c>
      <c r="P28" s="46">
        <v>0.27800000000000002</v>
      </c>
      <c r="Q28" s="46">
        <v>0.28599999999999998</v>
      </c>
      <c r="R28" s="46">
        <v>0.29399999999999998</v>
      </c>
      <c r="S28" s="46">
        <v>0.30299999999999999</v>
      </c>
      <c r="T28" s="46">
        <v>0.312</v>
      </c>
      <c r="U28" s="46">
        <v>0.32100000000000001</v>
      </c>
      <c r="V28" s="46">
        <v>0.33100000000000002</v>
      </c>
      <c r="W28" s="46">
        <v>0.34200000000000003</v>
      </c>
      <c r="X28" s="46">
        <v>0.35299999999999998</v>
      </c>
      <c r="Y28" s="46">
        <v>0.36399999999999999</v>
      </c>
      <c r="Z28" s="46">
        <v>0.376</v>
      </c>
      <c r="AA28" s="46">
        <v>0.38900000000000001</v>
      </c>
      <c r="AB28" s="46">
        <v>0.40200000000000002</v>
      </c>
      <c r="AC28" s="46">
        <v>0.41599999999999998</v>
      </c>
      <c r="AD28" s="46">
        <v>0.43099999999999999</v>
      </c>
      <c r="AE28" s="46">
        <v>0.44600000000000001</v>
      </c>
      <c r="AF28" s="46">
        <v>0.46300000000000002</v>
      </c>
      <c r="AG28" s="46">
        <v>0.48</v>
      </c>
      <c r="AH28" s="46">
        <v>0.499</v>
      </c>
      <c r="AI28" s="46">
        <v>0.51900000000000002</v>
      </c>
      <c r="AJ28" s="46">
        <v>0.53900000000000003</v>
      </c>
      <c r="AK28" s="46">
        <v>0.56200000000000006</v>
      </c>
      <c r="AL28" s="46">
        <v>0.58499999999999996</v>
      </c>
      <c r="AM28" s="46">
        <v>0.61099999999999999</v>
      </c>
      <c r="AN28" s="46">
        <v>0.63800000000000001</v>
      </c>
      <c r="AO28" s="46">
        <v>0.66700000000000004</v>
      </c>
      <c r="AP28" s="46">
        <v>0.69899999999999995</v>
      </c>
      <c r="AQ28" s="46">
        <v>0.73299999999999998</v>
      </c>
      <c r="AR28" s="46">
        <v>0.76900000000000002</v>
      </c>
      <c r="AS28" s="46">
        <v>0.80900000000000005</v>
      </c>
      <c r="AT28" s="46">
        <v>0.85199999999999998</v>
      </c>
      <c r="AU28" s="46">
        <v>0.89800000000000002</v>
      </c>
      <c r="AV28" s="46">
        <v>0.94899999999999995</v>
      </c>
    </row>
    <row r="29" spans="1:48" x14ac:dyDescent="0.25">
      <c r="A29" s="44">
        <v>2</v>
      </c>
      <c r="B29" s="46">
        <v>0.193</v>
      </c>
      <c r="C29" s="46">
        <v>0.19700000000000001</v>
      </c>
      <c r="D29" s="46">
        <v>0.20200000000000001</v>
      </c>
      <c r="E29" s="46">
        <v>0.20699999999999999</v>
      </c>
      <c r="F29" s="46">
        <v>0.21299999999999999</v>
      </c>
      <c r="G29" s="46">
        <v>0.218</v>
      </c>
      <c r="H29" s="46">
        <v>0.224</v>
      </c>
      <c r="I29" s="46">
        <v>0.23</v>
      </c>
      <c r="J29" s="46">
        <v>0.23599999999999999</v>
      </c>
      <c r="K29" s="46">
        <v>0.24299999999999999</v>
      </c>
      <c r="L29" s="46">
        <v>0.249</v>
      </c>
      <c r="M29" s="46">
        <v>0.25600000000000001</v>
      </c>
      <c r="N29" s="46">
        <v>0.26300000000000001</v>
      </c>
      <c r="O29" s="46">
        <v>0.27100000000000002</v>
      </c>
      <c r="P29" s="46">
        <v>0.27800000000000002</v>
      </c>
      <c r="Q29" s="46">
        <v>0.28599999999999998</v>
      </c>
      <c r="R29" s="46">
        <v>0.29499999999999998</v>
      </c>
      <c r="S29" s="46">
        <v>0.30399999999999999</v>
      </c>
      <c r="T29" s="46">
        <v>0.313</v>
      </c>
      <c r="U29" s="46">
        <v>0.32200000000000001</v>
      </c>
      <c r="V29" s="46">
        <v>0.33200000000000002</v>
      </c>
      <c r="W29" s="46">
        <v>0.34300000000000003</v>
      </c>
      <c r="X29" s="46">
        <v>0.35399999999999998</v>
      </c>
      <c r="Y29" s="46">
        <v>0.36499999999999999</v>
      </c>
      <c r="Z29" s="46">
        <v>0.377</v>
      </c>
      <c r="AA29" s="46">
        <v>0.39</v>
      </c>
      <c r="AB29" s="46">
        <v>0.40300000000000002</v>
      </c>
      <c r="AC29" s="46">
        <v>0.41699999999999998</v>
      </c>
      <c r="AD29" s="46">
        <v>0.432</v>
      </c>
      <c r="AE29" s="46">
        <v>0.44800000000000001</v>
      </c>
      <c r="AF29" s="46">
        <v>0.46400000000000002</v>
      </c>
      <c r="AG29" s="46">
        <v>0.48199999999999998</v>
      </c>
      <c r="AH29" s="46">
        <v>0.501</v>
      </c>
      <c r="AI29" s="46">
        <v>0.52</v>
      </c>
      <c r="AJ29" s="46">
        <v>0.54100000000000004</v>
      </c>
      <c r="AK29" s="46">
        <v>0.56399999999999995</v>
      </c>
      <c r="AL29" s="46">
        <v>0.58799999999999997</v>
      </c>
      <c r="AM29" s="46">
        <v>0.61299999999999999</v>
      </c>
      <c r="AN29" s="46">
        <v>0.64100000000000001</v>
      </c>
      <c r="AO29" s="46">
        <v>0.67</v>
      </c>
      <c r="AP29" s="46">
        <v>0.70199999999999996</v>
      </c>
      <c r="AQ29" s="46">
        <v>0.73599999999999999</v>
      </c>
      <c r="AR29" s="46">
        <v>0.77200000000000002</v>
      </c>
      <c r="AS29" s="46">
        <v>0.81200000000000006</v>
      </c>
      <c r="AT29" s="46">
        <v>0.85599999999999998</v>
      </c>
      <c r="AU29" s="46">
        <v>0.90300000000000002</v>
      </c>
      <c r="AV29" s="46">
        <v>0.95399999999999996</v>
      </c>
    </row>
    <row r="30" spans="1:48" x14ac:dyDescent="0.25">
      <c r="A30" s="44">
        <v>3</v>
      </c>
      <c r="B30" s="46">
        <v>0.193</v>
      </c>
      <c r="C30" s="46">
        <v>0.19800000000000001</v>
      </c>
      <c r="D30" s="46">
        <v>0.20300000000000001</v>
      </c>
      <c r="E30" s="46">
        <v>0.20799999999999999</v>
      </c>
      <c r="F30" s="46">
        <v>0.21299999999999999</v>
      </c>
      <c r="G30" s="46">
        <v>0.219</v>
      </c>
      <c r="H30" s="46">
        <v>0.22500000000000001</v>
      </c>
      <c r="I30" s="46">
        <v>0.23</v>
      </c>
      <c r="J30" s="46">
        <v>0.23699999999999999</v>
      </c>
      <c r="K30" s="46">
        <v>0.24299999999999999</v>
      </c>
      <c r="L30" s="46">
        <v>0.25</v>
      </c>
      <c r="M30" s="46">
        <v>0.25700000000000001</v>
      </c>
      <c r="N30" s="46">
        <v>0.26400000000000001</v>
      </c>
      <c r="O30" s="46">
        <v>0.27100000000000002</v>
      </c>
      <c r="P30" s="46">
        <v>0.27900000000000003</v>
      </c>
      <c r="Q30" s="46">
        <v>0.28699999999999998</v>
      </c>
      <c r="R30" s="46">
        <v>0.29499999999999998</v>
      </c>
      <c r="S30" s="46">
        <v>0.30399999999999999</v>
      </c>
      <c r="T30" s="46">
        <v>0.313</v>
      </c>
      <c r="U30" s="46">
        <v>0.32300000000000001</v>
      </c>
      <c r="V30" s="46">
        <v>0.33300000000000002</v>
      </c>
      <c r="W30" s="46">
        <v>0.34399999999999997</v>
      </c>
      <c r="X30" s="46">
        <v>0.35499999999999998</v>
      </c>
      <c r="Y30" s="46">
        <v>0.36599999999999999</v>
      </c>
      <c r="Z30" s="46">
        <v>0.378</v>
      </c>
      <c r="AA30" s="46">
        <v>0.39100000000000001</v>
      </c>
      <c r="AB30" s="46">
        <v>0.40400000000000003</v>
      </c>
      <c r="AC30" s="46">
        <v>0.41899999999999998</v>
      </c>
      <c r="AD30" s="46">
        <v>0.433</v>
      </c>
      <c r="AE30" s="46">
        <v>0.44900000000000001</v>
      </c>
      <c r="AF30" s="46">
        <v>0.46600000000000003</v>
      </c>
      <c r="AG30" s="46">
        <v>0.48399999999999999</v>
      </c>
      <c r="AH30" s="46">
        <v>0.502</v>
      </c>
      <c r="AI30" s="46">
        <v>0.52200000000000002</v>
      </c>
      <c r="AJ30" s="46">
        <v>0.54300000000000004</v>
      </c>
      <c r="AK30" s="46">
        <v>0.56599999999999995</v>
      </c>
      <c r="AL30" s="46">
        <v>0.59</v>
      </c>
      <c r="AM30" s="46">
        <v>0.61499999999999999</v>
      </c>
      <c r="AN30" s="46">
        <v>0.64300000000000002</v>
      </c>
      <c r="AO30" s="46">
        <v>0.67300000000000004</v>
      </c>
      <c r="AP30" s="46">
        <v>0.70399999999999996</v>
      </c>
      <c r="AQ30" s="46">
        <v>0.73899999999999999</v>
      </c>
      <c r="AR30" s="46">
        <v>0.77600000000000002</v>
      </c>
      <c r="AS30" s="46">
        <v>0.81599999999999995</v>
      </c>
      <c r="AT30" s="46">
        <v>0.85899999999999999</v>
      </c>
      <c r="AU30" s="46">
        <v>0.90700000000000003</v>
      </c>
      <c r="AV30" s="46">
        <v>0.95899999999999996</v>
      </c>
    </row>
    <row r="31" spans="1:48" x14ac:dyDescent="0.25">
      <c r="A31" s="44">
        <v>4</v>
      </c>
      <c r="B31" s="46">
        <v>0.193</v>
      </c>
      <c r="C31" s="46">
        <v>0.19800000000000001</v>
      </c>
      <c r="D31" s="46">
        <v>0.20300000000000001</v>
      </c>
      <c r="E31" s="46">
        <v>0.20799999999999999</v>
      </c>
      <c r="F31" s="46">
        <v>0.214</v>
      </c>
      <c r="G31" s="46">
        <v>0.219</v>
      </c>
      <c r="H31" s="46">
        <v>0.22500000000000001</v>
      </c>
      <c r="I31" s="46">
        <v>0.23100000000000001</v>
      </c>
      <c r="J31" s="46">
        <v>0.23699999999999999</v>
      </c>
      <c r="K31" s="46">
        <v>0.24399999999999999</v>
      </c>
      <c r="L31" s="46">
        <v>0.25</v>
      </c>
      <c r="M31" s="46">
        <v>0.25700000000000001</v>
      </c>
      <c r="N31" s="46">
        <v>0.26400000000000001</v>
      </c>
      <c r="O31" s="46">
        <v>0.27200000000000002</v>
      </c>
      <c r="P31" s="46">
        <v>0.28000000000000003</v>
      </c>
      <c r="Q31" s="46">
        <v>0.28799999999999998</v>
      </c>
      <c r="R31" s="46">
        <v>0.29599999999999999</v>
      </c>
      <c r="S31" s="46">
        <v>0.30499999999999999</v>
      </c>
      <c r="T31" s="46">
        <v>0.314</v>
      </c>
      <c r="U31" s="46">
        <v>0.32400000000000001</v>
      </c>
      <c r="V31" s="46">
        <v>0.33400000000000002</v>
      </c>
      <c r="W31" s="46">
        <v>0.34499999999999997</v>
      </c>
      <c r="X31" s="46">
        <v>0.35599999999999998</v>
      </c>
      <c r="Y31" s="46">
        <v>0.36699999999999999</v>
      </c>
      <c r="Z31" s="46">
        <v>0.379</v>
      </c>
      <c r="AA31" s="46">
        <v>0.39200000000000002</v>
      </c>
      <c r="AB31" s="46">
        <v>0.40600000000000003</v>
      </c>
      <c r="AC31" s="46">
        <v>0.42</v>
      </c>
      <c r="AD31" s="46">
        <v>0.435</v>
      </c>
      <c r="AE31" s="46">
        <v>0.45100000000000001</v>
      </c>
      <c r="AF31" s="46">
        <v>0.46700000000000003</v>
      </c>
      <c r="AG31" s="46">
        <v>0.48499999999999999</v>
      </c>
      <c r="AH31" s="46">
        <v>0.504</v>
      </c>
      <c r="AI31" s="46">
        <v>0.52400000000000002</v>
      </c>
      <c r="AJ31" s="46">
        <v>0.54500000000000004</v>
      </c>
      <c r="AK31" s="46">
        <v>0.56799999999999995</v>
      </c>
      <c r="AL31" s="46">
        <v>0.59199999999999997</v>
      </c>
      <c r="AM31" s="46">
        <v>0.61799999999999999</v>
      </c>
      <c r="AN31" s="46">
        <v>0.64500000000000002</v>
      </c>
      <c r="AO31" s="46">
        <v>0.67500000000000004</v>
      </c>
      <c r="AP31" s="46">
        <v>0.70699999999999996</v>
      </c>
      <c r="AQ31" s="46">
        <v>0.74199999999999999</v>
      </c>
      <c r="AR31" s="46">
        <v>0.77900000000000003</v>
      </c>
      <c r="AS31" s="46">
        <v>0.81899999999999995</v>
      </c>
      <c r="AT31" s="46">
        <v>0.86299999999999999</v>
      </c>
      <c r="AU31" s="46">
        <v>0.91100000000000003</v>
      </c>
      <c r="AV31" s="46">
        <v>0.96299999999999997</v>
      </c>
    </row>
    <row r="32" spans="1:48" x14ac:dyDescent="0.25">
      <c r="A32" s="44">
        <v>5</v>
      </c>
      <c r="B32" s="46">
        <v>0.19400000000000001</v>
      </c>
      <c r="C32" s="46">
        <v>0.19900000000000001</v>
      </c>
      <c r="D32" s="46">
        <v>0.20399999999999999</v>
      </c>
      <c r="E32" s="46">
        <v>0.20899999999999999</v>
      </c>
      <c r="F32" s="46">
        <v>0.214</v>
      </c>
      <c r="G32" s="46">
        <v>0.22</v>
      </c>
      <c r="H32" s="46">
        <v>0.22600000000000001</v>
      </c>
      <c r="I32" s="46">
        <v>0.23200000000000001</v>
      </c>
      <c r="J32" s="46">
        <v>0.23799999999999999</v>
      </c>
      <c r="K32" s="46">
        <v>0.24399999999999999</v>
      </c>
      <c r="L32" s="46">
        <v>0.251</v>
      </c>
      <c r="M32" s="46">
        <v>0.25800000000000001</v>
      </c>
      <c r="N32" s="46">
        <v>0.26500000000000001</v>
      </c>
      <c r="O32" s="46">
        <v>0.27300000000000002</v>
      </c>
      <c r="P32" s="46">
        <v>0.28000000000000003</v>
      </c>
      <c r="Q32" s="46">
        <v>0.28799999999999998</v>
      </c>
      <c r="R32" s="46">
        <v>0.29699999999999999</v>
      </c>
      <c r="S32" s="46">
        <v>0.30599999999999999</v>
      </c>
      <c r="T32" s="46">
        <v>0.315</v>
      </c>
      <c r="U32" s="46">
        <v>0.32500000000000001</v>
      </c>
      <c r="V32" s="46">
        <v>0.33500000000000002</v>
      </c>
      <c r="W32" s="46">
        <v>0.34499999999999997</v>
      </c>
      <c r="X32" s="46">
        <v>0.35699999999999998</v>
      </c>
      <c r="Y32" s="46">
        <v>0.36799999999999999</v>
      </c>
      <c r="Z32" s="46">
        <v>0.38</v>
      </c>
      <c r="AA32" s="46">
        <v>0.39300000000000002</v>
      </c>
      <c r="AB32" s="46">
        <v>0.40699999999999997</v>
      </c>
      <c r="AC32" s="46">
        <v>0.42099999999999999</v>
      </c>
      <c r="AD32" s="46">
        <v>0.436</v>
      </c>
      <c r="AE32" s="46">
        <v>0.45200000000000001</v>
      </c>
      <c r="AF32" s="46">
        <v>0.46899999999999997</v>
      </c>
      <c r="AG32" s="46">
        <v>0.48699999999999999</v>
      </c>
      <c r="AH32" s="46">
        <v>0.505</v>
      </c>
      <c r="AI32" s="46">
        <v>0.52600000000000002</v>
      </c>
      <c r="AJ32" s="46">
        <v>0.54700000000000004</v>
      </c>
      <c r="AK32" s="46">
        <v>0.56999999999999995</v>
      </c>
      <c r="AL32" s="46">
        <v>0.59399999999999997</v>
      </c>
      <c r="AM32" s="46">
        <v>0.62</v>
      </c>
      <c r="AN32" s="46">
        <v>0.64800000000000002</v>
      </c>
      <c r="AO32" s="46">
        <v>0.67800000000000005</v>
      </c>
      <c r="AP32" s="46">
        <v>0.71</v>
      </c>
      <c r="AQ32" s="46">
        <v>0.745</v>
      </c>
      <c r="AR32" s="46">
        <v>0.78200000000000003</v>
      </c>
      <c r="AS32" s="46">
        <v>0.82299999999999995</v>
      </c>
      <c r="AT32" s="46">
        <v>0.86699999999999999</v>
      </c>
      <c r="AU32" s="46">
        <v>0.91500000000000004</v>
      </c>
      <c r="AV32" s="46">
        <v>0.96799999999999997</v>
      </c>
    </row>
    <row r="33" spans="1:48" x14ac:dyDescent="0.25">
      <c r="A33" s="44">
        <v>6</v>
      </c>
      <c r="B33" s="46">
        <v>0.19400000000000001</v>
      </c>
      <c r="C33" s="46">
        <v>0.19900000000000001</v>
      </c>
      <c r="D33" s="46">
        <v>0.20399999999999999</v>
      </c>
      <c r="E33" s="46">
        <v>0.20899999999999999</v>
      </c>
      <c r="F33" s="46">
        <v>0.215</v>
      </c>
      <c r="G33" s="46">
        <v>0.22</v>
      </c>
      <c r="H33" s="46">
        <v>0.22600000000000001</v>
      </c>
      <c r="I33" s="46">
        <v>0.23200000000000001</v>
      </c>
      <c r="J33" s="46">
        <v>0.23799999999999999</v>
      </c>
      <c r="K33" s="46">
        <v>0.245</v>
      </c>
      <c r="L33" s="46">
        <v>0.251</v>
      </c>
      <c r="M33" s="46">
        <v>0.25800000000000001</v>
      </c>
      <c r="N33" s="46">
        <v>0.26600000000000001</v>
      </c>
      <c r="O33" s="46">
        <v>0.27300000000000002</v>
      </c>
      <c r="P33" s="46">
        <v>0.28100000000000003</v>
      </c>
      <c r="Q33" s="46">
        <v>0.28899999999999998</v>
      </c>
      <c r="R33" s="46">
        <v>0.29799999999999999</v>
      </c>
      <c r="S33" s="46">
        <v>0.307</v>
      </c>
      <c r="T33" s="46">
        <v>0.316</v>
      </c>
      <c r="U33" s="46">
        <v>0.32600000000000001</v>
      </c>
      <c r="V33" s="46">
        <v>0.33600000000000002</v>
      </c>
      <c r="W33" s="46">
        <v>0.34599999999999997</v>
      </c>
      <c r="X33" s="46">
        <v>0.35699999999999998</v>
      </c>
      <c r="Y33" s="46">
        <v>0.36899999999999999</v>
      </c>
      <c r="Z33" s="46">
        <v>0.38100000000000001</v>
      </c>
      <c r="AA33" s="46">
        <v>0.39400000000000002</v>
      </c>
      <c r="AB33" s="46">
        <v>0.40799999999999997</v>
      </c>
      <c r="AC33" s="46">
        <v>0.42199999999999999</v>
      </c>
      <c r="AD33" s="46">
        <v>0.437</v>
      </c>
      <c r="AE33" s="46">
        <v>0.45300000000000001</v>
      </c>
      <c r="AF33" s="46">
        <v>0.47</v>
      </c>
      <c r="AG33" s="46">
        <v>0.48799999999999999</v>
      </c>
      <c r="AH33" s="46">
        <v>0.50700000000000001</v>
      </c>
      <c r="AI33" s="46">
        <v>0.52700000000000002</v>
      </c>
      <c r="AJ33" s="46">
        <v>0.54900000000000004</v>
      </c>
      <c r="AK33" s="46">
        <v>0.57199999999999995</v>
      </c>
      <c r="AL33" s="46">
        <v>0.59599999999999997</v>
      </c>
      <c r="AM33" s="46">
        <v>0.622</v>
      </c>
      <c r="AN33" s="46">
        <v>0.65</v>
      </c>
      <c r="AO33" s="46">
        <v>0.68</v>
      </c>
      <c r="AP33" s="46">
        <v>0.71299999999999997</v>
      </c>
      <c r="AQ33" s="46">
        <v>0.748</v>
      </c>
      <c r="AR33" s="46">
        <v>0.78600000000000003</v>
      </c>
      <c r="AS33" s="46">
        <v>0.82699999999999996</v>
      </c>
      <c r="AT33" s="46">
        <v>0.871</v>
      </c>
      <c r="AU33" s="46">
        <v>0.91900000000000004</v>
      </c>
      <c r="AV33" s="46">
        <v>0.97199999999999998</v>
      </c>
    </row>
    <row r="34" spans="1:48" x14ac:dyDescent="0.25">
      <c r="A34" s="44">
        <v>7</v>
      </c>
      <c r="B34" s="46">
        <v>0.19500000000000001</v>
      </c>
      <c r="C34" s="46">
        <v>0.19900000000000001</v>
      </c>
      <c r="D34" s="46">
        <v>0.20399999999999999</v>
      </c>
      <c r="E34" s="46">
        <v>0.21</v>
      </c>
      <c r="F34" s="46">
        <v>0.215</v>
      </c>
      <c r="G34" s="46">
        <v>0.221</v>
      </c>
      <c r="H34" s="46">
        <v>0.22700000000000001</v>
      </c>
      <c r="I34" s="46">
        <v>0.23300000000000001</v>
      </c>
      <c r="J34" s="46">
        <v>0.23899999999999999</v>
      </c>
      <c r="K34" s="46">
        <v>0.245</v>
      </c>
      <c r="L34" s="46">
        <v>0.252</v>
      </c>
      <c r="M34" s="46">
        <v>0.25900000000000001</v>
      </c>
      <c r="N34" s="46">
        <v>0.26600000000000001</v>
      </c>
      <c r="O34" s="46">
        <v>0.27400000000000002</v>
      </c>
      <c r="P34" s="46">
        <v>0.28199999999999997</v>
      </c>
      <c r="Q34" s="46">
        <v>0.28999999999999998</v>
      </c>
      <c r="R34" s="46">
        <v>0.29799999999999999</v>
      </c>
      <c r="S34" s="46">
        <v>0.307</v>
      </c>
      <c r="T34" s="46">
        <v>0.317</v>
      </c>
      <c r="U34" s="46">
        <v>0.32600000000000001</v>
      </c>
      <c r="V34" s="46">
        <v>0.33700000000000002</v>
      </c>
      <c r="W34" s="46">
        <v>0.34699999999999998</v>
      </c>
      <c r="X34" s="46">
        <v>0.35799999999999998</v>
      </c>
      <c r="Y34" s="46">
        <v>0.37</v>
      </c>
      <c r="Z34" s="46">
        <v>0.38200000000000001</v>
      </c>
      <c r="AA34" s="46">
        <v>0.39500000000000002</v>
      </c>
      <c r="AB34" s="46">
        <v>0.40899999999999997</v>
      </c>
      <c r="AC34" s="46">
        <v>0.42299999999999999</v>
      </c>
      <c r="AD34" s="46">
        <v>0.439</v>
      </c>
      <c r="AE34" s="46">
        <v>0.45500000000000002</v>
      </c>
      <c r="AF34" s="46">
        <v>0.47199999999999998</v>
      </c>
      <c r="AG34" s="46">
        <v>0.49</v>
      </c>
      <c r="AH34" s="46">
        <v>0.50900000000000001</v>
      </c>
      <c r="AI34" s="46">
        <v>0.52900000000000003</v>
      </c>
      <c r="AJ34" s="46">
        <v>0.55100000000000005</v>
      </c>
      <c r="AK34" s="46">
        <v>0.57299999999999995</v>
      </c>
      <c r="AL34" s="46">
        <v>0.59799999999999998</v>
      </c>
      <c r="AM34" s="46">
        <v>0.624</v>
      </c>
      <c r="AN34" s="46">
        <v>0.65300000000000002</v>
      </c>
      <c r="AO34" s="46">
        <v>0.68300000000000005</v>
      </c>
      <c r="AP34" s="46">
        <v>0.71599999999999997</v>
      </c>
      <c r="AQ34" s="46">
        <v>0.751</v>
      </c>
      <c r="AR34" s="46">
        <v>0.78900000000000003</v>
      </c>
      <c r="AS34" s="46">
        <v>0.83</v>
      </c>
      <c r="AT34" s="46">
        <v>0.875</v>
      </c>
      <c r="AU34" s="46">
        <v>0.92400000000000004</v>
      </c>
      <c r="AV34" s="46">
        <v>0.97699999999999998</v>
      </c>
    </row>
    <row r="35" spans="1:48" x14ac:dyDescent="0.25">
      <c r="A35" s="44">
        <v>8</v>
      </c>
      <c r="B35" s="46">
        <v>0.19500000000000001</v>
      </c>
      <c r="C35" s="46">
        <v>0.2</v>
      </c>
      <c r="D35" s="46">
        <v>0.20499999999999999</v>
      </c>
      <c r="E35" s="46">
        <v>0.21</v>
      </c>
      <c r="F35" s="46">
        <v>0.216</v>
      </c>
      <c r="G35" s="46">
        <v>0.221</v>
      </c>
      <c r="H35" s="46">
        <v>0.22700000000000001</v>
      </c>
      <c r="I35" s="46">
        <v>0.23300000000000001</v>
      </c>
      <c r="J35" s="46">
        <v>0.23899999999999999</v>
      </c>
      <c r="K35" s="46">
        <v>0.246</v>
      </c>
      <c r="L35" s="46">
        <v>0.253</v>
      </c>
      <c r="M35" s="46">
        <v>0.26</v>
      </c>
      <c r="N35" s="46">
        <v>0.26700000000000002</v>
      </c>
      <c r="O35" s="46">
        <v>0.27400000000000002</v>
      </c>
      <c r="P35" s="46">
        <v>0.28199999999999997</v>
      </c>
      <c r="Q35" s="46">
        <v>0.29099999999999998</v>
      </c>
      <c r="R35" s="46">
        <v>0.29899999999999999</v>
      </c>
      <c r="S35" s="46">
        <v>0.308</v>
      </c>
      <c r="T35" s="46">
        <v>0.317</v>
      </c>
      <c r="U35" s="46">
        <v>0.32700000000000001</v>
      </c>
      <c r="V35" s="46">
        <v>0.33700000000000002</v>
      </c>
      <c r="W35" s="46">
        <v>0.34799999999999998</v>
      </c>
      <c r="X35" s="46">
        <v>0.35899999999999999</v>
      </c>
      <c r="Y35" s="46">
        <v>0.371</v>
      </c>
      <c r="Z35" s="46">
        <v>0.38400000000000001</v>
      </c>
      <c r="AA35" s="46">
        <v>0.39700000000000002</v>
      </c>
      <c r="AB35" s="46">
        <v>0.41</v>
      </c>
      <c r="AC35" s="46">
        <v>0.42499999999999999</v>
      </c>
      <c r="AD35" s="46">
        <v>0.44</v>
      </c>
      <c r="AE35" s="46">
        <v>0.45600000000000002</v>
      </c>
      <c r="AF35" s="46">
        <v>0.47299999999999998</v>
      </c>
      <c r="AG35" s="46">
        <v>0.49099999999999999</v>
      </c>
      <c r="AH35" s="46">
        <v>0.51</v>
      </c>
      <c r="AI35" s="46">
        <v>0.53100000000000003</v>
      </c>
      <c r="AJ35" s="46">
        <v>0.55200000000000005</v>
      </c>
      <c r="AK35" s="46">
        <v>0.57499999999999996</v>
      </c>
      <c r="AL35" s="46">
        <v>0.6</v>
      </c>
      <c r="AM35" s="46">
        <v>0.627</v>
      </c>
      <c r="AN35" s="46">
        <v>0.65500000000000003</v>
      </c>
      <c r="AO35" s="46">
        <v>0.68600000000000005</v>
      </c>
      <c r="AP35" s="46">
        <v>0.71799999999999997</v>
      </c>
      <c r="AQ35" s="46">
        <v>0.754</v>
      </c>
      <c r="AR35" s="46">
        <v>0.79200000000000004</v>
      </c>
      <c r="AS35" s="46">
        <v>0.83399999999999996</v>
      </c>
      <c r="AT35" s="46">
        <v>0.879</v>
      </c>
      <c r="AU35" s="46">
        <v>0.92800000000000005</v>
      </c>
      <c r="AV35" s="46">
        <v>0.98199999999999998</v>
      </c>
    </row>
    <row r="36" spans="1:48" x14ac:dyDescent="0.25">
      <c r="A36" s="44">
        <v>9</v>
      </c>
      <c r="B36" s="46">
        <v>0.19500000000000001</v>
      </c>
      <c r="C36" s="46">
        <v>0.2</v>
      </c>
      <c r="D36" s="46">
        <v>0.20499999999999999</v>
      </c>
      <c r="E36" s="46">
        <v>0.21099999999999999</v>
      </c>
      <c r="F36" s="46">
        <v>0.216</v>
      </c>
      <c r="G36" s="46">
        <v>0.222</v>
      </c>
      <c r="H36" s="46">
        <v>0.22700000000000001</v>
      </c>
      <c r="I36" s="46">
        <v>0.23400000000000001</v>
      </c>
      <c r="J36" s="46">
        <v>0.24</v>
      </c>
      <c r="K36" s="46">
        <v>0.246</v>
      </c>
      <c r="L36" s="46">
        <v>0.253</v>
      </c>
      <c r="M36" s="46">
        <v>0.26</v>
      </c>
      <c r="N36" s="46">
        <v>0.26700000000000002</v>
      </c>
      <c r="O36" s="46">
        <v>0.27500000000000002</v>
      </c>
      <c r="P36" s="46">
        <v>0.28299999999999997</v>
      </c>
      <c r="Q36" s="46">
        <v>0.29099999999999998</v>
      </c>
      <c r="R36" s="46">
        <v>0.3</v>
      </c>
      <c r="S36" s="46">
        <v>0.309</v>
      </c>
      <c r="T36" s="46">
        <v>0.318</v>
      </c>
      <c r="U36" s="46">
        <v>0.32800000000000001</v>
      </c>
      <c r="V36" s="46">
        <v>0.33800000000000002</v>
      </c>
      <c r="W36" s="46">
        <v>0.34899999999999998</v>
      </c>
      <c r="X36" s="46">
        <v>0.36</v>
      </c>
      <c r="Y36" s="46">
        <v>0.372</v>
      </c>
      <c r="Z36" s="46">
        <v>0.38500000000000001</v>
      </c>
      <c r="AA36" s="46">
        <v>0.39800000000000002</v>
      </c>
      <c r="AB36" s="46">
        <v>0.41099999999999998</v>
      </c>
      <c r="AC36" s="46">
        <v>0.42599999999999999</v>
      </c>
      <c r="AD36" s="46">
        <v>0.441</v>
      </c>
      <c r="AE36" s="46">
        <v>0.45700000000000002</v>
      </c>
      <c r="AF36" s="46">
        <v>0.47499999999999998</v>
      </c>
      <c r="AG36" s="46">
        <v>0.49299999999999999</v>
      </c>
      <c r="AH36" s="46">
        <v>0.51200000000000001</v>
      </c>
      <c r="AI36" s="46">
        <v>0.53200000000000003</v>
      </c>
      <c r="AJ36" s="46">
        <v>0.55400000000000005</v>
      </c>
      <c r="AK36" s="46">
        <v>0.57699999999999996</v>
      </c>
      <c r="AL36" s="46">
        <v>0.60199999999999998</v>
      </c>
      <c r="AM36" s="46">
        <v>0.629</v>
      </c>
      <c r="AN36" s="46">
        <v>0.65700000000000003</v>
      </c>
      <c r="AO36" s="46">
        <v>0.68799999999999994</v>
      </c>
      <c r="AP36" s="46">
        <v>0.72099999999999997</v>
      </c>
      <c r="AQ36" s="46">
        <v>0.75700000000000001</v>
      </c>
      <c r="AR36" s="46">
        <v>0.79500000000000004</v>
      </c>
      <c r="AS36" s="46">
        <v>0.83699999999999997</v>
      </c>
      <c r="AT36" s="46">
        <v>0.88300000000000001</v>
      </c>
      <c r="AU36" s="46">
        <v>0.93200000000000005</v>
      </c>
      <c r="AV36" s="46">
        <v>0.98599999999999999</v>
      </c>
    </row>
    <row r="37" spans="1:48" x14ac:dyDescent="0.25">
      <c r="A37" s="44">
        <v>10</v>
      </c>
      <c r="B37" s="46">
        <v>0.19600000000000001</v>
      </c>
      <c r="C37" s="46">
        <v>0.20100000000000001</v>
      </c>
      <c r="D37" s="46">
        <v>0.20599999999999999</v>
      </c>
      <c r="E37" s="46">
        <v>0.21099999999999999</v>
      </c>
      <c r="F37" s="46">
        <v>0.216</v>
      </c>
      <c r="G37" s="46">
        <v>0.222</v>
      </c>
      <c r="H37" s="46">
        <v>0.22800000000000001</v>
      </c>
      <c r="I37" s="46">
        <v>0.23400000000000001</v>
      </c>
      <c r="J37" s="46">
        <v>0.24</v>
      </c>
      <c r="K37" s="46">
        <v>0.247</v>
      </c>
      <c r="L37" s="46">
        <v>0.254</v>
      </c>
      <c r="M37" s="46">
        <v>0.26100000000000001</v>
      </c>
      <c r="N37" s="46">
        <v>0.26800000000000002</v>
      </c>
      <c r="O37" s="46">
        <v>0.27600000000000002</v>
      </c>
      <c r="P37" s="46">
        <v>0.28399999999999997</v>
      </c>
      <c r="Q37" s="46">
        <v>0.29199999999999998</v>
      </c>
      <c r="R37" s="46">
        <v>0.30099999999999999</v>
      </c>
      <c r="S37" s="46">
        <v>0.31</v>
      </c>
      <c r="T37" s="46">
        <v>0.31900000000000001</v>
      </c>
      <c r="U37" s="46">
        <v>0.32900000000000001</v>
      </c>
      <c r="V37" s="46">
        <v>0.33900000000000002</v>
      </c>
      <c r="W37" s="46">
        <v>0.35</v>
      </c>
      <c r="X37" s="46">
        <v>0.36099999999999999</v>
      </c>
      <c r="Y37" s="46">
        <v>0.373</v>
      </c>
      <c r="Z37" s="46">
        <v>0.38600000000000001</v>
      </c>
      <c r="AA37" s="46">
        <v>0.39900000000000002</v>
      </c>
      <c r="AB37" s="46">
        <v>0.41299999999999998</v>
      </c>
      <c r="AC37" s="46">
        <v>0.42699999999999999</v>
      </c>
      <c r="AD37" s="46">
        <v>0.443</v>
      </c>
      <c r="AE37" s="46">
        <v>0.45900000000000002</v>
      </c>
      <c r="AF37" s="46">
        <v>0.47599999999999998</v>
      </c>
      <c r="AG37" s="46">
        <v>0.49399999999999999</v>
      </c>
      <c r="AH37" s="46">
        <v>0.51400000000000001</v>
      </c>
      <c r="AI37" s="46">
        <v>0.53400000000000003</v>
      </c>
      <c r="AJ37" s="46">
        <v>0.55600000000000005</v>
      </c>
      <c r="AK37" s="46">
        <v>0.57899999999999996</v>
      </c>
      <c r="AL37" s="46">
        <v>0.60399999999999998</v>
      </c>
      <c r="AM37" s="46">
        <v>0.63100000000000001</v>
      </c>
      <c r="AN37" s="46">
        <v>0.66</v>
      </c>
      <c r="AO37" s="46">
        <v>0.69099999999999995</v>
      </c>
      <c r="AP37" s="46">
        <v>0.72399999999999998</v>
      </c>
      <c r="AQ37" s="46">
        <v>0.76</v>
      </c>
      <c r="AR37" s="46">
        <v>0.79900000000000004</v>
      </c>
      <c r="AS37" s="46">
        <v>0.84099999999999997</v>
      </c>
      <c r="AT37" s="46">
        <v>0.88600000000000001</v>
      </c>
      <c r="AU37" s="46">
        <v>0.93600000000000005</v>
      </c>
      <c r="AV37" s="46">
        <v>0.99099999999999999</v>
      </c>
    </row>
    <row r="38" spans="1:48" x14ac:dyDescent="0.25">
      <c r="A38" s="44">
        <v>11</v>
      </c>
      <c r="B38" s="46">
        <v>0.19600000000000001</v>
      </c>
      <c r="C38" s="46">
        <v>0.20100000000000001</v>
      </c>
      <c r="D38" s="46">
        <v>0.20599999999999999</v>
      </c>
      <c r="E38" s="46">
        <v>0.21099999999999999</v>
      </c>
      <c r="F38" s="46">
        <v>0.217</v>
      </c>
      <c r="G38" s="46">
        <v>0.223</v>
      </c>
      <c r="H38" s="46">
        <v>0.22800000000000001</v>
      </c>
      <c r="I38" s="46">
        <v>0.23499999999999999</v>
      </c>
      <c r="J38" s="46">
        <v>0.24099999999999999</v>
      </c>
      <c r="K38" s="46">
        <v>0.247</v>
      </c>
      <c r="L38" s="46">
        <v>0.254</v>
      </c>
      <c r="M38" s="46">
        <v>0.26100000000000001</v>
      </c>
      <c r="N38" s="46">
        <v>0.26900000000000002</v>
      </c>
      <c r="O38" s="46">
        <v>0.27600000000000002</v>
      </c>
      <c r="P38" s="46">
        <v>0.28399999999999997</v>
      </c>
      <c r="Q38" s="46">
        <v>0.29299999999999998</v>
      </c>
      <c r="R38" s="46">
        <v>0.30099999999999999</v>
      </c>
      <c r="S38" s="46">
        <v>0.31</v>
      </c>
      <c r="T38" s="46">
        <v>0.32</v>
      </c>
      <c r="U38" s="46">
        <v>0.33</v>
      </c>
      <c r="V38" s="46">
        <v>0.34</v>
      </c>
      <c r="W38" s="46">
        <v>0.35099999999999998</v>
      </c>
      <c r="X38" s="46">
        <v>0.36199999999999999</v>
      </c>
      <c r="Y38" s="46">
        <v>0.374</v>
      </c>
      <c r="Z38" s="46">
        <v>0.38700000000000001</v>
      </c>
      <c r="AA38" s="46">
        <v>0.4</v>
      </c>
      <c r="AB38" s="46">
        <v>0.41399999999999998</v>
      </c>
      <c r="AC38" s="46">
        <v>0.42799999999999999</v>
      </c>
      <c r="AD38" s="46">
        <v>0.44400000000000001</v>
      </c>
      <c r="AE38" s="46">
        <v>0.46</v>
      </c>
      <c r="AF38" s="46">
        <v>0.47699999999999998</v>
      </c>
      <c r="AG38" s="46">
        <v>0.496</v>
      </c>
      <c r="AH38" s="46">
        <v>0.51500000000000001</v>
      </c>
      <c r="AI38" s="46">
        <v>0.53600000000000003</v>
      </c>
      <c r="AJ38" s="46">
        <v>0.55800000000000005</v>
      </c>
      <c r="AK38" s="46">
        <v>0.58099999999999996</v>
      </c>
      <c r="AL38" s="46">
        <v>0.60599999999999998</v>
      </c>
      <c r="AM38" s="46">
        <v>0.63300000000000001</v>
      </c>
      <c r="AN38" s="46">
        <v>0.66200000000000003</v>
      </c>
      <c r="AO38" s="46">
        <v>0.69299999999999995</v>
      </c>
      <c r="AP38" s="46">
        <v>0.72699999999999998</v>
      </c>
      <c r="AQ38" s="46">
        <v>0.76300000000000001</v>
      </c>
      <c r="AR38" s="46">
        <v>0.80200000000000005</v>
      </c>
      <c r="AS38" s="46">
        <v>0.84399999999999997</v>
      </c>
      <c r="AT38" s="46">
        <v>0.89</v>
      </c>
      <c r="AU38" s="46">
        <v>0.94099999999999995</v>
      </c>
      <c r="AV38" s="46">
        <v>0.995</v>
      </c>
    </row>
  </sheetData>
  <sheetProtection algorithmName="SHA-512" hashValue="lF7hyjkMESwNNzrQwMzXB0SAZBUcBYpEnTZ83PW+5atsGw1t9kt/Dt/0xyS3H76FBEVPoJeOr5FP/7SRIKPepg==" saltValue="286zT9BCkc5J0MBFm/88QA==" spinCount="100000" sheet="1" objects="1" scenarios="1"/>
  <conditionalFormatting sqref="A6:A21">
    <cfRule type="expression" dxfId="459" priority="9" stopIfTrue="1">
      <formula>MOD(ROW(),2)=0</formula>
    </cfRule>
    <cfRule type="expression" dxfId="458" priority="10" stopIfTrue="1">
      <formula>MOD(ROW(),2)&lt;&gt;0</formula>
    </cfRule>
  </conditionalFormatting>
  <conditionalFormatting sqref="B6:AV21">
    <cfRule type="expression" dxfId="457" priority="11" stopIfTrue="1">
      <formula>MOD(ROW(),2)=0</formula>
    </cfRule>
    <cfRule type="expression" dxfId="456" priority="12" stopIfTrue="1">
      <formula>MOD(ROW(),2)&lt;&gt;0</formula>
    </cfRule>
  </conditionalFormatting>
  <conditionalFormatting sqref="A26:A38">
    <cfRule type="expression" dxfId="455" priority="13" stopIfTrue="1">
      <formula>MOD(ROW(),2)=0</formula>
    </cfRule>
    <cfRule type="expression" dxfId="454" priority="14" stopIfTrue="1">
      <formula>MOD(ROW(),2)&lt;&gt;0</formula>
    </cfRule>
  </conditionalFormatting>
  <conditionalFormatting sqref="B26:AV38">
    <cfRule type="expression" dxfId="453" priority="15" stopIfTrue="1">
      <formula>MOD(ROW(),2)=0</formula>
    </cfRule>
    <cfRule type="expression" dxfId="452" priority="16"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DFA2D-7ACB-4380-BB7D-6ACBFEE1B8FA}">
  <sheetPr codeName="Sheet50"/>
  <dimension ref="A1:AQ38"/>
  <sheetViews>
    <sheetView showGridLines="0" workbookViewId="0">
      <selection activeCell="A6" sqref="A6"/>
    </sheetView>
  </sheetViews>
  <sheetFormatPr defaultRowHeight="12.5" x14ac:dyDescent="0.25"/>
  <cols>
    <col min="1" max="1" width="31.7265625" customWidth="1"/>
    <col min="2" max="43" width="22.7265625" customWidth="1"/>
  </cols>
  <sheetData>
    <row r="1" spans="1:43" s="1" customFormat="1" ht="20" x14ac:dyDescent="0.4">
      <c r="A1" s="2" t="s">
        <v>0</v>
      </c>
    </row>
    <row r="2" spans="1:43" s="1" customFormat="1" ht="15.5" x14ac:dyDescent="0.35">
      <c r="A2" s="30" t="s">
        <v>1</v>
      </c>
      <c r="B2" s="3" t="str">
        <f>wb_title</f>
        <v>Fire_W - Consolidated Factor Spreadsheet</v>
      </c>
    </row>
    <row r="3" spans="1:43" s="1" customFormat="1" ht="15.5" x14ac:dyDescent="0.35">
      <c r="A3" s="30" t="s">
        <v>2</v>
      </c>
      <c r="B3" s="3" t="str">
        <f>TABLE_FACTOR_TYPE_1 &amp; " - x-" &amp; TABLE_SERIES_NUMBER_1</f>
        <v>Pension Debit - x-326</v>
      </c>
    </row>
    <row r="6" spans="1:43" x14ac:dyDescent="0.25">
      <c r="A6" s="41" t="s">
        <v>382</v>
      </c>
      <c r="B6" s="48" t="s">
        <v>383</v>
      </c>
      <c r="C6" s="48"/>
      <c r="D6" s="48"/>
      <c r="E6" s="48"/>
      <c r="F6" s="48"/>
      <c r="G6" s="48"/>
      <c r="H6" s="48"/>
      <c r="I6" s="48"/>
      <c r="J6" s="48"/>
      <c r="K6" s="48"/>
      <c r="L6" s="48"/>
      <c r="M6" s="48"/>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row>
    <row r="7" spans="1:43" x14ac:dyDescent="0.25">
      <c r="A7" s="41" t="s">
        <v>384</v>
      </c>
      <c r="B7" s="48" t="s">
        <v>31</v>
      </c>
      <c r="C7" s="48"/>
      <c r="D7" s="48"/>
      <c r="E7" s="48"/>
      <c r="F7" s="48"/>
      <c r="G7" s="48"/>
      <c r="H7" s="48"/>
      <c r="I7" s="48"/>
      <c r="J7" s="48"/>
      <c r="K7" s="48"/>
      <c r="L7" s="48"/>
      <c r="M7" s="48"/>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row>
    <row r="8" spans="1:43" x14ac:dyDescent="0.25">
      <c r="A8" s="41" t="s">
        <v>125</v>
      </c>
      <c r="B8" s="48">
        <v>2007</v>
      </c>
      <c r="C8" s="48"/>
      <c r="D8" s="48"/>
      <c r="E8" s="48"/>
      <c r="F8" s="48"/>
      <c r="G8" s="48"/>
      <c r="H8" s="48"/>
      <c r="I8" s="48"/>
      <c r="J8" s="48"/>
      <c r="K8" s="48"/>
      <c r="L8" s="48"/>
      <c r="M8" s="48"/>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row>
    <row r="9" spans="1:43" x14ac:dyDescent="0.25">
      <c r="A9" s="41" t="s">
        <v>126</v>
      </c>
      <c r="B9" s="48" t="s">
        <v>220</v>
      </c>
      <c r="C9" s="48"/>
      <c r="D9" s="48"/>
      <c r="E9" s="48"/>
      <c r="F9" s="48"/>
      <c r="G9" s="48"/>
      <c r="H9" s="48"/>
      <c r="I9" s="48"/>
      <c r="J9" s="48"/>
      <c r="K9" s="48"/>
      <c r="L9" s="48"/>
      <c r="M9" s="48"/>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row>
    <row r="10" spans="1:43" x14ac:dyDescent="0.25">
      <c r="A10" s="41" t="s">
        <v>6</v>
      </c>
      <c r="B10" s="48" t="s">
        <v>245</v>
      </c>
      <c r="C10" s="48"/>
      <c r="D10" s="48"/>
      <c r="E10" s="48"/>
      <c r="F10" s="48"/>
      <c r="G10" s="48"/>
      <c r="H10" s="48"/>
      <c r="I10" s="48"/>
      <c r="J10" s="48"/>
      <c r="K10" s="48"/>
      <c r="L10" s="48"/>
      <c r="M10" s="48"/>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row>
    <row r="11" spans="1:43" x14ac:dyDescent="0.25">
      <c r="A11" s="41" t="s">
        <v>127</v>
      </c>
      <c r="B11" s="48" t="s">
        <v>222</v>
      </c>
      <c r="C11" s="48"/>
      <c r="D11" s="48"/>
      <c r="E11" s="48"/>
      <c r="F11" s="48"/>
      <c r="G11" s="48"/>
      <c r="H11" s="48"/>
      <c r="I11" s="48"/>
      <c r="J11" s="48"/>
      <c r="K11" s="48"/>
      <c r="L11" s="48"/>
      <c r="M11" s="48"/>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row>
    <row r="12" spans="1:43" x14ac:dyDescent="0.25">
      <c r="A12" s="41" t="s">
        <v>128</v>
      </c>
      <c r="B12" s="48" t="s">
        <v>233</v>
      </c>
      <c r="C12" s="48"/>
      <c r="D12" s="48"/>
      <c r="E12" s="48"/>
      <c r="F12" s="48"/>
      <c r="G12" s="48"/>
      <c r="H12" s="48"/>
      <c r="I12" s="48"/>
      <c r="J12" s="48"/>
      <c r="K12" s="48"/>
      <c r="L12" s="48"/>
      <c r="M12" s="48"/>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row>
    <row r="13" spans="1:43" x14ac:dyDescent="0.25">
      <c r="A13" s="41" t="s">
        <v>385</v>
      </c>
      <c r="B13" s="48" t="s">
        <v>141</v>
      </c>
      <c r="C13" s="48"/>
      <c r="D13" s="48"/>
      <c r="E13" s="48"/>
      <c r="F13" s="48"/>
      <c r="G13" s="48"/>
      <c r="H13" s="48"/>
      <c r="I13" s="48"/>
      <c r="J13" s="48"/>
      <c r="K13" s="48"/>
      <c r="L13" s="48"/>
      <c r="M13" s="48"/>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row>
    <row r="14" spans="1:43" x14ac:dyDescent="0.25">
      <c r="A14" s="41" t="s">
        <v>130</v>
      </c>
      <c r="B14" s="48">
        <v>326</v>
      </c>
      <c r="C14" s="48"/>
      <c r="D14" s="48"/>
      <c r="E14" s="48"/>
      <c r="F14" s="48"/>
      <c r="G14" s="48"/>
      <c r="H14" s="48"/>
      <c r="I14" s="48"/>
      <c r="J14" s="48"/>
      <c r="K14" s="48"/>
      <c r="L14" s="48"/>
      <c r="M14" s="48"/>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row>
    <row r="15" spans="1:43" x14ac:dyDescent="0.25">
      <c r="A15" s="41" t="s">
        <v>386</v>
      </c>
      <c r="B15" s="48" t="s">
        <v>246</v>
      </c>
      <c r="C15" s="48"/>
      <c r="D15" s="48"/>
      <c r="E15" s="48"/>
      <c r="F15" s="48"/>
      <c r="G15" s="48"/>
      <c r="H15" s="48"/>
      <c r="I15" s="48"/>
      <c r="J15" s="48"/>
      <c r="K15" s="48"/>
      <c r="L15" s="48"/>
      <c r="M15" s="48"/>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row>
    <row r="16" spans="1:43" x14ac:dyDescent="0.25">
      <c r="A16" s="41" t="s">
        <v>132</v>
      </c>
      <c r="B16" s="48" t="s">
        <v>247</v>
      </c>
      <c r="C16" s="48"/>
      <c r="D16" s="48"/>
      <c r="E16" s="48"/>
      <c r="F16" s="48"/>
      <c r="G16" s="48"/>
      <c r="H16" s="48"/>
      <c r="I16" s="48"/>
      <c r="J16" s="48"/>
      <c r="K16" s="48"/>
      <c r="L16" s="48"/>
      <c r="M16" s="48"/>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row>
    <row r="17" spans="1:43" x14ac:dyDescent="0.25">
      <c r="A17" s="42" t="s">
        <v>387</v>
      </c>
      <c r="B17" s="48"/>
      <c r="C17" s="48"/>
      <c r="D17" s="48"/>
      <c r="E17" s="48"/>
      <c r="F17" s="48"/>
      <c r="G17" s="48"/>
      <c r="H17" s="48"/>
      <c r="I17" s="48"/>
      <c r="J17" s="48"/>
      <c r="K17" s="48"/>
      <c r="L17" s="48"/>
      <c r="M17" s="48"/>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row>
    <row r="18" spans="1:43" x14ac:dyDescent="0.25">
      <c r="A18" s="41" t="s">
        <v>133</v>
      </c>
      <c r="B18" s="49">
        <v>46163</v>
      </c>
      <c r="C18" s="49"/>
      <c r="D18" s="49"/>
      <c r="E18" s="49"/>
      <c r="F18" s="49"/>
      <c r="G18" s="49"/>
      <c r="H18" s="49"/>
      <c r="I18" s="49"/>
      <c r="J18" s="49"/>
      <c r="K18" s="49"/>
      <c r="L18" s="49"/>
      <c r="M18" s="49"/>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row>
    <row r="19" spans="1:43" x14ac:dyDescent="0.25">
      <c r="A19" s="41" t="s">
        <v>134</v>
      </c>
      <c r="B19" s="49"/>
      <c r="C19" s="49"/>
      <c r="D19" s="49"/>
      <c r="E19" s="49"/>
      <c r="F19" s="49"/>
      <c r="G19" s="49"/>
      <c r="H19" s="49"/>
      <c r="I19" s="49"/>
      <c r="J19" s="49"/>
      <c r="K19" s="49"/>
      <c r="L19" s="49"/>
      <c r="M19" s="49"/>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row>
    <row r="20" spans="1:43" x14ac:dyDescent="0.25">
      <c r="A20" s="41" t="s">
        <v>135</v>
      </c>
      <c r="B20" s="48" t="s">
        <v>144</v>
      </c>
      <c r="C20" s="48"/>
      <c r="D20" s="48"/>
      <c r="E20" s="48"/>
      <c r="F20" s="48"/>
      <c r="G20" s="48"/>
      <c r="H20" s="48"/>
      <c r="I20" s="48"/>
      <c r="J20" s="48"/>
      <c r="K20" s="48"/>
      <c r="L20" s="48"/>
      <c r="M20" s="48"/>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row>
    <row r="21" spans="1:43" x14ac:dyDescent="0.25">
      <c r="A21" s="41" t="s">
        <v>388</v>
      </c>
      <c r="B21" s="48" t="s">
        <v>64</v>
      </c>
      <c r="C21" s="48"/>
      <c r="D21" s="48"/>
      <c r="E21" s="48"/>
      <c r="F21" s="48"/>
      <c r="G21" s="48"/>
      <c r="H21" s="48"/>
      <c r="I21" s="48"/>
      <c r="J21" s="48"/>
      <c r="K21" s="48"/>
      <c r="L21" s="48"/>
      <c r="M21" s="48"/>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row>
    <row r="23" spans="1:43" x14ac:dyDescent="0.25">
      <c r="A23" s="23" t="str">
        <f>HYPERLINK("#'Factor List'!A1", "Back to Factor List")</f>
        <v>Back to Factor List</v>
      </c>
      <c r="B23" s="23" t="str">
        <f>HYPERLINK("#'Assumptions'!A1", "Assumptions")</f>
        <v>Assumptions</v>
      </c>
    </row>
    <row r="26" spans="1:43" s="59" customFormat="1" ht="13" x14ac:dyDescent="0.25">
      <c r="A26" s="58" t="s">
        <v>412</v>
      </c>
      <c r="B26" s="58">
        <v>18</v>
      </c>
      <c r="C26" s="58">
        <v>19</v>
      </c>
      <c r="D26" s="58">
        <v>20</v>
      </c>
      <c r="E26" s="58">
        <v>21</v>
      </c>
      <c r="F26" s="58">
        <v>22</v>
      </c>
      <c r="G26" s="58">
        <v>23</v>
      </c>
      <c r="H26" s="58">
        <v>24</v>
      </c>
      <c r="I26" s="58">
        <v>25</v>
      </c>
      <c r="J26" s="58">
        <v>26</v>
      </c>
      <c r="K26" s="58">
        <v>27</v>
      </c>
      <c r="L26" s="58">
        <v>28</v>
      </c>
      <c r="M26" s="58">
        <v>29</v>
      </c>
      <c r="N26" s="58">
        <v>30</v>
      </c>
      <c r="O26" s="58">
        <v>31</v>
      </c>
      <c r="P26" s="58">
        <v>32</v>
      </c>
      <c r="Q26" s="58">
        <v>33</v>
      </c>
      <c r="R26" s="58">
        <v>34</v>
      </c>
      <c r="S26" s="58">
        <v>35</v>
      </c>
      <c r="T26" s="58">
        <v>36</v>
      </c>
      <c r="U26" s="58">
        <v>37</v>
      </c>
      <c r="V26" s="58">
        <v>38</v>
      </c>
      <c r="W26" s="58">
        <v>39</v>
      </c>
      <c r="X26" s="58">
        <v>40</v>
      </c>
      <c r="Y26" s="58">
        <v>41</v>
      </c>
      <c r="Z26" s="58">
        <v>42</v>
      </c>
      <c r="AA26" s="58">
        <v>43</v>
      </c>
      <c r="AB26" s="58">
        <v>44</v>
      </c>
      <c r="AC26" s="58">
        <v>45</v>
      </c>
      <c r="AD26" s="58">
        <v>46</v>
      </c>
      <c r="AE26" s="58">
        <v>47</v>
      </c>
      <c r="AF26" s="58">
        <v>48</v>
      </c>
      <c r="AG26" s="58">
        <v>49</v>
      </c>
      <c r="AH26" s="58">
        <v>50</v>
      </c>
      <c r="AI26" s="58">
        <v>51</v>
      </c>
      <c r="AJ26" s="58">
        <v>52</v>
      </c>
      <c r="AK26" s="58">
        <v>53</v>
      </c>
      <c r="AL26" s="58">
        <v>54</v>
      </c>
      <c r="AM26" s="58">
        <v>55</v>
      </c>
      <c r="AN26" s="58">
        <v>56</v>
      </c>
      <c r="AO26" s="58">
        <v>57</v>
      </c>
      <c r="AP26" s="58">
        <v>58</v>
      </c>
      <c r="AQ26" s="58">
        <v>59</v>
      </c>
    </row>
    <row r="27" spans="1:43" x14ac:dyDescent="0.25">
      <c r="A27" s="44">
        <v>0</v>
      </c>
      <c r="B27" s="46">
        <v>0.24399999999999999</v>
      </c>
      <c r="C27" s="46">
        <v>0.25</v>
      </c>
      <c r="D27" s="46">
        <v>0.25700000000000001</v>
      </c>
      <c r="E27" s="46">
        <v>0.26400000000000001</v>
      </c>
      <c r="F27" s="46">
        <v>0.27</v>
      </c>
      <c r="G27" s="46">
        <v>0.27800000000000002</v>
      </c>
      <c r="H27" s="46">
        <v>0.28499999999999998</v>
      </c>
      <c r="I27" s="46">
        <v>0.29299999999999998</v>
      </c>
      <c r="J27" s="46">
        <v>0.30099999999999999</v>
      </c>
      <c r="K27" s="46">
        <v>0.309</v>
      </c>
      <c r="L27" s="46">
        <v>0.318</v>
      </c>
      <c r="M27" s="46">
        <v>0.32600000000000001</v>
      </c>
      <c r="N27" s="46">
        <v>0.33600000000000002</v>
      </c>
      <c r="O27" s="46">
        <v>0.34499999999999997</v>
      </c>
      <c r="P27" s="46">
        <v>0.35499999999999998</v>
      </c>
      <c r="Q27" s="46">
        <v>0.36599999999999999</v>
      </c>
      <c r="R27" s="46">
        <v>0.377</v>
      </c>
      <c r="S27" s="46">
        <v>0.38800000000000001</v>
      </c>
      <c r="T27" s="46">
        <v>0.4</v>
      </c>
      <c r="U27" s="46">
        <v>0.41299999999999998</v>
      </c>
      <c r="V27" s="46">
        <v>0.42599999999999999</v>
      </c>
      <c r="W27" s="46">
        <v>0.439</v>
      </c>
      <c r="X27" s="46">
        <v>0.45300000000000001</v>
      </c>
      <c r="Y27" s="46">
        <v>0.46800000000000003</v>
      </c>
      <c r="Z27" s="46">
        <v>0.48399999999999999</v>
      </c>
      <c r="AA27" s="46">
        <v>0.501</v>
      </c>
      <c r="AB27" s="46">
        <v>0.51800000000000002</v>
      </c>
      <c r="AC27" s="46">
        <v>0.53600000000000003</v>
      </c>
      <c r="AD27" s="46">
        <v>0.55600000000000005</v>
      </c>
      <c r="AE27" s="46">
        <v>0.57599999999999996</v>
      </c>
      <c r="AF27" s="46">
        <v>0.59799999999999998</v>
      </c>
      <c r="AG27" s="46">
        <v>0.621</v>
      </c>
      <c r="AH27" s="46">
        <v>0.64500000000000002</v>
      </c>
      <c r="AI27" s="46">
        <v>0.67100000000000004</v>
      </c>
      <c r="AJ27" s="46">
        <v>0.69799999999999995</v>
      </c>
      <c r="AK27" s="46">
        <v>0.72699999999999998</v>
      </c>
      <c r="AL27" s="46">
        <v>0.75900000000000001</v>
      </c>
      <c r="AM27" s="46">
        <v>0.79200000000000004</v>
      </c>
      <c r="AN27" s="46">
        <v>0.82799999999999996</v>
      </c>
      <c r="AO27" s="46">
        <v>0.86599999999999999</v>
      </c>
      <c r="AP27" s="46">
        <v>0.90700000000000003</v>
      </c>
      <c r="AQ27" s="46">
        <v>0.95199999999999996</v>
      </c>
    </row>
    <row r="28" spans="1:43" x14ac:dyDescent="0.25">
      <c r="A28" s="44">
        <v>1</v>
      </c>
      <c r="B28" s="46">
        <v>0.245</v>
      </c>
      <c r="C28" s="46">
        <v>0.251</v>
      </c>
      <c r="D28" s="46">
        <v>0.25700000000000001</v>
      </c>
      <c r="E28" s="46">
        <v>0.26400000000000001</v>
      </c>
      <c r="F28" s="46">
        <v>0.27100000000000002</v>
      </c>
      <c r="G28" s="46">
        <v>0.27800000000000002</v>
      </c>
      <c r="H28" s="46">
        <v>0.28599999999999998</v>
      </c>
      <c r="I28" s="46">
        <v>0.29299999999999998</v>
      </c>
      <c r="J28" s="46">
        <v>0.30099999999999999</v>
      </c>
      <c r="K28" s="46">
        <v>0.31</v>
      </c>
      <c r="L28" s="46">
        <v>0.318</v>
      </c>
      <c r="M28" s="46">
        <v>0.32700000000000001</v>
      </c>
      <c r="N28" s="46">
        <v>0.33700000000000002</v>
      </c>
      <c r="O28" s="46">
        <v>0.34599999999999997</v>
      </c>
      <c r="P28" s="46">
        <v>0.35599999999999998</v>
      </c>
      <c r="Q28" s="46">
        <v>0.36699999999999999</v>
      </c>
      <c r="R28" s="46">
        <v>0.378</v>
      </c>
      <c r="S28" s="46">
        <v>0.38900000000000001</v>
      </c>
      <c r="T28" s="46">
        <v>0.40100000000000002</v>
      </c>
      <c r="U28" s="46">
        <v>0.41399999999999998</v>
      </c>
      <c r="V28" s="46">
        <v>0.42699999999999999</v>
      </c>
      <c r="W28" s="46">
        <v>0.44</v>
      </c>
      <c r="X28" s="46">
        <v>0.45500000000000002</v>
      </c>
      <c r="Y28" s="46">
        <v>0.47</v>
      </c>
      <c r="Z28" s="46">
        <v>0.48599999999999999</v>
      </c>
      <c r="AA28" s="46">
        <v>0.502</v>
      </c>
      <c r="AB28" s="46">
        <v>0.52</v>
      </c>
      <c r="AC28" s="46">
        <v>0.53800000000000003</v>
      </c>
      <c r="AD28" s="46">
        <v>0.55800000000000005</v>
      </c>
      <c r="AE28" s="46">
        <v>0.57799999999999996</v>
      </c>
      <c r="AF28" s="46">
        <v>0.6</v>
      </c>
      <c r="AG28" s="46">
        <v>0.623</v>
      </c>
      <c r="AH28" s="46">
        <v>0.64700000000000002</v>
      </c>
      <c r="AI28" s="46">
        <v>0.67300000000000004</v>
      </c>
      <c r="AJ28" s="46">
        <v>0.70099999999999996</v>
      </c>
      <c r="AK28" s="46">
        <v>0.73</v>
      </c>
      <c r="AL28" s="46">
        <v>0.76100000000000001</v>
      </c>
      <c r="AM28" s="46">
        <v>0.79500000000000004</v>
      </c>
      <c r="AN28" s="46">
        <v>0.83099999999999996</v>
      </c>
      <c r="AO28" s="46">
        <v>0.87</v>
      </c>
      <c r="AP28" s="46">
        <v>0.91100000000000003</v>
      </c>
      <c r="AQ28" s="46">
        <v>0.95599999999999996</v>
      </c>
    </row>
    <row r="29" spans="1:43" x14ac:dyDescent="0.25">
      <c r="A29" s="44">
        <v>2</v>
      </c>
      <c r="B29" s="46">
        <v>0.245</v>
      </c>
      <c r="C29" s="46">
        <v>0.252</v>
      </c>
      <c r="D29" s="46">
        <v>0.25800000000000001</v>
      </c>
      <c r="E29" s="46">
        <v>0.26500000000000001</v>
      </c>
      <c r="F29" s="46">
        <v>0.27200000000000002</v>
      </c>
      <c r="G29" s="46">
        <v>0.27900000000000003</v>
      </c>
      <c r="H29" s="46">
        <v>0.28599999999999998</v>
      </c>
      <c r="I29" s="46">
        <v>0.29399999999999998</v>
      </c>
      <c r="J29" s="46">
        <v>0.30199999999999999</v>
      </c>
      <c r="K29" s="46">
        <v>0.31</v>
      </c>
      <c r="L29" s="46">
        <v>0.31900000000000001</v>
      </c>
      <c r="M29" s="46">
        <v>0.32800000000000001</v>
      </c>
      <c r="N29" s="46">
        <v>0.33700000000000002</v>
      </c>
      <c r="O29" s="46">
        <v>0.34699999999999998</v>
      </c>
      <c r="P29" s="46">
        <v>0.35699999999999998</v>
      </c>
      <c r="Q29" s="46">
        <v>0.36799999999999999</v>
      </c>
      <c r="R29" s="46">
        <v>0.379</v>
      </c>
      <c r="S29" s="46">
        <v>0.39</v>
      </c>
      <c r="T29" s="46">
        <v>0.40200000000000002</v>
      </c>
      <c r="U29" s="46">
        <v>0.41499999999999998</v>
      </c>
      <c r="V29" s="46">
        <v>0.42799999999999999</v>
      </c>
      <c r="W29" s="46">
        <v>0.442</v>
      </c>
      <c r="X29" s="46">
        <v>0.45600000000000002</v>
      </c>
      <c r="Y29" s="46">
        <v>0.47099999999999997</v>
      </c>
      <c r="Z29" s="46">
        <v>0.48699999999999999</v>
      </c>
      <c r="AA29" s="46">
        <v>0.504</v>
      </c>
      <c r="AB29" s="46">
        <v>0.52100000000000002</v>
      </c>
      <c r="AC29" s="46">
        <v>0.54</v>
      </c>
      <c r="AD29" s="46">
        <v>0.55900000000000005</v>
      </c>
      <c r="AE29" s="46">
        <v>0.57999999999999996</v>
      </c>
      <c r="AF29" s="46">
        <v>0.60199999999999998</v>
      </c>
      <c r="AG29" s="46">
        <v>0.625</v>
      </c>
      <c r="AH29" s="46">
        <v>0.64900000000000002</v>
      </c>
      <c r="AI29" s="46">
        <v>0.67500000000000004</v>
      </c>
      <c r="AJ29" s="46">
        <v>0.70299999999999996</v>
      </c>
      <c r="AK29" s="46">
        <v>0.73299999999999998</v>
      </c>
      <c r="AL29" s="46">
        <v>0.76400000000000001</v>
      </c>
      <c r="AM29" s="46">
        <v>0.79800000000000004</v>
      </c>
      <c r="AN29" s="46">
        <v>0.83399999999999996</v>
      </c>
      <c r="AO29" s="46">
        <v>0.873</v>
      </c>
      <c r="AP29" s="46">
        <v>0.91500000000000004</v>
      </c>
      <c r="AQ29" s="46">
        <v>0.96</v>
      </c>
    </row>
    <row r="30" spans="1:43" x14ac:dyDescent="0.25">
      <c r="A30" s="44">
        <v>3</v>
      </c>
      <c r="B30" s="46">
        <v>0.246</v>
      </c>
      <c r="C30" s="46">
        <v>0.252</v>
      </c>
      <c r="D30" s="46">
        <v>0.25900000000000001</v>
      </c>
      <c r="E30" s="46">
        <v>0.26500000000000001</v>
      </c>
      <c r="F30" s="46">
        <v>0.27200000000000002</v>
      </c>
      <c r="G30" s="46">
        <v>0.27900000000000003</v>
      </c>
      <c r="H30" s="46">
        <v>0.28699999999999998</v>
      </c>
      <c r="I30" s="46">
        <v>0.29499999999999998</v>
      </c>
      <c r="J30" s="46">
        <v>0.30299999999999999</v>
      </c>
      <c r="K30" s="46">
        <v>0.311</v>
      </c>
      <c r="L30" s="46">
        <v>0.32</v>
      </c>
      <c r="M30" s="46">
        <v>0.32900000000000001</v>
      </c>
      <c r="N30" s="46">
        <v>0.33800000000000002</v>
      </c>
      <c r="O30" s="46">
        <v>0.34799999999999998</v>
      </c>
      <c r="P30" s="46">
        <v>0.35799999999999998</v>
      </c>
      <c r="Q30" s="46">
        <v>0.36899999999999999</v>
      </c>
      <c r="R30" s="46">
        <v>0.38</v>
      </c>
      <c r="S30" s="46">
        <v>0.39100000000000001</v>
      </c>
      <c r="T30" s="46">
        <v>0.40300000000000002</v>
      </c>
      <c r="U30" s="46">
        <v>0.41599999999999998</v>
      </c>
      <c r="V30" s="46">
        <v>0.42899999999999999</v>
      </c>
      <c r="W30" s="46">
        <v>0.443</v>
      </c>
      <c r="X30" s="46">
        <v>0.45700000000000002</v>
      </c>
      <c r="Y30" s="46">
        <v>0.47199999999999998</v>
      </c>
      <c r="Z30" s="46">
        <v>0.48799999999999999</v>
      </c>
      <c r="AA30" s="46">
        <v>0.505</v>
      </c>
      <c r="AB30" s="46">
        <v>0.52300000000000002</v>
      </c>
      <c r="AC30" s="46">
        <v>0.54100000000000004</v>
      </c>
      <c r="AD30" s="46">
        <v>0.56100000000000005</v>
      </c>
      <c r="AE30" s="46">
        <v>0.58199999999999996</v>
      </c>
      <c r="AF30" s="46">
        <v>0.60399999999999998</v>
      </c>
      <c r="AG30" s="46">
        <v>0.627</v>
      </c>
      <c r="AH30" s="46">
        <v>0.65200000000000002</v>
      </c>
      <c r="AI30" s="46">
        <v>0.67800000000000005</v>
      </c>
      <c r="AJ30" s="46">
        <v>0.70599999999999996</v>
      </c>
      <c r="AK30" s="46">
        <v>0.73499999999999999</v>
      </c>
      <c r="AL30" s="46">
        <v>0.76700000000000002</v>
      </c>
      <c r="AM30" s="46">
        <v>0.80100000000000005</v>
      </c>
      <c r="AN30" s="46">
        <v>0.83699999999999997</v>
      </c>
      <c r="AO30" s="46">
        <v>0.877</v>
      </c>
      <c r="AP30" s="46">
        <v>0.91900000000000004</v>
      </c>
      <c r="AQ30" s="46">
        <v>0.96399999999999997</v>
      </c>
    </row>
    <row r="31" spans="1:43" x14ac:dyDescent="0.25">
      <c r="A31" s="44">
        <v>4</v>
      </c>
      <c r="B31" s="46">
        <v>0.246</v>
      </c>
      <c r="C31" s="46">
        <v>0.253</v>
      </c>
      <c r="D31" s="46">
        <v>0.25900000000000001</v>
      </c>
      <c r="E31" s="46">
        <v>0.26600000000000001</v>
      </c>
      <c r="F31" s="46">
        <v>0.27300000000000002</v>
      </c>
      <c r="G31" s="46">
        <v>0.28000000000000003</v>
      </c>
      <c r="H31" s="46">
        <v>0.28799999999999998</v>
      </c>
      <c r="I31" s="46">
        <v>0.29499999999999998</v>
      </c>
      <c r="J31" s="46">
        <v>0.30299999999999999</v>
      </c>
      <c r="K31" s="46">
        <v>0.312</v>
      </c>
      <c r="L31" s="46">
        <v>0.32100000000000001</v>
      </c>
      <c r="M31" s="46">
        <v>0.33</v>
      </c>
      <c r="N31" s="46">
        <v>0.33900000000000002</v>
      </c>
      <c r="O31" s="46">
        <v>0.34899999999999998</v>
      </c>
      <c r="P31" s="46">
        <v>0.35899999999999999</v>
      </c>
      <c r="Q31" s="46">
        <v>0.37</v>
      </c>
      <c r="R31" s="46">
        <v>0.38100000000000001</v>
      </c>
      <c r="S31" s="46">
        <v>0.39200000000000002</v>
      </c>
      <c r="T31" s="46">
        <v>0.40400000000000003</v>
      </c>
      <c r="U31" s="46">
        <v>0.41699999999999998</v>
      </c>
      <c r="V31" s="46">
        <v>0.43</v>
      </c>
      <c r="W31" s="46">
        <v>0.44400000000000001</v>
      </c>
      <c r="X31" s="46">
        <v>0.45800000000000002</v>
      </c>
      <c r="Y31" s="46">
        <v>0.47399999999999998</v>
      </c>
      <c r="Z31" s="46">
        <v>0.49</v>
      </c>
      <c r="AA31" s="46">
        <v>0.50700000000000001</v>
      </c>
      <c r="AB31" s="46">
        <v>0.52400000000000002</v>
      </c>
      <c r="AC31" s="46">
        <v>0.54300000000000004</v>
      </c>
      <c r="AD31" s="46">
        <v>0.56299999999999994</v>
      </c>
      <c r="AE31" s="46">
        <v>0.58299999999999996</v>
      </c>
      <c r="AF31" s="46">
        <v>0.60599999999999998</v>
      </c>
      <c r="AG31" s="46">
        <v>0.629</v>
      </c>
      <c r="AH31" s="46">
        <v>0.65400000000000003</v>
      </c>
      <c r="AI31" s="46">
        <v>0.68</v>
      </c>
      <c r="AJ31" s="46">
        <v>0.70799999999999996</v>
      </c>
      <c r="AK31" s="46">
        <v>0.73799999999999999</v>
      </c>
      <c r="AL31" s="46">
        <v>0.77</v>
      </c>
      <c r="AM31" s="46">
        <v>0.80400000000000005</v>
      </c>
      <c r="AN31" s="46">
        <v>0.84099999999999997</v>
      </c>
      <c r="AO31" s="46">
        <v>0.88</v>
      </c>
      <c r="AP31" s="46">
        <v>0.92200000000000004</v>
      </c>
      <c r="AQ31" s="46">
        <v>0.96799999999999997</v>
      </c>
    </row>
    <row r="32" spans="1:43" x14ac:dyDescent="0.25">
      <c r="A32" s="44">
        <v>5</v>
      </c>
      <c r="B32" s="46">
        <v>0.247</v>
      </c>
      <c r="C32" s="46">
        <v>0.253</v>
      </c>
      <c r="D32" s="46">
        <v>0.26</v>
      </c>
      <c r="E32" s="46">
        <v>0.26600000000000001</v>
      </c>
      <c r="F32" s="46">
        <v>0.27300000000000002</v>
      </c>
      <c r="G32" s="46">
        <v>0.28100000000000003</v>
      </c>
      <c r="H32" s="46">
        <v>0.28799999999999998</v>
      </c>
      <c r="I32" s="46">
        <v>0.29599999999999999</v>
      </c>
      <c r="J32" s="46">
        <v>0.30399999999999999</v>
      </c>
      <c r="K32" s="46">
        <v>0.313</v>
      </c>
      <c r="L32" s="46">
        <v>0.32100000000000001</v>
      </c>
      <c r="M32" s="46">
        <v>0.33</v>
      </c>
      <c r="N32" s="46">
        <v>0.34</v>
      </c>
      <c r="O32" s="46">
        <v>0.35</v>
      </c>
      <c r="P32" s="46">
        <v>0.36</v>
      </c>
      <c r="Q32" s="46">
        <v>0.37</v>
      </c>
      <c r="R32" s="46">
        <v>0.38200000000000001</v>
      </c>
      <c r="S32" s="46">
        <v>0.39300000000000002</v>
      </c>
      <c r="T32" s="46">
        <v>0.40500000000000003</v>
      </c>
      <c r="U32" s="46">
        <v>0.41799999999999998</v>
      </c>
      <c r="V32" s="46">
        <v>0.43099999999999999</v>
      </c>
      <c r="W32" s="46">
        <v>0.44500000000000001</v>
      </c>
      <c r="X32" s="46">
        <v>0.46</v>
      </c>
      <c r="Y32" s="46">
        <v>0.47499999999999998</v>
      </c>
      <c r="Z32" s="46">
        <v>0.49099999999999999</v>
      </c>
      <c r="AA32" s="46">
        <v>0.50800000000000001</v>
      </c>
      <c r="AB32" s="46">
        <v>0.52600000000000002</v>
      </c>
      <c r="AC32" s="46">
        <v>0.54500000000000004</v>
      </c>
      <c r="AD32" s="46">
        <v>0.56399999999999995</v>
      </c>
      <c r="AE32" s="46">
        <v>0.58499999999999996</v>
      </c>
      <c r="AF32" s="46">
        <v>0.60699999999999998</v>
      </c>
      <c r="AG32" s="46">
        <v>0.63100000000000001</v>
      </c>
      <c r="AH32" s="46">
        <v>0.65600000000000003</v>
      </c>
      <c r="AI32" s="46">
        <v>0.68200000000000005</v>
      </c>
      <c r="AJ32" s="46">
        <v>0.71</v>
      </c>
      <c r="AK32" s="46">
        <v>0.74</v>
      </c>
      <c r="AL32" s="46">
        <v>0.77300000000000002</v>
      </c>
      <c r="AM32" s="46">
        <v>0.80700000000000005</v>
      </c>
      <c r="AN32" s="46">
        <v>0.84399999999999997</v>
      </c>
      <c r="AO32" s="46">
        <v>0.88300000000000001</v>
      </c>
      <c r="AP32" s="46">
        <v>0.92600000000000005</v>
      </c>
      <c r="AQ32" s="46">
        <v>0.97199999999999998</v>
      </c>
    </row>
    <row r="33" spans="1:43" x14ac:dyDescent="0.25">
      <c r="A33" s="44">
        <v>6</v>
      </c>
      <c r="B33" s="46">
        <v>0.247</v>
      </c>
      <c r="C33" s="46">
        <v>0.254</v>
      </c>
      <c r="D33" s="46">
        <v>0.26</v>
      </c>
      <c r="E33" s="46">
        <v>0.26700000000000002</v>
      </c>
      <c r="F33" s="46">
        <v>0.27400000000000002</v>
      </c>
      <c r="G33" s="46">
        <v>0.28100000000000003</v>
      </c>
      <c r="H33" s="46">
        <v>0.28899999999999998</v>
      </c>
      <c r="I33" s="46">
        <v>0.29699999999999999</v>
      </c>
      <c r="J33" s="46">
        <v>0.30499999999999999</v>
      </c>
      <c r="K33" s="46">
        <v>0.313</v>
      </c>
      <c r="L33" s="46">
        <v>0.32200000000000001</v>
      </c>
      <c r="M33" s="46">
        <v>0.33100000000000002</v>
      </c>
      <c r="N33" s="46">
        <v>0.34100000000000003</v>
      </c>
      <c r="O33" s="46">
        <v>0.35</v>
      </c>
      <c r="P33" s="46">
        <v>0.36099999999999999</v>
      </c>
      <c r="Q33" s="46">
        <v>0.371</v>
      </c>
      <c r="R33" s="46">
        <v>0.38300000000000001</v>
      </c>
      <c r="S33" s="46">
        <v>0.39400000000000002</v>
      </c>
      <c r="T33" s="46">
        <v>0.40600000000000003</v>
      </c>
      <c r="U33" s="46">
        <v>0.41899999999999998</v>
      </c>
      <c r="V33" s="46">
        <v>0.432</v>
      </c>
      <c r="W33" s="46">
        <v>0.44600000000000001</v>
      </c>
      <c r="X33" s="46">
        <v>0.46100000000000002</v>
      </c>
      <c r="Y33" s="46">
        <v>0.47599999999999998</v>
      </c>
      <c r="Z33" s="46">
        <v>0.49199999999999999</v>
      </c>
      <c r="AA33" s="46">
        <v>0.50900000000000001</v>
      </c>
      <c r="AB33" s="46">
        <v>0.52700000000000002</v>
      </c>
      <c r="AC33" s="46">
        <v>0.54600000000000004</v>
      </c>
      <c r="AD33" s="46">
        <v>0.56599999999999995</v>
      </c>
      <c r="AE33" s="46">
        <v>0.58699999999999997</v>
      </c>
      <c r="AF33" s="46">
        <v>0.60899999999999999</v>
      </c>
      <c r="AG33" s="46">
        <v>0.63300000000000001</v>
      </c>
      <c r="AH33" s="46">
        <v>0.65800000000000003</v>
      </c>
      <c r="AI33" s="46">
        <v>0.68500000000000005</v>
      </c>
      <c r="AJ33" s="46">
        <v>0.71299999999999997</v>
      </c>
      <c r="AK33" s="46">
        <v>0.74299999999999999</v>
      </c>
      <c r="AL33" s="46">
        <v>0.77500000000000002</v>
      </c>
      <c r="AM33" s="46">
        <v>0.81</v>
      </c>
      <c r="AN33" s="46">
        <v>0.84699999999999998</v>
      </c>
      <c r="AO33" s="46">
        <v>0.88700000000000001</v>
      </c>
      <c r="AP33" s="46">
        <v>0.93</v>
      </c>
      <c r="AQ33" s="46">
        <v>0.97599999999999998</v>
      </c>
    </row>
    <row r="34" spans="1:43" x14ac:dyDescent="0.25">
      <c r="A34" s="44">
        <v>7</v>
      </c>
      <c r="B34" s="46">
        <v>0.248</v>
      </c>
      <c r="C34" s="46">
        <v>0.254</v>
      </c>
      <c r="D34" s="46">
        <v>0.26100000000000001</v>
      </c>
      <c r="E34" s="46">
        <v>0.26800000000000002</v>
      </c>
      <c r="F34" s="46">
        <v>0.27500000000000002</v>
      </c>
      <c r="G34" s="46">
        <v>0.28199999999999997</v>
      </c>
      <c r="H34" s="46">
        <v>0.28999999999999998</v>
      </c>
      <c r="I34" s="46">
        <v>0.29699999999999999</v>
      </c>
      <c r="J34" s="46">
        <v>0.30599999999999999</v>
      </c>
      <c r="K34" s="46">
        <v>0.314</v>
      </c>
      <c r="L34" s="46">
        <v>0.32300000000000001</v>
      </c>
      <c r="M34" s="46">
        <v>0.33200000000000002</v>
      </c>
      <c r="N34" s="46">
        <v>0.34100000000000003</v>
      </c>
      <c r="O34" s="46">
        <v>0.35099999999999998</v>
      </c>
      <c r="P34" s="46">
        <v>0.36199999999999999</v>
      </c>
      <c r="Q34" s="46">
        <v>0.372</v>
      </c>
      <c r="R34" s="46">
        <v>0.38300000000000001</v>
      </c>
      <c r="S34" s="46">
        <v>0.39500000000000002</v>
      </c>
      <c r="T34" s="46">
        <v>0.40699999999999997</v>
      </c>
      <c r="U34" s="46">
        <v>0.42</v>
      </c>
      <c r="V34" s="46">
        <v>0.434</v>
      </c>
      <c r="W34" s="46">
        <v>0.44800000000000001</v>
      </c>
      <c r="X34" s="46">
        <v>0.46200000000000002</v>
      </c>
      <c r="Y34" s="46">
        <v>0.47799999999999998</v>
      </c>
      <c r="Z34" s="46">
        <v>0.49399999999999999</v>
      </c>
      <c r="AA34" s="46">
        <v>0.51100000000000001</v>
      </c>
      <c r="AB34" s="46">
        <v>0.52900000000000003</v>
      </c>
      <c r="AC34" s="46">
        <v>0.54800000000000004</v>
      </c>
      <c r="AD34" s="46">
        <v>0.56799999999999995</v>
      </c>
      <c r="AE34" s="46">
        <v>0.58899999999999997</v>
      </c>
      <c r="AF34" s="46">
        <v>0.61099999999999999</v>
      </c>
      <c r="AG34" s="46">
        <v>0.63500000000000001</v>
      </c>
      <c r="AH34" s="46">
        <v>0.66</v>
      </c>
      <c r="AI34" s="46">
        <v>0.68700000000000006</v>
      </c>
      <c r="AJ34" s="46">
        <v>0.71499999999999997</v>
      </c>
      <c r="AK34" s="46">
        <v>0.746</v>
      </c>
      <c r="AL34" s="46">
        <v>0.77800000000000002</v>
      </c>
      <c r="AM34" s="46">
        <v>0.81299999999999994</v>
      </c>
      <c r="AN34" s="46">
        <v>0.85</v>
      </c>
      <c r="AO34" s="46">
        <v>0.89</v>
      </c>
      <c r="AP34" s="46">
        <v>0.93300000000000005</v>
      </c>
      <c r="AQ34" s="46">
        <v>0.98</v>
      </c>
    </row>
    <row r="35" spans="1:43" x14ac:dyDescent="0.25">
      <c r="A35" s="44">
        <v>8</v>
      </c>
      <c r="B35" s="46">
        <v>0.248</v>
      </c>
      <c r="C35" s="46">
        <v>0.255</v>
      </c>
      <c r="D35" s="46">
        <v>0.26100000000000001</v>
      </c>
      <c r="E35" s="46">
        <v>0.26800000000000002</v>
      </c>
      <c r="F35" s="46">
        <v>0.27500000000000002</v>
      </c>
      <c r="G35" s="46">
        <v>0.28299999999999997</v>
      </c>
      <c r="H35" s="46">
        <v>0.28999999999999998</v>
      </c>
      <c r="I35" s="46">
        <v>0.29799999999999999</v>
      </c>
      <c r="J35" s="46">
        <v>0.30599999999999999</v>
      </c>
      <c r="K35" s="46">
        <v>0.315</v>
      </c>
      <c r="L35" s="46">
        <v>0.32300000000000001</v>
      </c>
      <c r="M35" s="46">
        <v>0.33300000000000002</v>
      </c>
      <c r="N35" s="46">
        <v>0.34200000000000003</v>
      </c>
      <c r="O35" s="46">
        <v>0.35199999999999998</v>
      </c>
      <c r="P35" s="46">
        <v>0.36199999999999999</v>
      </c>
      <c r="Q35" s="46">
        <v>0.373</v>
      </c>
      <c r="R35" s="46">
        <v>0.38400000000000001</v>
      </c>
      <c r="S35" s="46">
        <v>0.39600000000000002</v>
      </c>
      <c r="T35" s="46">
        <v>0.40799999999999997</v>
      </c>
      <c r="U35" s="46">
        <v>0.42099999999999999</v>
      </c>
      <c r="V35" s="46">
        <v>0.435</v>
      </c>
      <c r="W35" s="46">
        <v>0.44900000000000001</v>
      </c>
      <c r="X35" s="46">
        <v>0.46300000000000002</v>
      </c>
      <c r="Y35" s="46">
        <v>0.47899999999999998</v>
      </c>
      <c r="Z35" s="46">
        <v>0.495</v>
      </c>
      <c r="AA35" s="46">
        <v>0.51200000000000001</v>
      </c>
      <c r="AB35" s="46">
        <v>0.53</v>
      </c>
      <c r="AC35" s="46">
        <v>0.54900000000000004</v>
      </c>
      <c r="AD35" s="46">
        <v>0.56899999999999995</v>
      </c>
      <c r="AE35" s="46">
        <v>0.59099999999999997</v>
      </c>
      <c r="AF35" s="46">
        <v>0.61299999999999999</v>
      </c>
      <c r="AG35" s="46">
        <v>0.63700000000000001</v>
      </c>
      <c r="AH35" s="46">
        <v>0.66200000000000003</v>
      </c>
      <c r="AI35" s="46">
        <v>0.68899999999999995</v>
      </c>
      <c r="AJ35" s="46">
        <v>0.71799999999999997</v>
      </c>
      <c r="AK35" s="46">
        <v>0.748</v>
      </c>
      <c r="AL35" s="46">
        <v>0.78100000000000003</v>
      </c>
      <c r="AM35" s="46">
        <v>0.81599999999999995</v>
      </c>
      <c r="AN35" s="46">
        <v>0.85299999999999998</v>
      </c>
      <c r="AO35" s="46">
        <v>0.89400000000000002</v>
      </c>
      <c r="AP35" s="46">
        <v>0.93700000000000006</v>
      </c>
      <c r="AQ35" s="46">
        <v>0.98399999999999999</v>
      </c>
    </row>
    <row r="36" spans="1:43" x14ac:dyDescent="0.25">
      <c r="A36" s="44">
        <v>9</v>
      </c>
      <c r="B36" s="46">
        <v>0.249</v>
      </c>
      <c r="C36" s="46">
        <v>0.255</v>
      </c>
      <c r="D36" s="46">
        <v>0.26200000000000001</v>
      </c>
      <c r="E36" s="46">
        <v>0.26900000000000002</v>
      </c>
      <c r="F36" s="46">
        <v>0.27600000000000002</v>
      </c>
      <c r="G36" s="46">
        <v>0.28299999999999997</v>
      </c>
      <c r="H36" s="46">
        <v>0.29099999999999998</v>
      </c>
      <c r="I36" s="46">
        <v>0.29899999999999999</v>
      </c>
      <c r="J36" s="46">
        <v>0.307</v>
      </c>
      <c r="K36" s="46">
        <v>0.315</v>
      </c>
      <c r="L36" s="46">
        <v>0.32400000000000001</v>
      </c>
      <c r="M36" s="46">
        <v>0.33300000000000002</v>
      </c>
      <c r="N36" s="46">
        <v>0.34300000000000003</v>
      </c>
      <c r="O36" s="46">
        <v>0.35299999999999998</v>
      </c>
      <c r="P36" s="46">
        <v>0.36299999999999999</v>
      </c>
      <c r="Q36" s="46">
        <v>0.374</v>
      </c>
      <c r="R36" s="46">
        <v>0.38500000000000001</v>
      </c>
      <c r="S36" s="46">
        <v>0.39700000000000002</v>
      </c>
      <c r="T36" s="46">
        <v>0.40899999999999997</v>
      </c>
      <c r="U36" s="46">
        <v>0.42199999999999999</v>
      </c>
      <c r="V36" s="46">
        <v>0.436</v>
      </c>
      <c r="W36" s="46">
        <v>0.45</v>
      </c>
      <c r="X36" s="46">
        <v>0.46500000000000002</v>
      </c>
      <c r="Y36" s="46">
        <v>0.48</v>
      </c>
      <c r="Z36" s="46">
        <v>0.497</v>
      </c>
      <c r="AA36" s="46">
        <v>0.51400000000000001</v>
      </c>
      <c r="AB36" s="46">
        <v>0.53200000000000003</v>
      </c>
      <c r="AC36" s="46">
        <v>0.55100000000000005</v>
      </c>
      <c r="AD36" s="46">
        <v>0.57099999999999995</v>
      </c>
      <c r="AE36" s="46">
        <v>0.59199999999999997</v>
      </c>
      <c r="AF36" s="46">
        <v>0.61499999999999999</v>
      </c>
      <c r="AG36" s="46">
        <v>0.63900000000000001</v>
      </c>
      <c r="AH36" s="46">
        <v>0.66400000000000003</v>
      </c>
      <c r="AI36" s="46">
        <v>0.69099999999999995</v>
      </c>
      <c r="AJ36" s="46">
        <v>0.72</v>
      </c>
      <c r="AK36" s="46">
        <v>0.751</v>
      </c>
      <c r="AL36" s="46">
        <v>0.78400000000000003</v>
      </c>
      <c r="AM36" s="46">
        <v>0.81899999999999995</v>
      </c>
      <c r="AN36" s="46">
        <v>0.85699999999999998</v>
      </c>
      <c r="AO36" s="46">
        <v>0.89700000000000002</v>
      </c>
      <c r="AP36" s="46">
        <v>0.94099999999999995</v>
      </c>
      <c r="AQ36" s="46">
        <v>0.98799999999999999</v>
      </c>
    </row>
    <row r="37" spans="1:43" x14ac:dyDescent="0.25">
      <c r="A37" s="44">
        <v>10</v>
      </c>
      <c r="B37" s="46">
        <v>0.249</v>
      </c>
      <c r="C37" s="46">
        <v>0.25600000000000001</v>
      </c>
      <c r="D37" s="46">
        <v>0.26200000000000001</v>
      </c>
      <c r="E37" s="46">
        <v>0.26900000000000002</v>
      </c>
      <c r="F37" s="46">
        <v>0.27600000000000002</v>
      </c>
      <c r="G37" s="46">
        <v>0.28399999999999997</v>
      </c>
      <c r="H37" s="46">
        <v>0.29099999999999998</v>
      </c>
      <c r="I37" s="46">
        <v>0.29899999999999999</v>
      </c>
      <c r="J37" s="46">
        <v>0.308</v>
      </c>
      <c r="K37" s="46">
        <v>0.316</v>
      </c>
      <c r="L37" s="46">
        <v>0.32500000000000001</v>
      </c>
      <c r="M37" s="46">
        <v>0.33400000000000002</v>
      </c>
      <c r="N37" s="46">
        <v>0.34399999999999997</v>
      </c>
      <c r="O37" s="46">
        <v>0.35399999999999998</v>
      </c>
      <c r="P37" s="46">
        <v>0.36399999999999999</v>
      </c>
      <c r="Q37" s="46">
        <v>0.375</v>
      </c>
      <c r="R37" s="46">
        <v>0.38600000000000001</v>
      </c>
      <c r="S37" s="46">
        <v>0.39800000000000002</v>
      </c>
      <c r="T37" s="46">
        <v>0.41</v>
      </c>
      <c r="U37" s="46">
        <v>0.42299999999999999</v>
      </c>
      <c r="V37" s="46">
        <v>0.437</v>
      </c>
      <c r="W37" s="46">
        <v>0.45100000000000001</v>
      </c>
      <c r="X37" s="46">
        <v>0.46600000000000003</v>
      </c>
      <c r="Y37" s="46">
        <v>0.48199999999999998</v>
      </c>
      <c r="Z37" s="46">
        <v>0.498</v>
      </c>
      <c r="AA37" s="46">
        <v>0.51500000000000001</v>
      </c>
      <c r="AB37" s="46">
        <v>0.53300000000000003</v>
      </c>
      <c r="AC37" s="46">
        <v>0.55300000000000005</v>
      </c>
      <c r="AD37" s="46">
        <v>0.57299999999999995</v>
      </c>
      <c r="AE37" s="46">
        <v>0.59399999999999997</v>
      </c>
      <c r="AF37" s="46">
        <v>0.61699999999999999</v>
      </c>
      <c r="AG37" s="46">
        <v>0.64100000000000001</v>
      </c>
      <c r="AH37" s="46">
        <v>0.66700000000000004</v>
      </c>
      <c r="AI37" s="46">
        <v>0.69399999999999995</v>
      </c>
      <c r="AJ37" s="46">
        <v>0.72299999999999998</v>
      </c>
      <c r="AK37" s="46">
        <v>0.753</v>
      </c>
      <c r="AL37" s="46">
        <v>0.78600000000000003</v>
      </c>
      <c r="AM37" s="46">
        <v>0.82199999999999995</v>
      </c>
      <c r="AN37" s="46">
        <v>0.86</v>
      </c>
      <c r="AO37" s="46">
        <v>0.90100000000000002</v>
      </c>
      <c r="AP37" s="46">
        <v>0.94499999999999995</v>
      </c>
      <c r="AQ37" s="46">
        <v>0.99199999999999999</v>
      </c>
    </row>
    <row r="38" spans="1:43" x14ac:dyDescent="0.25">
      <c r="A38" s="44">
        <v>11</v>
      </c>
      <c r="B38" s="46">
        <v>0.25</v>
      </c>
      <c r="C38" s="46">
        <v>0.25600000000000001</v>
      </c>
      <c r="D38" s="46">
        <v>0.26300000000000001</v>
      </c>
      <c r="E38" s="46">
        <v>0.27</v>
      </c>
      <c r="F38" s="46">
        <v>0.27700000000000002</v>
      </c>
      <c r="G38" s="46">
        <v>0.28399999999999997</v>
      </c>
      <c r="H38" s="46">
        <v>0.29199999999999998</v>
      </c>
      <c r="I38" s="46">
        <v>0.3</v>
      </c>
      <c r="J38" s="46">
        <v>0.308</v>
      </c>
      <c r="K38" s="46">
        <v>0.317</v>
      </c>
      <c r="L38" s="46">
        <v>0.32600000000000001</v>
      </c>
      <c r="M38" s="46">
        <v>0.33500000000000002</v>
      </c>
      <c r="N38" s="46">
        <v>0.34499999999999997</v>
      </c>
      <c r="O38" s="46">
        <v>0.35499999999999998</v>
      </c>
      <c r="P38" s="46">
        <v>0.36499999999999999</v>
      </c>
      <c r="Q38" s="46">
        <v>0.376</v>
      </c>
      <c r="R38" s="46">
        <v>0.38700000000000001</v>
      </c>
      <c r="S38" s="46">
        <v>0.39900000000000002</v>
      </c>
      <c r="T38" s="46">
        <v>0.41199999999999998</v>
      </c>
      <c r="U38" s="46">
        <v>0.42399999999999999</v>
      </c>
      <c r="V38" s="46">
        <v>0.438</v>
      </c>
      <c r="W38" s="46">
        <v>0.45200000000000001</v>
      </c>
      <c r="X38" s="46">
        <v>0.46700000000000003</v>
      </c>
      <c r="Y38" s="46">
        <v>0.48299999999999998</v>
      </c>
      <c r="Z38" s="46">
        <v>0.499</v>
      </c>
      <c r="AA38" s="46">
        <v>0.51700000000000002</v>
      </c>
      <c r="AB38" s="46">
        <v>0.53500000000000003</v>
      </c>
      <c r="AC38" s="46">
        <v>0.55400000000000005</v>
      </c>
      <c r="AD38" s="46">
        <v>0.57499999999999996</v>
      </c>
      <c r="AE38" s="46">
        <v>0.59599999999999997</v>
      </c>
      <c r="AF38" s="46">
        <v>0.61899999999999999</v>
      </c>
      <c r="AG38" s="46">
        <v>0.64300000000000002</v>
      </c>
      <c r="AH38" s="46">
        <v>0.66900000000000004</v>
      </c>
      <c r="AI38" s="46">
        <v>0.69599999999999995</v>
      </c>
      <c r="AJ38" s="46">
        <v>0.72499999999999998</v>
      </c>
      <c r="AK38" s="46">
        <v>0.75600000000000001</v>
      </c>
      <c r="AL38" s="46">
        <v>0.78900000000000003</v>
      </c>
      <c r="AM38" s="46">
        <v>0.82499999999999996</v>
      </c>
      <c r="AN38" s="46">
        <v>0.86299999999999999</v>
      </c>
      <c r="AO38" s="46">
        <v>0.90400000000000003</v>
      </c>
      <c r="AP38" s="46">
        <v>0.94799999999999995</v>
      </c>
      <c r="AQ38" s="46">
        <v>0.996</v>
      </c>
    </row>
  </sheetData>
  <sheetProtection algorithmName="SHA-512" hashValue="VUOvcyJ1YKNpwq94b8mIGX07oFFEGBn76F8NfMQ/lRO2h9ZzN7NGAKsOiEsvWq05W1HOWN8wt8icBjrj9z5w2g==" saltValue="nMqBH62qBY5jB9KZBGxwhQ==" spinCount="100000" sheet="1" objects="1" scenarios="1"/>
  <conditionalFormatting sqref="A6:A21">
    <cfRule type="expression" dxfId="449" priority="9" stopIfTrue="1">
      <formula>MOD(ROW(),2)=0</formula>
    </cfRule>
    <cfRule type="expression" dxfId="448" priority="10" stopIfTrue="1">
      <formula>MOD(ROW(),2)&lt;&gt;0</formula>
    </cfRule>
  </conditionalFormatting>
  <conditionalFormatting sqref="B6:AQ21">
    <cfRule type="expression" dxfId="447" priority="11" stopIfTrue="1">
      <formula>MOD(ROW(),2)=0</formula>
    </cfRule>
    <cfRule type="expression" dxfId="446" priority="12" stopIfTrue="1">
      <formula>MOD(ROW(),2)&lt;&gt;0</formula>
    </cfRule>
  </conditionalFormatting>
  <conditionalFormatting sqref="A26:A38">
    <cfRule type="expression" dxfId="445" priority="13" stopIfTrue="1">
      <formula>MOD(ROW(),2)=0</formula>
    </cfRule>
    <cfRule type="expression" dxfId="444" priority="14" stopIfTrue="1">
      <formula>MOD(ROW(),2)&lt;&gt;0</formula>
    </cfRule>
  </conditionalFormatting>
  <conditionalFormatting sqref="B26:AQ38">
    <cfRule type="expression" dxfId="443" priority="15" stopIfTrue="1">
      <formula>MOD(ROW(),2)=0</formula>
    </cfRule>
    <cfRule type="expression" dxfId="442" priority="16"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FF9A2-78A9-4ACB-B2C1-768B5F8A51A0}">
  <sheetPr codeName="Sheet51"/>
  <dimension ref="A1:B39"/>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Pension Debit - x-327</v>
      </c>
    </row>
    <row r="6" spans="1:2" x14ac:dyDescent="0.25">
      <c r="A6" s="41" t="s">
        <v>382</v>
      </c>
      <c r="B6" s="48" t="s">
        <v>383</v>
      </c>
    </row>
    <row r="7" spans="1:2" ht="25" x14ac:dyDescent="0.25">
      <c r="A7" s="41" t="s">
        <v>384</v>
      </c>
      <c r="B7" s="48" t="s">
        <v>31</v>
      </c>
    </row>
    <row r="8" spans="1:2" x14ac:dyDescent="0.25">
      <c r="A8" s="41" t="s">
        <v>125</v>
      </c>
      <c r="B8" s="48">
        <v>2015</v>
      </c>
    </row>
    <row r="9" spans="1:2" x14ac:dyDescent="0.25">
      <c r="A9" s="41" t="s">
        <v>126</v>
      </c>
      <c r="B9" s="48" t="s">
        <v>220</v>
      </c>
    </row>
    <row r="10" spans="1:2" ht="25" x14ac:dyDescent="0.25">
      <c r="A10" s="41" t="s">
        <v>6</v>
      </c>
      <c r="B10" s="48" t="s">
        <v>248</v>
      </c>
    </row>
    <row r="11" spans="1:2" x14ac:dyDescent="0.25">
      <c r="A11" s="41" t="s">
        <v>127</v>
      </c>
      <c r="B11" s="48" t="s">
        <v>222</v>
      </c>
    </row>
    <row r="12" spans="1:2" ht="25" x14ac:dyDescent="0.25">
      <c r="A12" s="41" t="s">
        <v>128</v>
      </c>
      <c r="B12" s="48" t="s">
        <v>249</v>
      </c>
    </row>
    <row r="13" spans="1:2" x14ac:dyDescent="0.25">
      <c r="A13" s="41" t="s">
        <v>385</v>
      </c>
      <c r="B13" s="48" t="s">
        <v>141</v>
      </c>
    </row>
    <row r="14" spans="1:2" x14ac:dyDescent="0.25">
      <c r="A14" s="41" t="s">
        <v>130</v>
      </c>
      <c r="B14" s="48">
        <v>327</v>
      </c>
    </row>
    <row r="15" spans="1:2" x14ac:dyDescent="0.25">
      <c r="A15" s="41" t="s">
        <v>386</v>
      </c>
      <c r="B15" s="48" t="s">
        <v>250</v>
      </c>
    </row>
    <row r="16" spans="1:2" x14ac:dyDescent="0.25">
      <c r="A16" s="41" t="s">
        <v>132</v>
      </c>
      <c r="B16" s="48" t="s">
        <v>251</v>
      </c>
    </row>
    <row r="17" spans="1:2" x14ac:dyDescent="0.25">
      <c r="A17" s="42" t="s">
        <v>387</v>
      </c>
      <c r="B17" s="48"/>
    </row>
    <row r="18" spans="1:2" x14ac:dyDescent="0.25">
      <c r="A18" s="41" t="s">
        <v>133</v>
      </c>
      <c r="B18" s="49">
        <v>46163</v>
      </c>
    </row>
    <row r="19" spans="1:2" x14ac:dyDescent="0.25">
      <c r="A19" s="41" t="s">
        <v>134</v>
      </c>
      <c r="B19" s="49"/>
    </row>
    <row r="20" spans="1:2" x14ac:dyDescent="0.25">
      <c r="A20" s="41" t="s">
        <v>135</v>
      </c>
      <c r="B20" s="48" t="s">
        <v>144</v>
      </c>
    </row>
    <row r="21" spans="1:2" x14ac:dyDescent="0.25">
      <c r="A21" s="41" t="s">
        <v>388</v>
      </c>
      <c r="B21" s="48" t="s">
        <v>64</v>
      </c>
    </row>
    <row r="23" spans="1:2" x14ac:dyDescent="0.25">
      <c r="A23" s="23" t="str">
        <f>HYPERLINK("#'Factor List'!A1", "Back to Factor List")</f>
        <v>Back to Factor List</v>
      </c>
      <c r="B23" s="23" t="str">
        <f>HYPERLINK("#'Assumptions'!A1", "Assumptions")</f>
        <v>Assumptions</v>
      </c>
    </row>
    <row r="26" spans="1:2" s="59" customFormat="1" ht="13" x14ac:dyDescent="0.25">
      <c r="A26" s="58" t="s">
        <v>413</v>
      </c>
      <c r="B26" s="58" t="s">
        <v>414</v>
      </c>
    </row>
    <row r="27" spans="1:2" x14ac:dyDescent="0.25">
      <c r="A27" s="44">
        <v>0</v>
      </c>
      <c r="B27" s="46">
        <v>1</v>
      </c>
    </row>
    <row r="28" spans="1:2" x14ac:dyDescent="0.25">
      <c r="A28" s="44">
        <v>1</v>
      </c>
      <c r="B28" s="46">
        <v>0.94099999999999995</v>
      </c>
    </row>
    <row r="29" spans="1:2" x14ac:dyDescent="0.25">
      <c r="A29" s="44">
        <v>2</v>
      </c>
      <c r="B29" s="46">
        <v>0.88800000000000001</v>
      </c>
    </row>
    <row r="30" spans="1:2" x14ac:dyDescent="0.25">
      <c r="A30" s="44">
        <v>3</v>
      </c>
      <c r="B30" s="46">
        <v>0.83899999999999997</v>
      </c>
    </row>
    <row r="31" spans="1:2" x14ac:dyDescent="0.25">
      <c r="A31" s="44">
        <v>4</v>
      </c>
      <c r="B31" s="46">
        <v>0.79400000000000004</v>
      </c>
    </row>
    <row r="32" spans="1:2" x14ac:dyDescent="0.25">
      <c r="A32" s="44">
        <v>5</v>
      </c>
      <c r="B32" s="46">
        <v>0.753</v>
      </c>
    </row>
    <row r="33" spans="1:2" x14ac:dyDescent="0.25">
      <c r="A33" s="44">
        <v>6</v>
      </c>
      <c r="B33" s="46">
        <v>0.71499999999999997</v>
      </c>
    </row>
    <row r="34" spans="1:2" x14ac:dyDescent="0.25">
      <c r="A34" s="44">
        <v>7</v>
      </c>
      <c r="B34" s="46">
        <v>0.68100000000000005</v>
      </c>
    </row>
    <row r="35" spans="1:2" x14ac:dyDescent="0.25">
      <c r="A35" s="44">
        <v>8</v>
      </c>
      <c r="B35" s="46">
        <v>0.64900000000000002</v>
      </c>
    </row>
    <row r="36" spans="1:2" x14ac:dyDescent="0.25">
      <c r="A36" s="44">
        <v>9</v>
      </c>
      <c r="B36" s="46">
        <v>0.61899999999999999</v>
      </c>
    </row>
    <row r="37" spans="1:2" x14ac:dyDescent="0.25">
      <c r="A37" s="44">
        <v>10</v>
      </c>
      <c r="B37" s="46">
        <v>0.59099999999999997</v>
      </c>
    </row>
    <row r="38" spans="1:2" x14ac:dyDescent="0.25">
      <c r="A38" s="44">
        <v>11</v>
      </c>
      <c r="B38" s="46">
        <v>0.56599999999999995</v>
      </c>
    </row>
    <row r="39" spans="1:2" x14ac:dyDescent="0.25">
      <c r="A39" s="44">
        <v>12</v>
      </c>
      <c r="B39" s="46">
        <v>0.54200000000000004</v>
      </c>
    </row>
  </sheetData>
  <sheetProtection algorithmName="SHA-512" hashValue="GokHzNq6ObbMazehKJ6nA9vDqd6JqGW+Ar5Yed9iAsfCpvR8mxBnH+Zo/5EiDb2Eh+A5frt7Y5roPtNcZ/hDpA==" saltValue="643X6poeJRHxrVXH3SesVg==" spinCount="100000" sheet="1" objects="1" scenarios="1"/>
  <conditionalFormatting sqref="A6:A21">
    <cfRule type="expression" dxfId="439" priority="9" stopIfTrue="1">
      <formula>MOD(ROW(),2)=0</formula>
    </cfRule>
    <cfRule type="expression" dxfId="438" priority="10" stopIfTrue="1">
      <formula>MOD(ROW(),2)&lt;&gt;0</formula>
    </cfRule>
  </conditionalFormatting>
  <conditionalFormatting sqref="B6:B21">
    <cfRule type="expression" dxfId="437" priority="11" stopIfTrue="1">
      <formula>MOD(ROW(),2)=0</formula>
    </cfRule>
    <cfRule type="expression" dxfId="436" priority="12" stopIfTrue="1">
      <formula>MOD(ROW(),2)&lt;&gt;0</formula>
    </cfRule>
  </conditionalFormatting>
  <conditionalFormatting sqref="A26:A39">
    <cfRule type="expression" dxfId="435" priority="13" stopIfTrue="1">
      <formula>MOD(ROW(),2)=0</formula>
    </cfRule>
    <cfRule type="expression" dxfId="434" priority="14" stopIfTrue="1">
      <formula>MOD(ROW(),2)&lt;&gt;0</formula>
    </cfRule>
  </conditionalFormatting>
  <conditionalFormatting sqref="B26:B39">
    <cfRule type="expression" dxfId="433" priority="15" stopIfTrue="1">
      <formula>MOD(ROW(),2)=0</formula>
    </cfRule>
    <cfRule type="expression" dxfId="432" priority="16"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O96"/>
  <sheetViews>
    <sheetView showGridLines="0" tabSelected="1" zoomScaleNormal="100" workbookViewId="0">
      <selection activeCell="A6" sqref="A6"/>
    </sheetView>
  </sheetViews>
  <sheetFormatPr defaultColWidth="9.26953125" defaultRowHeight="12.5" x14ac:dyDescent="0.25"/>
  <cols>
    <col min="1" max="4" width="12.54296875" style="33" customWidth="1"/>
    <col min="5" max="5" width="48.54296875" style="33" customWidth="1"/>
    <col min="6" max="6" width="12.54296875" style="33" customWidth="1"/>
    <col min="7" max="7" width="48.54296875" style="33" customWidth="1"/>
    <col min="8" max="9" width="12.54296875" style="33" customWidth="1"/>
    <col min="10" max="10" width="18.54296875" style="33" customWidth="1"/>
    <col min="11" max="11" width="12.54296875" style="33" customWidth="1"/>
    <col min="12" max="13" width="12.54296875" style="34" customWidth="1"/>
    <col min="14" max="15" width="12.54296875" style="33" customWidth="1"/>
    <col min="16" max="16384" width="9.26953125" style="33"/>
  </cols>
  <sheetData>
    <row r="1" spans="1:15" s="1" customFormat="1" ht="20" x14ac:dyDescent="0.4">
      <c r="A1" s="2" t="s">
        <v>0</v>
      </c>
      <c r="L1" s="32"/>
      <c r="M1" s="32"/>
    </row>
    <row r="2" spans="1:15" s="1" customFormat="1" ht="15.5" x14ac:dyDescent="0.35">
      <c r="A2" s="30" t="s">
        <v>1</v>
      </c>
      <c r="B2" s="3" t="str">
        <f>wb_title</f>
        <v>Fire_W - Consolidated Factor Spreadsheet</v>
      </c>
      <c r="L2" s="32"/>
      <c r="M2" s="32"/>
    </row>
    <row r="3" spans="1:15" s="1" customFormat="1" ht="15.5" x14ac:dyDescent="0.35">
      <c r="A3" s="30" t="s">
        <v>2</v>
      </c>
      <c r="B3" s="3" t="s">
        <v>122</v>
      </c>
      <c r="L3" s="32"/>
      <c r="M3" s="32"/>
    </row>
    <row r="6" spans="1:15" ht="13" x14ac:dyDescent="0.3">
      <c r="A6" s="35" t="s">
        <v>122</v>
      </c>
    </row>
    <row r="7" spans="1:15" s="36" customFormat="1" ht="37.5" x14ac:dyDescent="0.25">
      <c r="A7" s="36" t="s">
        <v>123</v>
      </c>
      <c r="B7" s="36" t="s">
        <v>124</v>
      </c>
      <c r="C7" s="36" t="s">
        <v>125</v>
      </c>
      <c r="D7" s="36" t="s">
        <v>126</v>
      </c>
      <c r="E7" s="36" t="s">
        <v>6</v>
      </c>
      <c r="F7" s="36" t="s">
        <v>127</v>
      </c>
      <c r="G7" s="36" t="s">
        <v>128</v>
      </c>
      <c r="H7" s="36" t="s">
        <v>129</v>
      </c>
      <c r="I7" s="36" t="s">
        <v>130</v>
      </c>
      <c r="J7" s="36" t="s">
        <v>131</v>
      </c>
      <c r="K7" s="36" t="s">
        <v>132</v>
      </c>
      <c r="L7" s="37" t="s">
        <v>133</v>
      </c>
      <c r="M7" s="37" t="s">
        <v>134</v>
      </c>
      <c r="N7" s="36" t="s">
        <v>135</v>
      </c>
      <c r="O7" s="36" t="s">
        <v>136</v>
      </c>
    </row>
    <row r="8" spans="1:15" ht="50" x14ac:dyDescent="0.25">
      <c r="A8" s="60" t="str">
        <f>HYPERLINK("#'x-" &amp; factor_list_table[[#This Row],[Series Number]] &amp; "'!A1", "x-" &amp; factor_list_table[[#This Row],[Series Number]])</f>
        <v>x-201</v>
      </c>
      <c r="B8" s="61" t="s">
        <v>31</v>
      </c>
      <c r="C8" s="62">
        <v>1992</v>
      </c>
      <c r="D8" s="61" t="s">
        <v>137</v>
      </c>
      <c r="E8" s="61" t="s">
        <v>138</v>
      </c>
      <c r="F8" s="61" t="s">
        <v>139</v>
      </c>
      <c r="G8" s="61" t="s">
        <v>140</v>
      </c>
      <c r="H8" s="62">
        <v>2</v>
      </c>
      <c r="I8" s="62">
        <v>201</v>
      </c>
      <c r="J8" s="61" t="s">
        <v>142</v>
      </c>
      <c r="K8" s="61" t="s">
        <v>143</v>
      </c>
      <c r="L8" s="63">
        <v>46163</v>
      </c>
      <c r="M8" s="63"/>
      <c r="N8" s="61" t="s">
        <v>144</v>
      </c>
      <c r="O8" s="61" t="s">
        <v>64</v>
      </c>
    </row>
    <row r="9" spans="1:15" ht="50" x14ac:dyDescent="0.25">
      <c r="A9" s="60" t="str">
        <f>HYPERLINK("#'x-" &amp; factor_list_table[[#This Row],[Series Number]] &amp; "'!A1", "x-" &amp; factor_list_table[[#This Row],[Series Number]])</f>
        <v>x-202</v>
      </c>
      <c r="B9" s="61" t="s">
        <v>31</v>
      </c>
      <c r="C9" s="62">
        <v>1992</v>
      </c>
      <c r="D9" s="61" t="s">
        <v>137</v>
      </c>
      <c r="E9" s="61" t="s">
        <v>138</v>
      </c>
      <c r="F9" s="61" t="s">
        <v>145</v>
      </c>
      <c r="G9" s="61" t="s">
        <v>140</v>
      </c>
      <c r="H9" s="62">
        <v>2</v>
      </c>
      <c r="I9" s="62">
        <v>202</v>
      </c>
      <c r="J9" s="61" t="s">
        <v>146</v>
      </c>
      <c r="K9" s="61" t="s">
        <v>147</v>
      </c>
      <c r="L9" s="63">
        <v>46163</v>
      </c>
      <c r="M9" s="63"/>
      <c r="N9" s="61" t="s">
        <v>144</v>
      </c>
      <c r="O9" s="61" t="s">
        <v>64</v>
      </c>
    </row>
    <row r="10" spans="1:15" ht="50" x14ac:dyDescent="0.25">
      <c r="A10" s="60" t="str">
        <f>HYPERLINK("#'x-" &amp; factor_list_table[[#This Row],[Series Number]] &amp; "'!A1", "x-" &amp; factor_list_table[[#This Row],[Series Number]])</f>
        <v>x-203</v>
      </c>
      <c r="B10" s="61" t="s">
        <v>31</v>
      </c>
      <c r="C10" s="62">
        <v>2007</v>
      </c>
      <c r="D10" s="61" t="s">
        <v>137</v>
      </c>
      <c r="E10" s="61" t="s">
        <v>148</v>
      </c>
      <c r="F10" s="61" t="s">
        <v>139</v>
      </c>
      <c r="G10" s="61" t="s">
        <v>140</v>
      </c>
      <c r="H10" s="62">
        <v>1</v>
      </c>
      <c r="I10" s="62">
        <v>203</v>
      </c>
      <c r="J10" s="61" t="s">
        <v>149</v>
      </c>
      <c r="K10" s="61" t="s">
        <v>143</v>
      </c>
      <c r="L10" s="63">
        <v>46163</v>
      </c>
      <c r="M10" s="63"/>
      <c r="N10" s="61" t="s">
        <v>144</v>
      </c>
      <c r="O10" s="61" t="s">
        <v>64</v>
      </c>
    </row>
    <row r="11" spans="1:15" ht="50" x14ac:dyDescent="0.25">
      <c r="A11" s="60" t="str">
        <f>HYPERLINK("#'x-" &amp; factor_list_table[[#This Row],[Series Number]] &amp; "'!A1", "x-" &amp; factor_list_table[[#This Row],[Series Number]])</f>
        <v>x-204</v>
      </c>
      <c r="B11" s="61" t="s">
        <v>31</v>
      </c>
      <c r="C11" s="62">
        <v>2007</v>
      </c>
      <c r="D11" s="61" t="s">
        <v>137</v>
      </c>
      <c r="E11" s="61" t="s">
        <v>150</v>
      </c>
      <c r="F11" s="61" t="s">
        <v>145</v>
      </c>
      <c r="G11" s="61" t="s">
        <v>140</v>
      </c>
      <c r="H11" s="62">
        <v>1</v>
      </c>
      <c r="I11" s="62">
        <v>204</v>
      </c>
      <c r="J11" s="61" t="s">
        <v>151</v>
      </c>
      <c r="K11" s="61" t="s">
        <v>147</v>
      </c>
      <c r="L11" s="63">
        <v>46163</v>
      </c>
      <c r="M11" s="63"/>
      <c r="N11" s="61" t="s">
        <v>144</v>
      </c>
      <c r="O11" s="61" t="s">
        <v>64</v>
      </c>
    </row>
    <row r="12" spans="1:15" ht="50" x14ac:dyDescent="0.25">
      <c r="A12" s="60" t="str">
        <f>HYPERLINK("#'x-" &amp; factor_list_table[[#This Row],[Series Number]] &amp; "'!A1", "x-" &amp; factor_list_table[[#This Row],[Series Number]])</f>
        <v>x-205</v>
      </c>
      <c r="B12" s="61" t="s">
        <v>31</v>
      </c>
      <c r="C12" s="62">
        <v>2007</v>
      </c>
      <c r="D12" s="61" t="s">
        <v>137</v>
      </c>
      <c r="E12" s="61" t="s">
        <v>152</v>
      </c>
      <c r="F12" s="61" t="s">
        <v>145</v>
      </c>
      <c r="G12" s="61" t="s">
        <v>140</v>
      </c>
      <c r="H12" s="62">
        <v>1</v>
      </c>
      <c r="I12" s="62">
        <v>205</v>
      </c>
      <c r="J12" s="61" t="s">
        <v>153</v>
      </c>
      <c r="K12" s="61" t="s">
        <v>154</v>
      </c>
      <c r="L12" s="63">
        <v>46163</v>
      </c>
      <c r="M12" s="63"/>
      <c r="N12" s="61" t="s">
        <v>144</v>
      </c>
      <c r="O12" s="61" t="s">
        <v>64</v>
      </c>
    </row>
    <row r="13" spans="1:15" ht="50" x14ac:dyDescent="0.25">
      <c r="A13" s="60" t="str">
        <f>HYPERLINK("#'x-" &amp; factor_list_table[[#This Row],[Series Number]] &amp; "'!A1", "x-" &amp; factor_list_table[[#This Row],[Series Number]])</f>
        <v>x-206</v>
      </c>
      <c r="B13" s="61" t="s">
        <v>31</v>
      </c>
      <c r="C13" s="62">
        <v>2007</v>
      </c>
      <c r="D13" s="61" t="s">
        <v>137</v>
      </c>
      <c r="E13" s="61" t="s">
        <v>138</v>
      </c>
      <c r="F13" s="61" t="s">
        <v>139</v>
      </c>
      <c r="G13" s="61" t="s">
        <v>140</v>
      </c>
      <c r="H13" s="62">
        <v>1</v>
      </c>
      <c r="I13" s="62">
        <v>206</v>
      </c>
      <c r="J13" s="61" t="s">
        <v>155</v>
      </c>
      <c r="K13" s="61" t="s">
        <v>156</v>
      </c>
      <c r="L13" s="63">
        <v>46163</v>
      </c>
      <c r="M13" s="63"/>
      <c r="N13" s="61" t="s">
        <v>144</v>
      </c>
      <c r="O13" s="61" t="s">
        <v>64</v>
      </c>
    </row>
    <row r="14" spans="1:15" ht="50" x14ac:dyDescent="0.25">
      <c r="A14" s="60" t="str">
        <f>HYPERLINK("#'x-" &amp; factor_list_table[[#This Row],[Series Number]] &amp; "'!A1", "x-" &amp; factor_list_table[[#This Row],[Series Number]])</f>
        <v>x-207</v>
      </c>
      <c r="B14" s="61" t="s">
        <v>31</v>
      </c>
      <c r="C14" s="62">
        <v>2007</v>
      </c>
      <c r="D14" s="61" t="s">
        <v>137</v>
      </c>
      <c r="E14" s="61" t="s">
        <v>138</v>
      </c>
      <c r="F14" s="61" t="s">
        <v>145</v>
      </c>
      <c r="G14" s="61" t="s">
        <v>140</v>
      </c>
      <c r="H14" s="62">
        <v>1</v>
      </c>
      <c r="I14" s="62">
        <v>207</v>
      </c>
      <c r="J14" s="61" t="s">
        <v>157</v>
      </c>
      <c r="K14" s="61" t="s">
        <v>158</v>
      </c>
      <c r="L14" s="63">
        <v>46163</v>
      </c>
      <c r="M14" s="63"/>
      <c r="N14" s="61" t="s">
        <v>144</v>
      </c>
      <c r="O14" s="61" t="s">
        <v>64</v>
      </c>
    </row>
    <row r="15" spans="1:15" ht="50" x14ac:dyDescent="0.25">
      <c r="A15" s="60" t="str">
        <f>HYPERLINK("#'x-" &amp; factor_list_table[[#This Row],[Series Number]] &amp; "'!A1", "x-" &amp; factor_list_table[[#This Row],[Series Number]])</f>
        <v>x-208</v>
      </c>
      <c r="B15" s="61" t="s">
        <v>31</v>
      </c>
      <c r="C15" s="62">
        <v>2015</v>
      </c>
      <c r="D15" s="61" t="s">
        <v>137</v>
      </c>
      <c r="E15" s="61" t="s">
        <v>159</v>
      </c>
      <c r="F15" s="61" t="s">
        <v>139</v>
      </c>
      <c r="G15" s="61" t="s">
        <v>140</v>
      </c>
      <c r="H15" s="62">
        <v>0</v>
      </c>
      <c r="I15" s="62">
        <v>208</v>
      </c>
      <c r="J15" s="61" t="s">
        <v>160</v>
      </c>
      <c r="K15" s="61" t="s">
        <v>161</v>
      </c>
      <c r="L15" s="63">
        <v>46163</v>
      </c>
      <c r="M15" s="63"/>
      <c r="N15" s="61" t="s">
        <v>144</v>
      </c>
      <c r="O15" s="61" t="s">
        <v>64</v>
      </c>
    </row>
    <row r="16" spans="1:15" ht="50" x14ac:dyDescent="0.25">
      <c r="A16" s="60" t="str">
        <f>HYPERLINK("#'x-" &amp; factor_list_table[[#This Row],[Series Number]] &amp; "'!A1", "x-" &amp; factor_list_table[[#This Row],[Series Number]])</f>
        <v>x-209</v>
      </c>
      <c r="B16" s="61" t="s">
        <v>31</v>
      </c>
      <c r="C16" s="62">
        <v>2015</v>
      </c>
      <c r="D16" s="61" t="s">
        <v>137</v>
      </c>
      <c r="E16" s="61" t="s">
        <v>159</v>
      </c>
      <c r="F16" s="61" t="s">
        <v>145</v>
      </c>
      <c r="G16" s="61" t="s">
        <v>140</v>
      </c>
      <c r="H16" s="62">
        <v>0</v>
      </c>
      <c r="I16" s="62">
        <v>209</v>
      </c>
      <c r="J16" s="61" t="s">
        <v>162</v>
      </c>
      <c r="K16" s="61" t="s">
        <v>163</v>
      </c>
      <c r="L16" s="63">
        <v>46163</v>
      </c>
      <c r="M16" s="63"/>
      <c r="N16" s="61" t="s">
        <v>144</v>
      </c>
      <c r="O16" s="61" t="s">
        <v>64</v>
      </c>
    </row>
    <row r="17" spans="1:15" ht="50" x14ac:dyDescent="0.25">
      <c r="A17" s="60" t="str">
        <f>HYPERLINK("#'x-" &amp; factor_list_table[[#This Row],[Series Number]] &amp; "'!A1", "x-" &amp; factor_list_table[[#This Row],[Series Number]])</f>
        <v>x-210</v>
      </c>
      <c r="B17" s="61" t="s">
        <v>31</v>
      </c>
      <c r="C17" s="62">
        <v>2015</v>
      </c>
      <c r="D17" s="61" t="s">
        <v>137</v>
      </c>
      <c r="E17" s="61" t="s">
        <v>164</v>
      </c>
      <c r="F17" s="61" t="s">
        <v>139</v>
      </c>
      <c r="G17" s="61" t="s">
        <v>140</v>
      </c>
      <c r="H17" s="62">
        <v>0</v>
      </c>
      <c r="I17" s="62">
        <v>210</v>
      </c>
      <c r="J17" s="61" t="s">
        <v>165</v>
      </c>
      <c r="K17" s="61" t="s">
        <v>166</v>
      </c>
      <c r="L17" s="63">
        <v>46163</v>
      </c>
      <c r="M17" s="63"/>
      <c r="N17" s="61" t="s">
        <v>144</v>
      </c>
      <c r="O17" s="61" t="s">
        <v>64</v>
      </c>
    </row>
    <row r="18" spans="1:15" ht="50" x14ac:dyDescent="0.25">
      <c r="A18" s="60" t="str">
        <f>HYPERLINK("#'x-" &amp; factor_list_table[[#This Row],[Series Number]] &amp; "'!A1", "x-" &amp; factor_list_table[[#This Row],[Series Number]])</f>
        <v>x-211</v>
      </c>
      <c r="B18" s="61" t="s">
        <v>31</v>
      </c>
      <c r="C18" s="62">
        <v>2015</v>
      </c>
      <c r="D18" s="61" t="s">
        <v>137</v>
      </c>
      <c r="E18" s="61" t="s">
        <v>164</v>
      </c>
      <c r="F18" s="61" t="s">
        <v>145</v>
      </c>
      <c r="G18" s="61" t="s">
        <v>140</v>
      </c>
      <c r="H18" s="62">
        <v>0</v>
      </c>
      <c r="I18" s="62">
        <v>211</v>
      </c>
      <c r="J18" s="61" t="s">
        <v>167</v>
      </c>
      <c r="K18" s="61" t="s">
        <v>168</v>
      </c>
      <c r="L18" s="63">
        <v>46163</v>
      </c>
      <c r="M18" s="63"/>
      <c r="N18" s="61" t="s">
        <v>144</v>
      </c>
      <c r="O18" s="61" t="s">
        <v>64</v>
      </c>
    </row>
    <row r="19" spans="1:15" ht="50" x14ac:dyDescent="0.25">
      <c r="A19" s="60" t="str">
        <f>HYPERLINK("#'x-" &amp; factor_list_table[[#This Row],[Series Number]] &amp; "'!A1", "x-" &amp; factor_list_table[[#This Row],[Series Number]])</f>
        <v>x-212</v>
      </c>
      <c r="B19" s="61" t="s">
        <v>31</v>
      </c>
      <c r="C19" s="62">
        <v>2015</v>
      </c>
      <c r="D19" s="61" t="s">
        <v>137</v>
      </c>
      <c r="E19" s="61" t="s">
        <v>169</v>
      </c>
      <c r="F19" s="61" t="s">
        <v>139</v>
      </c>
      <c r="G19" s="61" t="s">
        <v>140</v>
      </c>
      <c r="H19" s="62">
        <v>0</v>
      </c>
      <c r="I19" s="62">
        <v>212</v>
      </c>
      <c r="J19" s="61" t="s">
        <v>170</v>
      </c>
      <c r="K19" s="61" t="s">
        <v>171</v>
      </c>
      <c r="L19" s="63">
        <v>46163</v>
      </c>
      <c r="M19" s="63"/>
      <c r="N19" s="61" t="s">
        <v>144</v>
      </c>
      <c r="O19" s="61" t="s">
        <v>64</v>
      </c>
    </row>
    <row r="20" spans="1:15" ht="50" x14ac:dyDescent="0.25">
      <c r="A20" s="60" t="str">
        <f>HYPERLINK("#'x-" &amp; factor_list_table[[#This Row],[Series Number]] &amp; "'!A1", "x-" &amp; factor_list_table[[#This Row],[Series Number]])</f>
        <v>x-213</v>
      </c>
      <c r="B20" s="61" t="s">
        <v>31</v>
      </c>
      <c r="C20" s="62">
        <v>2015</v>
      </c>
      <c r="D20" s="61" t="s">
        <v>137</v>
      </c>
      <c r="E20" s="61" t="s">
        <v>169</v>
      </c>
      <c r="F20" s="61" t="s">
        <v>145</v>
      </c>
      <c r="G20" s="61" t="s">
        <v>140</v>
      </c>
      <c r="H20" s="62">
        <v>0</v>
      </c>
      <c r="I20" s="62">
        <v>213</v>
      </c>
      <c r="J20" s="61" t="s">
        <v>172</v>
      </c>
      <c r="K20" s="61" t="s">
        <v>173</v>
      </c>
      <c r="L20" s="63">
        <v>46163</v>
      </c>
      <c r="M20" s="63"/>
      <c r="N20" s="61" t="s">
        <v>144</v>
      </c>
      <c r="O20" s="61" t="s">
        <v>64</v>
      </c>
    </row>
    <row r="21" spans="1:15" ht="50" x14ac:dyDescent="0.25">
      <c r="A21" s="60" t="str">
        <f>HYPERLINK("#'x-" &amp; factor_list_table[[#This Row],[Series Number]] &amp; "'!A1", "x-" &amp; factor_list_table[[#This Row],[Series Number]])</f>
        <v>x-214</v>
      </c>
      <c r="B21" s="61" t="s">
        <v>31</v>
      </c>
      <c r="C21" s="62">
        <v>2015</v>
      </c>
      <c r="D21" s="61" t="s">
        <v>137</v>
      </c>
      <c r="E21" s="61" t="s">
        <v>174</v>
      </c>
      <c r="F21" s="61" t="s">
        <v>139</v>
      </c>
      <c r="G21" s="61" t="s">
        <v>140</v>
      </c>
      <c r="H21" s="62">
        <v>0</v>
      </c>
      <c r="I21" s="62">
        <v>214</v>
      </c>
      <c r="J21" s="61" t="s">
        <v>175</v>
      </c>
      <c r="K21" s="61" t="s">
        <v>176</v>
      </c>
      <c r="L21" s="63">
        <v>46163</v>
      </c>
      <c r="M21" s="63"/>
      <c r="N21" s="61" t="s">
        <v>144</v>
      </c>
      <c r="O21" s="61" t="s">
        <v>64</v>
      </c>
    </row>
    <row r="22" spans="1:15" ht="50" x14ac:dyDescent="0.25">
      <c r="A22" s="60" t="str">
        <f>HYPERLINK("#'x-" &amp; factor_list_table[[#This Row],[Series Number]] &amp; "'!A1", "x-" &amp; factor_list_table[[#This Row],[Series Number]])</f>
        <v>x-215</v>
      </c>
      <c r="B22" s="61" t="s">
        <v>31</v>
      </c>
      <c r="C22" s="62">
        <v>2015</v>
      </c>
      <c r="D22" s="61" t="s">
        <v>137</v>
      </c>
      <c r="E22" s="61" t="s">
        <v>174</v>
      </c>
      <c r="F22" s="61" t="s">
        <v>145</v>
      </c>
      <c r="G22" s="61" t="s">
        <v>140</v>
      </c>
      <c r="H22" s="62">
        <v>0</v>
      </c>
      <c r="I22" s="62">
        <v>215</v>
      </c>
      <c r="J22" s="61" t="s">
        <v>177</v>
      </c>
      <c r="K22" s="61" t="s">
        <v>178</v>
      </c>
      <c r="L22" s="63">
        <v>46163</v>
      </c>
      <c r="M22" s="63"/>
      <c r="N22" s="61" t="s">
        <v>144</v>
      </c>
      <c r="O22" s="61" t="s">
        <v>64</v>
      </c>
    </row>
    <row r="23" spans="1:15" ht="25" x14ac:dyDescent="0.25">
      <c r="A23" s="60" t="str">
        <f>HYPERLINK("#'x-" &amp; factor_list_table[[#This Row],[Series Number]] &amp; "'!A1", "x-" &amp; factor_list_table[[#This Row],[Series Number]])</f>
        <v>x-220</v>
      </c>
      <c r="B23" s="61" t="s">
        <v>32</v>
      </c>
      <c r="C23" s="62">
        <v>2015</v>
      </c>
      <c r="D23" s="61" t="s">
        <v>179</v>
      </c>
      <c r="E23" s="61" t="s">
        <v>180</v>
      </c>
      <c r="F23" s="61" t="s">
        <v>139</v>
      </c>
      <c r="G23" s="61" t="s">
        <v>140</v>
      </c>
      <c r="H23" s="62">
        <v>0</v>
      </c>
      <c r="I23" s="62">
        <v>220</v>
      </c>
      <c r="J23" s="61" t="s">
        <v>181</v>
      </c>
      <c r="K23" s="61" t="s">
        <v>182</v>
      </c>
      <c r="L23" s="63">
        <v>45106</v>
      </c>
      <c r="M23" s="63">
        <v>45014</v>
      </c>
      <c r="N23" s="61" t="s">
        <v>144</v>
      </c>
      <c r="O23" s="61" t="s">
        <v>65</v>
      </c>
    </row>
    <row r="24" spans="1:15" ht="25" x14ac:dyDescent="0.25">
      <c r="A24" s="60" t="str">
        <f>HYPERLINK("#'x-" &amp; factor_list_table[[#This Row],[Series Number]] &amp; "'!A1", "x-" &amp; factor_list_table[[#This Row],[Series Number]])</f>
        <v>x-221</v>
      </c>
      <c r="B24" s="61" t="s">
        <v>32</v>
      </c>
      <c r="C24" s="62">
        <v>2015</v>
      </c>
      <c r="D24" s="61" t="s">
        <v>179</v>
      </c>
      <c r="E24" s="61" t="s">
        <v>180</v>
      </c>
      <c r="F24" s="61" t="s">
        <v>145</v>
      </c>
      <c r="G24" s="61" t="s">
        <v>140</v>
      </c>
      <c r="H24" s="62">
        <v>0</v>
      </c>
      <c r="I24" s="62">
        <v>221</v>
      </c>
      <c r="J24" s="61" t="s">
        <v>183</v>
      </c>
      <c r="K24" s="61" t="s">
        <v>184</v>
      </c>
      <c r="L24" s="63">
        <v>45106</v>
      </c>
      <c r="M24" s="63">
        <v>45014</v>
      </c>
      <c r="N24" s="61" t="s">
        <v>144</v>
      </c>
      <c r="O24" s="61" t="s">
        <v>65</v>
      </c>
    </row>
    <row r="25" spans="1:15" ht="50" x14ac:dyDescent="0.25">
      <c r="A25" s="60" t="str">
        <f>HYPERLINK("#'x-" &amp; factor_list_table[[#This Row],[Series Number]] &amp; "'!A1", "x-" &amp; factor_list_table[[#This Row],[Series Number]])</f>
        <v>x-301</v>
      </c>
      <c r="B25" s="61" t="s">
        <v>31</v>
      </c>
      <c r="C25" s="62">
        <v>1992</v>
      </c>
      <c r="D25" s="61" t="s">
        <v>185</v>
      </c>
      <c r="E25" s="61" t="s">
        <v>186</v>
      </c>
      <c r="F25" s="61" t="s">
        <v>139</v>
      </c>
      <c r="G25" s="61" t="s">
        <v>140</v>
      </c>
      <c r="H25" s="62">
        <v>2</v>
      </c>
      <c r="I25" s="62">
        <v>301</v>
      </c>
      <c r="J25" s="61" t="s">
        <v>187</v>
      </c>
      <c r="K25" s="61" t="s">
        <v>188</v>
      </c>
      <c r="L25" s="63">
        <v>46163</v>
      </c>
      <c r="M25" s="63"/>
      <c r="N25" s="61" t="s">
        <v>189</v>
      </c>
      <c r="O25" s="61" t="s">
        <v>64</v>
      </c>
    </row>
    <row r="26" spans="1:15" ht="50" x14ac:dyDescent="0.25">
      <c r="A26" s="60" t="str">
        <f>HYPERLINK("#'x-" &amp; factor_list_table[[#This Row],[Series Number]] &amp; "'!A1", "x-" &amp; factor_list_table[[#This Row],[Series Number]])</f>
        <v>x-302</v>
      </c>
      <c r="B26" s="61" t="s">
        <v>31</v>
      </c>
      <c r="C26" s="62">
        <v>1992</v>
      </c>
      <c r="D26" s="61" t="s">
        <v>185</v>
      </c>
      <c r="E26" s="61" t="s">
        <v>186</v>
      </c>
      <c r="F26" s="61" t="s">
        <v>145</v>
      </c>
      <c r="G26" s="61" t="s">
        <v>140</v>
      </c>
      <c r="H26" s="62">
        <v>2</v>
      </c>
      <c r="I26" s="62">
        <v>302</v>
      </c>
      <c r="J26" s="61" t="s">
        <v>190</v>
      </c>
      <c r="K26" s="61" t="s">
        <v>191</v>
      </c>
      <c r="L26" s="63">
        <v>46163</v>
      </c>
      <c r="M26" s="63"/>
      <c r="N26" s="61" t="s">
        <v>144</v>
      </c>
      <c r="O26" s="61" t="s">
        <v>64</v>
      </c>
    </row>
    <row r="27" spans="1:15" ht="50" x14ac:dyDescent="0.25">
      <c r="A27" s="60" t="str">
        <f>HYPERLINK("#'x-" &amp; factor_list_table[[#This Row],[Series Number]] &amp; "'!A1", "x-" &amp; factor_list_table[[#This Row],[Series Number]])</f>
        <v>x-303</v>
      </c>
      <c r="B27" s="61" t="s">
        <v>31</v>
      </c>
      <c r="C27" s="62">
        <v>1992</v>
      </c>
      <c r="D27" s="61" t="s">
        <v>185</v>
      </c>
      <c r="E27" s="61" t="s">
        <v>192</v>
      </c>
      <c r="F27" s="61" t="s">
        <v>139</v>
      </c>
      <c r="G27" s="61" t="s">
        <v>140</v>
      </c>
      <c r="H27" s="62">
        <v>2</v>
      </c>
      <c r="I27" s="62">
        <v>303</v>
      </c>
      <c r="J27" s="61" t="s">
        <v>193</v>
      </c>
      <c r="K27" s="61" t="s">
        <v>194</v>
      </c>
      <c r="L27" s="63">
        <v>46163</v>
      </c>
      <c r="M27" s="63"/>
      <c r="N27" s="61" t="s">
        <v>144</v>
      </c>
      <c r="O27" s="61" t="s">
        <v>64</v>
      </c>
    </row>
    <row r="28" spans="1:15" ht="50" x14ac:dyDescent="0.25">
      <c r="A28" s="60" t="str">
        <f>HYPERLINK("#'x-" &amp; factor_list_table[[#This Row],[Series Number]] &amp; "'!A1", "x-" &amp; factor_list_table[[#This Row],[Series Number]])</f>
        <v>x-304</v>
      </c>
      <c r="B28" s="61" t="s">
        <v>31</v>
      </c>
      <c r="C28" s="62">
        <v>1992</v>
      </c>
      <c r="D28" s="61" t="s">
        <v>185</v>
      </c>
      <c r="E28" s="61" t="s">
        <v>192</v>
      </c>
      <c r="F28" s="61" t="s">
        <v>145</v>
      </c>
      <c r="G28" s="61" t="s">
        <v>140</v>
      </c>
      <c r="H28" s="62">
        <v>2</v>
      </c>
      <c r="I28" s="62">
        <v>304</v>
      </c>
      <c r="J28" s="61" t="s">
        <v>195</v>
      </c>
      <c r="K28" s="61" t="s">
        <v>196</v>
      </c>
      <c r="L28" s="63">
        <v>46163</v>
      </c>
      <c r="M28" s="63"/>
      <c r="N28" s="61" t="s">
        <v>144</v>
      </c>
      <c r="O28" s="61" t="s">
        <v>64</v>
      </c>
    </row>
    <row r="29" spans="1:15" ht="50" x14ac:dyDescent="0.25">
      <c r="A29" s="60" t="str">
        <f>HYPERLINK("#'x-" &amp; factor_list_table[[#This Row],[Series Number]] &amp; "'!A1", "x-" &amp; factor_list_table[[#This Row],[Series Number]])</f>
        <v>x-305</v>
      </c>
      <c r="B29" s="61" t="s">
        <v>31</v>
      </c>
      <c r="C29" s="62">
        <v>2007</v>
      </c>
      <c r="D29" s="61" t="s">
        <v>185</v>
      </c>
      <c r="E29" s="61" t="s">
        <v>186</v>
      </c>
      <c r="F29" s="61" t="s">
        <v>139</v>
      </c>
      <c r="G29" s="61" t="s">
        <v>140</v>
      </c>
      <c r="H29" s="62">
        <v>1</v>
      </c>
      <c r="I29" s="62">
        <v>305</v>
      </c>
      <c r="J29" s="61" t="s">
        <v>197</v>
      </c>
      <c r="K29" s="61" t="s">
        <v>188</v>
      </c>
      <c r="L29" s="63">
        <v>46163</v>
      </c>
      <c r="M29" s="63"/>
      <c r="N29" s="61" t="s">
        <v>144</v>
      </c>
      <c r="O29" s="61" t="s">
        <v>64</v>
      </c>
    </row>
    <row r="30" spans="1:15" ht="50" x14ac:dyDescent="0.25">
      <c r="A30" s="60" t="str">
        <f>HYPERLINK("#'x-" &amp; factor_list_table[[#This Row],[Series Number]] &amp; "'!A1", "x-" &amp; factor_list_table[[#This Row],[Series Number]])</f>
        <v>x-306</v>
      </c>
      <c r="B30" s="61" t="s">
        <v>31</v>
      </c>
      <c r="C30" s="62">
        <v>2007</v>
      </c>
      <c r="D30" s="61" t="s">
        <v>185</v>
      </c>
      <c r="E30" s="61" t="s">
        <v>186</v>
      </c>
      <c r="F30" s="61" t="s">
        <v>145</v>
      </c>
      <c r="G30" s="61" t="s">
        <v>140</v>
      </c>
      <c r="H30" s="62">
        <v>1</v>
      </c>
      <c r="I30" s="62">
        <v>306</v>
      </c>
      <c r="J30" s="61" t="s">
        <v>198</v>
      </c>
      <c r="K30" s="61" t="s">
        <v>191</v>
      </c>
      <c r="L30" s="63">
        <v>46163</v>
      </c>
      <c r="M30" s="63"/>
      <c r="N30" s="61" t="s">
        <v>144</v>
      </c>
      <c r="O30" s="61" t="s">
        <v>64</v>
      </c>
    </row>
    <row r="31" spans="1:15" ht="50" x14ac:dyDescent="0.25">
      <c r="A31" s="60" t="str">
        <f>HYPERLINK("#'x-" &amp; factor_list_table[[#This Row],[Series Number]] &amp; "'!A1", "x-" &amp; factor_list_table[[#This Row],[Series Number]])</f>
        <v>x-307</v>
      </c>
      <c r="B31" s="61" t="s">
        <v>31</v>
      </c>
      <c r="C31" s="62">
        <v>2007</v>
      </c>
      <c r="D31" s="61" t="s">
        <v>185</v>
      </c>
      <c r="E31" s="61" t="s">
        <v>192</v>
      </c>
      <c r="F31" s="61" t="s">
        <v>139</v>
      </c>
      <c r="G31" s="61" t="s">
        <v>140</v>
      </c>
      <c r="H31" s="62">
        <v>1</v>
      </c>
      <c r="I31" s="62">
        <v>307</v>
      </c>
      <c r="J31" s="61" t="s">
        <v>199</v>
      </c>
      <c r="K31" s="61" t="s">
        <v>194</v>
      </c>
      <c r="L31" s="63">
        <v>46163</v>
      </c>
      <c r="M31" s="63"/>
      <c r="N31" s="61" t="s">
        <v>144</v>
      </c>
      <c r="O31" s="61" t="s">
        <v>64</v>
      </c>
    </row>
    <row r="32" spans="1:15" ht="50" x14ac:dyDescent="0.25">
      <c r="A32" s="60" t="str">
        <f>HYPERLINK("#'x-" &amp; factor_list_table[[#This Row],[Series Number]] &amp; "'!A1", "x-" &amp; factor_list_table[[#This Row],[Series Number]])</f>
        <v>x-308</v>
      </c>
      <c r="B32" s="61" t="s">
        <v>31</v>
      </c>
      <c r="C32" s="62">
        <v>2007</v>
      </c>
      <c r="D32" s="61" t="s">
        <v>185</v>
      </c>
      <c r="E32" s="61" t="s">
        <v>192</v>
      </c>
      <c r="F32" s="61" t="s">
        <v>145</v>
      </c>
      <c r="G32" s="61" t="s">
        <v>140</v>
      </c>
      <c r="H32" s="62">
        <v>1</v>
      </c>
      <c r="I32" s="62">
        <v>308</v>
      </c>
      <c r="J32" s="61" t="s">
        <v>200</v>
      </c>
      <c r="K32" s="61" t="s">
        <v>196</v>
      </c>
      <c r="L32" s="63">
        <v>46163</v>
      </c>
      <c r="M32" s="63"/>
      <c r="N32" s="61" t="s">
        <v>144</v>
      </c>
      <c r="O32" s="61" t="s">
        <v>64</v>
      </c>
    </row>
    <row r="33" spans="1:15" ht="50" x14ac:dyDescent="0.25">
      <c r="A33" s="60" t="str">
        <f>HYPERLINK("#'x-" &amp; factor_list_table[[#This Row],[Series Number]] &amp; "'!A1", "x-" &amp; factor_list_table[[#This Row],[Series Number]])</f>
        <v>x-309</v>
      </c>
      <c r="B33" s="61" t="s">
        <v>31</v>
      </c>
      <c r="C33" s="62">
        <v>2015</v>
      </c>
      <c r="D33" s="61" t="s">
        <v>185</v>
      </c>
      <c r="E33" s="61" t="s">
        <v>186</v>
      </c>
      <c r="F33" s="61" t="s">
        <v>139</v>
      </c>
      <c r="G33" s="61" t="s">
        <v>140</v>
      </c>
      <c r="H33" s="62">
        <v>0</v>
      </c>
      <c r="I33" s="62">
        <v>309</v>
      </c>
      <c r="J33" s="61" t="s">
        <v>201</v>
      </c>
      <c r="K33" s="61" t="s">
        <v>143</v>
      </c>
      <c r="L33" s="63">
        <v>46163</v>
      </c>
      <c r="M33" s="63"/>
      <c r="N33" s="61" t="s">
        <v>144</v>
      </c>
      <c r="O33" s="61" t="s">
        <v>64</v>
      </c>
    </row>
    <row r="34" spans="1:15" ht="50" x14ac:dyDescent="0.25">
      <c r="A34" s="60" t="str">
        <f>HYPERLINK("#'x-" &amp; factor_list_table[[#This Row],[Series Number]] &amp; "'!A1", "x-" &amp; factor_list_table[[#This Row],[Series Number]])</f>
        <v>x-310</v>
      </c>
      <c r="B34" s="61" t="s">
        <v>31</v>
      </c>
      <c r="C34" s="62">
        <v>2015</v>
      </c>
      <c r="D34" s="61" t="s">
        <v>185</v>
      </c>
      <c r="E34" s="61" t="s">
        <v>186</v>
      </c>
      <c r="F34" s="61" t="s">
        <v>145</v>
      </c>
      <c r="G34" s="61" t="s">
        <v>140</v>
      </c>
      <c r="H34" s="62">
        <v>0</v>
      </c>
      <c r="I34" s="62">
        <v>310</v>
      </c>
      <c r="J34" s="61" t="s">
        <v>202</v>
      </c>
      <c r="K34" s="61" t="s">
        <v>147</v>
      </c>
      <c r="L34" s="63">
        <v>46163</v>
      </c>
      <c r="M34" s="63"/>
      <c r="N34" s="61" t="s">
        <v>144</v>
      </c>
      <c r="O34" s="61" t="s">
        <v>64</v>
      </c>
    </row>
    <row r="35" spans="1:15" ht="50" x14ac:dyDescent="0.25">
      <c r="A35" s="60" t="str">
        <f>HYPERLINK("#'x-" &amp; factor_list_table[[#This Row],[Series Number]] &amp; "'!A1", "x-" &amp; factor_list_table[[#This Row],[Series Number]])</f>
        <v>x-311</v>
      </c>
      <c r="B35" s="61" t="s">
        <v>31</v>
      </c>
      <c r="C35" s="62">
        <v>2015</v>
      </c>
      <c r="D35" s="61" t="s">
        <v>185</v>
      </c>
      <c r="E35" s="61" t="s">
        <v>192</v>
      </c>
      <c r="F35" s="61" t="s">
        <v>139</v>
      </c>
      <c r="G35" s="61" t="s">
        <v>140</v>
      </c>
      <c r="H35" s="62">
        <v>0</v>
      </c>
      <c r="I35" s="62">
        <v>311</v>
      </c>
      <c r="J35" s="61" t="s">
        <v>203</v>
      </c>
      <c r="K35" s="61" t="s">
        <v>156</v>
      </c>
      <c r="L35" s="63">
        <v>46163</v>
      </c>
      <c r="M35" s="63"/>
      <c r="N35" s="61" t="s">
        <v>144</v>
      </c>
      <c r="O35" s="61" t="s">
        <v>64</v>
      </c>
    </row>
    <row r="36" spans="1:15" ht="50" x14ac:dyDescent="0.25">
      <c r="A36" s="60" t="str">
        <f>HYPERLINK("#'x-" &amp; factor_list_table[[#This Row],[Series Number]] &amp; "'!A1", "x-" &amp; factor_list_table[[#This Row],[Series Number]])</f>
        <v>x-312</v>
      </c>
      <c r="B36" s="61" t="s">
        <v>31</v>
      </c>
      <c r="C36" s="62">
        <v>2015</v>
      </c>
      <c r="D36" s="61" t="s">
        <v>185</v>
      </c>
      <c r="E36" s="61" t="s">
        <v>192</v>
      </c>
      <c r="F36" s="61" t="s">
        <v>145</v>
      </c>
      <c r="G36" s="61" t="s">
        <v>140</v>
      </c>
      <c r="H36" s="62">
        <v>0</v>
      </c>
      <c r="I36" s="62">
        <v>312</v>
      </c>
      <c r="J36" s="61" t="s">
        <v>204</v>
      </c>
      <c r="K36" s="61" t="s">
        <v>158</v>
      </c>
      <c r="L36" s="63">
        <v>46163</v>
      </c>
      <c r="M36" s="63"/>
      <c r="N36" s="61" t="s">
        <v>144</v>
      </c>
      <c r="O36" s="61" t="s">
        <v>64</v>
      </c>
    </row>
    <row r="37" spans="1:15" ht="50" x14ac:dyDescent="0.25">
      <c r="A37" s="60" t="str">
        <f>HYPERLINK("#'x-" &amp; factor_list_table[[#This Row],[Series Number]] &amp; "'!A1", "x-" &amp; factor_list_table[[#This Row],[Series Number]])</f>
        <v>x-313</v>
      </c>
      <c r="B37" s="61" t="s">
        <v>31</v>
      </c>
      <c r="C37" s="62">
        <v>1992</v>
      </c>
      <c r="D37" s="61" t="s">
        <v>205</v>
      </c>
      <c r="E37" s="61" t="s">
        <v>206</v>
      </c>
      <c r="F37" s="61" t="s">
        <v>207</v>
      </c>
      <c r="G37" s="61" t="s">
        <v>140</v>
      </c>
      <c r="H37" s="62">
        <v>2</v>
      </c>
      <c r="I37" s="62">
        <v>313</v>
      </c>
      <c r="J37" s="61" t="s">
        <v>208</v>
      </c>
      <c r="K37" s="61" t="s">
        <v>209</v>
      </c>
      <c r="L37" s="63">
        <v>46163</v>
      </c>
      <c r="M37" s="63"/>
      <c r="N37" s="61" t="s">
        <v>144</v>
      </c>
      <c r="O37" s="61" t="s">
        <v>64</v>
      </c>
    </row>
    <row r="38" spans="1:15" ht="50" x14ac:dyDescent="0.25">
      <c r="A38" s="60" t="str">
        <f>HYPERLINK("#'x-" &amp; factor_list_table[[#This Row],[Series Number]] &amp; "'!A1", "x-" &amp; factor_list_table[[#This Row],[Series Number]])</f>
        <v>x-314</v>
      </c>
      <c r="B38" s="61" t="s">
        <v>31</v>
      </c>
      <c r="C38" s="62">
        <v>2007</v>
      </c>
      <c r="D38" s="61" t="s">
        <v>205</v>
      </c>
      <c r="E38" s="61" t="s">
        <v>206</v>
      </c>
      <c r="F38" s="61" t="s">
        <v>207</v>
      </c>
      <c r="G38" s="61" t="s">
        <v>140</v>
      </c>
      <c r="H38" s="62">
        <v>1</v>
      </c>
      <c r="I38" s="62">
        <v>314</v>
      </c>
      <c r="J38" s="61" t="s">
        <v>210</v>
      </c>
      <c r="K38" s="61" t="s">
        <v>209</v>
      </c>
      <c r="L38" s="63">
        <v>46163</v>
      </c>
      <c r="M38" s="63"/>
      <c r="N38" s="61" t="s">
        <v>144</v>
      </c>
      <c r="O38" s="61" t="s">
        <v>64</v>
      </c>
    </row>
    <row r="39" spans="1:15" ht="50" x14ac:dyDescent="0.25">
      <c r="A39" s="60" t="str">
        <f>HYPERLINK("#'x-" &amp; factor_list_table[[#This Row],[Series Number]] &amp; "'!A1", "x-" &amp; factor_list_table[[#This Row],[Series Number]])</f>
        <v>x-315</v>
      </c>
      <c r="B39" s="61" t="s">
        <v>31</v>
      </c>
      <c r="C39" s="62">
        <v>2007</v>
      </c>
      <c r="D39" s="61" t="s">
        <v>205</v>
      </c>
      <c r="E39" s="61" t="s">
        <v>211</v>
      </c>
      <c r="F39" s="61" t="s">
        <v>207</v>
      </c>
      <c r="G39" s="61" t="s">
        <v>140</v>
      </c>
      <c r="H39" s="62">
        <v>1</v>
      </c>
      <c r="I39" s="62">
        <v>315</v>
      </c>
      <c r="J39" s="61" t="s">
        <v>212</v>
      </c>
      <c r="K39" s="61" t="s">
        <v>213</v>
      </c>
      <c r="L39" s="63">
        <v>46163</v>
      </c>
      <c r="M39" s="63"/>
      <c r="N39" s="61" t="s">
        <v>144</v>
      </c>
      <c r="O39" s="61" t="s">
        <v>64</v>
      </c>
    </row>
    <row r="40" spans="1:15" ht="50" x14ac:dyDescent="0.25">
      <c r="A40" s="60" t="str">
        <f>HYPERLINK("#'x-" &amp; factor_list_table[[#This Row],[Series Number]] &amp; "'!A1", "x-" &amp; factor_list_table[[#This Row],[Series Number]])</f>
        <v>x-316</v>
      </c>
      <c r="B40" s="61" t="s">
        <v>31</v>
      </c>
      <c r="C40" s="62">
        <v>2015</v>
      </c>
      <c r="D40" s="61" t="s">
        <v>205</v>
      </c>
      <c r="E40" s="61" t="s">
        <v>214</v>
      </c>
      <c r="F40" s="61" t="s">
        <v>145</v>
      </c>
      <c r="G40" s="61" t="s">
        <v>140</v>
      </c>
      <c r="H40" s="62">
        <v>0</v>
      </c>
      <c r="I40" s="62">
        <v>316</v>
      </c>
      <c r="J40" s="61" t="s">
        <v>215</v>
      </c>
      <c r="K40" s="61" t="s">
        <v>216</v>
      </c>
      <c r="L40" s="63">
        <v>46163</v>
      </c>
      <c r="M40" s="63"/>
      <c r="N40" s="61" t="s">
        <v>144</v>
      </c>
      <c r="O40" s="61" t="s">
        <v>64</v>
      </c>
    </row>
    <row r="41" spans="1:15" ht="50" x14ac:dyDescent="0.25">
      <c r="A41" s="60" t="str">
        <f>HYPERLINK("#'x-" &amp; factor_list_table[[#This Row],[Series Number]] &amp; "'!A1", "x-" &amp; factor_list_table[[#This Row],[Series Number]])</f>
        <v>x-317</v>
      </c>
      <c r="B41" s="61" t="s">
        <v>31</v>
      </c>
      <c r="C41" s="62">
        <v>2015</v>
      </c>
      <c r="D41" s="61" t="s">
        <v>205</v>
      </c>
      <c r="E41" s="61" t="s">
        <v>217</v>
      </c>
      <c r="F41" s="61" t="s">
        <v>139</v>
      </c>
      <c r="G41" s="61" t="s">
        <v>140</v>
      </c>
      <c r="H41" s="62">
        <v>0</v>
      </c>
      <c r="I41" s="62">
        <v>317</v>
      </c>
      <c r="J41" s="61" t="s">
        <v>218</v>
      </c>
      <c r="K41" s="61" t="s">
        <v>219</v>
      </c>
      <c r="L41" s="63">
        <v>46163</v>
      </c>
      <c r="M41" s="63"/>
      <c r="N41" s="61" t="s">
        <v>144</v>
      </c>
      <c r="O41" s="61" t="s">
        <v>64</v>
      </c>
    </row>
    <row r="42" spans="1:15" ht="50" x14ac:dyDescent="0.25">
      <c r="A42" s="60" t="str">
        <f>HYPERLINK("#'x-" &amp; factor_list_table[[#This Row],[Series Number]] &amp; "'!A1", "x-" &amp; factor_list_table[[#This Row],[Series Number]])</f>
        <v>x-318</v>
      </c>
      <c r="B42" s="61" t="s">
        <v>31</v>
      </c>
      <c r="C42" s="62">
        <v>1992</v>
      </c>
      <c r="D42" s="61" t="s">
        <v>220</v>
      </c>
      <c r="E42" s="61" t="s">
        <v>221</v>
      </c>
      <c r="F42" s="61" t="s">
        <v>222</v>
      </c>
      <c r="G42" s="61" t="s">
        <v>223</v>
      </c>
      <c r="H42" s="62">
        <v>2</v>
      </c>
      <c r="I42" s="62">
        <v>318</v>
      </c>
      <c r="J42" s="61" t="s">
        <v>224</v>
      </c>
      <c r="K42" s="61" t="s">
        <v>225</v>
      </c>
      <c r="L42" s="63">
        <v>46163</v>
      </c>
      <c r="M42" s="63"/>
      <c r="N42" s="61" t="s">
        <v>144</v>
      </c>
      <c r="O42" s="61" t="s">
        <v>64</v>
      </c>
    </row>
    <row r="43" spans="1:15" ht="50" x14ac:dyDescent="0.25">
      <c r="A43" s="60" t="str">
        <f>HYPERLINK("#'x-" &amp; factor_list_table[[#This Row],[Series Number]] &amp; "'!A1", "x-" &amp; factor_list_table[[#This Row],[Series Number]])</f>
        <v>x-319</v>
      </c>
      <c r="B43" s="61" t="s">
        <v>31</v>
      </c>
      <c r="C43" s="62">
        <v>1992</v>
      </c>
      <c r="D43" s="61" t="s">
        <v>220</v>
      </c>
      <c r="E43" s="61" t="s">
        <v>226</v>
      </c>
      <c r="F43" s="61" t="s">
        <v>222</v>
      </c>
      <c r="G43" s="61" t="s">
        <v>223</v>
      </c>
      <c r="H43" s="62">
        <v>2</v>
      </c>
      <c r="I43" s="62">
        <v>319</v>
      </c>
      <c r="J43" s="61" t="s">
        <v>227</v>
      </c>
      <c r="K43" s="61" t="s">
        <v>228</v>
      </c>
      <c r="L43" s="63">
        <v>46163</v>
      </c>
      <c r="M43" s="63"/>
      <c r="N43" s="61" t="s">
        <v>144</v>
      </c>
      <c r="O43" s="61" t="s">
        <v>64</v>
      </c>
    </row>
    <row r="44" spans="1:15" ht="50" x14ac:dyDescent="0.25">
      <c r="A44" s="60" t="str">
        <f>HYPERLINK("#'x-" &amp; factor_list_table[[#This Row],[Series Number]] &amp; "'!A1", "x-" &amp; factor_list_table[[#This Row],[Series Number]])</f>
        <v>x-320</v>
      </c>
      <c r="B44" s="61" t="s">
        <v>31</v>
      </c>
      <c r="C44" s="62">
        <v>1992</v>
      </c>
      <c r="D44" s="61" t="s">
        <v>220</v>
      </c>
      <c r="E44" s="61" t="s">
        <v>229</v>
      </c>
      <c r="F44" s="61" t="s">
        <v>222</v>
      </c>
      <c r="G44" s="61" t="s">
        <v>223</v>
      </c>
      <c r="H44" s="62">
        <v>2</v>
      </c>
      <c r="I44" s="62">
        <v>320</v>
      </c>
      <c r="J44" s="61" t="s">
        <v>230</v>
      </c>
      <c r="K44" s="61" t="s">
        <v>231</v>
      </c>
      <c r="L44" s="63">
        <v>46163</v>
      </c>
      <c r="M44" s="63"/>
      <c r="N44" s="61" t="s">
        <v>144</v>
      </c>
      <c r="O44" s="61" t="s">
        <v>64</v>
      </c>
    </row>
    <row r="45" spans="1:15" ht="50" x14ac:dyDescent="0.25">
      <c r="A45" s="60" t="str">
        <f>HYPERLINK("#'x-" &amp; factor_list_table[[#This Row],[Series Number]] &amp; "'!A1", "x-" &amp; factor_list_table[[#This Row],[Series Number]])</f>
        <v>x-321</v>
      </c>
      <c r="B45" s="61" t="s">
        <v>31</v>
      </c>
      <c r="C45" s="62">
        <v>2007</v>
      </c>
      <c r="D45" s="61" t="s">
        <v>220</v>
      </c>
      <c r="E45" s="61" t="s">
        <v>232</v>
      </c>
      <c r="F45" s="61" t="s">
        <v>222</v>
      </c>
      <c r="G45" s="61" t="s">
        <v>233</v>
      </c>
      <c r="H45" s="62">
        <v>1</v>
      </c>
      <c r="I45" s="62">
        <v>321</v>
      </c>
      <c r="J45" s="61" t="s">
        <v>234</v>
      </c>
      <c r="K45" s="61" t="s">
        <v>225</v>
      </c>
      <c r="L45" s="63">
        <v>46163</v>
      </c>
      <c r="M45" s="63"/>
      <c r="N45" s="61" t="s">
        <v>144</v>
      </c>
      <c r="O45" s="61" t="s">
        <v>64</v>
      </c>
    </row>
    <row r="46" spans="1:15" ht="50" x14ac:dyDescent="0.25">
      <c r="A46" s="60" t="str">
        <f>HYPERLINK("#'x-" &amp; factor_list_table[[#This Row],[Series Number]] &amp; "'!A1", "x-" &amp; factor_list_table[[#This Row],[Series Number]])</f>
        <v>x-322</v>
      </c>
      <c r="B46" s="61" t="s">
        <v>31</v>
      </c>
      <c r="C46" s="62">
        <v>2007</v>
      </c>
      <c r="D46" s="61" t="s">
        <v>220</v>
      </c>
      <c r="E46" s="61" t="s">
        <v>235</v>
      </c>
      <c r="F46" s="61" t="s">
        <v>222</v>
      </c>
      <c r="G46" s="61" t="s">
        <v>233</v>
      </c>
      <c r="H46" s="62">
        <v>1</v>
      </c>
      <c r="I46" s="62">
        <v>322</v>
      </c>
      <c r="J46" s="61" t="s">
        <v>236</v>
      </c>
      <c r="K46" s="61" t="s">
        <v>237</v>
      </c>
      <c r="L46" s="63">
        <v>46163</v>
      </c>
      <c r="M46" s="63"/>
      <c r="N46" s="61" t="s">
        <v>144</v>
      </c>
      <c r="O46" s="61" t="s">
        <v>64</v>
      </c>
    </row>
    <row r="47" spans="1:15" ht="50" x14ac:dyDescent="0.25">
      <c r="A47" s="60" t="str">
        <f>HYPERLINK("#'x-" &amp; factor_list_table[[#This Row],[Series Number]] &amp; "'!A1", "x-" &amp; factor_list_table[[#This Row],[Series Number]])</f>
        <v>x-323</v>
      </c>
      <c r="B47" s="61" t="s">
        <v>31</v>
      </c>
      <c r="C47" s="62">
        <v>2007</v>
      </c>
      <c r="D47" s="61" t="s">
        <v>220</v>
      </c>
      <c r="E47" s="61" t="s">
        <v>238</v>
      </c>
      <c r="F47" s="61" t="s">
        <v>222</v>
      </c>
      <c r="G47" s="61" t="s">
        <v>233</v>
      </c>
      <c r="H47" s="62">
        <v>1</v>
      </c>
      <c r="I47" s="62">
        <v>323</v>
      </c>
      <c r="J47" s="61" t="s">
        <v>239</v>
      </c>
      <c r="K47" s="61" t="s">
        <v>228</v>
      </c>
      <c r="L47" s="63">
        <v>46163</v>
      </c>
      <c r="M47" s="63"/>
      <c r="N47" s="61" t="s">
        <v>144</v>
      </c>
      <c r="O47" s="61" t="s">
        <v>64</v>
      </c>
    </row>
    <row r="48" spans="1:15" ht="50" x14ac:dyDescent="0.25">
      <c r="A48" s="60" t="str">
        <f>HYPERLINK("#'x-" &amp; factor_list_table[[#This Row],[Series Number]] &amp; "'!A1", "x-" &amp; factor_list_table[[#This Row],[Series Number]])</f>
        <v>x-324</v>
      </c>
      <c r="B48" s="61" t="s">
        <v>31</v>
      </c>
      <c r="C48" s="62">
        <v>2007</v>
      </c>
      <c r="D48" s="61" t="s">
        <v>220</v>
      </c>
      <c r="E48" s="61" t="s">
        <v>240</v>
      </c>
      <c r="F48" s="61" t="s">
        <v>222</v>
      </c>
      <c r="G48" s="61" t="s">
        <v>233</v>
      </c>
      <c r="H48" s="62">
        <v>1</v>
      </c>
      <c r="I48" s="62">
        <v>324</v>
      </c>
      <c r="J48" s="61" t="s">
        <v>241</v>
      </c>
      <c r="K48" s="61" t="s">
        <v>242</v>
      </c>
      <c r="L48" s="63">
        <v>46163</v>
      </c>
      <c r="M48" s="63"/>
      <c r="N48" s="61" t="s">
        <v>144</v>
      </c>
      <c r="O48" s="61" t="s">
        <v>64</v>
      </c>
    </row>
    <row r="49" spans="1:15" ht="50" x14ac:dyDescent="0.25">
      <c r="A49" s="60" t="str">
        <f>HYPERLINK("#'x-" &amp; factor_list_table[[#This Row],[Series Number]] &amp; "'!A1", "x-" &amp; factor_list_table[[#This Row],[Series Number]])</f>
        <v>x-325</v>
      </c>
      <c r="B49" s="61" t="s">
        <v>31</v>
      </c>
      <c r="C49" s="62">
        <v>2007</v>
      </c>
      <c r="D49" s="61" t="s">
        <v>220</v>
      </c>
      <c r="E49" s="61" t="s">
        <v>243</v>
      </c>
      <c r="F49" s="61" t="s">
        <v>222</v>
      </c>
      <c r="G49" s="61" t="s">
        <v>233</v>
      </c>
      <c r="H49" s="62">
        <v>1</v>
      </c>
      <c r="I49" s="62">
        <v>325</v>
      </c>
      <c r="J49" s="61" t="s">
        <v>244</v>
      </c>
      <c r="K49" s="61" t="s">
        <v>231</v>
      </c>
      <c r="L49" s="63">
        <v>46163</v>
      </c>
      <c r="M49" s="63"/>
      <c r="N49" s="61" t="s">
        <v>144</v>
      </c>
      <c r="O49" s="61" t="s">
        <v>64</v>
      </c>
    </row>
    <row r="50" spans="1:15" ht="50" x14ac:dyDescent="0.25">
      <c r="A50" s="60" t="str">
        <f>HYPERLINK("#'x-" &amp; factor_list_table[[#This Row],[Series Number]] &amp; "'!A1", "x-" &amp; factor_list_table[[#This Row],[Series Number]])</f>
        <v>x-326</v>
      </c>
      <c r="B50" s="61" t="s">
        <v>31</v>
      </c>
      <c r="C50" s="62">
        <v>2007</v>
      </c>
      <c r="D50" s="61" t="s">
        <v>220</v>
      </c>
      <c r="E50" s="61" t="s">
        <v>245</v>
      </c>
      <c r="F50" s="61" t="s">
        <v>222</v>
      </c>
      <c r="G50" s="61" t="s">
        <v>233</v>
      </c>
      <c r="H50" s="62">
        <v>1</v>
      </c>
      <c r="I50" s="62">
        <v>326</v>
      </c>
      <c r="J50" s="61" t="s">
        <v>246</v>
      </c>
      <c r="K50" s="61" t="s">
        <v>247</v>
      </c>
      <c r="L50" s="63">
        <v>46163</v>
      </c>
      <c r="M50" s="63"/>
      <c r="N50" s="61" t="s">
        <v>144</v>
      </c>
      <c r="O50" s="61" t="s">
        <v>64</v>
      </c>
    </row>
    <row r="51" spans="1:15" ht="50" x14ac:dyDescent="0.25">
      <c r="A51" s="60" t="str">
        <f>HYPERLINK("#'x-" &amp; factor_list_table[[#This Row],[Series Number]] &amp; "'!A1", "x-" &amp; factor_list_table[[#This Row],[Series Number]])</f>
        <v>x-327</v>
      </c>
      <c r="B51" s="61" t="s">
        <v>31</v>
      </c>
      <c r="C51" s="62">
        <v>2015</v>
      </c>
      <c r="D51" s="61" t="s">
        <v>220</v>
      </c>
      <c r="E51" s="61" t="s">
        <v>248</v>
      </c>
      <c r="F51" s="61" t="s">
        <v>222</v>
      </c>
      <c r="G51" s="61" t="s">
        <v>249</v>
      </c>
      <c r="H51" s="62">
        <v>0</v>
      </c>
      <c r="I51" s="62">
        <v>327</v>
      </c>
      <c r="J51" s="61" t="s">
        <v>250</v>
      </c>
      <c r="K51" s="61" t="s">
        <v>251</v>
      </c>
      <c r="L51" s="63">
        <v>46163</v>
      </c>
      <c r="M51" s="63"/>
      <c r="N51" s="61" t="s">
        <v>144</v>
      </c>
      <c r="O51" s="61" t="s">
        <v>64</v>
      </c>
    </row>
    <row r="52" spans="1:15" ht="50" x14ac:dyDescent="0.25">
      <c r="A52" s="60" t="str">
        <f>HYPERLINK("#'x-" &amp; factor_list_table[[#This Row],[Series Number]] &amp; "'!A1", "x-" &amp; factor_list_table[[#This Row],[Series Number]])</f>
        <v>x-328</v>
      </c>
      <c r="B52" s="61" t="s">
        <v>31</v>
      </c>
      <c r="C52" s="62">
        <v>2015</v>
      </c>
      <c r="D52" s="61" t="s">
        <v>220</v>
      </c>
      <c r="E52" s="61" t="s">
        <v>252</v>
      </c>
      <c r="F52" s="61" t="s">
        <v>222</v>
      </c>
      <c r="G52" s="61" t="s">
        <v>249</v>
      </c>
      <c r="H52" s="62">
        <v>0</v>
      </c>
      <c r="I52" s="62">
        <v>328</v>
      </c>
      <c r="J52" s="61" t="s">
        <v>253</v>
      </c>
      <c r="K52" s="61" t="s">
        <v>254</v>
      </c>
      <c r="L52" s="63">
        <v>46163</v>
      </c>
      <c r="M52" s="63"/>
      <c r="N52" s="61" t="s">
        <v>144</v>
      </c>
      <c r="O52" s="61" t="s">
        <v>64</v>
      </c>
    </row>
    <row r="53" spans="1:15" ht="37.5" x14ac:dyDescent="0.25">
      <c r="A53" s="60" t="str">
        <f>HYPERLINK("#'x-" &amp; factor_list_table[[#This Row],[Series Number]] &amp; "'!A1", "x-" &amp; factor_list_table[[#This Row],[Series Number]])</f>
        <v>x-401</v>
      </c>
      <c r="B53" s="61" t="s">
        <v>32</v>
      </c>
      <c r="C53" s="62">
        <v>2007</v>
      </c>
      <c r="D53" s="61" t="s">
        <v>255</v>
      </c>
      <c r="E53" s="61" t="s">
        <v>256</v>
      </c>
      <c r="F53" s="61" t="s">
        <v>222</v>
      </c>
      <c r="G53" s="61" t="s">
        <v>233</v>
      </c>
      <c r="H53" s="62">
        <v>1</v>
      </c>
      <c r="I53" s="62">
        <v>401</v>
      </c>
      <c r="J53" s="61" t="s">
        <v>257</v>
      </c>
      <c r="K53" s="61" t="s">
        <v>258</v>
      </c>
      <c r="L53" s="63">
        <v>45106</v>
      </c>
      <c r="M53" s="63">
        <v>45106</v>
      </c>
      <c r="N53" s="61" t="s">
        <v>144</v>
      </c>
      <c r="O53" s="61" t="s">
        <v>65</v>
      </c>
    </row>
    <row r="54" spans="1:15" ht="25" x14ac:dyDescent="0.25">
      <c r="A54" s="60" t="str">
        <f>HYPERLINK("#'x-" &amp; factor_list_table[[#This Row],[Series Number]] &amp; "'!A1", "x-" &amp; factor_list_table[[#This Row],[Series Number]])</f>
        <v>x-402</v>
      </c>
      <c r="B54" s="61" t="s">
        <v>32</v>
      </c>
      <c r="C54" s="62">
        <v>2015</v>
      </c>
      <c r="D54" s="61" t="s">
        <v>255</v>
      </c>
      <c r="E54" s="61" t="s">
        <v>259</v>
      </c>
      <c r="F54" s="61" t="s">
        <v>222</v>
      </c>
      <c r="G54" s="61" t="s">
        <v>260</v>
      </c>
      <c r="H54" s="62">
        <v>0</v>
      </c>
      <c r="I54" s="62">
        <v>402</v>
      </c>
      <c r="J54" s="61" t="s">
        <v>261</v>
      </c>
      <c r="K54" s="61" t="s">
        <v>258</v>
      </c>
      <c r="L54" s="63">
        <v>45106</v>
      </c>
      <c r="M54" s="63">
        <v>45106</v>
      </c>
      <c r="N54" s="61" t="s">
        <v>144</v>
      </c>
      <c r="O54" s="61" t="s">
        <v>65</v>
      </c>
    </row>
    <row r="55" spans="1:15" ht="50" x14ac:dyDescent="0.25">
      <c r="A55" s="60" t="str">
        <f>HYPERLINK("#'x-" &amp; factor_list_table[[#This Row],[Series Number]] &amp; "'!A1", "x-" &amp; factor_list_table[[#This Row],[Series Number]])</f>
        <v>x-403</v>
      </c>
      <c r="B55" s="61" t="s">
        <v>32</v>
      </c>
      <c r="C55" s="62">
        <v>2015</v>
      </c>
      <c r="D55" s="61" t="s">
        <v>255</v>
      </c>
      <c r="E55" s="61" t="s">
        <v>262</v>
      </c>
      <c r="F55" s="61" t="s">
        <v>222</v>
      </c>
      <c r="G55" s="61" t="s">
        <v>260</v>
      </c>
      <c r="H55" s="62">
        <v>0</v>
      </c>
      <c r="I55" s="62">
        <v>403</v>
      </c>
      <c r="J55" s="61" t="s">
        <v>263</v>
      </c>
      <c r="K55" s="61" t="s">
        <v>264</v>
      </c>
      <c r="L55" s="63">
        <v>45106</v>
      </c>
      <c r="M55" s="63">
        <v>45106</v>
      </c>
      <c r="N55" s="61" t="s">
        <v>144</v>
      </c>
      <c r="O55" s="61" t="s">
        <v>65</v>
      </c>
    </row>
    <row r="56" spans="1:15" ht="37.5" x14ac:dyDescent="0.25">
      <c r="A56" s="60" t="str">
        <f>HYPERLINK("#'x-" &amp; factor_list_table[[#This Row],[Series Number]] &amp; "'!A1", "x-" &amp; factor_list_table[[#This Row],[Series Number]])</f>
        <v>x-404</v>
      </c>
      <c r="B56" s="61" t="s">
        <v>32</v>
      </c>
      <c r="C56" s="62">
        <v>2015</v>
      </c>
      <c r="D56" s="61" t="s">
        <v>265</v>
      </c>
      <c r="E56" s="61" t="s">
        <v>266</v>
      </c>
      <c r="F56" s="61" t="s">
        <v>222</v>
      </c>
      <c r="G56" s="61" t="s">
        <v>267</v>
      </c>
      <c r="H56" s="62">
        <v>0</v>
      </c>
      <c r="I56" s="62">
        <v>404</v>
      </c>
      <c r="J56" s="61" t="s">
        <v>268</v>
      </c>
      <c r="K56" s="61" t="s">
        <v>258</v>
      </c>
      <c r="L56" s="63">
        <v>45106</v>
      </c>
      <c r="M56" s="63">
        <v>45106</v>
      </c>
      <c r="N56" s="61" t="s">
        <v>144</v>
      </c>
      <c r="O56" s="61" t="s">
        <v>65</v>
      </c>
    </row>
    <row r="57" spans="1:15" ht="37.5" x14ac:dyDescent="0.25">
      <c r="A57" s="60" t="str">
        <f>HYPERLINK("#'x-" &amp; factor_list_table[[#This Row],[Series Number]] &amp; "'!A1", "x-" &amp; factor_list_table[[#This Row],[Series Number]])</f>
        <v>x-405</v>
      </c>
      <c r="B57" s="61" t="s">
        <v>32</v>
      </c>
      <c r="C57" s="62">
        <v>2015</v>
      </c>
      <c r="D57" s="61" t="s">
        <v>265</v>
      </c>
      <c r="E57" s="61" t="s">
        <v>269</v>
      </c>
      <c r="F57" s="61" t="s">
        <v>222</v>
      </c>
      <c r="G57" s="61" t="s">
        <v>270</v>
      </c>
      <c r="H57" s="62">
        <v>0</v>
      </c>
      <c r="I57" s="62">
        <v>405</v>
      </c>
      <c r="J57" s="61" t="s">
        <v>271</v>
      </c>
      <c r="K57" s="61" t="s">
        <v>264</v>
      </c>
      <c r="L57" s="63">
        <v>45106</v>
      </c>
      <c r="M57" s="63">
        <v>45106</v>
      </c>
      <c r="N57" s="61" t="s">
        <v>144</v>
      </c>
      <c r="O57" s="61" t="s">
        <v>65</v>
      </c>
    </row>
    <row r="58" spans="1:15" ht="50" x14ac:dyDescent="0.25">
      <c r="A58" s="60" t="str">
        <f>HYPERLINK("#'x-" &amp; factor_list_table[[#This Row],[Series Number]] &amp; "'!A1", "x-" &amp; factor_list_table[[#This Row],[Series Number]])</f>
        <v>x-406</v>
      </c>
      <c r="B58" s="61" t="s">
        <v>32</v>
      </c>
      <c r="C58" s="62">
        <v>2015</v>
      </c>
      <c r="D58" s="61" t="s">
        <v>265</v>
      </c>
      <c r="E58" s="61" t="s">
        <v>272</v>
      </c>
      <c r="F58" s="61" t="s">
        <v>222</v>
      </c>
      <c r="G58" s="61" t="s">
        <v>273</v>
      </c>
      <c r="H58" s="62">
        <v>0</v>
      </c>
      <c r="I58" s="62">
        <v>406</v>
      </c>
      <c r="J58" s="61" t="s">
        <v>274</v>
      </c>
      <c r="K58" s="61" t="s">
        <v>275</v>
      </c>
      <c r="L58" s="63">
        <v>45106</v>
      </c>
      <c r="M58" s="63">
        <v>45106</v>
      </c>
      <c r="N58" s="61" t="s">
        <v>144</v>
      </c>
      <c r="O58" s="61" t="s">
        <v>65</v>
      </c>
    </row>
    <row r="59" spans="1:15" ht="50" x14ac:dyDescent="0.25">
      <c r="A59" s="60" t="str">
        <f>HYPERLINK("#'x-" &amp; factor_list_table[[#This Row],[Series Number]] &amp; "'!A1", "x-" &amp; factor_list_table[[#This Row],[Series Number]])</f>
        <v>x-407</v>
      </c>
      <c r="B59" s="61" t="s">
        <v>32</v>
      </c>
      <c r="C59" s="62">
        <v>2015</v>
      </c>
      <c r="D59" s="61" t="s">
        <v>265</v>
      </c>
      <c r="E59" s="61" t="s">
        <v>276</v>
      </c>
      <c r="F59" s="61" t="s">
        <v>222</v>
      </c>
      <c r="G59" s="61" t="s">
        <v>273</v>
      </c>
      <c r="H59" s="62">
        <v>0</v>
      </c>
      <c r="I59" s="62">
        <v>407</v>
      </c>
      <c r="J59" s="61" t="s">
        <v>277</v>
      </c>
      <c r="K59" s="61" t="s">
        <v>278</v>
      </c>
      <c r="L59" s="63">
        <v>45106</v>
      </c>
      <c r="M59" s="63">
        <v>45106</v>
      </c>
      <c r="N59" s="61" t="s">
        <v>144</v>
      </c>
      <c r="O59" s="61" t="s">
        <v>65</v>
      </c>
    </row>
    <row r="60" spans="1:15" ht="25" x14ac:dyDescent="0.25">
      <c r="A60" s="60" t="str">
        <f>HYPERLINK("#'x-" &amp; factor_list_table[[#This Row],[Series Number]] &amp; "'!A1", "x-" &amp; factor_list_table[[#This Row],[Series Number]])</f>
        <v>x-501</v>
      </c>
      <c r="B60" s="61" t="s">
        <v>32</v>
      </c>
      <c r="C60" s="62" t="s">
        <v>279</v>
      </c>
      <c r="D60" s="61" t="s">
        <v>280</v>
      </c>
      <c r="E60" s="61" t="s">
        <v>281</v>
      </c>
      <c r="F60" s="61" t="s">
        <v>222</v>
      </c>
      <c r="G60" s="61" t="s">
        <v>282</v>
      </c>
      <c r="H60" s="62" t="s">
        <v>141</v>
      </c>
      <c r="I60" s="62">
        <v>501</v>
      </c>
      <c r="J60" s="61" t="s">
        <v>283</v>
      </c>
      <c r="K60" s="61" t="s">
        <v>284</v>
      </c>
      <c r="L60" s="63">
        <v>45135</v>
      </c>
      <c r="M60" s="63">
        <v>45135</v>
      </c>
      <c r="N60" s="61" t="s">
        <v>144</v>
      </c>
      <c r="O60" s="61" t="s">
        <v>65</v>
      </c>
    </row>
    <row r="61" spans="1:15" ht="37.5" x14ac:dyDescent="0.25">
      <c r="A61" s="60" t="str">
        <f>HYPERLINK("#'x-" &amp; factor_list_table[[#This Row],[Series Number]] &amp; "'!A1", "x-" &amp; factor_list_table[[#This Row],[Series Number]])</f>
        <v>x-502</v>
      </c>
      <c r="B61" s="61" t="s">
        <v>32</v>
      </c>
      <c r="C61" s="62" t="s">
        <v>279</v>
      </c>
      <c r="D61" s="61" t="s">
        <v>280</v>
      </c>
      <c r="E61" s="61" t="s">
        <v>285</v>
      </c>
      <c r="F61" s="61" t="s">
        <v>222</v>
      </c>
      <c r="G61" s="61" t="s">
        <v>282</v>
      </c>
      <c r="H61" s="62" t="s">
        <v>141</v>
      </c>
      <c r="I61" s="62">
        <v>502</v>
      </c>
      <c r="J61" s="61" t="s">
        <v>286</v>
      </c>
      <c r="K61" s="61" t="s">
        <v>287</v>
      </c>
      <c r="L61" s="63">
        <v>45135</v>
      </c>
      <c r="M61" s="63">
        <v>45135</v>
      </c>
      <c r="N61" s="61" t="s">
        <v>144</v>
      </c>
      <c r="O61" s="61" t="s">
        <v>65</v>
      </c>
    </row>
    <row r="62" spans="1:15" ht="25" x14ac:dyDescent="0.25">
      <c r="A62" s="60" t="str">
        <f>HYPERLINK("#'x-" &amp; factor_list_table[[#This Row],[Series Number]] &amp; "'!A1", "x-" &amp; factor_list_table[[#This Row],[Series Number]])</f>
        <v>x-503</v>
      </c>
      <c r="B62" s="61" t="s">
        <v>32</v>
      </c>
      <c r="C62" s="62">
        <v>2015</v>
      </c>
      <c r="D62" s="61" t="s">
        <v>280</v>
      </c>
      <c r="E62" s="61" t="s">
        <v>288</v>
      </c>
      <c r="F62" s="61" t="s">
        <v>222</v>
      </c>
      <c r="G62" s="61" t="s">
        <v>282</v>
      </c>
      <c r="H62" s="62">
        <v>0</v>
      </c>
      <c r="I62" s="62">
        <v>503</v>
      </c>
      <c r="J62" s="61" t="s">
        <v>289</v>
      </c>
      <c r="K62" s="61" t="s">
        <v>284</v>
      </c>
      <c r="L62" s="63">
        <v>45135</v>
      </c>
      <c r="M62" s="63">
        <v>45135</v>
      </c>
      <c r="N62" s="61" t="s">
        <v>144</v>
      </c>
      <c r="O62" s="61" t="s">
        <v>65</v>
      </c>
    </row>
    <row r="63" spans="1:15" ht="25" x14ac:dyDescent="0.25">
      <c r="A63" s="60" t="str">
        <f>HYPERLINK("#'x-" &amp; factor_list_table[[#This Row],[Series Number]] &amp; "'!A1", "x-" &amp; factor_list_table[[#This Row],[Series Number]])</f>
        <v>x-504</v>
      </c>
      <c r="B63" s="61" t="s">
        <v>32</v>
      </c>
      <c r="C63" s="62">
        <v>2015</v>
      </c>
      <c r="D63" s="61" t="s">
        <v>280</v>
      </c>
      <c r="E63" s="61" t="s">
        <v>290</v>
      </c>
      <c r="F63" s="61" t="s">
        <v>222</v>
      </c>
      <c r="G63" s="61" t="s">
        <v>282</v>
      </c>
      <c r="H63" s="62">
        <v>0</v>
      </c>
      <c r="I63" s="62">
        <v>504</v>
      </c>
      <c r="J63" s="61" t="s">
        <v>291</v>
      </c>
      <c r="K63" s="61" t="s">
        <v>287</v>
      </c>
      <c r="L63" s="63">
        <v>45135</v>
      </c>
      <c r="M63" s="63">
        <v>45135</v>
      </c>
      <c r="N63" s="61" t="s">
        <v>144</v>
      </c>
      <c r="O63" s="61" t="s">
        <v>65</v>
      </c>
    </row>
    <row r="64" spans="1:15" ht="25" x14ac:dyDescent="0.25">
      <c r="A64" s="60" t="str">
        <f>HYPERLINK("#'x-" &amp; factor_list_table[[#This Row],[Series Number]] &amp; "'!A1", "x-" &amp; factor_list_table[[#This Row],[Series Number]])</f>
        <v>x-505</v>
      </c>
      <c r="B64" s="61" t="s">
        <v>32</v>
      </c>
      <c r="C64" s="62">
        <v>1992</v>
      </c>
      <c r="D64" s="61" t="s">
        <v>292</v>
      </c>
      <c r="E64" s="61" t="s">
        <v>293</v>
      </c>
      <c r="F64" s="61" t="s">
        <v>222</v>
      </c>
      <c r="G64" s="61" t="s">
        <v>294</v>
      </c>
      <c r="H64" s="62">
        <v>2</v>
      </c>
      <c r="I64" s="62">
        <v>505</v>
      </c>
      <c r="J64" s="61" t="s">
        <v>295</v>
      </c>
      <c r="K64" s="61" t="s">
        <v>284</v>
      </c>
      <c r="L64" s="63">
        <v>46163</v>
      </c>
      <c r="M64" s="63">
        <v>46163</v>
      </c>
      <c r="N64" s="61" t="s">
        <v>144</v>
      </c>
      <c r="O64" s="61" t="s">
        <v>64</v>
      </c>
    </row>
    <row r="65" spans="1:15" ht="50" x14ac:dyDescent="0.25">
      <c r="A65" s="60" t="str">
        <f>HYPERLINK("#'x-" &amp; factor_list_table[[#This Row],[Series Number]] &amp; "'!A1", "x-" &amp; factor_list_table[[#This Row],[Series Number]])</f>
        <v>x-506</v>
      </c>
      <c r="B65" s="61" t="s">
        <v>32</v>
      </c>
      <c r="C65" s="62" t="s">
        <v>296</v>
      </c>
      <c r="D65" s="61" t="s">
        <v>280</v>
      </c>
      <c r="E65" s="61" t="s">
        <v>297</v>
      </c>
      <c r="F65" s="61" t="s">
        <v>222</v>
      </c>
      <c r="G65" s="61" t="s">
        <v>94</v>
      </c>
      <c r="H65" s="62" t="s">
        <v>141</v>
      </c>
      <c r="I65" s="62">
        <v>506</v>
      </c>
      <c r="J65" s="61" t="s">
        <v>298</v>
      </c>
      <c r="K65" s="61" t="s">
        <v>161</v>
      </c>
      <c r="L65" s="63">
        <v>45135</v>
      </c>
      <c r="M65" s="63">
        <v>45135</v>
      </c>
      <c r="N65" s="61" t="s">
        <v>144</v>
      </c>
      <c r="O65" s="61" t="s">
        <v>65</v>
      </c>
    </row>
    <row r="66" spans="1:15" ht="25" x14ac:dyDescent="0.25">
      <c r="A66" s="60" t="str">
        <f>HYPERLINK("#'x-" &amp; factor_list_table[[#This Row],[Series Number]] &amp; "'!A1", "x-" &amp; factor_list_table[[#This Row],[Series Number]])</f>
        <v>x-603</v>
      </c>
      <c r="B66" s="61" t="s">
        <v>32</v>
      </c>
      <c r="C66" s="62">
        <v>1992</v>
      </c>
      <c r="D66" s="61" t="s">
        <v>299</v>
      </c>
      <c r="E66" s="61" t="s">
        <v>300</v>
      </c>
      <c r="F66" s="61" t="s">
        <v>301</v>
      </c>
      <c r="G66" s="61" t="s">
        <v>302</v>
      </c>
      <c r="H66" s="62">
        <v>2</v>
      </c>
      <c r="I66" s="62">
        <v>603</v>
      </c>
      <c r="J66" s="61" t="s">
        <v>303</v>
      </c>
      <c r="K66" s="61" t="s">
        <v>304</v>
      </c>
      <c r="L66" s="63">
        <v>45135</v>
      </c>
      <c r="M66" s="63">
        <v>45135</v>
      </c>
      <c r="N66" s="61" t="s">
        <v>144</v>
      </c>
      <c r="O66" s="61" t="s">
        <v>65</v>
      </c>
    </row>
    <row r="67" spans="1:15" ht="25" x14ac:dyDescent="0.25">
      <c r="A67" s="60" t="str">
        <f>HYPERLINK("#'x-" &amp; factor_list_table[[#This Row],[Series Number]] &amp; "'!A1", "x-" &amp; factor_list_table[[#This Row],[Series Number]])</f>
        <v>x-604</v>
      </c>
      <c r="B67" s="61" t="s">
        <v>32</v>
      </c>
      <c r="C67" s="62">
        <v>1992</v>
      </c>
      <c r="D67" s="61" t="s">
        <v>299</v>
      </c>
      <c r="E67" s="61" t="s">
        <v>305</v>
      </c>
      <c r="F67" s="61" t="s">
        <v>301</v>
      </c>
      <c r="G67" s="61" t="s">
        <v>302</v>
      </c>
      <c r="H67" s="62">
        <v>2</v>
      </c>
      <c r="I67" s="62">
        <v>604</v>
      </c>
      <c r="J67" s="61" t="s">
        <v>306</v>
      </c>
      <c r="K67" s="61" t="s">
        <v>307</v>
      </c>
      <c r="L67" s="63">
        <v>45135</v>
      </c>
      <c r="M67" s="63">
        <v>45135</v>
      </c>
      <c r="N67" s="61" t="s">
        <v>144</v>
      </c>
      <c r="O67" s="61" t="s">
        <v>65</v>
      </c>
    </row>
    <row r="68" spans="1:15" ht="25" x14ac:dyDescent="0.25">
      <c r="A68" s="60" t="str">
        <f>HYPERLINK("#'x-" &amp; factor_list_table[[#This Row],[Series Number]] &amp; "'!A1", "x-" &amp; factor_list_table[[#This Row],[Series Number]])</f>
        <v>x-605</v>
      </c>
      <c r="B68" s="61" t="s">
        <v>32</v>
      </c>
      <c r="C68" s="62">
        <v>2007</v>
      </c>
      <c r="D68" s="61" t="s">
        <v>299</v>
      </c>
      <c r="E68" s="61" t="s">
        <v>308</v>
      </c>
      <c r="F68" s="61" t="s">
        <v>301</v>
      </c>
      <c r="G68" s="61" t="s">
        <v>302</v>
      </c>
      <c r="H68" s="62">
        <v>1</v>
      </c>
      <c r="I68" s="62">
        <v>605</v>
      </c>
      <c r="J68" s="61" t="s">
        <v>309</v>
      </c>
      <c r="K68" s="61" t="s">
        <v>304</v>
      </c>
      <c r="L68" s="63">
        <v>45135</v>
      </c>
      <c r="M68" s="63">
        <v>45135</v>
      </c>
      <c r="N68" s="61" t="s">
        <v>144</v>
      </c>
      <c r="O68" s="61" t="s">
        <v>65</v>
      </c>
    </row>
    <row r="69" spans="1:15" ht="25" x14ac:dyDescent="0.25">
      <c r="A69" s="60" t="str">
        <f>HYPERLINK("#'x-" &amp; factor_list_table[[#This Row],[Series Number]] &amp; "'!A1", "x-" &amp; factor_list_table[[#This Row],[Series Number]])</f>
        <v>x-606</v>
      </c>
      <c r="B69" s="61" t="s">
        <v>32</v>
      </c>
      <c r="C69" s="62">
        <v>2007</v>
      </c>
      <c r="D69" s="61" t="s">
        <v>299</v>
      </c>
      <c r="E69" s="61" t="s">
        <v>310</v>
      </c>
      <c r="F69" s="61" t="s">
        <v>301</v>
      </c>
      <c r="G69" s="61" t="s">
        <v>302</v>
      </c>
      <c r="H69" s="62">
        <v>1</v>
      </c>
      <c r="I69" s="62">
        <v>606</v>
      </c>
      <c r="J69" s="61" t="s">
        <v>311</v>
      </c>
      <c r="K69" s="61" t="s">
        <v>307</v>
      </c>
      <c r="L69" s="63">
        <v>45135</v>
      </c>
      <c r="M69" s="63">
        <v>45135</v>
      </c>
      <c r="N69" s="61" t="s">
        <v>144</v>
      </c>
      <c r="O69" s="61" t="s">
        <v>65</v>
      </c>
    </row>
    <row r="70" spans="1:15" ht="25" x14ac:dyDescent="0.25">
      <c r="A70" s="60" t="str">
        <f>HYPERLINK("#'x-" &amp; factor_list_table[[#This Row],[Series Number]] &amp; "'!A1", "x-" &amp; factor_list_table[[#This Row],[Series Number]])</f>
        <v>x-607</v>
      </c>
      <c r="B70" s="61" t="s">
        <v>32</v>
      </c>
      <c r="C70" s="62">
        <v>2015</v>
      </c>
      <c r="D70" s="61" t="s">
        <v>299</v>
      </c>
      <c r="E70" s="61" t="s">
        <v>312</v>
      </c>
      <c r="F70" s="61" t="s">
        <v>139</v>
      </c>
      <c r="G70" s="61" t="s">
        <v>302</v>
      </c>
      <c r="H70" s="62">
        <v>0</v>
      </c>
      <c r="I70" s="62">
        <v>607</v>
      </c>
      <c r="J70" s="61" t="s">
        <v>313</v>
      </c>
      <c r="K70" s="61" t="s">
        <v>304</v>
      </c>
      <c r="L70" s="63">
        <v>45135</v>
      </c>
      <c r="M70" s="63">
        <v>45135</v>
      </c>
      <c r="N70" s="61" t="s">
        <v>144</v>
      </c>
      <c r="O70" s="61" t="s">
        <v>65</v>
      </c>
    </row>
    <row r="71" spans="1:15" ht="25" x14ac:dyDescent="0.25">
      <c r="A71" s="60" t="str">
        <f>HYPERLINK("#'x-" &amp; factor_list_table[[#This Row],[Series Number]] &amp; "'!A1", "x-" &amp; factor_list_table[[#This Row],[Series Number]])</f>
        <v>x-608</v>
      </c>
      <c r="B71" s="61" t="s">
        <v>32</v>
      </c>
      <c r="C71" s="62">
        <v>2015</v>
      </c>
      <c r="D71" s="61" t="s">
        <v>299</v>
      </c>
      <c r="E71" s="61" t="s">
        <v>312</v>
      </c>
      <c r="F71" s="61" t="s">
        <v>145</v>
      </c>
      <c r="G71" s="61" t="s">
        <v>302</v>
      </c>
      <c r="H71" s="62">
        <v>0</v>
      </c>
      <c r="I71" s="62">
        <v>608</v>
      </c>
      <c r="J71" s="61" t="s">
        <v>314</v>
      </c>
      <c r="K71" s="61" t="s">
        <v>307</v>
      </c>
      <c r="L71" s="63">
        <v>45135</v>
      </c>
      <c r="M71" s="63">
        <v>45135</v>
      </c>
      <c r="N71" s="61" t="s">
        <v>144</v>
      </c>
      <c r="O71" s="61" t="s">
        <v>65</v>
      </c>
    </row>
    <row r="72" spans="1:15" ht="25" x14ac:dyDescent="0.25">
      <c r="A72" s="60" t="str">
        <f>HYPERLINK("#'x-" &amp; factor_list_table[[#This Row],[Series Number]] &amp; "'!A1", "x-" &amp; factor_list_table[[#This Row],[Series Number]])</f>
        <v>x-609</v>
      </c>
      <c r="B72" s="61" t="s">
        <v>32</v>
      </c>
      <c r="C72" s="62">
        <v>2015</v>
      </c>
      <c r="D72" s="61" t="s">
        <v>299</v>
      </c>
      <c r="E72" s="61" t="s">
        <v>315</v>
      </c>
      <c r="F72" s="61" t="s">
        <v>301</v>
      </c>
      <c r="G72" s="61" t="s">
        <v>140</v>
      </c>
      <c r="H72" s="62">
        <v>0</v>
      </c>
      <c r="I72" s="62">
        <v>609</v>
      </c>
      <c r="J72" s="61" t="s">
        <v>316</v>
      </c>
      <c r="K72" s="61" t="s">
        <v>317</v>
      </c>
      <c r="L72" s="63">
        <v>45135</v>
      </c>
      <c r="M72" s="63">
        <v>45135</v>
      </c>
      <c r="N72" s="61" t="s">
        <v>144</v>
      </c>
      <c r="O72" s="61" t="s">
        <v>65</v>
      </c>
    </row>
    <row r="73" spans="1:15" ht="25" x14ac:dyDescent="0.25">
      <c r="A73" s="60" t="str">
        <f>HYPERLINK("#'x-" &amp; factor_list_table[[#This Row],[Series Number]] &amp; "'!A1", "x-" &amp; factor_list_table[[#This Row],[Series Number]])</f>
        <v>x-610</v>
      </c>
      <c r="B73" s="61" t="s">
        <v>32</v>
      </c>
      <c r="C73" s="62">
        <v>2015</v>
      </c>
      <c r="D73" s="61" t="s">
        <v>299</v>
      </c>
      <c r="E73" s="61" t="s">
        <v>318</v>
      </c>
      <c r="F73" s="61" t="s">
        <v>301</v>
      </c>
      <c r="G73" s="61" t="s">
        <v>140</v>
      </c>
      <c r="H73" s="62">
        <v>0</v>
      </c>
      <c r="I73" s="62">
        <v>610</v>
      </c>
      <c r="J73" s="61" t="s">
        <v>319</v>
      </c>
      <c r="K73" s="61" t="s">
        <v>320</v>
      </c>
      <c r="L73" s="63">
        <v>45135</v>
      </c>
      <c r="M73" s="63">
        <v>45135</v>
      </c>
      <c r="N73" s="61" t="s">
        <v>144</v>
      </c>
      <c r="O73" s="61" t="s">
        <v>65</v>
      </c>
    </row>
    <row r="74" spans="1:15" ht="25" x14ac:dyDescent="0.25">
      <c r="A74" s="60" t="str">
        <f>HYPERLINK("#'x-" &amp; factor_list_table[[#This Row],[Series Number]] &amp; "'!A1", "x-" &amp; factor_list_table[[#This Row],[Series Number]])</f>
        <v>x-611</v>
      </c>
      <c r="B74" s="61" t="s">
        <v>32</v>
      </c>
      <c r="C74" s="62">
        <v>1992</v>
      </c>
      <c r="D74" s="61" t="s">
        <v>299</v>
      </c>
      <c r="E74" s="61" t="s">
        <v>321</v>
      </c>
      <c r="F74" s="61" t="s">
        <v>222</v>
      </c>
      <c r="G74" s="61" t="s">
        <v>223</v>
      </c>
      <c r="H74" s="62">
        <v>2</v>
      </c>
      <c r="I74" s="62">
        <v>611</v>
      </c>
      <c r="J74" s="61" t="s">
        <v>322</v>
      </c>
      <c r="K74" s="61" t="s">
        <v>323</v>
      </c>
      <c r="L74" s="63">
        <v>45135</v>
      </c>
      <c r="M74" s="63">
        <v>45135</v>
      </c>
      <c r="N74" s="61" t="s">
        <v>144</v>
      </c>
      <c r="O74" s="61" t="s">
        <v>65</v>
      </c>
    </row>
    <row r="75" spans="1:15" ht="25" x14ac:dyDescent="0.25">
      <c r="A75" s="60" t="str">
        <f>HYPERLINK("#'x-" &amp; factor_list_table[[#This Row],[Series Number]] &amp; "'!A1", "x-" &amp; factor_list_table[[#This Row],[Series Number]])</f>
        <v>x-612</v>
      </c>
      <c r="B75" s="61" t="s">
        <v>32</v>
      </c>
      <c r="C75" s="62">
        <v>1992</v>
      </c>
      <c r="D75" s="61" t="s">
        <v>299</v>
      </c>
      <c r="E75" s="61" t="s">
        <v>324</v>
      </c>
      <c r="F75" s="61" t="s">
        <v>222</v>
      </c>
      <c r="G75" s="61" t="s">
        <v>223</v>
      </c>
      <c r="H75" s="62">
        <v>2</v>
      </c>
      <c r="I75" s="62">
        <v>612</v>
      </c>
      <c r="J75" s="61" t="s">
        <v>325</v>
      </c>
      <c r="K75" s="61" t="s">
        <v>326</v>
      </c>
      <c r="L75" s="63">
        <v>45135</v>
      </c>
      <c r="M75" s="63">
        <v>45135</v>
      </c>
      <c r="N75" s="61" t="s">
        <v>144</v>
      </c>
      <c r="O75" s="61" t="s">
        <v>65</v>
      </c>
    </row>
    <row r="76" spans="1:15" ht="25" x14ac:dyDescent="0.25">
      <c r="A76" s="60" t="str">
        <f>HYPERLINK("#'x-" &amp; factor_list_table[[#This Row],[Series Number]] &amp; "'!A1", "x-" &amp; factor_list_table[[#This Row],[Series Number]])</f>
        <v>x-613</v>
      </c>
      <c r="B76" s="61" t="s">
        <v>32</v>
      </c>
      <c r="C76" s="62">
        <v>1992</v>
      </c>
      <c r="D76" s="61" t="s">
        <v>299</v>
      </c>
      <c r="E76" s="61" t="s">
        <v>327</v>
      </c>
      <c r="F76" s="61" t="s">
        <v>222</v>
      </c>
      <c r="G76" s="61" t="s">
        <v>223</v>
      </c>
      <c r="H76" s="62">
        <v>2</v>
      </c>
      <c r="I76" s="62">
        <v>613</v>
      </c>
      <c r="J76" s="61" t="s">
        <v>328</v>
      </c>
      <c r="K76" s="61" t="s">
        <v>275</v>
      </c>
      <c r="L76" s="63">
        <v>45135</v>
      </c>
      <c r="M76" s="63">
        <v>45135</v>
      </c>
      <c r="N76" s="61" t="s">
        <v>144</v>
      </c>
      <c r="O76" s="61" t="s">
        <v>65</v>
      </c>
    </row>
    <row r="77" spans="1:15" ht="37.5" x14ac:dyDescent="0.25">
      <c r="A77" s="60" t="str">
        <f>HYPERLINK("#'x-" &amp; factor_list_table[[#This Row],[Series Number]] &amp; "'!A1", "x-" &amp; factor_list_table[[#This Row],[Series Number]])</f>
        <v>x-614</v>
      </c>
      <c r="B77" s="61" t="s">
        <v>32</v>
      </c>
      <c r="C77" s="62">
        <v>2007</v>
      </c>
      <c r="D77" s="61" t="s">
        <v>299</v>
      </c>
      <c r="E77" s="61" t="s">
        <v>329</v>
      </c>
      <c r="F77" s="61" t="s">
        <v>222</v>
      </c>
      <c r="G77" s="61" t="s">
        <v>330</v>
      </c>
      <c r="H77" s="62">
        <v>1</v>
      </c>
      <c r="I77" s="62">
        <v>614</v>
      </c>
      <c r="J77" s="61" t="s">
        <v>331</v>
      </c>
      <c r="K77" s="61" t="s">
        <v>323</v>
      </c>
      <c r="L77" s="63">
        <v>45135</v>
      </c>
      <c r="M77" s="63">
        <v>45135</v>
      </c>
      <c r="N77" s="61" t="s">
        <v>144</v>
      </c>
      <c r="O77" s="61" t="s">
        <v>65</v>
      </c>
    </row>
    <row r="78" spans="1:15" ht="25" x14ac:dyDescent="0.25">
      <c r="A78" s="60" t="str">
        <f>HYPERLINK("#'x-" &amp; factor_list_table[[#This Row],[Series Number]] &amp; "'!A1", "x-" &amp; factor_list_table[[#This Row],[Series Number]])</f>
        <v>x-615</v>
      </c>
      <c r="B78" s="61" t="s">
        <v>32</v>
      </c>
      <c r="C78" s="62">
        <v>2007</v>
      </c>
      <c r="D78" s="61" t="s">
        <v>299</v>
      </c>
      <c r="E78" s="61" t="s">
        <v>332</v>
      </c>
      <c r="F78" s="61" t="s">
        <v>222</v>
      </c>
      <c r="G78" s="61" t="s">
        <v>330</v>
      </c>
      <c r="H78" s="62">
        <v>1</v>
      </c>
      <c r="I78" s="62">
        <v>615</v>
      </c>
      <c r="J78" s="61" t="s">
        <v>333</v>
      </c>
      <c r="K78" s="61" t="s">
        <v>326</v>
      </c>
      <c r="L78" s="63">
        <v>45135</v>
      </c>
      <c r="M78" s="63">
        <v>45135</v>
      </c>
      <c r="N78" s="61" t="s">
        <v>144</v>
      </c>
      <c r="O78" s="61" t="s">
        <v>65</v>
      </c>
    </row>
    <row r="79" spans="1:15" ht="37.5" x14ac:dyDescent="0.25">
      <c r="A79" s="60" t="str">
        <f>HYPERLINK("#'x-" &amp; factor_list_table[[#This Row],[Series Number]] &amp; "'!A1", "x-" &amp; factor_list_table[[#This Row],[Series Number]])</f>
        <v>x-616</v>
      </c>
      <c r="B79" s="61" t="s">
        <v>32</v>
      </c>
      <c r="C79" s="62">
        <v>2007</v>
      </c>
      <c r="D79" s="61" t="s">
        <v>299</v>
      </c>
      <c r="E79" s="61" t="s">
        <v>334</v>
      </c>
      <c r="F79" s="61" t="s">
        <v>222</v>
      </c>
      <c r="G79" s="61" t="s">
        <v>330</v>
      </c>
      <c r="H79" s="62">
        <v>1</v>
      </c>
      <c r="I79" s="62">
        <v>616</v>
      </c>
      <c r="J79" s="61" t="s">
        <v>335</v>
      </c>
      <c r="K79" s="61" t="s">
        <v>336</v>
      </c>
      <c r="L79" s="63">
        <v>45135</v>
      </c>
      <c r="M79" s="63">
        <v>45135</v>
      </c>
      <c r="N79" s="61" t="s">
        <v>144</v>
      </c>
      <c r="O79" s="61" t="s">
        <v>65</v>
      </c>
    </row>
    <row r="80" spans="1:15" ht="37.5" x14ac:dyDescent="0.25">
      <c r="A80" s="60" t="str">
        <f>HYPERLINK("#'x-" &amp; factor_list_table[[#This Row],[Series Number]] &amp; "'!A1", "x-" &amp; factor_list_table[[#This Row],[Series Number]])</f>
        <v>x-617</v>
      </c>
      <c r="B80" s="61" t="s">
        <v>32</v>
      </c>
      <c r="C80" s="62">
        <v>2007</v>
      </c>
      <c r="D80" s="61" t="s">
        <v>299</v>
      </c>
      <c r="E80" s="61" t="s">
        <v>337</v>
      </c>
      <c r="F80" s="61" t="s">
        <v>222</v>
      </c>
      <c r="G80" s="61" t="s">
        <v>330</v>
      </c>
      <c r="H80" s="62">
        <v>1</v>
      </c>
      <c r="I80" s="62">
        <v>617</v>
      </c>
      <c r="J80" s="61" t="s">
        <v>338</v>
      </c>
      <c r="K80" s="61" t="s">
        <v>339</v>
      </c>
      <c r="L80" s="63">
        <v>45135</v>
      </c>
      <c r="M80" s="63">
        <v>45135</v>
      </c>
      <c r="N80" s="61" t="s">
        <v>144</v>
      </c>
      <c r="O80" s="61" t="s">
        <v>65</v>
      </c>
    </row>
    <row r="81" spans="1:15" ht="25" x14ac:dyDescent="0.25">
      <c r="A81" s="60" t="str">
        <f>HYPERLINK("#'x-" &amp; factor_list_table[[#This Row],[Series Number]] &amp; "'!A1", "x-" &amp; factor_list_table[[#This Row],[Series Number]])</f>
        <v>x-618</v>
      </c>
      <c r="B81" s="61" t="s">
        <v>32</v>
      </c>
      <c r="C81" s="62">
        <v>2007</v>
      </c>
      <c r="D81" s="61" t="s">
        <v>299</v>
      </c>
      <c r="E81" s="61" t="s">
        <v>340</v>
      </c>
      <c r="F81" s="61" t="s">
        <v>222</v>
      </c>
      <c r="G81" s="61" t="s">
        <v>330</v>
      </c>
      <c r="H81" s="62">
        <v>1</v>
      </c>
      <c r="I81" s="62">
        <v>618</v>
      </c>
      <c r="J81" s="61" t="s">
        <v>341</v>
      </c>
      <c r="K81" s="61" t="s">
        <v>275</v>
      </c>
      <c r="L81" s="63">
        <v>45135</v>
      </c>
      <c r="M81" s="63">
        <v>45135</v>
      </c>
      <c r="N81" s="61" t="s">
        <v>144</v>
      </c>
      <c r="O81" s="61" t="s">
        <v>65</v>
      </c>
    </row>
    <row r="82" spans="1:15" ht="37.5" x14ac:dyDescent="0.25">
      <c r="A82" s="60" t="str">
        <f>HYPERLINK("#'x-" &amp; factor_list_table[[#This Row],[Series Number]] &amp; "'!A1", "x-" &amp; factor_list_table[[#This Row],[Series Number]])</f>
        <v>x-619</v>
      </c>
      <c r="B82" s="61" t="s">
        <v>32</v>
      </c>
      <c r="C82" s="62">
        <v>2007</v>
      </c>
      <c r="D82" s="61" t="s">
        <v>299</v>
      </c>
      <c r="E82" s="61" t="s">
        <v>342</v>
      </c>
      <c r="F82" s="61" t="s">
        <v>222</v>
      </c>
      <c r="G82" s="61" t="s">
        <v>330</v>
      </c>
      <c r="H82" s="62">
        <v>1</v>
      </c>
      <c r="I82" s="62">
        <v>619</v>
      </c>
      <c r="J82" s="61" t="s">
        <v>343</v>
      </c>
      <c r="K82" s="61" t="s">
        <v>344</v>
      </c>
      <c r="L82" s="63">
        <v>45135</v>
      </c>
      <c r="M82" s="63">
        <v>45135</v>
      </c>
      <c r="N82" s="61" t="s">
        <v>144</v>
      </c>
      <c r="O82" s="61" t="s">
        <v>65</v>
      </c>
    </row>
    <row r="83" spans="1:15" ht="25" x14ac:dyDescent="0.25">
      <c r="A83" s="60" t="str">
        <f>HYPERLINK("#'x-" &amp; factor_list_table[[#This Row],[Series Number]] &amp; "'!A1", "x-" &amp; factor_list_table[[#This Row],[Series Number]])</f>
        <v>x-620</v>
      </c>
      <c r="B83" s="61" t="s">
        <v>32</v>
      </c>
      <c r="C83" s="62">
        <v>2015</v>
      </c>
      <c r="D83" s="61" t="s">
        <v>299</v>
      </c>
      <c r="E83" s="61" t="s">
        <v>345</v>
      </c>
      <c r="F83" s="61" t="s">
        <v>222</v>
      </c>
      <c r="G83" s="61" t="s">
        <v>249</v>
      </c>
      <c r="H83" s="62">
        <v>0</v>
      </c>
      <c r="I83" s="62">
        <v>620</v>
      </c>
      <c r="J83" s="61" t="s">
        <v>346</v>
      </c>
      <c r="K83" s="61" t="s">
        <v>323</v>
      </c>
      <c r="L83" s="63">
        <v>45135</v>
      </c>
      <c r="M83" s="63">
        <v>45135</v>
      </c>
      <c r="N83" s="61" t="s">
        <v>144</v>
      </c>
      <c r="O83" s="61" t="s">
        <v>65</v>
      </c>
    </row>
    <row r="84" spans="1:15" ht="25" x14ac:dyDescent="0.25">
      <c r="A84" s="60" t="str">
        <f>HYPERLINK("#'x-" &amp; factor_list_table[[#This Row],[Series Number]] &amp; "'!A1", "x-" &amp; factor_list_table[[#This Row],[Series Number]])</f>
        <v>x-621</v>
      </c>
      <c r="B84" s="61" t="s">
        <v>32</v>
      </c>
      <c r="C84" s="62">
        <v>2015</v>
      </c>
      <c r="D84" s="61" t="s">
        <v>299</v>
      </c>
      <c r="E84" s="61" t="s">
        <v>347</v>
      </c>
      <c r="F84" s="61" t="s">
        <v>222</v>
      </c>
      <c r="G84" s="61" t="s">
        <v>249</v>
      </c>
      <c r="H84" s="62">
        <v>0</v>
      </c>
      <c r="I84" s="62">
        <v>621</v>
      </c>
      <c r="J84" s="61" t="s">
        <v>348</v>
      </c>
      <c r="K84" s="61" t="s">
        <v>326</v>
      </c>
      <c r="L84" s="63">
        <v>45135</v>
      </c>
      <c r="M84" s="63">
        <v>45135</v>
      </c>
      <c r="N84" s="61" t="s">
        <v>144</v>
      </c>
      <c r="O84" s="61" t="s">
        <v>65</v>
      </c>
    </row>
    <row r="85" spans="1:15" ht="25" x14ac:dyDescent="0.25">
      <c r="A85" s="60" t="str">
        <f>HYPERLINK("#'x-" &amp; factor_list_table[[#This Row],[Series Number]] &amp; "'!A1", "x-" &amp; factor_list_table[[#This Row],[Series Number]])</f>
        <v>x-622</v>
      </c>
      <c r="B85" s="61" t="s">
        <v>32</v>
      </c>
      <c r="C85" s="62">
        <v>1992</v>
      </c>
      <c r="D85" s="61" t="s">
        <v>349</v>
      </c>
      <c r="E85" s="61" t="s">
        <v>350</v>
      </c>
      <c r="F85" s="61" t="s">
        <v>301</v>
      </c>
      <c r="G85" s="61" t="s">
        <v>351</v>
      </c>
      <c r="H85" s="62">
        <v>2</v>
      </c>
      <c r="I85" s="62">
        <v>622</v>
      </c>
      <c r="J85" s="61" t="s">
        <v>352</v>
      </c>
      <c r="K85" s="61" t="s">
        <v>278</v>
      </c>
      <c r="L85" s="63">
        <v>45135</v>
      </c>
      <c r="M85" s="63">
        <v>45135</v>
      </c>
      <c r="N85" s="61" t="s">
        <v>353</v>
      </c>
      <c r="O85" s="61" t="s">
        <v>65</v>
      </c>
    </row>
    <row r="86" spans="1:15" ht="25" x14ac:dyDescent="0.25">
      <c r="A86" s="60" t="str">
        <f>HYPERLINK("#'x-" &amp; factor_list_table[[#This Row],[Series Number]] &amp; "'!A1", "x-" &amp; factor_list_table[[#This Row],[Series Number]])</f>
        <v>x-623</v>
      </c>
      <c r="B86" s="61" t="s">
        <v>32</v>
      </c>
      <c r="C86" s="62">
        <v>1992</v>
      </c>
      <c r="D86" s="61" t="s">
        <v>349</v>
      </c>
      <c r="E86" s="61" t="s">
        <v>354</v>
      </c>
      <c r="F86" s="61" t="s">
        <v>301</v>
      </c>
      <c r="G86" s="61" t="s">
        <v>351</v>
      </c>
      <c r="H86" s="62">
        <v>2</v>
      </c>
      <c r="I86" s="62">
        <v>623</v>
      </c>
      <c r="J86" s="61" t="s">
        <v>355</v>
      </c>
      <c r="K86" s="61" t="s">
        <v>356</v>
      </c>
      <c r="L86" s="63">
        <v>45135</v>
      </c>
      <c r="M86" s="63">
        <v>45135</v>
      </c>
      <c r="N86" s="61" t="s">
        <v>353</v>
      </c>
      <c r="O86" s="61" t="s">
        <v>65</v>
      </c>
    </row>
    <row r="87" spans="1:15" ht="25" x14ac:dyDescent="0.25">
      <c r="A87" s="60" t="str">
        <f>HYPERLINK("#'x-" &amp; factor_list_table[[#This Row],[Series Number]] &amp; "'!A1", "x-" &amp; factor_list_table[[#This Row],[Series Number]])</f>
        <v>x-624</v>
      </c>
      <c r="B87" s="61" t="s">
        <v>32</v>
      </c>
      <c r="C87" s="62">
        <v>2007</v>
      </c>
      <c r="D87" s="61" t="s">
        <v>349</v>
      </c>
      <c r="E87" s="61" t="s">
        <v>357</v>
      </c>
      <c r="F87" s="61" t="s">
        <v>301</v>
      </c>
      <c r="G87" s="61" t="s">
        <v>351</v>
      </c>
      <c r="H87" s="62">
        <v>1</v>
      </c>
      <c r="I87" s="62">
        <v>624</v>
      </c>
      <c r="J87" s="61" t="s">
        <v>358</v>
      </c>
      <c r="K87" s="61" t="s">
        <v>278</v>
      </c>
      <c r="L87" s="63">
        <v>45135</v>
      </c>
      <c r="M87" s="63">
        <v>45135</v>
      </c>
      <c r="N87" s="61" t="s">
        <v>353</v>
      </c>
      <c r="O87" s="61" t="s">
        <v>65</v>
      </c>
    </row>
    <row r="88" spans="1:15" ht="25" x14ac:dyDescent="0.25">
      <c r="A88" s="60" t="str">
        <f>HYPERLINK("#'x-" &amp; factor_list_table[[#This Row],[Series Number]] &amp; "'!A1", "x-" &amp; factor_list_table[[#This Row],[Series Number]])</f>
        <v>x-625</v>
      </c>
      <c r="B88" s="61" t="s">
        <v>32</v>
      </c>
      <c r="C88" s="62">
        <v>2007</v>
      </c>
      <c r="D88" s="61" t="s">
        <v>349</v>
      </c>
      <c r="E88" s="61" t="s">
        <v>359</v>
      </c>
      <c r="F88" s="61" t="s">
        <v>301</v>
      </c>
      <c r="G88" s="61" t="s">
        <v>351</v>
      </c>
      <c r="H88" s="62">
        <v>1</v>
      </c>
      <c r="I88" s="62">
        <v>625</v>
      </c>
      <c r="J88" s="61" t="s">
        <v>360</v>
      </c>
      <c r="K88" s="61" t="s">
        <v>356</v>
      </c>
      <c r="L88" s="63">
        <v>45135</v>
      </c>
      <c r="M88" s="63">
        <v>45135</v>
      </c>
      <c r="N88" s="61" t="s">
        <v>353</v>
      </c>
      <c r="O88" s="61" t="s">
        <v>65</v>
      </c>
    </row>
    <row r="89" spans="1:15" ht="25" x14ac:dyDescent="0.25">
      <c r="A89" s="60" t="str">
        <f>HYPERLINK("#'x-" &amp; factor_list_table[[#This Row],[Series Number]] &amp; "'!A1", "x-" &amp; factor_list_table[[#This Row],[Series Number]])</f>
        <v>x-626</v>
      </c>
      <c r="B89" s="61" t="s">
        <v>32</v>
      </c>
      <c r="C89" s="62">
        <v>2015</v>
      </c>
      <c r="D89" s="61" t="s">
        <v>349</v>
      </c>
      <c r="E89" s="61" t="s">
        <v>357</v>
      </c>
      <c r="F89" s="61" t="s">
        <v>301</v>
      </c>
      <c r="G89" s="61" t="s">
        <v>351</v>
      </c>
      <c r="H89" s="62">
        <v>0</v>
      </c>
      <c r="I89" s="62">
        <v>626</v>
      </c>
      <c r="J89" s="61" t="s">
        <v>361</v>
      </c>
      <c r="K89" s="61" t="s">
        <v>258</v>
      </c>
      <c r="L89" s="63">
        <v>45135</v>
      </c>
      <c r="M89" s="63">
        <v>45135</v>
      </c>
      <c r="N89" s="61" t="s">
        <v>353</v>
      </c>
      <c r="O89" s="61" t="s">
        <v>65</v>
      </c>
    </row>
    <row r="90" spans="1:15" ht="25" x14ac:dyDescent="0.25">
      <c r="A90" s="60" t="str">
        <f>HYPERLINK("#'x-" &amp; factor_list_table[[#This Row],[Series Number]] &amp; "'!A1", "x-" &amp; factor_list_table[[#This Row],[Series Number]])</f>
        <v>x-627</v>
      </c>
      <c r="B90" s="61" t="s">
        <v>32</v>
      </c>
      <c r="C90" s="62">
        <v>2015</v>
      </c>
      <c r="D90" s="61" t="s">
        <v>349</v>
      </c>
      <c r="E90" s="61" t="s">
        <v>362</v>
      </c>
      <c r="F90" s="61" t="s">
        <v>301</v>
      </c>
      <c r="G90" s="61" t="s">
        <v>351</v>
      </c>
      <c r="H90" s="62">
        <v>0</v>
      </c>
      <c r="I90" s="62">
        <v>627</v>
      </c>
      <c r="J90" s="61" t="s">
        <v>363</v>
      </c>
      <c r="K90" s="61" t="s">
        <v>264</v>
      </c>
      <c r="L90" s="63">
        <v>45135</v>
      </c>
      <c r="M90" s="63">
        <v>45135</v>
      </c>
      <c r="N90" s="61" t="s">
        <v>353</v>
      </c>
      <c r="O90" s="61" t="s">
        <v>65</v>
      </c>
    </row>
    <row r="91" spans="1:15" ht="25" x14ac:dyDescent="0.25">
      <c r="A91" s="60" t="str">
        <f>HYPERLINK("#'x-" &amp; LEFT(factor_list_table[[#This Row],[Series Number]], LEN(factor_list_table[[#This Row],[Series Number]])-1) &amp; "'!A1","x-" &amp; LEFT(factor_list_table[[#This Row],[Series Number]], LEN(factor_list_table[[#This Row],[Series Number]])-1))</f>
        <v>x-701</v>
      </c>
      <c r="B91" s="61" t="s">
        <v>32</v>
      </c>
      <c r="C91" s="62">
        <v>2015</v>
      </c>
      <c r="D91" s="61" t="s">
        <v>364</v>
      </c>
      <c r="E91" s="61" t="s">
        <v>365</v>
      </c>
      <c r="F91" s="61" t="s">
        <v>222</v>
      </c>
      <c r="G91" s="61" t="s">
        <v>366</v>
      </c>
      <c r="H91" s="62">
        <v>0</v>
      </c>
      <c r="I91" s="62" t="s">
        <v>367</v>
      </c>
      <c r="J91" s="61" t="s">
        <v>368</v>
      </c>
      <c r="K91" s="61" t="s">
        <v>284</v>
      </c>
      <c r="L91" s="63">
        <v>45196</v>
      </c>
      <c r="M91" s="63">
        <v>45197</v>
      </c>
      <c r="N91" s="61" t="s">
        <v>144</v>
      </c>
      <c r="O91" s="61" t="s">
        <v>65</v>
      </c>
    </row>
    <row r="92" spans="1:15" ht="25" x14ac:dyDescent="0.25">
      <c r="A92" s="60" t="str">
        <f>HYPERLINK("#'x-" &amp; LEFT(factor_list_table[[#This Row],[Series Number]], LEN(factor_list_table[[#This Row],[Series Number]])-1) &amp; "'!A1","x-" &amp; LEFT(factor_list_table[[#This Row],[Series Number]], LEN(factor_list_table[[#This Row],[Series Number]])-1))</f>
        <v>x-701</v>
      </c>
      <c r="B92" s="61" t="s">
        <v>32</v>
      </c>
      <c r="C92" s="62">
        <v>2015</v>
      </c>
      <c r="D92" s="61" t="s">
        <v>364</v>
      </c>
      <c r="E92" s="61" t="s">
        <v>365</v>
      </c>
      <c r="F92" s="61" t="s">
        <v>222</v>
      </c>
      <c r="G92" s="61" t="s">
        <v>366</v>
      </c>
      <c r="H92" s="62">
        <v>0</v>
      </c>
      <c r="I92" s="62" t="s">
        <v>369</v>
      </c>
      <c r="J92" s="61" t="s">
        <v>370</v>
      </c>
      <c r="K92" s="61" t="s">
        <v>284</v>
      </c>
      <c r="L92" s="63">
        <v>45196</v>
      </c>
      <c r="M92" s="63">
        <v>45197</v>
      </c>
      <c r="N92" s="61" t="s">
        <v>144</v>
      </c>
      <c r="O92" s="61" t="s">
        <v>65</v>
      </c>
    </row>
    <row r="93" spans="1:15" ht="25" x14ac:dyDescent="0.25">
      <c r="A93" s="60" t="str">
        <f>HYPERLINK("#'x-" &amp; factor_list_table[[#This Row],[Series Number]] &amp; "'!A1", "x-" &amp; factor_list_table[[#This Row],[Series Number]])</f>
        <v>x-702</v>
      </c>
      <c r="B93" s="61" t="s">
        <v>32</v>
      </c>
      <c r="C93" s="62">
        <v>2015</v>
      </c>
      <c r="D93" s="61" t="s">
        <v>364</v>
      </c>
      <c r="E93" s="61" t="s">
        <v>371</v>
      </c>
      <c r="F93" s="61" t="s">
        <v>222</v>
      </c>
      <c r="G93" s="61" t="s">
        <v>372</v>
      </c>
      <c r="H93" s="62">
        <v>0</v>
      </c>
      <c r="I93" s="62">
        <v>702</v>
      </c>
      <c r="J93" s="61" t="s">
        <v>373</v>
      </c>
      <c r="K93" s="61" t="s">
        <v>287</v>
      </c>
      <c r="L93" s="63">
        <v>45196</v>
      </c>
      <c r="M93" s="63">
        <v>45197</v>
      </c>
      <c r="N93" s="61" t="s">
        <v>144</v>
      </c>
      <c r="O93" s="61" t="s">
        <v>65</v>
      </c>
    </row>
    <row r="94" spans="1:15" ht="25" x14ac:dyDescent="0.25">
      <c r="A94" s="60" t="str">
        <f>HYPERLINK("#'x-" &amp; factor_list_table[[#This Row],[Series Number]] &amp; "'!A1", "x-" &amp; factor_list_table[[#This Row],[Series Number]])</f>
        <v>x-802</v>
      </c>
      <c r="B94" s="61" t="s">
        <v>32</v>
      </c>
      <c r="C94" s="62">
        <v>2007</v>
      </c>
      <c r="D94" s="61" t="s">
        <v>374</v>
      </c>
      <c r="E94" s="61" t="s">
        <v>375</v>
      </c>
      <c r="F94" s="61" t="s">
        <v>222</v>
      </c>
      <c r="G94" s="61" t="s">
        <v>351</v>
      </c>
      <c r="H94" s="62">
        <v>1</v>
      </c>
      <c r="I94" s="62">
        <v>802</v>
      </c>
      <c r="J94" s="61" t="s">
        <v>376</v>
      </c>
      <c r="K94" s="61" t="s">
        <v>258</v>
      </c>
      <c r="L94" s="63">
        <v>46163</v>
      </c>
      <c r="M94" s="63"/>
      <c r="N94" s="61" t="s">
        <v>377</v>
      </c>
      <c r="O94" s="61"/>
    </row>
    <row r="95" spans="1:15" ht="25" x14ac:dyDescent="0.25">
      <c r="A95" s="60" t="str">
        <f>HYPERLINK("#'x-" &amp; factor_list_table[[#This Row],[Series Number]] &amp; "'!A1", "x-" &amp; factor_list_table[[#This Row],[Series Number]])</f>
        <v>x-802</v>
      </c>
      <c r="B95" s="61" t="s">
        <v>32</v>
      </c>
      <c r="C95" s="62">
        <v>2007</v>
      </c>
      <c r="D95" s="61" t="s">
        <v>374</v>
      </c>
      <c r="E95" s="61" t="s">
        <v>378</v>
      </c>
      <c r="F95" s="61" t="s">
        <v>222</v>
      </c>
      <c r="G95" s="61" t="s">
        <v>351</v>
      </c>
      <c r="H95" s="62">
        <v>1</v>
      </c>
      <c r="I95" s="62">
        <v>802</v>
      </c>
      <c r="J95" s="61" t="s">
        <v>379</v>
      </c>
      <c r="K95" s="61" t="s">
        <v>264</v>
      </c>
      <c r="L95" s="63">
        <v>46163</v>
      </c>
      <c r="M95" s="63"/>
      <c r="N95" s="61" t="s">
        <v>377</v>
      </c>
      <c r="O95" s="61"/>
    </row>
    <row r="96" spans="1:15" ht="25" x14ac:dyDescent="0.25">
      <c r="A96" s="60" t="str">
        <f>HYPERLINK("#'x-" &amp; factor_list_table[[#This Row],[Series Number]] &amp; "'!A1", "x-" &amp; factor_list_table[[#This Row],[Series Number]])</f>
        <v>x-802</v>
      </c>
      <c r="B96" s="61" t="s">
        <v>32</v>
      </c>
      <c r="C96" s="62">
        <v>2007</v>
      </c>
      <c r="D96" s="61" t="s">
        <v>374</v>
      </c>
      <c r="E96" s="61" t="s">
        <v>380</v>
      </c>
      <c r="F96" s="61" t="s">
        <v>222</v>
      </c>
      <c r="G96" s="61" t="s">
        <v>351</v>
      </c>
      <c r="H96" s="62">
        <v>1</v>
      </c>
      <c r="I96" s="62">
        <v>802</v>
      </c>
      <c r="J96" s="61" t="s">
        <v>381</v>
      </c>
      <c r="K96" s="61" t="s">
        <v>275</v>
      </c>
      <c r="L96" s="63">
        <v>46163</v>
      </c>
      <c r="M96" s="63"/>
      <c r="N96" s="61" t="s">
        <v>377</v>
      </c>
      <c r="O96" s="61"/>
    </row>
  </sheetData>
  <sheetProtection algorithmName="SHA-512" hashValue="VTssiN8Vxk4dIVM3/hnvjtM2i7K17gglOraab5Huu90n2/WTZCXSJe7DNq+gA2jTPKw5czWF3B3khOUaOKhXvg==" saltValue="hfyDnLc089LFb35p6qgrng=="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0223-D5C0-4228-A206-66E2A25C3363}">
  <sheetPr codeName="Sheet52"/>
  <dimension ref="A1:B77"/>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Pension Debit - x-328</v>
      </c>
    </row>
    <row r="6" spans="1:2" x14ac:dyDescent="0.25">
      <c r="A6" s="41" t="s">
        <v>382</v>
      </c>
      <c r="B6" s="48" t="s">
        <v>383</v>
      </c>
    </row>
    <row r="7" spans="1:2" ht="25" x14ac:dyDescent="0.25">
      <c r="A7" s="41" t="s">
        <v>384</v>
      </c>
      <c r="B7" s="48" t="s">
        <v>31</v>
      </c>
    </row>
    <row r="8" spans="1:2" x14ac:dyDescent="0.25">
      <c r="A8" s="41" t="s">
        <v>125</v>
      </c>
      <c r="B8" s="48">
        <v>2015</v>
      </c>
    </row>
    <row r="9" spans="1:2" x14ac:dyDescent="0.25">
      <c r="A9" s="41" t="s">
        <v>126</v>
      </c>
      <c r="B9" s="48" t="s">
        <v>220</v>
      </c>
    </row>
    <row r="10" spans="1:2" ht="25" x14ac:dyDescent="0.25">
      <c r="A10" s="41" t="s">
        <v>6</v>
      </c>
      <c r="B10" s="48" t="s">
        <v>252</v>
      </c>
    </row>
    <row r="11" spans="1:2" x14ac:dyDescent="0.25">
      <c r="A11" s="41" t="s">
        <v>127</v>
      </c>
      <c r="B11" s="48" t="s">
        <v>222</v>
      </c>
    </row>
    <row r="12" spans="1:2" ht="25" x14ac:dyDescent="0.25">
      <c r="A12" s="41" t="s">
        <v>128</v>
      </c>
      <c r="B12" s="48" t="s">
        <v>249</v>
      </c>
    </row>
    <row r="13" spans="1:2" x14ac:dyDescent="0.25">
      <c r="A13" s="41" t="s">
        <v>385</v>
      </c>
      <c r="B13" s="48" t="s">
        <v>141</v>
      </c>
    </row>
    <row r="14" spans="1:2" x14ac:dyDescent="0.25">
      <c r="A14" s="41" t="s">
        <v>130</v>
      </c>
      <c r="B14" s="48">
        <v>328</v>
      </c>
    </row>
    <row r="15" spans="1:2" x14ac:dyDescent="0.25">
      <c r="A15" s="41" t="s">
        <v>386</v>
      </c>
      <c r="B15" s="48" t="s">
        <v>253</v>
      </c>
    </row>
    <row r="16" spans="1:2" x14ac:dyDescent="0.25">
      <c r="A16" s="41" t="s">
        <v>132</v>
      </c>
      <c r="B16" s="48" t="s">
        <v>254</v>
      </c>
    </row>
    <row r="17" spans="1:2" x14ac:dyDescent="0.25">
      <c r="A17" s="42" t="s">
        <v>387</v>
      </c>
      <c r="B17" s="48"/>
    </row>
    <row r="18" spans="1:2" x14ac:dyDescent="0.25">
      <c r="A18" s="41" t="s">
        <v>133</v>
      </c>
      <c r="B18" s="49">
        <v>46163</v>
      </c>
    </row>
    <row r="19" spans="1:2" x14ac:dyDescent="0.25">
      <c r="A19" s="41" t="s">
        <v>134</v>
      </c>
      <c r="B19" s="49"/>
    </row>
    <row r="20" spans="1:2" x14ac:dyDescent="0.25">
      <c r="A20" s="41" t="s">
        <v>135</v>
      </c>
      <c r="B20" s="48" t="s">
        <v>144</v>
      </c>
    </row>
    <row r="21" spans="1:2" x14ac:dyDescent="0.25">
      <c r="A21" s="41" t="s">
        <v>388</v>
      </c>
      <c r="B21" s="48" t="s">
        <v>64</v>
      </c>
    </row>
    <row r="23" spans="1:2" x14ac:dyDescent="0.25">
      <c r="A23" s="23" t="str">
        <f>HYPERLINK("#'Factor List'!A1", "Back to Factor List")</f>
        <v>Back to Factor List</v>
      </c>
      <c r="B23" s="23" t="str">
        <f>HYPERLINK("#'Assumptions'!A1", "Assumptions")</f>
        <v>Assumptions</v>
      </c>
    </row>
    <row r="26" spans="1:2" s="59" customFormat="1" ht="13" x14ac:dyDescent="0.25">
      <c r="A26" s="58" t="s">
        <v>413</v>
      </c>
      <c r="B26" s="58" t="s">
        <v>414</v>
      </c>
    </row>
    <row r="27" spans="1:2" x14ac:dyDescent="0.25">
      <c r="A27" s="44">
        <v>0</v>
      </c>
      <c r="B27" s="46">
        <v>1</v>
      </c>
    </row>
    <row r="28" spans="1:2" x14ac:dyDescent="0.25">
      <c r="A28" s="44">
        <v>1</v>
      </c>
      <c r="B28" s="46">
        <v>0.94099999999999995</v>
      </c>
    </row>
    <row r="29" spans="1:2" x14ac:dyDescent="0.25">
      <c r="A29" s="44">
        <v>2</v>
      </c>
      <c r="B29" s="46">
        <v>0.88800000000000001</v>
      </c>
    </row>
    <row r="30" spans="1:2" x14ac:dyDescent="0.25">
      <c r="A30" s="44">
        <v>3</v>
      </c>
      <c r="B30" s="46">
        <v>0.83899999999999997</v>
      </c>
    </row>
    <row r="31" spans="1:2" x14ac:dyDescent="0.25">
      <c r="A31" s="44">
        <v>4</v>
      </c>
      <c r="B31" s="46">
        <v>0.79400000000000004</v>
      </c>
    </row>
    <row r="32" spans="1:2" x14ac:dyDescent="0.25">
      <c r="A32" s="44">
        <v>5</v>
      </c>
      <c r="B32" s="46">
        <v>0.753</v>
      </c>
    </row>
    <row r="33" spans="1:2" x14ac:dyDescent="0.25">
      <c r="A33" s="44">
        <v>6</v>
      </c>
      <c r="B33" s="46">
        <v>0.71499999999999997</v>
      </c>
    </row>
    <row r="34" spans="1:2" x14ac:dyDescent="0.25">
      <c r="A34" s="44">
        <v>7</v>
      </c>
      <c r="B34" s="46">
        <v>0.68100000000000005</v>
      </c>
    </row>
    <row r="35" spans="1:2" x14ac:dyDescent="0.25">
      <c r="A35" s="44">
        <v>8</v>
      </c>
      <c r="B35" s="46">
        <v>0.64900000000000002</v>
      </c>
    </row>
    <row r="36" spans="1:2" x14ac:dyDescent="0.25">
      <c r="A36" s="44">
        <v>9</v>
      </c>
      <c r="B36" s="46">
        <v>0.61899999999999999</v>
      </c>
    </row>
    <row r="37" spans="1:2" x14ac:dyDescent="0.25">
      <c r="A37" s="44">
        <v>10</v>
      </c>
      <c r="B37" s="46">
        <v>0.59099999999999997</v>
      </c>
    </row>
    <row r="38" spans="1:2" x14ac:dyDescent="0.25">
      <c r="A38" s="44">
        <v>11</v>
      </c>
      <c r="B38" s="46">
        <v>0.56599999999999995</v>
      </c>
    </row>
    <row r="39" spans="1:2" x14ac:dyDescent="0.25">
      <c r="A39" s="44">
        <v>12</v>
      </c>
      <c r="B39" s="46">
        <v>0.54200000000000004</v>
      </c>
    </row>
    <row r="40" spans="1:2" x14ac:dyDescent="0.25">
      <c r="A40" s="44">
        <v>13</v>
      </c>
      <c r="B40" s="46">
        <v>0.51900000000000002</v>
      </c>
    </row>
    <row r="41" spans="1:2" x14ac:dyDescent="0.25">
      <c r="A41" s="44">
        <v>14</v>
      </c>
      <c r="B41" s="46">
        <v>0.499</v>
      </c>
    </row>
    <row r="42" spans="1:2" x14ac:dyDescent="0.25">
      <c r="A42" s="44">
        <v>15</v>
      </c>
      <c r="B42" s="46">
        <v>0.47899999999999998</v>
      </c>
    </row>
    <row r="43" spans="1:2" x14ac:dyDescent="0.25">
      <c r="A43" s="44">
        <v>16</v>
      </c>
      <c r="B43" s="46">
        <v>0.46100000000000002</v>
      </c>
    </row>
    <row r="44" spans="1:2" x14ac:dyDescent="0.25">
      <c r="A44" s="44">
        <v>17</v>
      </c>
      <c r="B44" s="46">
        <v>0.443</v>
      </c>
    </row>
    <row r="45" spans="1:2" x14ac:dyDescent="0.25">
      <c r="A45" s="44">
        <v>18</v>
      </c>
      <c r="B45" s="46">
        <v>0.42699999999999999</v>
      </c>
    </row>
    <row r="46" spans="1:2" x14ac:dyDescent="0.25">
      <c r="A46" s="44">
        <v>19</v>
      </c>
      <c r="B46" s="46">
        <v>0.41199999999999998</v>
      </c>
    </row>
    <row r="47" spans="1:2" x14ac:dyDescent="0.25">
      <c r="A47" s="44">
        <v>20</v>
      </c>
      <c r="B47" s="46">
        <v>0.39700000000000002</v>
      </c>
    </row>
    <row r="48" spans="1:2" x14ac:dyDescent="0.25">
      <c r="A48" s="44">
        <v>21</v>
      </c>
      <c r="B48" s="46">
        <v>0.38400000000000001</v>
      </c>
    </row>
    <row r="49" spans="1:2" x14ac:dyDescent="0.25">
      <c r="A49" s="44">
        <v>22</v>
      </c>
      <c r="B49" s="46">
        <v>0.37</v>
      </c>
    </row>
    <row r="50" spans="1:2" x14ac:dyDescent="0.25">
      <c r="A50" s="44">
        <v>23</v>
      </c>
      <c r="B50" s="46">
        <v>0.35799999999999998</v>
      </c>
    </row>
    <row r="51" spans="1:2" x14ac:dyDescent="0.25">
      <c r="A51" s="44">
        <v>24</v>
      </c>
      <c r="B51" s="46">
        <v>0.34599999999999997</v>
      </c>
    </row>
    <row r="52" spans="1:2" x14ac:dyDescent="0.25">
      <c r="A52" s="44">
        <v>25</v>
      </c>
      <c r="B52" s="46">
        <v>0.33500000000000002</v>
      </c>
    </row>
    <row r="53" spans="1:2" x14ac:dyDescent="0.25">
      <c r="A53" s="44">
        <v>26</v>
      </c>
      <c r="B53" s="46">
        <v>0.32500000000000001</v>
      </c>
    </row>
    <row r="54" spans="1:2" x14ac:dyDescent="0.25">
      <c r="A54" s="44">
        <v>27</v>
      </c>
      <c r="B54" s="46">
        <v>0.315</v>
      </c>
    </row>
    <row r="55" spans="1:2" x14ac:dyDescent="0.25">
      <c r="A55" s="44">
        <v>28</v>
      </c>
      <c r="B55" s="46">
        <v>0.30499999999999999</v>
      </c>
    </row>
    <row r="56" spans="1:2" x14ac:dyDescent="0.25">
      <c r="A56" s="44">
        <v>29</v>
      </c>
      <c r="B56" s="46">
        <v>0.29599999999999999</v>
      </c>
    </row>
    <row r="57" spans="1:2" x14ac:dyDescent="0.25">
      <c r="A57" s="44">
        <v>30</v>
      </c>
      <c r="B57" s="46">
        <v>0.28699999999999998</v>
      </c>
    </row>
    <row r="58" spans="1:2" x14ac:dyDescent="0.25">
      <c r="A58" s="44">
        <v>31</v>
      </c>
      <c r="B58" s="46">
        <v>0.27900000000000003</v>
      </c>
    </row>
    <row r="59" spans="1:2" x14ac:dyDescent="0.25">
      <c r="A59" s="44">
        <v>32</v>
      </c>
      <c r="B59" s="46">
        <v>0.27</v>
      </c>
    </row>
    <row r="60" spans="1:2" x14ac:dyDescent="0.25">
      <c r="A60" s="44">
        <v>33</v>
      </c>
      <c r="B60" s="46">
        <v>0.26300000000000001</v>
      </c>
    </row>
    <row r="61" spans="1:2" x14ac:dyDescent="0.25">
      <c r="A61" s="44">
        <v>34</v>
      </c>
      <c r="B61" s="46">
        <v>0.255</v>
      </c>
    </row>
    <row r="62" spans="1:2" x14ac:dyDescent="0.25">
      <c r="A62" s="44">
        <v>35</v>
      </c>
      <c r="B62" s="46">
        <v>0.248</v>
      </c>
    </row>
    <row r="63" spans="1:2" x14ac:dyDescent="0.25">
      <c r="A63" s="44">
        <v>36</v>
      </c>
      <c r="B63" s="46">
        <v>0.24099999999999999</v>
      </c>
    </row>
    <row r="64" spans="1:2" x14ac:dyDescent="0.25">
      <c r="A64" s="44">
        <v>37</v>
      </c>
      <c r="B64" s="46">
        <v>0.23499999999999999</v>
      </c>
    </row>
    <row r="65" spans="1:2" x14ac:dyDescent="0.25">
      <c r="A65" s="44">
        <v>38</v>
      </c>
      <c r="B65" s="46">
        <v>0.22900000000000001</v>
      </c>
    </row>
    <row r="66" spans="1:2" x14ac:dyDescent="0.25">
      <c r="A66" s="44">
        <v>39</v>
      </c>
      <c r="B66" s="46">
        <v>0.222</v>
      </c>
    </row>
    <row r="67" spans="1:2" x14ac:dyDescent="0.25">
      <c r="A67" s="44">
        <v>40</v>
      </c>
      <c r="B67" s="46">
        <v>0.217</v>
      </c>
    </row>
    <row r="68" spans="1:2" x14ac:dyDescent="0.25">
      <c r="A68" s="44">
        <v>41</v>
      </c>
      <c r="B68" s="46">
        <v>0.21099999999999999</v>
      </c>
    </row>
    <row r="69" spans="1:2" x14ac:dyDescent="0.25">
      <c r="A69" s="44">
        <v>42</v>
      </c>
      <c r="B69" s="46">
        <v>0.20599999999999999</v>
      </c>
    </row>
    <row r="70" spans="1:2" x14ac:dyDescent="0.25">
      <c r="A70" s="44">
        <v>43</v>
      </c>
      <c r="B70" s="46">
        <v>0.2</v>
      </c>
    </row>
    <row r="71" spans="1:2" x14ac:dyDescent="0.25">
      <c r="A71" s="44">
        <v>44</v>
      </c>
      <c r="B71" s="46">
        <v>0.19500000000000001</v>
      </c>
    </row>
    <row r="72" spans="1:2" x14ac:dyDescent="0.25">
      <c r="A72" s="44">
        <v>45</v>
      </c>
      <c r="B72" s="46">
        <v>0.19</v>
      </c>
    </row>
    <row r="73" spans="1:2" x14ac:dyDescent="0.25">
      <c r="A73" s="44">
        <v>46</v>
      </c>
      <c r="B73" s="46">
        <v>0.186</v>
      </c>
    </row>
    <row r="74" spans="1:2" x14ac:dyDescent="0.25">
      <c r="A74" s="44">
        <v>47</v>
      </c>
      <c r="B74" s="46">
        <v>0.18099999999999999</v>
      </c>
    </row>
    <row r="75" spans="1:2" x14ac:dyDescent="0.25">
      <c r="A75" s="44">
        <v>48</v>
      </c>
      <c r="B75" s="46">
        <v>0.17699999999999999</v>
      </c>
    </row>
    <row r="76" spans="1:2" x14ac:dyDescent="0.25">
      <c r="A76" s="44">
        <v>49</v>
      </c>
      <c r="B76" s="46">
        <v>0.17199999999999999</v>
      </c>
    </row>
    <row r="77" spans="1:2" x14ac:dyDescent="0.25">
      <c r="A77" s="44">
        <v>50</v>
      </c>
      <c r="B77" s="46">
        <v>0.16800000000000001</v>
      </c>
    </row>
  </sheetData>
  <sheetProtection algorithmName="SHA-512" hashValue="/RSo26oXQ2i5fhCypnO5PU1s1l1AQAxqD08d6INN/jekzgCOuc9Cbsj6mQa9ORSshtHPH4F0Q5kxupXXk6iZ5A==" saltValue="4y0QJ3EiEIQam1tHQgiHow==" spinCount="100000" sheet="1" objects="1" scenarios="1"/>
  <conditionalFormatting sqref="A6:A21">
    <cfRule type="expression" dxfId="429" priority="9" stopIfTrue="1">
      <formula>MOD(ROW(),2)=0</formula>
    </cfRule>
    <cfRule type="expression" dxfId="428" priority="10" stopIfTrue="1">
      <formula>MOD(ROW(),2)&lt;&gt;0</formula>
    </cfRule>
  </conditionalFormatting>
  <conditionalFormatting sqref="B6:B21">
    <cfRule type="expression" dxfId="427" priority="11" stopIfTrue="1">
      <formula>MOD(ROW(),2)=0</formula>
    </cfRule>
    <cfRule type="expression" dxfId="426" priority="12" stopIfTrue="1">
      <formula>MOD(ROW(),2)&lt;&gt;0</formula>
    </cfRule>
  </conditionalFormatting>
  <conditionalFormatting sqref="A26:A77">
    <cfRule type="expression" dxfId="425" priority="13" stopIfTrue="1">
      <formula>MOD(ROW(),2)=0</formula>
    </cfRule>
    <cfRule type="expression" dxfId="424" priority="14" stopIfTrue="1">
      <formula>MOD(ROW(),2)&lt;&gt;0</formula>
    </cfRule>
  </conditionalFormatting>
  <conditionalFormatting sqref="B26:B77">
    <cfRule type="expression" dxfId="423" priority="15" stopIfTrue="1">
      <formula>MOD(ROW(),2)=0</formula>
    </cfRule>
    <cfRule type="expression" dxfId="422" priority="16"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EC81-EB71-43A1-99ED-161085DAFB6F}">
  <sheetPr codeName="Sheet53"/>
  <dimension ref="A1:M36"/>
  <sheetViews>
    <sheetView showGridLines="0" workbookViewId="0">
      <selection activeCell="A6" sqref="A6"/>
    </sheetView>
  </sheetViews>
  <sheetFormatPr defaultRowHeight="12.5" x14ac:dyDescent="0.25"/>
  <cols>
    <col min="1" max="1" width="31.7265625" customWidth="1"/>
    <col min="2" max="13" width="22.7265625" customWidth="1"/>
  </cols>
  <sheetData>
    <row r="1" spans="1:13" s="1" customFormat="1" ht="20" x14ac:dyDescent="0.4">
      <c r="A1" s="2" t="s">
        <v>0</v>
      </c>
    </row>
    <row r="2" spans="1:13" s="1" customFormat="1" ht="15.5" x14ac:dyDescent="0.35">
      <c r="A2" s="30" t="s">
        <v>1</v>
      </c>
      <c r="B2" s="3" t="str">
        <f>wb_title</f>
        <v>Fire_W - Consolidated Factor Spreadsheet</v>
      </c>
    </row>
    <row r="3" spans="1:13" s="1" customFormat="1" ht="15.5" x14ac:dyDescent="0.35">
      <c r="A3" s="30" t="s">
        <v>2</v>
      </c>
      <c r="B3" s="3" t="str">
        <f>TABLE_FACTOR_TYPE_1 &amp; " - x-" &amp; TABLE_SERIES_NUMBER_1</f>
        <v>ERF - x-401</v>
      </c>
    </row>
    <row r="6" spans="1:13" x14ac:dyDescent="0.25">
      <c r="A6" s="41" t="s">
        <v>382</v>
      </c>
      <c r="B6" s="48" t="s">
        <v>383</v>
      </c>
      <c r="C6" s="48"/>
      <c r="D6" s="48"/>
      <c r="E6" s="48"/>
      <c r="F6" s="48"/>
      <c r="G6" s="48"/>
      <c r="H6" s="48"/>
      <c r="I6" s="48"/>
      <c r="J6" s="48"/>
      <c r="K6" s="48"/>
      <c r="L6" s="48"/>
      <c r="M6" s="48"/>
    </row>
    <row r="7" spans="1:13" x14ac:dyDescent="0.25">
      <c r="A7" s="41" t="s">
        <v>384</v>
      </c>
      <c r="B7" s="48" t="s">
        <v>32</v>
      </c>
      <c r="C7" s="48"/>
      <c r="D7" s="48"/>
      <c r="E7" s="48"/>
      <c r="F7" s="48"/>
      <c r="G7" s="48"/>
      <c r="H7" s="48"/>
      <c r="I7" s="48"/>
      <c r="J7" s="48"/>
      <c r="K7" s="48"/>
      <c r="L7" s="48"/>
      <c r="M7" s="48"/>
    </row>
    <row r="8" spans="1:13" x14ac:dyDescent="0.25">
      <c r="A8" s="41" t="s">
        <v>125</v>
      </c>
      <c r="B8" s="48">
        <v>2007</v>
      </c>
      <c r="C8" s="48"/>
      <c r="D8" s="48"/>
      <c r="E8" s="48"/>
      <c r="F8" s="48"/>
      <c r="G8" s="48"/>
      <c r="H8" s="48"/>
      <c r="I8" s="48"/>
      <c r="J8" s="48"/>
      <c r="K8" s="48"/>
      <c r="L8" s="48"/>
      <c r="M8" s="48"/>
    </row>
    <row r="9" spans="1:13" x14ac:dyDescent="0.25">
      <c r="A9" s="41" t="s">
        <v>126</v>
      </c>
      <c r="B9" s="48" t="s">
        <v>255</v>
      </c>
      <c r="C9" s="48"/>
      <c r="D9" s="48"/>
      <c r="E9" s="48"/>
      <c r="F9" s="48"/>
      <c r="G9" s="48"/>
      <c r="H9" s="48"/>
      <c r="I9" s="48"/>
      <c r="J9" s="48"/>
      <c r="K9" s="48"/>
      <c r="L9" s="48"/>
      <c r="M9" s="48"/>
    </row>
    <row r="10" spans="1:13" x14ac:dyDescent="0.25">
      <c r="A10" s="41" t="s">
        <v>6</v>
      </c>
      <c r="B10" s="48" t="s">
        <v>256</v>
      </c>
      <c r="C10" s="48"/>
      <c r="D10" s="48"/>
      <c r="E10" s="48"/>
      <c r="F10" s="48"/>
      <c r="G10" s="48"/>
      <c r="H10" s="48"/>
      <c r="I10" s="48"/>
      <c r="J10" s="48"/>
      <c r="K10" s="48"/>
      <c r="L10" s="48"/>
      <c r="M10" s="48"/>
    </row>
    <row r="11" spans="1:13" x14ac:dyDescent="0.25">
      <c r="A11" s="41" t="s">
        <v>127</v>
      </c>
      <c r="B11" s="48" t="s">
        <v>222</v>
      </c>
      <c r="C11" s="48"/>
      <c r="D11" s="48"/>
      <c r="E11" s="48"/>
      <c r="F11" s="48"/>
      <c r="G11" s="48"/>
      <c r="H11" s="48"/>
      <c r="I11" s="48"/>
      <c r="J11" s="48"/>
      <c r="K11" s="48"/>
      <c r="L11" s="48"/>
      <c r="M11" s="48"/>
    </row>
    <row r="12" spans="1:13" x14ac:dyDescent="0.25">
      <c r="A12" s="41" t="s">
        <v>128</v>
      </c>
      <c r="B12" s="48" t="s">
        <v>233</v>
      </c>
      <c r="C12" s="48"/>
      <c r="D12" s="48"/>
      <c r="E12" s="48"/>
      <c r="F12" s="48"/>
      <c r="G12" s="48"/>
      <c r="H12" s="48"/>
      <c r="I12" s="48"/>
      <c r="J12" s="48"/>
      <c r="K12" s="48"/>
      <c r="L12" s="48"/>
      <c r="M12" s="48"/>
    </row>
    <row r="13" spans="1:13" x14ac:dyDescent="0.25">
      <c r="A13" s="41" t="s">
        <v>385</v>
      </c>
      <c r="B13" s="48">
        <v>1</v>
      </c>
      <c r="C13" s="48"/>
      <c r="D13" s="48"/>
      <c r="E13" s="48"/>
      <c r="F13" s="48"/>
      <c r="G13" s="48"/>
      <c r="H13" s="48"/>
      <c r="I13" s="48"/>
      <c r="J13" s="48"/>
      <c r="K13" s="48"/>
      <c r="L13" s="48"/>
      <c r="M13" s="48"/>
    </row>
    <row r="14" spans="1:13" x14ac:dyDescent="0.25">
      <c r="A14" s="41" t="s">
        <v>130</v>
      </c>
      <c r="B14" s="48">
        <v>401</v>
      </c>
      <c r="C14" s="48"/>
      <c r="D14" s="48"/>
      <c r="E14" s="48"/>
      <c r="F14" s="48"/>
      <c r="G14" s="48"/>
      <c r="H14" s="48"/>
      <c r="I14" s="48"/>
      <c r="J14" s="48"/>
      <c r="K14" s="48"/>
      <c r="L14" s="48"/>
      <c r="M14" s="48"/>
    </row>
    <row r="15" spans="1:13" x14ac:dyDescent="0.25">
      <c r="A15" s="41" t="s">
        <v>386</v>
      </c>
      <c r="B15" s="48" t="s">
        <v>257</v>
      </c>
      <c r="C15" s="48"/>
      <c r="D15" s="48"/>
      <c r="E15" s="48"/>
      <c r="F15" s="48"/>
      <c r="G15" s="48"/>
      <c r="H15" s="48"/>
      <c r="I15" s="48"/>
      <c r="J15" s="48"/>
      <c r="K15" s="48"/>
      <c r="L15" s="48"/>
      <c r="M15" s="48"/>
    </row>
    <row r="16" spans="1:13" x14ac:dyDescent="0.25">
      <c r="A16" s="41" t="s">
        <v>132</v>
      </c>
      <c r="B16" s="48" t="s">
        <v>258</v>
      </c>
      <c r="C16" s="48"/>
      <c r="D16" s="48"/>
      <c r="E16" s="48"/>
      <c r="F16" s="48"/>
      <c r="G16" s="48"/>
      <c r="H16" s="48"/>
      <c r="I16" s="48"/>
      <c r="J16" s="48"/>
      <c r="K16" s="48"/>
      <c r="L16" s="48"/>
      <c r="M16" s="48"/>
    </row>
    <row r="17" spans="1:13" x14ac:dyDescent="0.25">
      <c r="A17" s="42" t="s">
        <v>387</v>
      </c>
      <c r="B17" s="48"/>
      <c r="C17" s="48"/>
      <c r="D17" s="48"/>
      <c r="E17" s="48"/>
      <c r="F17" s="48"/>
      <c r="G17" s="48"/>
      <c r="H17" s="48"/>
      <c r="I17" s="48"/>
      <c r="J17" s="48"/>
      <c r="K17" s="48"/>
      <c r="L17" s="48"/>
      <c r="M17" s="48"/>
    </row>
    <row r="18" spans="1:13" x14ac:dyDescent="0.25">
      <c r="A18" s="41" t="s">
        <v>133</v>
      </c>
      <c r="B18" s="49">
        <v>45106</v>
      </c>
      <c r="C18" s="49"/>
      <c r="D18" s="49"/>
      <c r="E18" s="49"/>
      <c r="F18" s="49"/>
      <c r="G18" s="49"/>
      <c r="H18" s="49"/>
      <c r="I18" s="49"/>
      <c r="J18" s="49"/>
      <c r="K18" s="49"/>
      <c r="L18" s="49"/>
      <c r="M18" s="49"/>
    </row>
    <row r="19" spans="1:13" x14ac:dyDescent="0.25">
      <c r="A19" s="41" t="s">
        <v>134</v>
      </c>
      <c r="B19" s="49">
        <v>45106</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388</v>
      </c>
      <c r="B21" s="48" t="s">
        <v>65</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9" customFormat="1" ht="13" x14ac:dyDescent="0.25">
      <c r="A26" s="58" t="s">
        <v>415</v>
      </c>
      <c r="B26" s="58">
        <v>0</v>
      </c>
      <c r="C26" s="58">
        <v>1</v>
      </c>
      <c r="D26" s="58">
        <v>2</v>
      </c>
      <c r="E26" s="58">
        <v>3</v>
      </c>
      <c r="F26" s="58">
        <v>4</v>
      </c>
      <c r="G26" s="58">
        <v>5</v>
      </c>
      <c r="H26" s="58">
        <v>6</v>
      </c>
      <c r="I26" s="58">
        <v>7</v>
      </c>
      <c r="J26" s="58">
        <v>8</v>
      </c>
      <c r="K26" s="58">
        <v>9</v>
      </c>
      <c r="L26" s="58">
        <v>10</v>
      </c>
      <c r="M26" s="58">
        <v>11</v>
      </c>
    </row>
    <row r="27" spans="1:13" x14ac:dyDescent="0.25">
      <c r="A27" s="44">
        <v>55</v>
      </c>
      <c r="B27" s="46">
        <v>0.62</v>
      </c>
      <c r="C27" s="46">
        <v>0.622</v>
      </c>
      <c r="D27" s="46">
        <v>0.624</v>
      </c>
      <c r="E27" s="46">
        <v>0.626</v>
      </c>
      <c r="F27" s="46">
        <v>0.629</v>
      </c>
      <c r="G27" s="46">
        <v>0.63100000000000001</v>
      </c>
      <c r="H27" s="46">
        <v>0.63300000000000001</v>
      </c>
      <c r="I27" s="46">
        <v>0.63500000000000001</v>
      </c>
      <c r="J27" s="46">
        <v>0.63700000000000001</v>
      </c>
      <c r="K27" s="46">
        <v>0.64</v>
      </c>
      <c r="L27" s="46">
        <v>0.64200000000000002</v>
      </c>
      <c r="M27" s="46">
        <v>0.64400000000000002</v>
      </c>
    </row>
    <row r="28" spans="1:13" x14ac:dyDescent="0.25">
      <c r="A28" s="44">
        <v>56</v>
      </c>
      <c r="B28" s="46">
        <v>0.64600000000000002</v>
      </c>
      <c r="C28" s="46">
        <v>0.64800000000000002</v>
      </c>
      <c r="D28" s="46">
        <v>0.65100000000000002</v>
      </c>
      <c r="E28" s="46">
        <v>0.65300000000000002</v>
      </c>
      <c r="F28" s="46">
        <v>0.65600000000000003</v>
      </c>
      <c r="G28" s="46">
        <v>0.65800000000000003</v>
      </c>
      <c r="H28" s="46">
        <v>0.66</v>
      </c>
      <c r="I28" s="46">
        <v>0.66300000000000003</v>
      </c>
      <c r="J28" s="46">
        <v>0.66500000000000004</v>
      </c>
      <c r="K28" s="46">
        <v>0.66700000000000004</v>
      </c>
      <c r="L28" s="46">
        <v>0.67</v>
      </c>
      <c r="M28" s="46">
        <v>0.67200000000000004</v>
      </c>
    </row>
    <row r="29" spans="1:13" x14ac:dyDescent="0.25">
      <c r="A29" s="44">
        <v>57</v>
      </c>
      <c r="B29" s="46">
        <v>0.67400000000000004</v>
      </c>
      <c r="C29" s="46">
        <v>0.67700000000000005</v>
      </c>
      <c r="D29" s="46">
        <v>0.67900000000000005</v>
      </c>
      <c r="E29" s="46">
        <v>0.68200000000000005</v>
      </c>
      <c r="F29" s="46">
        <v>0.68400000000000005</v>
      </c>
      <c r="G29" s="46">
        <v>0.68700000000000006</v>
      </c>
      <c r="H29" s="46">
        <v>0.68899999999999995</v>
      </c>
      <c r="I29" s="46">
        <v>0.69199999999999995</v>
      </c>
      <c r="J29" s="46">
        <v>0.69399999999999995</v>
      </c>
      <c r="K29" s="46">
        <v>0.69699999999999995</v>
      </c>
      <c r="L29" s="46">
        <v>0.7</v>
      </c>
      <c r="M29" s="46">
        <v>0.70199999999999996</v>
      </c>
    </row>
    <row r="30" spans="1:13" x14ac:dyDescent="0.25">
      <c r="A30" s="44">
        <v>58</v>
      </c>
      <c r="B30" s="46">
        <v>0.70499999999999996</v>
      </c>
      <c r="C30" s="46">
        <v>0.70699999999999996</v>
      </c>
      <c r="D30" s="46">
        <v>0.71</v>
      </c>
      <c r="E30" s="46">
        <v>0.71299999999999997</v>
      </c>
      <c r="F30" s="46">
        <v>0.71499999999999997</v>
      </c>
      <c r="G30" s="46">
        <v>0.71799999999999997</v>
      </c>
      <c r="H30" s="46">
        <v>0.72099999999999997</v>
      </c>
      <c r="I30" s="46">
        <v>0.72399999999999998</v>
      </c>
      <c r="J30" s="46">
        <v>0.72599999999999998</v>
      </c>
      <c r="K30" s="46">
        <v>0.72899999999999998</v>
      </c>
      <c r="L30" s="46">
        <v>0.73199999999999998</v>
      </c>
      <c r="M30" s="46">
        <v>0.73399999999999999</v>
      </c>
    </row>
    <row r="31" spans="1:13" x14ac:dyDescent="0.25">
      <c r="A31" s="44">
        <v>59</v>
      </c>
      <c r="B31" s="46">
        <v>0.73699999999999999</v>
      </c>
      <c r="C31" s="46">
        <v>0.74</v>
      </c>
      <c r="D31" s="46">
        <v>0.74299999999999999</v>
      </c>
      <c r="E31" s="46">
        <v>0.746</v>
      </c>
      <c r="F31" s="46">
        <v>0.749</v>
      </c>
      <c r="G31" s="46">
        <v>0.752</v>
      </c>
      <c r="H31" s="46">
        <v>0.755</v>
      </c>
      <c r="I31" s="46">
        <v>0.75800000000000001</v>
      </c>
      <c r="J31" s="46">
        <v>0.76100000000000001</v>
      </c>
      <c r="K31" s="46">
        <v>0.76400000000000001</v>
      </c>
      <c r="L31" s="46">
        <v>0.76700000000000002</v>
      </c>
      <c r="M31" s="46">
        <v>0.76900000000000002</v>
      </c>
    </row>
    <row r="32" spans="1:13" x14ac:dyDescent="0.25">
      <c r="A32" s="44">
        <v>60</v>
      </c>
      <c r="B32" s="46">
        <v>0.77200000000000002</v>
      </c>
      <c r="C32" s="46">
        <v>0.77600000000000002</v>
      </c>
      <c r="D32" s="46">
        <v>0.77900000000000003</v>
      </c>
      <c r="E32" s="46">
        <v>0.78200000000000003</v>
      </c>
      <c r="F32" s="46">
        <v>0.78500000000000003</v>
      </c>
      <c r="G32" s="46">
        <v>0.78800000000000003</v>
      </c>
      <c r="H32" s="46">
        <v>0.79100000000000004</v>
      </c>
      <c r="I32" s="46">
        <v>0.79500000000000004</v>
      </c>
      <c r="J32" s="46">
        <v>0.79800000000000004</v>
      </c>
      <c r="K32" s="46">
        <v>0.80100000000000005</v>
      </c>
      <c r="L32" s="46">
        <v>0.80400000000000005</v>
      </c>
      <c r="M32" s="46">
        <v>0.80700000000000005</v>
      </c>
    </row>
    <row r="33" spans="1:13" x14ac:dyDescent="0.25">
      <c r="A33" s="44">
        <v>61</v>
      </c>
      <c r="B33" s="46">
        <v>0.81100000000000005</v>
      </c>
      <c r="C33" s="46">
        <v>0.81399999999999995</v>
      </c>
      <c r="D33" s="46">
        <v>0.81699999999999995</v>
      </c>
      <c r="E33" s="46">
        <v>0.82099999999999995</v>
      </c>
      <c r="F33" s="46">
        <v>0.82399999999999995</v>
      </c>
      <c r="G33" s="46">
        <v>0.82799999999999996</v>
      </c>
      <c r="H33" s="46">
        <v>0.83099999999999996</v>
      </c>
      <c r="I33" s="46">
        <v>0.83499999999999996</v>
      </c>
      <c r="J33" s="46">
        <v>0.83799999999999997</v>
      </c>
      <c r="K33" s="46">
        <v>0.84199999999999997</v>
      </c>
      <c r="L33" s="46">
        <v>0.84499999999999997</v>
      </c>
      <c r="M33" s="46">
        <v>0.84799999999999998</v>
      </c>
    </row>
    <row r="34" spans="1:13" x14ac:dyDescent="0.25">
      <c r="A34" s="44">
        <v>62</v>
      </c>
      <c r="B34" s="46">
        <v>0.85199999999999998</v>
      </c>
      <c r="C34" s="46">
        <v>0.85599999999999998</v>
      </c>
      <c r="D34" s="46">
        <v>0.85899999999999999</v>
      </c>
      <c r="E34" s="46">
        <v>0.86299999999999999</v>
      </c>
      <c r="F34" s="46">
        <v>0.86699999999999999</v>
      </c>
      <c r="G34" s="46">
        <v>0.871</v>
      </c>
      <c r="H34" s="46">
        <v>0.874</v>
      </c>
      <c r="I34" s="46">
        <v>0.878</v>
      </c>
      <c r="J34" s="46">
        <v>0.88200000000000001</v>
      </c>
      <c r="K34" s="46">
        <v>0.88600000000000001</v>
      </c>
      <c r="L34" s="46">
        <v>0.88900000000000001</v>
      </c>
      <c r="M34" s="46">
        <v>0.89300000000000002</v>
      </c>
    </row>
    <row r="35" spans="1:13" x14ac:dyDescent="0.25">
      <c r="A35" s="44">
        <v>63</v>
      </c>
      <c r="B35" s="46">
        <v>0.89700000000000002</v>
      </c>
      <c r="C35" s="46">
        <v>0.90100000000000002</v>
      </c>
      <c r="D35" s="46">
        <v>0.90500000000000003</v>
      </c>
      <c r="E35" s="46">
        <v>0.90900000000000003</v>
      </c>
      <c r="F35" s="46">
        <v>0.91300000000000003</v>
      </c>
      <c r="G35" s="46">
        <v>0.91700000000000004</v>
      </c>
      <c r="H35" s="46">
        <v>0.92200000000000004</v>
      </c>
      <c r="I35" s="46">
        <v>0.92600000000000005</v>
      </c>
      <c r="J35" s="46">
        <v>0.93</v>
      </c>
      <c r="K35" s="46">
        <v>0.93400000000000005</v>
      </c>
      <c r="L35" s="46">
        <v>0.93799999999999994</v>
      </c>
      <c r="M35" s="46">
        <v>0.94199999999999995</v>
      </c>
    </row>
    <row r="36" spans="1:13" x14ac:dyDescent="0.25">
      <c r="A36" s="44">
        <v>64</v>
      </c>
      <c r="B36" s="46">
        <v>0.94599999999999995</v>
      </c>
      <c r="C36" s="46">
        <v>0.95099999999999996</v>
      </c>
      <c r="D36" s="46">
        <v>0.95499999999999996</v>
      </c>
      <c r="E36" s="46">
        <v>0.96</v>
      </c>
      <c r="F36" s="46">
        <v>0.96399999999999997</v>
      </c>
      <c r="G36" s="46">
        <v>0.96899999999999997</v>
      </c>
      <c r="H36" s="46">
        <v>0.97299999999999998</v>
      </c>
      <c r="I36" s="46">
        <v>0.97799999999999998</v>
      </c>
      <c r="J36" s="46">
        <v>0.98199999999999998</v>
      </c>
      <c r="K36" s="46">
        <v>0.98699999999999999</v>
      </c>
      <c r="L36" s="46">
        <v>0.99099999999999999</v>
      </c>
      <c r="M36" s="46">
        <v>0.996</v>
      </c>
    </row>
  </sheetData>
  <sheetProtection algorithmName="SHA-512" hashValue="MG415yla9Q1Aac8YNiqVtEzShFCJkIlKCBxk8fEcTE1JZdgjeSxc68b0u/8ABVHEffRxiMHobW/fWUazrGRR5w==" saltValue="dWzNpIRxBdeLUKktBep9eQ==" spinCount="100000" sheet="1" objects="1" scenarios="1"/>
  <conditionalFormatting sqref="A6:A21">
    <cfRule type="expression" dxfId="419" priority="1" stopIfTrue="1">
      <formula>MOD(ROW(),2)=0</formula>
    </cfRule>
    <cfRule type="expression" dxfId="418" priority="2" stopIfTrue="1">
      <formula>MOD(ROW(),2)&lt;&gt;0</formula>
    </cfRule>
  </conditionalFormatting>
  <conditionalFormatting sqref="B6:M21">
    <cfRule type="expression" dxfId="417" priority="3" stopIfTrue="1">
      <formula>MOD(ROW(),2)=0</formula>
    </cfRule>
    <cfRule type="expression" dxfId="416" priority="4" stopIfTrue="1">
      <formula>MOD(ROW(),2)&lt;&gt;0</formula>
    </cfRule>
  </conditionalFormatting>
  <conditionalFormatting sqref="A26:A36">
    <cfRule type="expression" dxfId="415" priority="5" stopIfTrue="1">
      <formula>MOD(ROW(),2)=0</formula>
    </cfRule>
    <cfRule type="expression" dxfId="414" priority="6" stopIfTrue="1">
      <formula>MOD(ROW(),2)&lt;&gt;0</formula>
    </cfRule>
  </conditionalFormatting>
  <conditionalFormatting sqref="B26:M36">
    <cfRule type="expression" dxfId="413" priority="7" stopIfTrue="1">
      <formula>MOD(ROW(),2)=0</formula>
    </cfRule>
    <cfRule type="expression" dxfId="412"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5EB1-7634-450B-AEFC-C3727949B1E4}">
  <sheetPr codeName="Sheet54"/>
  <dimension ref="A1:M32"/>
  <sheetViews>
    <sheetView showGridLines="0" workbookViewId="0">
      <selection activeCell="A6" sqref="A6"/>
    </sheetView>
  </sheetViews>
  <sheetFormatPr defaultRowHeight="12.5" x14ac:dyDescent="0.25"/>
  <cols>
    <col min="1" max="1" width="31.7265625" customWidth="1"/>
    <col min="2" max="13" width="22.7265625" customWidth="1"/>
  </cols>
  <sheetData>
    <row r="1" spans="1:13" s="1" customFormat="1" ht="20" x14ac:dyDescent="0.4">
      <c r="A1" s="2" t="s">
        <v>0</v>
      </c>
    </row>
    <row r="2" spans="1:13" s="1" customFormat="1" ht="15.5" x14ac:dyDescent="0.35">
      <c r="A2" s="30" t="s">
        <v>1</v>
      </c>
      <c r="B2" s="3" t="str">
        <f>wb_title</f>
        <v>Fire_W - Consolidated Factor Spreadsheet</v>
      </c>
    </row>
    <row r="3" spans="1:13" s="1" customFormat="1" ht="15.5" x14ac:dyDescent="0.35">
      <c r="A3" s="30" t="s">
        <v>2</v>
      </c>
      <c r="B3" s="3" t="str">
        <f>TABLE_FACTOR_TYPE_1 &amp; " - x-" &amp; TABLE_SERIES_NUMBER_1</f>
        <v>ERF - x-402</v>
      </c>
    </row>
    <row r="6" spans="1:13" x14ac:dyDescent="0.25">
      <c r="A6" s="41" t="s">
        <v>382</v>
      </c>
      <c r="B6" s="48" t="s">
        <v>383</v>
      </c>
      <c r="C6" s="48"/>
      <c r="D6" s="48"/>
      <c r="E6" s="48"/>
      <c r="F6" s="48"/>
      <c r="G6" s="48"/>
      <c r="H6" s="48"/>
      <c r="I6" s="48"/>
      <c r="J6" s="48"/>
      <c r="K6" s="48"/>
      <c r="L6" s="48"/>
      <c r="M6" s="48"/>
    </row>
    <row r="7" spans="1:13" x14ac:dyDescent="0.25">
      <c r="A7" s="41" t="s">
        <v>384</v>
      </c>
      <c r="B7" s="48" t="s">
        <v>32</v>
      </c>
      <c r="C7" s="48"/>
      <c r="D7" s="48"/>
      <c r="E7" s="48"/>
      <c r="F7" s="48"/>
      <c r="G7" s="48"/>
      <c r="H7" s="48"/>
      <c r="I7" s="48"/>
      <c r="J7" s="48"/>
      <c r="K7" s="48"/>
      <c r="L7" s="48"/>
      <c r="M7" s="48"/>
    </row>
    <row r="8" spans="1:13" x14ac:dyDescent="0.25">
      <c r="A8" s="41" t="s">
        <v>125</v>
      </c>
      <c r="B8" s="48">
        <v>2015</v>
      </c>
      <c r="C8" s="48"/>
      <c r="D8" s="48"/>
      <c r="E8" s="48"/>
      <c r="F8" s="48"/>
      <c r="G8" s="48"/>
      <c r="H8" s="48"/>
      <c r="I8" s="48"/>
      <c r="J8" s="48"/>
      <c r="K8" s="48"/>
      <c r="L8" s="48"/>
      <c r="M8" s="48"/>
    </row>
    <row r="9" spans="1:13" x14ac:dyDescent="0.25">
      <c r="A9" s="41" t="s">
        <v>126</v>
      </c>
      <c r="B9" s="48" t="s">
        <v>255</v>
      </c>
      <c r="C9" s="48"/>
      <c r="D9" s="48"/>
      <c r="E9" s="48"/>
      <c r="F9" s="48"/>
      <c r="G9" s="48"/>
      <c r="H9" s="48"/>
      <c r="I9" s="48"/>
      <c r="J9" s="48"/>
      <c r="K9" s="48"/>
      <c r="L9" s="48"/>
      <c r="M9" s="48"/>
    </row>
    <row r="10" spans="1:13" x14ac:dyDescent="0.25">
      <c r="A10" s="41" t="s">
        <v>6</v>
      </c>
      <c r="B10" s="48" t="s">
        <v>259</v>
      </c>
      <c r="C10" s="48"/>
      <c r="D10" s="48"/>
      <c r="E10" s="48"/>
      <c r="F10" s="48"/>
      <c r="G10" s="48"/>
      <c r="H10" s="48"/>
      <c r="I10" s="48"/>
      <c r="J10" s="48"/>
      <c r="K10" s="48"/>
      <c r="L10" s="48"/>
      <c r="M10" s="48"/>
    </row>
    <row r="11" spans="1:13" x14ac:dyDescent="0.25">
      <c r="A11" s="41" t="s">
        <v>127</v>
      </c>
      <c r="B11" s="48" t="s">
        <v>222</v>
      </c>
      <c r="C11" s="48"/>
      <c r="D11" s="48"/>
      <c r="E11" s="48"/>
      <c r="F11" s="48"/>
      <c r="G11" s="48"/>
      <c r="H11" s="48"/>
      <c r="I11" s="48"/>
      <c r="J11" s="48"/>
      <c r="K11" s="48"/>
      <c r="L11" s="48"/>
      <c r="M11" s="48"/>
    </row>
    <row r="12" spans="1:13" x14ac:dyDescent="0.25">
      <c r="A12" s="41" t="s">
        <v>128</v>
      </c>
      <c r="B12" s="48" t="s">
        <v>260</v>
      </c>
      <c r="C12" s="48"/>
      <c r="D12" s="48"/>
      <c r="E12" s="48"/>
      <c r="F12" s="48"/>
      <c r="G12" s="48"/>
      <c r="H12" s="48"/>
      <c r="I12" s="48"/>
      <c r="J12" s="48"/>
      <c r="K12" s="48"/>
      <c r="L12" s="48"/>
      <c r="M12" s="48"/>
    </row>
    <row r="13" spans="1:13" x14ac:dyDescent="0.25">
      <c r="A13" s="41" t="s">
        <v>385</v>
      </c>
      <c r="B13" s="48">
        <v>0</v>
      </c>
      <c r="C13" s="48"/>
      <c r="D13" s="48"/>
      <c r="E13" s="48"/>
      <c r="F13" s="48"/>
      <c r="G13" s="48"/>
      <c r="H13" s="48"/>
      <c r="I13" s="48"/>
      <c r="J13" s="48"/>
      <c r="K13" s="48"/>
      <c r="L13" s="48"/>
      <c r="M13" s="48"/>
    </row>
    <row r="14" spans="1:13" x14ac:dyDescent="0.25">
      <c r="A14" s="41" t="s">
        <v>130</v>
      </c>
      <c r="B14" s="48">
        <v>402</v>
      </c>
      <c r="C14" s="48"/>
      <c r="D14" s="48"/>
      <c r="E14" s="48"/>
      <c r="F14" s="48"/>
      <c r="G14" s="48"/>
      <c r="H14" s="48"/>
      <c r="I14" s="48"/>
      <c r="J14" s="48"/>
      <c r="K14" s="48"/>
      <c r="L14" s="48"/>
      <c r="M14" s="48"/>
    </row>
    <row r="15" spans="1:13" x14ac:dyDescent="0.25">
      <c r="A15" s="41" t="s">
        <v>386</v>
      </c>
      <c r="B15" s="48" t="s">
        <v>261</v>
      </c>
      <c r="C15" s="48"/>
      <c r="D15" s="48"/>
      <c r="E15" s="48"/>
      <c r="F15" s="48"/>
      <c r="G15" s="48"/>
      <c r="H15" s="48"/>
      <c r="I15" s="48"/>
      <c r="J15" s="48"/>
      <c r="K15" s="48"/>
      <c r="L15" s="48"/>
      <c r="M15" s="48"/>
    </row>
    <row r="16" spans="1:13" x14ac:dyDescent="0.25">
      <c r="A16" s="41" t="s">
        <v>132</v>
      </c>
      <c r="B16" s="48" t="s">
        <v>258</v>
      </c>
      <c r="C16" s="48"/>
      <c r="D16" s="48"/>
      <c r="E16" s="48"/>
      <c r="F16" s="48"/>
      <c r="G16" s="48"/>
      <c r="H16" s="48"/>
      <c r="I16" s="48"/>
      <c r="J16" s="48"/>
      <c r="K16" s="48"/>
      <c r="L16" s="48"/>
      <c r="M16" s="48"/>
    </row>
    <row r="17" spans="1:13" x14ac:dyDescent="0.25">
      <c r="A17" s="42" t="s">
        <v>387</v>
      </c>
      <c r="B17" s="48"/>
      <c r="C17" s="48"/>
      <c r="D17" s="48"/>
      <c r="E17" s="48"/>
      <c r="F17" s="48"/>
      <c r="G17" s="48"/>
      <c r="H17" s="48"/>
      <c r="I17" s="48"/>
      <c r="J17" s="48"/>
      <c r="K17" s="48"/>
      <c r="L17" s="48"/>
      <c r="M17" s="48"/>
    </row>
    <row r="18" spans="1:13" x14ac:dyDescent="0.25">
      <c r="A18" s="41" t="s">
        <v>133</v>
      </c>
      <c r="B18" s="49">
        <v>45106</v>
      </c>
      <c r="C18" s="49"/>
      <c r="D18" s="49"/>
      <c r="E18" s="49"/>
      <c r="F18" s="49"/>
      <c r="G18" s="49"/>
      <c r="H18" s="49"/>
      <c r="I18" s="49"/>
      <c r="J18" s="49"/>
      <c r="K18" s="49"/>
      <c r="L18" s="49"/>
      <c r="M18" s="49"/>
    </row>
    <row r="19" spans="1:13" x14ac:dyDescent="0.25">
      <c r="A19" s="41" t="s">
        <v>134</v>
      </c>
      <c r="B19" s="49">
        <v>45106</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388</v>
      </c>
      <c r="B21" s="48" t="s">
        <v>65</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9" customFormat="1" ht="13" x14ac:dyDescent="0.25">
      <c r="A26" s="58" t="s">
        <v>416</v>
      </c>
      <c r="B26" s="58">
        <v>0</v>
      </c>
      <c r="C26" s="58">
        <v>1</v>
      </c>
      <c r="D26" s="58">
        <v>2</v>
      </c>
      <c r="E26" s="58">
        <v>3</v>
      </c>
      <c r="F26" s="58">
        <v>4</v>
      </c>
      <c r="G26" s="58">
        <v>5</v>
      </c>
      <c r="H26" s="58">
        <v>6</v>
      </c>
      <c r="I26" s="58">
        <v>7</v>
      </c>
      <c r="J26" s="58">
        <v>8</v>
      </c>
      <c r="K26" s="58">
        <v>9</v>
      </c>
      <c r="L26" s="58">
        <v>10</v>
      </c>
      <c r="M26" s="58">
        <v>11</v>
      </c>
    </row>
    <row r="27" spans="1:13" x14ac:dyDescent="0.25">
      <c r="A27" s="44">
        <v>5</v>
      </c>
      <c r="B27" s="46">
        <v>0.873</v>
      </c>
      <c r="C27" s="46" t="s">
        <v>94</v>
      </c>
      <c r="D27" s="46" t="s">
        <v>94</v>
      </c>
      <c r="E27" s="46" t="s">
        <v>94</v>
      </c>
      <c r="F27" s="46" t="s">
        <v>94</v>
      </c>
      <c r="G27" s="46" t="s">
        <v>94</v>
      </c>
      <c r="H27" s="46" t="s">
        <v>94</v>
      </c>
      <c r="I27" s="46" t="s">
        <v>94</v>
      </c>
      <c r="J27" s="46" t="s">
        <v>94</v>
      </c>
      <c r="K27" s="46" t="s">
        <v>94</v>
      </c>
      <c r="L27" s="46" t="s">
        <v>94</v>
      </c>
      <c r="M27" s="46" t="s">
        <v>94</v>
      </c>
    </row>
    <row r="28" spans="1:13" x14ac:dyDescent="0.25">
      <c r="A28" s="44">
        <v>4</v>
      </c>
      <c r="B28" s="46">
        <v>0.89500000000000002</v>
      </c>
      <c r="C28" s="46">
        <v>0.89300000000000002</v>
      </c>
      <c r="D28" s="46">
        <v>0.89100000000000001</v>
      </c>
      <c r="E28" s="46">
        <v>0.88900000000000001</v>
      </c>
      <c r="F28" s="46">
        <v>0.88700000000000001</v>
      </c>
      <c r="G28" s="46">
        <v>0.88500000000000001</v>
      </c>
      <c r="H28" s="46">
        <v>0.88400000000000001</v>
      </c>
      <c r="I28" s="46">
        <v>0.88200000000000001</v>
      </c>
      <c r="J28" s="46">
        <v>0.88</v>
      </c>
      <c r="K28" s="46">
        <v>0.878</v>
      </c>
      <c r="L28" s="46">
        <v>0.876</v>
      </c>
      <c r="M28" s="46">
        <v>0.875</v>
      </c>
    </row>
    <row r="29" spans="1:13" x14ac:dyDescent="0.25">
      <c r="A29" s="44">
        <v>3</v>
      </c>
      <c r="B29" s="46">
        <v>0.91800000000000004</v>
      </c>
      <c r="C29" s="46">
        <v>0.91600000000000004</v>
      </c>
      <c r="D29" s="46">
        <v>0.91400000000000003</v>
      </c>
      <c r="E29" s="46">
        <v>0.91200000000000003</v>
      </c>
      <c r="F29" s="46">
        <v>0.91</v>
      </c>
      <c r="G29" s="46">
        <v>0.90800000000000003</v>
      </c>
      <c r="H29" s="46">
        <v>0.90600000000000003</v>
      </c>
      <c r="I29" s="46">
        <v>0.90400000000000003</v>
      </c>
      <c r="J29" s="46">
        <v>0.90200000000000002</v>
      </c>
      <c r="K29" s="46">
        <v>0.9</v>
      </c>
      <c r="L29" s="46">
        <v>0.89800000000000002</v>
      </c>
      <c r="M29" s="46">
        <v>0.89600000000000002</v>
      </c>
    </row>
    <row r="30" spans="1:13" x14ac:dyDescent="0.25">
      <c r="A30" s="44">
        <v>2</v>
      </c>
      <c r="B30" s="46">
        <v>0.94299999999999995</v>
      </c>
      <c r="C30" s="46">
        <v>0.94099999999999995</v>
      </c>
      <c r="D30" s="46">
        <v>0.93899999999999995</v>
      </c>
      <c r="E30" s="46">
        <v>0.93700000000000006</v>
      </c>
      <c r="F30" s="46">
        <v>0.93500000000000005</v>
      </c>
      <c r="G30" s="46">
        <v>0.93300000000000005</v>
      </c>
      <c r="H30" s="46">
        <v>0.93100000000000005</v>
      </c>
      <c r="I30" s="46">
        <v>0.92900000000000005</v>
      </c>
      <c r="J30" s="46">
        <v>0.92600000000000005</v>
      </c>
      <c r="K30" s="46">
        <v>0.92400000000000004</v>
      </c>
      <c r="L30" s="46">
        <v>0.92200000000000004</v>
      </c>
      <c r="M30" s="46">
        <v>0.92</v>
      </c>
    </row>
    <row r="31" spans="1:13" x14ac:dyDescent="0.25">
      <c r="A31" s="44">
        <v>1</v>
      </c>
      <c r="B31" s="46">
        <v>0.97099999999999997</v>
      </c>
      <c r="C31" s="46">
        <v>0.96799999999999997</v>
      </c>
      <c r="D31" s="46">
        <v>0.96599999999999997</v>
      </c>
      <c r="E31" s="46">
        <v>0.96399999999999997</v>
      </c>
      <c r="F31" s="46">
        <v>0.96099999999999997</v>
      </c>
      <c r="G31" s="46">
        <v>0.95899999999999996</v>
      </c>
      <c r="H31" s="46">
        <v>0.95699999999999996</v>
      </c>
      <c r="I31" s="46">
        <v>0.95499999999999996</v>
      </c>
      <c r="J31" s="46">
        <v>0.95199999999999996</v>
      </c>
      <c r="K31" s="46">
        <v>0.95</v>
      </c>
      <c r="L31" s="46">
        <v>0.94799999999999995</v>
      </c>
      <c r="M31" s="46">
        <v>0.94599999999999995</v>
      </c>
    </row>
    <row r="32" spans="1:13" x14ac:dyDescent="0.25">
      <c r="A32" s="44">
        <v>0</v>
      </c>
      <c r="B32" s="46" t="s">
        <v>94</v>
      </c>
      <c r="C32" s="46">
        <v>0.998</v>
      </c>
      <c r="D32" s="46">
        <v>0.995</v>
      </c>
      <c r="E32" s="46">
        <v>0.99299999999999999</v>
      </c>
      <c r="F32" s="46">
        <v>0.99</v>
      </c>
      <c r="G32" s="46">
        <v>0.98799999999999999</v>
      </c>
      <c r="H32" s="46">
        <v>0.98499999999999999</v>
      </c>
      <c r="I32" s="46">
        <v>0.98299999999999998</v>
      </c>
      <c r="J32" s="46">
        <v>0.98</v>
      </c>
      <c r="K32" s="46">
        <v>0.97799999999999998</v>
      </c>
      <c r="L32" s="46">
        <v>0.97499999999999998</v>
      </c>
      <c r="M32" s="46">
        <v>0.97299999999999998</v>
      </c>
    </row>
  </sheetData>
  <sheetProtection algorithmName="SHA-512" hashValue="SGTfqSr6QymcoGf5hhgWIgnqkrSj8RoDPqONFoSiKDEQq1gx3sQQaLAWylESWs/prw8mVwEWJbhfw1tDgaJEBw==" saltValue="WMJ2SZsbVxHMhwjC6Y6cCw==" spinCount="100000" sheet="1" objects="1" scenarios="1"/>
  <conditionalFormatting sqref="A6:A21">
    <cfRule type="expression" dxfId="409" priority="1" stopIfTrue="1">
      <formula>MOD(ROW(),2)=0</formula>
    </cfRule>
    <cfRule type="expression" dxfId="408" priority="2" stopIfTrue="1">
      <formula>MOD(ROW(),2)&lt;&gt;0</formula>
    </cfRule>
  </conditionalFormatting>
  <conditionalFormatting sqref="B6:M21">
    <cfRule type="expression" dxfId="407" priority="3" stopIfTrue="1">
      <formula>MOD(ROW(),2)=0</formula>
    </cfRule>
    <cfRule type="expression" dxfId="406" priority="4" stopIfTrue="1">
      <formula>MOD(ROW(),2)&lt;&gt;0</formula>
    </cfRule>
  </conditionalFormatting>
  <conditionalFormatting sqref="A26:A32">
    <cfRule type="expression" dxfId="405" priority="5" stopIfTrue="1">
      <formula>MOD(ROW(),2)=0</formula>
    </cfRule>
    <cfRule type="expression" dxfId="404" priority="6" stopIfTrue="1">
      <formula>MOD(ROW(),2)&lt;&gt;0</formula>
    </cfRule>
  </conditionalFormatting>
  <conditionalFormatting sqref="B26:M32">
    <cfRule type="expression" dxfId="403" priority="7" stopIfTrue="1">
      <formula>MOD(ROW(),2)=0</formula>
    </cfRule>
    <cfRule type="expression" dxfId="402"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73E0-FB62-417E-BD85-F21AEED29D99}">
  <sheetPr codeName="Sheet55"/>
  <dimension ref="A1:M40"/>
  <sheetViews>
    <sheetView showGridLines="0" workbookViewId="0">
      <selection activeCell="A6" sqref="A6"/>
    </sheetView>
  </sheetViews>
  <sheetFormatPr defaultRowHeight="12.5" x14ac:dyDescent="0.25"/>
  <cols>
    <col min="1" max="1" width="31.7265625" customWidth="1"/>
    <col min="2" max="13" width="22.7265625" customWidth="1"/>
  </cols>
  <sheetData>
    <row r="1" spans="1:13" s="1" customFormat="1" ht="20" x14ac:dyDescent="0.4">
      <c r="A1" s="2" t="s">
        <v>0</v>
      </c>
    </row>
    <row r="2" spans="1:13" s="1" customFormat="1" ht="15.5" x14ac:dyDescent="0.35">
      <c r="A2" s="30" t="s">
        <v>1</v>
      </c>
      <c r="B2" s="3" t="str">
        <f>wb_title</f>
        <v>Fire_W - Consolidated Factor Spreadsheet</v>
      </c>
    </row>
    <row r="3" spans="1:13" s="1" customFormat="1" ht="15.5" x14ac:dyDescent="0.35">
      <c r="A3" s="30" t="s">
        <v>2</v>
      </c>
      <c r="B3" s="3" t="str">
        <f>TABLE_FACTOR_TYPE_1 &amp; " - x-" &amp; TABLE_SERIES_NUMBER_1</f>
        <v>ERF - x-403</v>
      </c>
    </row>
    <row r="6" spans="1:13" x14ac:dyDescent="0.25">
      <c r="A6" s="41" t="s">
        <v>382</v>
      </c>
      <c r="B6" s="48" t="s">
        <v>383</v>
      </c>
      <c r="C6" s="48"/>
      <c r="D6" s="48"/>
      <c r="E6" s="48"/>
      <c r="F6" s="48"/>
      <c r="G6" s="48"/>
      <c r="H6" s="48"/>
      <c r="I6" s="48"/>
      <c r="J6" s="48"/>
      <c r="K6" s="48"/>
      <c r="L6" s="48"/>
      <c r="M6" s="48"/>
    </row>
    <row r="7" spans="1:13" x14ac:dyDescent="0.25">
      <c r="A7" s="41" t="s">
        <v>384</v>
      </c>
      <c r="B7" s="48" t="s">
        <v>32</v>
      </c>
      <c r="C7" s="48"/>
      <c r="D7" s="48"/>
      <c r="E7" s="48"/>
      <c r="F7" s="48"/>
      <c r="G7" s="48"/>
      <c r="H7" s="48"/>
      <c r="I7" s="48"/>
      <c r="J7" s="48"/>
      <c r="K7" s="48"/>
      <c r="L7" s="48"/>
      <c r="M7" s="48"/>
    </row>
    <row r="8" spans="1:13" x14ac:dyDescent="0.25">
      <c r="A8" s="41" t="s">
        <v>125</v>
      </c>
      <c r="B8" s="48">
        <v>2015</v>
      </c>
      <c r="C8" s="48"/>
      <c r="D8" s="48"/>
      <c r="E8" s="48"/>
      <c r="F8" s="48"/>
      <c r="G8" s="48"/>
      <c r="H8" s="48"/>
      <c r="I8" s="48"/>
      <c r="J8" s="48"/>
      <c r="K8" s="48"/>
      <c r="L8" s="48"/>
      <c r="M8" s="48"/>
    </row>
    <row r="9" spans="1:13" x14ac:dyDescent="0.25">
      <c r="A9" s="41" t="s">
        <v>126</v>
      </c>
      <c r="B9" s="48" t="s">
        <v>255</v>
      </c>
      <c r="C9" s="48"/>
      <c r="D9" s="48"/>
      <c r="E9" s="48"/>
      <c r="F9" s="48"/>
      <c r="G9" s="48"/>
      <c r="H9" s="48"/>
      <c r="I9" s="48"/>
      <c r="J9" s="48"/>
      <c r="K9" s="48"/>
      <c r="L9" s="48"/>
      <c r="M9" s="48"/>
    </row>
    <row r="10" spans="1:13" x14ac:dyDescent="0.25">
      <c r="A10" s="41" t="s">
        <v>6</v>
      </c>
      <c r="B10" s="48" t="s">
        <v>262</v>
      </c>
      <c r="C10" s="48"/>
      <c r="D10" s="48"/>
      <c r="E10" s="48"/>
      <c r="F10" s="48"/>
      <c r="G10" s="48"/>
      <c r="H10" s="48"/>
      <c r="I10" s="48"/>
      <c r="J10" s="48"/>
      <c r="K10" s="48"/>
      <c r="L10" s="48"/>
      <c r="M10" s="48"/>
    </row>
    <row r="11" spans="1:13" x14ac:dyDescent="0.25">
      <c r="A11" s="41" t="s">
        <v>127</v>
      </c>
      <c r="B11" s="48" t="s">
        <v>222</v>
      </c>
      <c r="C11" s="48"/>
      <c r="D11" s="48"/>
      <c r="E11" s="48"/>
      <c r="F11" s="48"/>
      <c r="G11" s="48"/>
      <c r="H11" s="48"/>
      <c r="I11" s="48"/>
      <c r="J11" s="48"/>
      <c r="K11" s="48"/>
      <c r="L11" s="48"/>
      <c r="M11" s="48"/>
    </row>
    <row r="12" spans="1:13" x14ac:dyDescent="0.25">
      <c r="A12" s="41" t="s">
        <v>128</v>
      </c>
      <c r="B12" s="48" t="s">
        <v>260</v>
      </c>
      <c r="C12" s="48"/>
      <c r="D12" s="48"/>
      <c r="E12" s="48"/>
      <c r="F12" s="48"/>
      <c r="G12" s="48"/>
      <c r="H12" s="48"/>
      <c r="I12" s="48"/>
      <c r="J12" s="48"/>
      <c r="K12" s="48"/>
      <c r="L12" s="48"/>
      <c r="M12" s="48"/>
    </row>
    <row r="13" spans="1:13" x14ac:dyDescent="0.25">
      <c r="A13" s="41" t="s">
        <v>385</v>
      </c>
      <c r="B13" s="48">
        <v>0</v>
      </c>
      <c r="C13" s="48"/>
      <c r="D13" s="48"/>
      <c r="E13" s="48"/>
      <c r="F13" s="48"/>
      <c r="G13" s="48"/>
      <c r="H13" s="48"/>
      <c r="I13" s="48"/>
      <c r="J13" s="48"/>
      <c r="K13" s="48"/>
      <c r="L13" s="48"/>
      <c r="M13" s="48"/>
    </row>
    <row r="14" spans="1:13" x14ac:dyDescent="0.25">
      <c r="A14" s="41" t="s">
        <v>130</v>
      </c>
      <c r="B14" s="48">
        <v>403</v>
      </c>
      <c r="C14" s="48"/>
      <c r="D14" s="48"/>
      <c r="E14" s="48"/>
      <c r="F14" s="48"/>
      <c r="G14" s="48"/>
      <c r="H14" s="48"/>
      <c r="I14" s="48"/>
      <c r="J14" s="48"/>
      <c r="K14" s="48"/>
      <c r="L14" s="48"/>
      <c r="M14" s="48"/>
    </row>
    <row r="15" spans="1:13" x14ac:dyDescent="0.25">
      <c r="A15" s="41" t="s">
        <v>386</v>
      </c>
      <c r="B15" s="48" t="s">
        <v>263</v>
      </c>
      <c r="C15" s="48"/>
      <c r="D15" s="48"/>
      <c r="E15" s="48"/>
      <c r="F15" s="48"/>
      <c r="G15" s="48"/>
      <c r="H15" s="48"/>
      <c r="I15" s="48"/>
      <c r="J15" s="48"/>
      <c r="K15" s="48"/>
      <c r="L15" s="48"/>
      <c r="M15" s="48"/>
    </row>
    <row r="16" spans="1:13" x14ac:dyDescent="0.25">
      <c r="A16" s="41" t="s">
        <v>132</v>
      </c>
      <c r="B16" s="48" t="s">
        <v>264</v>
      </c>
      <c r="C16" s="48"/>
      <c r="D16" s="48"/>
      <c r="E16" s="48"/>
      <c r="F16" s="48"/>
      <c r="G16" s="48"/>
      <c r="H16" s="48"/>
      <c r="I16" s="48"/>
      <c r="J16" s="48"/>
      <c r="K16" s="48"/>
      <c r="L16" s="48"/>
      <c r="M16" s="48"/>
    </row>
    <row r="17" spans="1:13" x14ac:dyDescent="0.25">
      <c r="A17" s="42" t="s">
        <v>387</v>
      </c>
      <c r="B17" s="48"/>
      <c r="C17" s="48"/>
      <c r="D17" s="48"/>
      <c r="E17" s="48"/>
      <c r="F17" s="48"/>
      <c r="G17" s="48"/>
      <c r="H17" s="48"/>
      <c r="I17" s="48"/>
      <c r="J17" s="48"/>
      <c r="K17" s="48"/>
      <c r="L17" s="48"/>
      <c r="M17" s="48"/>
    </row>
    <row r="18" spans="1:13" x14ac:dyDescent="0.25">
      <c r="A18" s="41" t="s">
        <v>133</v>
      </c>
      <c r="B18" s="49">
        <v>45106</v>
      </c>
      <c r="C18" s="49"/>
      <c r="D18" s="49"/>
      <c r="E18" s="49"/>
      <c r="F18" s="49"/>
      <c r="G18" s="49"/>
      <c r="H18" s="49"/>
      <c r="I18" s="49"/>
      <c r="J18" s="49"/>
      <c r="K18" s="49"/>
      <c r="L18" s="49"/>
      <c r="M18" s="49"/>
    </row>
    <row r="19" spans="1:13" x14ac:dyDescent="0.25">
      <c r="A19" s="41" t="s">
        <v>134</v>
      </c>
      <c r="B19" s="49">
        <v>45106</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388</v>
      </c>
      <c r="B21" s="48" t="s">
        <v>65</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9" customFormat="1" ht="13" x14ac:dyDescent="0.25">
      <c r="A26" s="58" t="s">
        <v>416</v>
      </c>
      <c r="B26" s="58">
        <v>0</v>
      </c>
      <c r="C26" s="58">
        <v>1</v>
      </c>
      <c r="D26" s="58">
        <v>2</v>
      </c>
      <c r="E26" s="58">
        <v>3</v>
      </c>
      <c r="F26" s="58">
        <v>4</v>
      </c>
      <c r="G26" s="58">
        <v>5</v>
      </c>
      <c r="H26" s="58">
        <v>6</v>
      </c>
      <c r="I26" s="58">
        <v>7</v>
      </c>
      <c r="J26" s="58">
        <v>8</v>
      </c>
      <c r="K26" s="58">
        <v>9</v>
      </c>
      <c r="L26" s="58">
        <v>10</v>
      </c>
      <c r="M26" s="58">
        <v>11</v>
      </c>
    </row>
    <row r="27" spans="1:13" x14ac:dyDescent="0.25">
      <c r="A27" s="43">
        <v>13</v>
      </c>
      <c r="B27" s="46">
        <v>0.53200000000000003</v>
      </c>
      <c r="C27" s="43"/>
      <c r="D27" s="43"/>
      <c r="E27" s="43"/>
      <c r="F27" s="43"/>
      <c r="G27" s="43"/>
      <c r="H27" s="43"/>
      <c r="I27" s="43"/>
      <c r="J27" s="43"/>
      <c r="K27" s="43"/>
      <c r="L27" s="43"/>
      <c r="M27" s="43"/>
    </row>
    <row r="28" spans="1:13" x14ac:dyDescent="0.25">
      <c r="A28" s="44">
        <v>12</v>
      </c>
      <c r="B28" s="46">
        <v>0.55400000000000005</v>
      </c>
      <c r="C28" s="46">
        <v>0.55200000000000005</v>
      </c>
      <c r="D28" s="46">
        <v>0.55000000000000004</v>
      </c>
      <c r="E28" s="46">
        <v>0.54800000000000004</v>
      </c>
      <c r="F28" s="46">
        <v>0.54600000000000004</v>
      </c>
      <c r="G28" s="46">
        <v>0.54500000000000004</v>
      </c>
      <c r="H28" s="46">
        <v>0.54300000000000004</v>
      </c>
      <c r="I28" s="46">
        <v>0.54100000000000004</v>
      </c>
      <c r="J28" s="46">
        <v>0.53900000000000003</v>
      </c>
      <c r="K28" s="46">
        <v>0.53700000000000003</v>
      </c>
      <c r="L28" s="46">
        <v>0.53600000000000003</v>
      </c>
      <c r="M28" s="46">
        <v>0.53400000000000003</v>
      </c>
    </row>
    <row r="29" spans="1:13" x14ac:dyDescent="0.25">
      <c r="A29" s="44">
        <v>11</v>
      </c>
      <c r="B29" s="46">
        <v>0.57699999999999996</v>
      </c>
      <c r="C29" s="46">
        <v>0.57499999999999996</v>
      </c>
      <c r="D29" s="46">
        <v>0.57299999999999995</v>
      </c>
      <c r="E29" s="46">
        <v>0.57099999999999995</v>
      </c>
      <c r="F29" s="46">
        <v>0.56899999999999995</v>
      </c>
      <c r="G29" s="46">
        <v>0.56699999999999995</v>
      </c>
      <c r="H29" s="46">
        <v>0.56499999999999995</v>
      </c>
      <c r="I29" s="46">
        <v>0.56299999999999994</v>
      </c>
      <c r="J29" s="46">
        <v>0.56100000000000005</v>
      </c>
      <c r="K29" s="46">
        <v>0.55900000000000005</v>
      </c>
      <c r="L29" s="46">
        <v>0.55800000000000005</v>
      </c>
      <c r="M29" s="46">
        <v>0.55600000000000005</v>
      </c>
    </row>
    <row r="30" spans="1:13" x14ac:dyDescent="0.25">
      <c r="A30" s="44">
        <v>10</v>
      </c>
      <c r="B30" s="46">
        <v>0.60199999999999998</v>
      </c>
      <c r="C30" s="46">
        <v>0.6</v>
      </c>
      <c r="D30" s="46">
        <v>0.59799999999999998</v>
      </c>
      <c r="E30" s="46">
        <v>0.59599999999999997</v>
      </c>
      <c r="F30" s="46">
        <v>0.59399999999999997</v>
      </c>
      <c r="G30" s="46">
        <v>0.59099999999999997</v>
      </c>
      <c r="H30" s="46">
        <v>0.58899999999999997</v>
      </c>
      <c r="I30" s="46">
        <v>0.58699999999999997</v>
      </c>
      <c r="J30" s="46">
        <v>0.58499999999999996</v>
      </c>
      <c r="K30" s="46">
        <v>0.58299999999999996</v>
      </c>
      <c r="L30" s="46">
        <v>0.58099999999999996</v>
      </c>
      <c r="M30" s="46">
        <v>0.57899999999999996</v>
      </c>
    </row>
    <row r="31" spans="1:13" x14ac:dyDescent="0.25">
      <c r="A31" s="44">
        <v>9</v>
      </c>
      <c r="B31" s="46">
        <v>0.629</v>
      </c>
      <c r="C31" s="46">
        <v>0.626</v>
      </c>
      <c r="D31" s="46">
        <v>0.624</v>
      </c>
      <c r="E31" s="46">
        <v>0.622</v>
      </c>
      <c r="F31" s="46">
        <v>0.62</v>
      </c>
      <c r="G31" s="46">
        <v>0.61699999999999999</v>
      </c>
      <c r="H31" s="46">
        <v>0.61499999999999999</v>
      </c>
      <c r="I31" s="46">
        <v>0.61299999999999999</v>
      </c>
      <c r="J31" s="46">
        <v>0.61099999999999999</v>
      </c>
      <c r="K31" s="46">
        <v>0.60899999999999999</v>
      </c>
      <c r="L31" s="46">
        <v>0.60599999999999998</v>
      </c>
      <c r="M31" s="46">
        <v>0.60399999999999998</v>
      </c>
    </row>
    <row r="32" spans="1:13" x14ac:dyDescent="0.25">
      <c r="A32" s="44">
        <v>8</v>
      </c>
      <c r="B32" s="46">
        <v>0.65800000000000003</v>
      </c>
      <c r="C32" s="46">
        <v>0.65500000000000003</v>
      </c>
      <c r="D32" s="46">
        <v>0.65300000000000002</v>
      </c>
      <c r="E32" s="46">
        <v>0.65</v>
      </c>
      <c r="F32" s="46">
        <v>0.64800000000000002</v>
      </c>
      <c r="G32" s="46">
        <v>0.64600000000000002</v>
      </c>
      <c r="H32" s="46">
        <v>0.64300000000000002</v>
      </c>
      <c r="I32" s="46">
        <v>0.64100000000000001</v>
      </c>
      <c r="J32" s="46">
        <v>0.63800000000000001</v>
      </c>
      <c r="K32" s="46">
        <v>0.63600000000000001</v>
      </c>
      <c r="L32" s="46">
        <v>0.63300000000000001</v>
      </c>
      <c r="M32" s="46">
        <v>0.63100000000000001</v>
      </c>
    </row>
    <row r="33" spans="1:13" x14ac:dyDescent="0.25">
      <c r="A33" s="44">
        <v>7</v>
      </c>
      <c r="B33" s="46">
        <v>0.68899999999999995</v>
      </c>
      <c r="C33" s="46">
        <v>0.68600000000000005</v>
      </c>
      <c r="D33" s="46">
        <v>0.68400000000000005</v>
      </c>
      <c r="E33" s="46">
        <v>0.68100000000000005</v>
      </c>
      <c r="F33" s="46">
        <v>0.67800000000000005</v>
      </c>
      <c r="G33" s="46">
        <v>0.67600000000000005</v>
      </c>
      <c r="H33" s="46">
        <v>0.67300000000000004</v>
      </c>
      <c r="I33" s="46">
        <v>0.67100000000000004</v>
      </c>
      <c r="J33" s="46">
        <v>0.66800000000000004</v>
      </c>
      <c r="K33" s="46">
        <v>0.66500000000000004</v>
      </c>
      <c r="L33" s="46">
        <v>0.66300000000000003</v>
      </c>
      <c r="M33" s="46">
        <v>0.66</v>
      </c>
    </row>
    <row r="34" spans="1:13" x14ac:dyDescent="0.25">
      <c r="A34" s="44">
        <v>6</v>
      </c>
      <c r="B34" s="46">
        <v>0.72199999999999998</v>
      </c>
      <c r="C34" s="46">
        <v>0.72</v>
      </c>
      <c r="D34" s="46">
        <v>0.71699999999999997</v>
      </c>
      <c r="E34" s="46">
        <v>0.71399999999999997</v>
      </c>
      <c r="F34" s="46">
        <v>0.71099999999999997</v>
      </c>
      <c r="G34" s="46">
        <v>0.70799999999999996</v>
      </c>
      <c r="H34" s="46">
        <v>0.70599999999999996</v>
      </c>
      <c r="I34" s="46">
        <v>0.70299999999999996</v>
      </c>
      <c r="J34" s="46">
        <v>0.7</v>
      </c>
      <c r="K34" s="46">
        <v>0.69699999999999995</v>
      </c>
      <c r="L34" s="46">
        <v>0.69399999999999995</v>
      </c>
      <c r="M34" s="46">
        <v>0.69199999999999995</v>
      </c>
    </row>
    <row r="35" spans="1:13" x14ac:dyDescent="0.25">
      <c r="A35" s="44">
        <v>5</v>
      </c>
      <c r="B35" s="46">
        <v>0.75900000000000001</v>
      </c>
      <c r="C35" s="46">
        <v>0.75600000000000001</v>
      </c>
      <c r="D35" s="46">
        <v>0.753</v>
      </c>
      <c r="E35" s="46">
        <v>0.75</v>
      </c>
      <c r="F35" s="46">
        <v>0.747</v>
      </c>
      <c r="G35" s="46">
        <v>0.74399999999999999</v>
      </c>
      <c r="H35" s="46">
        <v>0.74099999999999999</v>
      </c>
      <c r="I35" s="46">
        <v>0.73799999999999999</v>
      </c>
      <c r="J35" s="46">
        <v>0.73499999999999999</v>
      </c>
      <c r="K35" s="46">
        <v>0.73199999999999998</v>
      </c>
      <c r="L35" s="46">
        <v>0.72899999999999998</v>
      </c>
      <c r="M35" s="46">
        <v>0.72499999999999998</v>
      </c>
    </row>
    <row r="36" spans="1:13" x14ac:dyDescent="0.25">
      <c r="A36" s="44">
        <v>4</v>
      </c>
      <c r="B36" s="46">
        <v>0.79900000000000004</v>
      </c>
      <c r="C36" s="46">
        <v>0.79600000000000004</v>
      </c>
      <c r="D36" s="46">
        <v>0.79200000000000004</v>
      </c>
      <c r="E36" s="46">
        <v>0.78900000000000003</v>
      </c>
      <c r="F36" s="46">
        <v>0.78600000000000003</v>
      </c>
      <c r="G36" s="46">
        <v>0.78200000000000003</v>
      </c>
      <c r="H36" s="46">
        <v>0.77900000000000003</v>
      </c>
      <c r="I36" s="46">
        <v>0.77600000000000002</v>
      </c>
      <c r="J36" s="46">
        <v>0.77200000000000002</v>
      </c>
      <c r="K36" s="46">
        <v>0.76900000000000002</v>
      </c>
      <c r="L36" s="46">
        <v>0.76600000000000001</v>
      </c>
      <c r="M36" s="46">
        <v>0.76200000000000001</v>
      </c>
    </row>
    <row r="37" spans="1:13" x14ac:dyDescent="0.25">
      <c r="A37" s="44">
        <v>3</v>
      </c>
      <c r="B37" s="46">
        <v>0.84199999999999997</v>
      </c>
      <c r="C37" s="46">
        <v>0.83899999999999997</v>
      </c>
      <c r="D37" s="46">
        <v>0.83499999999999996</v>
      </c>
      <c r="E37" s="46">
        <v>0.83199999999999996</v>
      </c>
      <c r="F37" s="46">
        <v>0.82799999999999996</v>
      </c>
      <c r="G37" s="46">
        <v>0.82399999999999995</v>
      </c>
      <c r="H37" s="46">
        <v>0.82099999999999995</v>
      </c>
      <c r="I37" s="46">
        <v>0.81699999999999995</v>
      </c>
      <c r="J37" s="46">
        <v>0.81299999999999994</v>
      </c>
      <c r="K37" s="46">
        <v>0.81</v>
      </c>
      <c r="L37" s="46">
        <v>0.80600000000000005</v>
      </c>
      <c r="M37" s="46">
        <v>0.80300000000000005</v>
      </c>
    </row>
    <row r="38" spans="1:13" x14ac:dyDescent="0.25">
      <c r="A38" s="44">
        <v>2</v>
      </c>
      <c r="B38" s="46">
        <v>0.89</v>
      </c>
      <c r="C38" s="46">
        <v>0.88600000000000001</v>
      </c>
      <c r="D38" s="46">
        <v>0.88200000000000001</v>
      </c>
      <c r="E38" s="46">
        <v>0.878</v>
      </c>
      <c r="F38" s="46">
        <v>0.874</v>
      </c>
      <c r="G38" s="46">
        <v>0.87</v>
      </c>
      <c r="H38" s="46">
        <v>0.86599999999999999</v>
      </c>
      <c r="I38" s="46">
        <v>0.86199999999999999</v>
      </c>
      <c r="J38" s="46">
        <v>0.85799999999999998</v>
      </c>
      <c r="K38" s="46">
        <v>0.85399999999999998</v>
      </c>
      <c r="L38" s="46">
        <v>0.85</v>
      </c>
      <c r="M38" s="46">
        <v>0.84599999999999997</v>
      </c>
    </row>
    <row r="39" spans="1:13" x14ac:dyDescent="0.25">
      <c r="A39" s="44">
        <v>1</v>
      </c>
      <c r="B39" s="46">
        <v>0.94199999999999995</v>
      </c>
      <c r="C39" s="46">
        <v>0.93799999999999994</v>
      </c>
      <c r="D39" s="46">
        <v>0.93400000000000005</v>
      </c>
      <c r="E39" s="46">
        <v>0.92900000000000005</v>
      </c>
      <c r="F39" s="46">
        <v>0.92500000000000004</v>
      </c>
      <c r="G39" s="46">
        <v>0.92100000000000004</v>
      </c>
      <c r="H39" s="46">
        <v>0.91600000000000004</v>
      </c>
      <c r="I39" s="46">
        <v>0.91200000000000003</v>
      </c>
      <c r="J39" s="46">
        <v>0.90700000000000003</v>
      </c>
      <c r="K39" s="46">
        <v>0.90300000000000002</v>
      </c>
      <c r="L39" s="46">
        <v>0.89900000000000002</v>
      </c>
      <c r="M39" s="46">
        <v>0.89400000000000002</v>
      </c>
    </row>
    <row r="40" spans="1:13" x14ac:dyDescent="0.25">
      <c r="A40" s="44">
        <v>0</v>
      </c>
      <c r="B40" s="46">
        <v>1</v>
      </c>
      <c r="C40" s="46">
        <v>0.995</v>
      </c>
      <c r="D40" s="46">
        <v>0.99</v>
      </c>
      <c r="E40" s="46">
        <v>0.98599999999999999</v>
      </c>
      <c r="F40" s="46">
        <v>0.98099999999999998</v>
      </c>
      <c r="G40" s="46">
        <v>0.97599999999999998</v>
      </c>
      <c r="H40" s="46">
        <v>0.97099999999999997</v>
      </c>
      <c r="I40" s="46">
        <v>0.96599999999999997</v>
      </c>
      <c r="J40" s="46">
        <v>0.96199999999999997</v>
      </c>
      <c r="K40" s="46">
        <v>0.95699999999999996</v>
      </c>
      <c r="L40" s="46">
        <v>0.95199999999999996</v>
      </c>
      <c r="M40" s="46">
        <v>0.94699999999999995</v>
      </c>
    </row>
  </sheetData>
  <sheetProtection algorithmName="SHA-512" hashValue="LtJa81ShI7r2FQ8VIoJ/ldq4Q+L06ncrpMabLpxCrW7Wc/XsxqixRPggqLE/vFZOtwh3pri1wrccfxyfwP0//Q==" saltValue="vWdRclokre6OmNYEqvjJDA==" spinCount="100000" sheet="1" objects="1" scenarios="1"/>
  <conditionalFormatting sqref="A6:A21">
    <cfRule type="expression" dxfId="399" priority="1" stopIfTrue="1">
      <formula>MOD(ROW(),2)=0</formula>
    </cfRule>
    <cfRule type="expression" dxfId="398" priority="2" stopIfTrue="1">
      <formula>MOD(ROW(),2)&lt;&gt;0</formula>
    </cfRule>
  </conditionalFormatting>
  <conditionalFormatting sqref="B6:M21">
    <cfRule type="expression" dxfId="397" priority="3" stopIfTrue="1">
      <formula>MOD(ROW(),2)=0</formula>
    </cfRule>
    <cfRule type="expression" dxfId="396" priority="4" stopIfTrue="1">
      <formula>MOD(ROW(),2)&lt;&gt;0</formula>
    </cfRule>
  </conditionalFormatting>
  <conditionalFormatting sqref="A26:A40">
    <cfRule type="expression" dxfId="395" priority="5" stopIfTrue="1">
      <formula>MOD(ROW(),2)=0</formula>
    </cfRule>
    <cfRule type="expression" dxfId="394" priority="6" stopIfTrue="1">
      <formula>MOD(ROW(),2)&lt;&gt;0</formula>
    </cfRule>
  </conditionalFormatting>
  <conditionalFormatting sqref="B26:M40">
    <cfRule type="expression" dxfId="393" priority="7" stopIfTrue="1">
      <formula>MOD(ROW(),2)=0</formula>
    </cfRule>
    <cfRule type="expression" dxfId="392"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5879-E6DE-4199-877B-6F903325B614}">
  <sheetPr codeName="Sheet56"/>
  <dimension ref="A1:K38"/>
  <sheetViews>
    <sheetView showGridLines="0" workbookViewId="0">
      <selection activeCell="A6" sqref="A6"/>
    </sheetView>
  </sheetViews>
  <sheetFormatPr defaultRowHeight="12.5" x14ac:dyDescent="0.25"/>
  <cols>
    <col min="1" max="1" width="31.7265625" customWidth="1"/>
    <col min="2" max="11" width="22.7265625" customWidth="1"/>
  </cols>
  <sheetData>
    <row r="1" spans="1:11" s="1" customFormat="1" ht="20" x14ac:dyDescent="0.4">
      <c r="A1" s="2" t="s">
        <v>0</v>
      </c>
    </row>
    <row r="2" spans="1:11" s="1" customFormat="1" ht="15.5" x14ac:dyDescent="0.35">
      <c r="A2" s="30" t="s">
        <v>1</v>
      </c>
      <c r="B2" s="3" t="str">
        <f>wb_title</f>
        <v>Fire_W - Consolidated Factor Spreadsheet</v>
      </c>
    </row>
    <row r="3" spans="1:11" s="1" customFormat="1" ht="15.5" x14ac:dyDescent="0.35">
      <c r="A3" s="30" t="s">
        <v>2</v>
      </c>
      <c r="B3" s="3" t="str">
        <f>TABLE_FACTOR_TYPE_1 &amp; " - x-" &amp; TABLE_SERIES_NUMBER_1</f>
        <v>LRF - x-404</v>
      </c>
    </row>
    <row r="6" spans="1:11" x14ac:dyDescent="0.25">
      <c r="A6" s="41" t="s">
        <v>382</v>
      </c>
      <c r="B6" s="48" t="s">
        <v>383</v>
      </c>
      <c r="C6" s="48"/>
      <c r="D6" s="48"/>
      <c r="E6" s="48"/>
      <c r="F6" s="48"/>
      <c r="G6" s="48"/>
      <c r="H6" s="48"/>
      <c r="I6" s="48"/>
      <c r="J6" s="48"/>
      <c r="K6" s="48"/>
    </row>
    <row r="7" spans="1:11" x14ac:dyDescent="0.25">
      <c r="A7" s="41" t="s">
        <v>384</v>
      </c>
      <c r="B7" s="48" t="s">
        <v>32</v>
      </c>
      <c r="C7" s="48"/>
      <c r="D7" s="48"/>
      <c r="E7" s="48"/>
      <c r="F7" s="48"/>
      <c r="G7" s="48"/>
      <c r="H7" s="48"/>
      <c r="I7" s="48"/>
      <c r="J7" s="48"/>
      <c r="K7" s="48"/>
    </row>
    <row r="8" spans="1:11" x14ac:dyDescent="0.25">
      <c r="A8" s="41" t="s">
        <v>125</v>
      </c>
      <c r="B8" s="48">
        <v>2015</v>
      </c>
      <c r="C8" s="48"/>
      <c r="D8" s="48"/>
      <c r="E8" s="48"/>
      <c r="F8" s="48"/>
      <c r="G8" s="48"/>
      <c r="H8" s="48"/>
      <c r="I8" s="48"/>
      <c r="J8" s="48"/>
      <c r="K8" s="48"/>
    </row>
    <row r="9" spans="1:11" x14ac:dyDescent="0.25">
      <c r="A9" s="41" t="s">
        <v>126</v>
      </c>
      <c r="B9" s="48" t="s">
        <v>265</v>
      </c>
      <c r="C9" s="48"/>
      <c r="D9" s="48"/>
      <c r="E9" s="48"/>
      <c r="F9" s="48"/>
      <c r="G9" s="48"/>
      <c r="H9" s="48"/>
      <c r="I9" s="48"/>
      <c r="J9" s="48"/>
      <c r="K9" s="48"/>
    </row>
    <row r="10" spans="1:11" x14ac:dyDescent="0.25">
      <c r="A10" s="41" t="s">
        <v>6</v>
      </c>
      <c r="B10" s="48" t="s">
        <v>266</v>
      </c>
      <c r="C10" s="48"/>
      <c r="D10" s="48"/>
      <c r="E10" s="48"/>
      <c r="F10" s="48"/>
      <c r="G10" s="48"/>
      <c r="H10" s="48"/>
      <c r="I10" s="48"/>
      <c r="J10" s="48"/>
      <c r="K10" s="48"/>
    </row>
    <row r="11" spans="1:11" x14ac:dyDescent="0.25">
      <c r="A11" s="41" t="s">
        <v>127</v>
      </c>
      <c r="B11" s="48" t="s">
        <v>222</v>
      </c>
      <c r="C11" s="48"/>
      <c r="D11" s="48"/>
      <c r="E11" s="48"/>
      <c r="F11" s="48"/>
      <c r="G11" s="48"/>
      <c r="H11" s="48"/>
      <c r="I11" s="48"/>
      <c r="J11" s="48"/>
      <c r="K11" s="48"/>
    </row>
    <row r="12" spans="1:11" x14ac:dyDescent="0.25">
      <c r="A12" s="41" t="s">
        <v>128</v>
      </c>
      <c r="B12" s="48" t="s">
        <v>267</v>
      </c>
      <c r="C12" s="48"/>
      <c r="D12" s="48"/>
      <c r="E12" s="48"/>
      <c r="F12" s="48"/>
      <c r="G12" s="48"/>
      <c r="H12" s="48"/>
      <c r="I12" s="48"/>
      <c r="J12" s="48"/>
      <c r="K12" s="48"/>
    </row>
    <row r="13" spans="1:11" x14ac:dyDescent="0.25">
      <c r="A13" s="41" t="s">
        <v>385</v>
      </c>
      <c r="B13" s="48">
        <v>0</v>
      </c>
      <c r="C13" s="48"/>
      <c r="D13" s="48"/>
      <c r="E13" s="48"/>
      <c r="F13" s="48"/>
      <c r="G13" s="48"/>
      <c r="H13" s="48"/>
      <c r="I13" s="48"/>
      <c r="J13" s="48"/>
      <c r="K13" s="48"/>
    </row>
    <row r="14" spans="1:11" x14ac:dyDescent="0.25">
      <c r="A14" s="41" t="s">
        <v>130</v>
      </c>
      <c r="B14" s="48">
        <v>404</v>
      </c>
      <c r="C14" s="48"/>
      <c r="D14" s="48"/>
      <c r="E14" s="48"/>
      <c r="F14" s="48"/>
      <c r="G14" s="48"/>
      <c r="H14" s="48"/>
      <c r="I14" s="48"/>
      <c r="J14" s="48"/>
      <c r="K14" s="48"/>
    </row>
    <row r="15" spans="1:11" x14ac:dyDescent="0.25">
      <c r="A15" s="41" t="s">
        <v>386</v>
      </c>
      <c r="B15" s="48" t="s">
        <v>268</v>
      </c>
      <c r="C15" s="48"/>
      <c r="D15" s="48"/>
      <c r="E15" s="48"/>
      <c r="F15" s="48"/>
      <c r="G15" s="48"/>
      <c r="H15" s="48"/>
      <c r="I15" s="48"/>
      <c r="J15" s="48"/>
      <c r="K15" s="48"/>
    </row>
    <row r="16" spans="1:11" x14ac:dyDescent="0.25">
      <c r="A16" s="41" t="s">
        <v>132</v>
      </c>
      <c r="B16" s="48" t="s">
        <v>258</v>
      </c>
      <c r="C16" s="48"/>
      <c r="D16" s="48"/>
      <c r="E16" s="48"/>
      <c r="F16" s="48"/>
      <c r="G16" s="48"/>
      <c r="H16" s="48"/>
      <c r="I16" s="48"/>
      <c r="J16" s="48"/>
      <c r="K16" s="48"/>
    </row>
    <row r="17" spans="1:11" x14ac:dyDescent="0.25">
      <c r="A17" s="42" t="s">
        <v>387</v>
      </c>
      <c r="B17" s="48"/>
      <c r="C17" s="48"/>
      <c r="D17" s="48"/>
      <c r="E17" s="48"/>
      <c r="F17" s="48"/>
      <c r="G17" s="48"/>
      <c r="H17" s="48"/>
      <c r="I17" s="48"/>
      <c r="J17" s="48"/>
      <c r="K17" s="48"/>
    </row>
    <row r="18" spans="1:11" x14ac:dyDescent="0.25">
      <c r="A18" s="41" t="s">
        <v>133</v>
      </c>
      <c r="B18" s="49">
        <v>45106</v>
      </c>
      <c r="C18" s="49"/>
      <c r="D18" s="49"/>
      <c r="E18" s="49"/>
      <c r="F18" s="49"/>
      <c r="G18" s="49"/>
      <c r="H18" s="49"/>
      <c r="I18" s="49"/>
      <c r="J18" s="49"/>
      <c r="K18" s="49"/>
    </row>
    <row r="19" spans="1:11" x14ac:dyDescent="0.25">
      <c r="A19" s="41" t="s">
        <v>134</v>
      </c>
      <c r="B19" s="49">
        <v>45106</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388</v>
      </c>
      <c r="B21" s="48" t="s">
        <v>65</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9" customFormat="1" ht="13" x14ac:dyDescent="0.25">
      <c r="A26" s="58" t="s">
        <v>417</v>
      </c>
      <c r="B26" s="58">
        <v>60</v>
      </c>
      <c r="C26" s="58">
        <v>61</v>
      </c>
      <c r="D26" s="58">
        <v>62</v>
      </c>
      <c r="E26" s="58">
        <v>63</v>
      </c>
      <c r="F26" s="58">
        <v>64</v>
      </c>
      <c r="G26" s="58">
        <v>65</v>
      </c>
      <c r="H26" s="58">
        <v>66</v>
      </c>
      <c r="I26" s="58">
        <v>67</v>
      </c>
      <c r="J26" s="58">
        <v>68</v>
      </c>
      <c r="K26" s="58">
        <v>69</v>
      </c>
    </row>
    <row r="27" spans="1:11" x14ac:dyDescent="0.25">
      <c r="A27" s="44">
        <v>0</v>
      </c>
      <c r="B27" s="47">
        <v>1.1000000000000001E-3</v>
      </c>
      <c r="C27" s="47">
        <v>2.64E-2</v>
      </c>
      <c r="D27" s="47">
        <v>2.7699999999999999E-2</v>
      </c>
      <c r="E27" s="47">
        <v>2.9100000000000001E-2</v>
      </c>
      <c r="F27" s="47">
        <v>3.0599999999999999E-2</v>
      </c>
      <c r="G27" s="47">
        <v>3.2199999999999999E-2</v>
      </c>
      <c r="H27" s="47">
        <v>3.3700000000000001E-2</v>
      </c>
      <c r="I27" s="47">
        <v>3.5200000000000002E-2</v>
      </c>
      <c r="J27" s="47">
        <v>3.6799999999999999E-2</v>
      </c>
      <c r="K27" s="47">
        <v>3.8399999999999997E-2</v>
      </c>
    </row>
    <row r="28" spans="1:11" x14ac:dyDescent="0.25">
      <c r="A28" s="44">
        <v>1</v>
      </c>
      <c r="B28" s="47">
        <v>3.3E-3</v>
      </c>
      <c r="C28" s="47">
        <v>2.6499999999999999E-2</v>
      </c>
      <c r="D28" s="47">
        <v>2.7799999999999998E-2</v>
      </c>
      <c r="E28" s="47">
        <v>2.92E-2</v>
      </c>
      <c r="F28" s="47">
        <v>3.0700000000000002E-2</v>
      </c>
      <c r="G28" s="47">
        <v>3.2300000000000002E-2</v>
      </c>
      <c r="H28" s="47">
        <v>3.39E-2</v>
      </c>
      <c r="I28" s="47">
        <v>3.5299999999999998E-2</v>
      </c>
      <c r="J28" s="47">
        <v>3.6900000000000002E-2</v>
      </c>
      <c r="K28" s="47">
        <v>3.8600000000000002E-2</v>
      </c>
    </row>
    <row r="29" spans="1:11" x14ac:dyDescent="0.25">
      <c r="A29" s="44">
        <v>2</v>
      </c>
      <c r="B29" s="47">
        <v>5.4999999999999997E-3</v>
      </c>
      <c r="C29" s="47">
        <v>2.6599999999999999E-2</v>
      </c>
      <c r="D29" s="47">
        <v>2.7900000000000001E-2</v>
      </c>
      <c r="E29" s="47">
        <v>2.93E-2</v>
      </c>
      <c r="F29" s="47">
        <v>3.0800000000000001E-2</v>
      </c>
      <c r="G29" s="47">
        <v>3.2399999999999998E-2</v>
      </c>
      <c r="H29" s="47">
        <v>3.4000000000000002E-2</v>
      </c>
      <c r="I29" s="47">
        <v>3.5499999999999997E-2</v>
      </c>
      <c r="J29" s="47">
        <v>3.6999999999999998E-2</v>
      </c>
      <c r="K29" s="47">
        <v>3.8899999999999997E-2</v>
      </c>
    </row>
    <row r="30" spans="1:11" x14ac:dyDescent="0.25">
      <c r="A30" s="44">
        <v>3</v>
      </c>
      <c r="B30" s="47">
        <v>7.7000000000000002E-3</v>
      </c>
      <c r="C30" s="47">
        <v>2.6700000000000002E-2</v>
      </c>
      <c r="D30" s="47">
        <v>2.8000000000000001E-2</v>
      </c>
      <c r="E30" s="47">
        <v>2.9399999999999999E-2</v>
      </c>
      <c r="F30" s="47">
        <v>3.1E-2</v>
      </c>
      <c r="G30" s="47">
        <v>3.2599999999999997E-2</v>
      </c>
      <c r="H30" s="47">
        <v>3.4099999999999998E-2</v>
      </c>
      <c r="I30" s="47">
        <v>3.56E-2</v>
      </c>
      <c r="J30" s="47">
        <v>3.7100000000000001E-2</v>
      </c>
      <c r="K30" s="47">
        <v>3.9100000000000003E-2</v>
      </c>
    </row>
    <row r="31" spans="1:11" x14ac:dyDescent="0.25">
      <c r="A31" s="44">
        <v>4</v>
      </c>
      <c r="B31" s="47">
        <v>9.9000000000000008E-3</v>
      </c>
      <c r="C31" s="47">
        <v>2.6800000000000001E-2</v>
      </c>
      <c r="D31" s="47">
        <v>2.81E-2</v>
      </c>
      <c r="E31" s="47">
        <v>2.9600000000000001E-2</v>
      </c>
      <c r="F31" s="47">
        <v>3.1099999999999999E-2</v>
      </c>
      <c r="G31" s="47">
        <v>3.27E-2</v>
      </c>
      <c r="H31" s="47">
        <v>3.4200000000000001E-2</v>
      </c>
      <c r="I31" s="47">
        <v>3.5700000000000003E-2</v>
      </c>
      <c r="J31" s="47">
        <v>3.73E-2</v>
      </c>
      <c r="K31" s="47">
        <v>3.9399999999999998E-2</v>
      </c>
    </row>
    <row r="32" spans="1:11" x14ac:dyDescent="0.25">
      <c r="A32" s="44">
        <v>5</v>
      </c>
      <c r="B32" s="47">
        <v>1.21E-2</v>
      </c>
      <c r="C32" s="47">
        <v>2.69E-2</v>
      </c>
      <c r="D32" s="47">
        <v>2.8199999999999999E-2</v>
      </c>
      <c r="E32" s="47">
        <v>2.9700000000000001E-2</v>
      </c>
      <c r="F32" s="47">
        <v>3.1199999999999999E-2</v>
      </c>
      <c r="G32" s="47">
        <v>3.2800000000000003E-2</v>
      </c>
      <c r="H32" s="47">
        <v>3.4299999999999997E-2</v>
      </c>
      <c r="I32" s="47">
        <v>3.5900000000000001E-2</v>
      </c>
      <c r="J32" s="47">
        <v>3.7400000000000003E-2</v>
      </c>
      <c r="K32" s="47">
        <v>3.9600000000000003E-2</v>
      </c>
    </row>
    <row r="33" spans="1:11" x14ac:dyDescent="0.25">
      <c r="A33" s="44">
        <v>6</v>
      </c>
      <c r="B33" s="47">
        <v>1.4200000000000001E-2</v>
      </c>
      <c r="C33" s="47">
        <v>2.7E-2</v>
      </c>
      <c r="D33" s="47">
        <v>2.8400000000000002E-2</v>
      </c>
      <c r="E33" s="47">
        <v>2.98E-2</v>
      </c>
      <c r="F33" s="47">
        <v>3.1399999999999997E-2</v>
      </c>
      <c r="G33" s="47">
        <v>3.3000000000000002E-2</v>
      </c>
      <c r="H33" s="47">
        <v>3.4500000000000003E-2</v>
      </c>
      <c r="I33" s="47">
        <v>3.5999999999999997E-2</v>
      </c>
      <c r="J33" s="47">
        <v>3.7499999999999999E-2</v>
      </c>
      <c r="K33" s="47">
        <v>3.9800000000000002E-2</v>
      </c>
    </row>
    <row r="34" spans="1:11" x14ac:dyDescent="0.25">
      <c r="A34" s="44">
        <v>7</v>
      </c>
      <c r="B34" s="47">
        <v>1.6400000000000001E-2</v>
      </c>
      <c r="C34" s="47">
        <v>2.7099999999999999E-2</v>
      </c>
      <c r="D34" s="47">
        <v>2.8500000000000001E-2</v>
      </c>
      <c r="E34" s="47">
        <v>2.9899999999999999E-2</v>
      </c>
      <c r="F34" s="47">
        <v>3.15E-2</v>
      </c>
      <c r="G34" s="47">
        <v>3.3099999999999997E-2</v>
      </c>
      <c r="H34" s="47">
        <v>3.4599999999999999E-2</v>
      </c>
      <c r="I34" s="47">
        <v>3.61E-2</v>
      </c>
      <c r="J34" s="47">
        <v>3.7699999999999997E-2</v>
      </c>
      <c r="K34" s="47">
        <v>4.0099999999999997E-2</v>
      </c>
    </row>
    <row r="35" spans="1:11" x14ac:dyDescent="0.25">
      <c r="A35" s="44">
        <v>8</v>
      </c>
      <c r="B35" s="47">
        <v>1.8599999999999998E-2</v>
      </c>
      <c r="C35" s="47">
        <v>2.7199999999999998E-2</v>
      </c>
      <c r="D35" s="47">
        <v>2.86E-2</v>
      </c>
      <c r="E35" s="47">
        <v>3.0099999999999998E-2</v>
      </c>
      <c r="F35" s="47">
        <v>3.1600000000000003E-2</v>
      </c>
      <c r="G35" s="47">
        <v>3.32E-2</v>
      </c>
      <c r="H35" s="47">
        <v>3.4700000000000002E-2</v>
      </c>
      <c r="I35" s="47">
        <v>3.6200000000000003E-2</v>
      </c>
      <c r="J35" s="47">
        <v>3.78E-2</v>
      </c>
      <c r="K35" s="47">
        <v>4.0300000000000002E-2</v>
      </c>
    </row>
    <row r="36" spans="1:11" x14ac:dyDescent="0.25">
      <c r="A36" s="44">
        <v>9</v>
      </c>
      <c r="B36" s="47">
        <v>2.0799999999999999E-2</v>
      </c>
      <c r="C36" s="47">
        <v>2.7300000000000001E-2</v>
      </c>
      <c r="D36" s="47">
        <v>2.87E-2</v>
      </c>
      <c r="E36" s="47">
        <v>3.0200000000000001E-2</v>
      </c>
      <c r="F36" s="47">
        <v>3.1800000000000002E-2</v>
      </c>
      <c r="G36" s="47">
        <v>3.3300000000000003E-2</v>
      </c>
      <c r="H36" s="47">
        <v>3.4799999999999998E-2</v>
      </c>
      <c r="I36" s="47">
        <v>3.6400000000000002E-2</v>
      </c>
      <c r="J36" s="47">
        <v>3.7900000000000003E-2</v>
      </c>
      <c r="K36" s="47">
        <v>4.0599999999999997E-2</v>
      </c>
    </row>
    <row r="37" spans="1:11" x14ac:dyDescent="0.25">
      <c r="A37" s="44">
        <v>10</v>
      </c>
      <c r="B37" s="47">
        <v>2.3E-2</v>
      </c>
      <c r="C37" s="47">
        <v>2.7400000000000001E-2</v>
      </c>
      <c r="D37" s="47">
        <v>2.8799999999999999E-2</v>
      </c>
      <c r="E37" s="47">
        <v>3.0300000000000001E-2</v>
      </c>
      <c r="F37" s="47">
        <v>3.1899999999999998E-2</v>
      </c>
      <c r="G37" s="47">
        <v>3.3500000000000002E-2</v>
      </c>
      <c r="H37" s="47">
        <v>3.5000000000000003E-2</v>
      </c>
      <c r="I37" s="47">
        <v>3.6499999999999998E-2</v>
      </c>
      <c r="J37" s="47">
        <v>3.8100000000000002E-2</v>
      </c>
      <c r="K37" s="47">
        <v>4.0800000000000003E-2</v>
      </c>
    </row>
    <row r="38" spans="1:11" x14ac:dyDescent="0.25">
      <c r="A38" s="44">
        <v>11</v>
      </c>
      <c r="B38" s="47">
        <v>2.52E-2</v>
      </c>
      <c r="C38" s="47">
        <v>2.76E-2</v>
      </c>
      <c r="D38" s="47">
        <v>2.8899999999999999E-2</v>
      </c>
      <c r="E38" s="47">
        <v>3.04E-2</v>
      </c>
      <c r="F38" s="47">
        <v>3.2000000000000001E-2</v>
      </c>
      <c r="G38" s="47">
        <v>3.3599999999999998E-2</v>
      </c>
      <c r="H38" s="47">
        <v>3.5099999999999999E-2</v>
      </c>
      <c r="I38" s="47">
        <v>3.6600000000000001E-2</v>
      </c>
      <c r="J38" s="47">
        <v>3.8199999999999998E-2</v>
      </c>
      <c r="K38" s="47">
        <v>4.1099999999999998E-2</v>
      </c>
    </row>
  </sheetData>
  <sheetProtection algorithmName="SHA-512" hashValue="VfnPWZVDd3Ns+s7aea28nRsh19vOUooIdc9YJFHLCkBu69+cPZOA6UMtpDVYSYCEUJnEM8OJJnqDx/DoXGR/Tw==" saltValue="9yKKVYAXlNriPNO4+lTCMw==" spinCount="100000" sheet="1" objects="1" scenarios="1"/>
  <conditionalFormatting sqref="A6:A21">
    <cfRule type="expression" dxfId="389" priority="1" stopIfTrue="1">
      <formula>MOD(ROW(),2)=0</formula>
    </cfRule>
    <cfRule type="expression" dxfId="388" priority="2" stopIfTrue="1">
      <formula>MOD(ROW(),2)&lt;&gt;0</formula>
    </cfRule>
  </conditionalFormatting>
  <conditionalFormatting sqref="B6:K21">
    <cfRule type="expression" dxfId="387" priority="3" stopIfTrue="1">
      <formula>MOD(ROW(),2)=0</formula>
    </cfRule>
    <cfRule type="expression" dxfId="386" priority="4" stopIfTrue="1">
      <formula>MOD(ROW(),2)&lt;&gt;0</formula>
    </cfRule>
  </conditionalFormatting>
  <conditionalFormatting sqref="A26:A38">
    <cfRule type="expression" dxfId="385" priority="5" stopIfTrue="1">
      <formula>MOD(ROW(),2)=0</formula>
    </cfRule>
    <cfRule type="expression" dxfId="384" priority="6" stopIfTrue="1">
      <formula>MOD(ROW(),2)&lt;&gt;0</formula>
    </cfRule>
  </conditionalFormatting>
  <conditionalFormatting sqref="B26:K38">
    <cfRule type="expression" dxfId="383" priority="7" stopIfTrue="1">
      <formula>MOD(ROW(),2)=0</formula>
    </cfRule>
    <cfRule type="expression" dxfId="382"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B5537-75A1-4825-B89E-D389B446A3DE}">
  <sheetPr codeName="Sheet57"/>
  <dimension ref="A1:K38"/>
  <sheetViews>
    <sheetView showGridLines="0" workbookViewId="0">
      <selection activeCell="A6" sqref="A6"/>
    </sheetView>
  </sheetViews>
  <sheetFormatPr defaultRowHeight="12.5" x14ac:dyDescent="0.25"/>
  <cols>
    <col min="1" max="1" width="31.7265625" customWidth="1"/>
    <col min="2" max="11" width="22.7265625" customWidth="1"/>
  </cols>
  <sheetData>
    <row r="1" spans="1:11" s="1" customFormat="1" ht="20" x14ac:dyDescent="0.4">
      <c r="A1" s="2" t="s">
        <v>0</v>
      </c>
    </row>
    <row r="2" spans="1:11" s="1" customFormat="1" ht="15.5" x14ac:dyDescent="0.35">
      <c r="A2" s="30" t="s">
        <v>1</v>
      </c>
      <c r="B2" s="3" t="str">
        <f>wb_title</f>
        <v>Fire_W - Consolidated Factor Spreadsheet</v>
      </c>
    </row>
    <row r="3" spans="1:11" s="1" customFormat="1" ht="15.5" x14ac:dyDescent="0.35">
      <c r="A3" s="30" t="s">
        <v>2</v>
      </c>
      <c r="B3" s="3" t="str">
        <f>TABLE_FACTOR_TYPE_1 &amp; " - x-" &amp; TABLE_SERIES_NUMBER_1</f>
        <v>LRF - x-405</v>
      </c>
    </row>
    <row r="6" spans="1:11" x14ac:dyDescent="0.25">
      <c r="A6" s="41" t="s">
        <v>382</v>
      </c>
      <c r="B6" s="48" t="s">
        <v>383</v>
      </c>
      <c r="C6" s="48"/>
      <c r="D6" s="48"/>
      <c r="E6" s="48"/>
      <c r="F6" s="48"/>
      <c r="G6" s="48"/>
      <c r="H6" s="48"/>
      <c r="I6" s="48"/>
      <c r="J6" s="48"/>
      <c r="K6" s="48"/>
    </row>
    <row r="7" spans="1:11" x14ac:dyDescent="0.25">
      <c r="A7" s="41" t="s">
        <v>384</v>
      </c>
      <c r="B7" s="48" t="s">
        <v>32</v>
      </c>
      <c r="C7" s="48"/>
      <c r="D7" s="48"/>
      <c r="E7" s="48"/>
      <c r="F7" s="48"/>
      <c r="G7" s="48"/>
      <c r="H7" s="48"/>
      <c r="I7" s="48"/>
      <c r="J7" s="48"/>
      <c r="K7" s="48"/>
    </row>
    <row r="8" spans="1:11" x14ac:dyDescent="0.25">
      <c r="A8" s="41" t="s">
        <v>125</v>
      </c>
      <c r="B8" s="48">
        <v>2015</v>
      </c>
      <c r="C8" s="48"/>
      <c r="D8" s="48"/>
      <c r="E8" s="48"/>
      <c r="F8" s="48"/>
      <c r="G8" s="48"/>
      <c r="H8" s="48"/>
      <c r="I8" s="48"/>
      <c r="J8" s="48"/>
      <c r="K8" s="48"/>
    </row>
    <row r="9" spans="1:11" x14ac:dyDescent="0.25">
      <c r="A9" s="41" t="s">
        <v>126</v>
      </c>
      <c r="B9" s="48" t="s">
        <v>265</v>
      </c>
      <c r="C9" s="48"/>
      <c r="D9" s="48"/>
      <c r="E9" s="48"/>
      <c r="F9" s="48"/>
      <c r="G9" s="48"/>
      <c r="H9" s="48"/>
      <c r="I9" s="48"/>
      <c r="J9" s="48"/>
      <c r="K9" s="48"/>
    </row>
    <row r="10" spans="1:11" x14ac:dyDescent="0.25">
      <c r="A10" s="41" t="s">
        <v>6</v>
      </c>
      <c r="B10" s="48" t="s">
        <v>269</v>
      </c>
      <c r="C10" s="48"/>
      <c r="D10" s="48"/>
      <c r="E10" s="48"/>
      <c r="F10" s="48"/>
      <c r="G10" s="48"/>
      <c r="H10" s="48"/>
      <c r="I10" s="48"/>
      <c r="J10" s="48"/>
      <c r="K10" s="48"/>
    </row>
    <row r="11" spans="1:11" x14ac:dyDescent="0.25">
      <c r="A11" s="41" t="s">
        <v>127</v>
      </c>
      <c r="B11" s="48" t="s">
        <v>222</v>
      </c>
      <c r="C11" s="48"/>
      <c r="D11" s="48"/>
      <c r="E11" s="48"/>
      <c r="F11" s="48"/>
      <c r="G11" s="48"/>
      <c r="H11" s="48"/>
      <c r="I11" s="48"/>
      <c r="J11" s="48"/>
      <c r="K11" s="48"/>
    </row>
    <row r="12" spans="1:11" x14ac:dyDescent="0.25">
      <c r="A12" s="41" t="s">
        <v>128</v>
      </c>
      <c r="B12" s="48" t="s">
        <v>270</v>
      </c>
      <c r="C12" s="48"/>
      <c r="D12" s="48"/>
      <c r="E12" s="48"/>
      <c r="F12" s="48"/>
      <c r="G12" s="48"/>
      <c r="H12" s="48"/>
      <c r="I12" s="48"/>
      <c r="J12" s="48"/>
      <c r="K12" s="48"/>
    </row>
    <row r="13" spans="1:11" x14ac:dyDescent="0.25">
      <c r="A13" s="41" t="s">
        <v>385</v>
      </c>
      <c r="B13" s="48">
        <v>0</v>
      </c>
      <c r="C13" s="48"/>
      <c r="D13" s="48"/>
      <c r="E13" s="48"/>
      <c r="F13" s="48"/>
      <c r="G13" s="48"/>
      <c r="H13" s="48"/>
      <c r="I13" s="48"/>
      <c r="J13" s="48"/>
      <c r="K13" s="48"/>
    </row>
    <row r="14" spans="1:11" x14ac:dyDescent="0.25">
      <c r="A14" s="41" t="s">
        <v>130</v>
      </c>
      <c r="B14" s="48">
        <v>405</v>
      </c>
      <c r="C14" s="48"/>
      <c r="D14" s="48"/>
      <c r="E14" s="48"/>
      <c r="F14" s="48"/>
      <c r="G14" s="48"/>
      <c r="H14" s="48"/>
      <c r="I14" s="48"/>
      <c r="J14" s="48"/>
      <c r="K14" s="48"/>
    </row>
    <row r="15" spans="1:11" x14ac:dyDescent="0.25">
      <c r="A15" s="41" t="s">
        <v>386</v>
      </c>
      <c r="B15" s="48" t="s">
        <v>271</v>
      </c>
      <c r="C15" s="48"/>
      <c r="D15" s="48"/>
      <c r="E15" s="48"/>
      <c r="F15" s="48"/>
      <c r="G15" s="48"/>
      <c r="H15" s="48"/>
      <c r="I15" s="48"/>
      <c r="J15" s="48"/>
      <c r="K15" s="48"/>
    </row>
    <row r="16" spans="1:11" x14ac:dyDescent="0.25">
      <c r="A16" s="41" t="s">
        <v>132</v>
      </c>
      <c r="B16" s="48" t="s">
        <v>264</v>
      </c>
      <c r="C16" s="48"/>
      <c r="D16" s="48"/>
      <c r="E16" s="48"/>
      <c r="F16" s="48"/>
      <c r="G16" s="48"/>
      <c r="H16" s="48"/>
      <c r="I16" s="48"/>
      <c r="J16" s="48"/>
      <c r="K16" s="48"/>
    </row>
    <row r="17" spans="1:11" x14ac:dyDescent="0.25">
      <c r="A17" s="42" t="s">
        <v>387</v>
      </c>
      <c r="B17" s="48"/>
      <c r="C17" s="48"/>
      <c r="D17" s="48"/>
      <c r="E17" s="48"/>
      <c r="F17" s="48"/>
      <c r="G17" s="48"/>
      <c r="H17" s="48"/>
      <c r="I17" s="48"/>
      <c r="J17" s="48"/>
      <c r="K17" s="48"/>
    </row>
    <row r="18" spans="1:11" x14ac:dyDescent="0.25">
      <c r="A18" s="41" t="s">
        <v>133</v>
      </c>
      <c r="B18" s="49">
        <v>45106</v>
      </c>
      <c r="C18" s="49"/>
      <c r="D18" s="49"/>
      <c r="E18" s="49"/>
      <c r="F18" s="49"/>
      <c r="G18" s="49"/>
      <c r="H18" s="49"/>
      <c r="I18" s="49"/>
      <c r="J18" s="49"/>
      <c r="K18" s="49"/>
    </row>
    <row r="19" spans="1:11" x14ac:dyDescent="0.25">
      <c r="A19" s="41" t="s">
        <v>134</v>
      </c>
      <c r="B19" s="49">
        <v>45106</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388</v>
      </c>
      <c r="B21" s="48" t="s">
        <v>65</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9" customFormat="1" ht="13" x14ac:dyDescent="0.25">
      <c r="A26" s="58" t="s">
        <v>417</v>
      </c>
      <c r="B26" s="58">
        <v>60</v>
      </c>
      <c r="C26" s="58">
        <v>61</v>
      </c>
      <c r="D26" s="58">
        <v>62</v>
      </c>
      <c r="E26" s="58">
        <v>63</v>
      </c>
      <c r="F26" s="58">
        <v>64</v>
      </c>
      <c r="G26" s="58">
        <v>65</v>
      </c>
      <c r="H26" s="58">
        <v>66</v>
      </c>
      <c r="I26" s="58">
        <v>67</v>
      </c>
      <c r="J26" s="58">
        <v>68</v>
      </c>
      <c r="K26" s="58">
        <v>69</v>
      </c>
    </row>
    <row r="27" spans="1:11" x14ac:dyDescent="0.25">
      <c r="A27" s="44">
        <v>0</v>
      </c>
      <c r="B27" s="47">
        <v>1.9E-3</v>
      </c>
      <c r="C27" s="47">
        <v>4.4499999999999998E-2</v>
      </c>
      <c r="D27" s="47">
        <v>4.58E-2</v>
      </c>
      <c r="E27" s="47">
        <v>4.7199999999999999E-2</v>
      </c>
      <c r="F27" s="47">
        <v>4.8800000000000003E-2</v>
      </c>
      <c r="G27" s="47">
        <v>5.04E-2</v>
      </c>
      <c r="H27" s="47">
        <v>5.1999999999999998E-2</v>
      </c>
      <c r="I27" s="47">
        <v>5.3499999999999999E-2</v>
      </c>
      <c r="J27" s="47">
        <v>5.5100000000000003E-2</v>
      </c>
      <c r="K27" s="47">
        <v>5.67E-2</v>
      </c>
    </row>
    <row r="28" spans="1:11" x14ac:dyDescent="0.25">
      <c r="A28" s="44">
        <v>1</v>
      </c>
      <c r="B28" s="47">
        <v>5.5999999999999999E-3</v>
      </c>
      <c r="C28" s="47">
        <v>4.4600000000000001E-2</v>
      </c>
      <c r="D28" s="47">
        <v>4.5900000000000003E-2</v>
      </c>
      <c r="E28" s="47">
        <v>4.7399999999999998E-2</v>
      </c>
      <c r="F28" s="47">
        <v>4.8899999999999999E-2</v>
      </c>
      <c r="G28" s="47">
        <v>5.0500000000000003E-2</v>
      </c>
      <c r="H28" s="47">
        <v>5.21E-2</v>
      </c>
      <c r="I28" s="47">
        <v>5.3600000000000002E-2</v>
      </c>
      <c r="J28" s="47">
        <v>5.5199999999999999E-2</v>
      </c>
      <c r="K28" s="47">
        <v>5.7000000000000002E-2</v>
      </c>
    </row>
    <row r="29" spans="1:11" x14ac:dyDescent="0.25">
      <c r="A29" s="44">
        <v>2</v>
      </c>
      <c r="B29" s="47">
        <v>9.2999999999999992E-3</v>
      </c>
      <c r="C29" s="47">
        <v>4.4699999999999997E-2</v>
      </c>
      <c r="D29" s="47">
        <v>4.5999999999999999E-2</v>
      </c>
      <c r="E29" s="47">
        <v>4.7500000000000001E-2</v>
      </c>
      <c r="F29" s="47">
        <v>4.9000000000000002E-2</v>
      </c>
      <c r="G29" s="47">
        <v>5.0700000000000002E-2</v>
      </c>
      <c r="H29" s="47">
        <v>5.2200000000000003E-2</v>
      </c>
      <c r="I29" s="47">
        <v>5.3699999999999998E-2</v>
      </c>
      <c r="J29" s="47">
        <v>5.5300000000000002E-2</v>
      </c>
      <c r="K29" s="47">
        <v>5.7200000000000001E-2</v>
      </c>
    </row>
    <row r="30" spans="1:11" x14ac:dyDescent="0.25">
      <c r="A30" s="44">
        <v>3</v>
      </c>
      <c r="B30" s="47">
        <v>1.2999999999999999E-2</v>
      </c>
      <c r="C30" s="47">
        <v>4.48E-2</v>
      </c>
      <c r="D30" s="47">
        <v>4.6199999999999998E-2</v>
      </c>
      <c r="E30" s="47">
        <v>4.7600000000000003E-2</v>
      </c>
      <c r="F30" s="47">
        <v>4.9200000000000001E-2</v>
      </c>
      <c r="G30" s="47">
        <v>5.0799999999999998E-2</v>
      </c>
      <c r="H30" s="47">
        <v>5.2400000000000002E-2</v>
      </c>
      <c r="I30" s="47">
        <v>5.3900000000000003E-2</v>
      </c>
      <c r="J30" s="47">
        <v>5.5500000000000001E-2</v>
      </c>
      <c r="K30" s="47">
        <v>5.7500000000000002E-2</v>
      </c>
    </row>
    <row r="31" spans="1:11" x14ac:dyDescent="0.25">
      <c r="A31" s="44">
        <v>4</v>
      </c>
      <c r="B31" s="47">
        <v>1.67E-2</v>
      </c>
      <c r="C31" s="47">
        <v>4.4900000000000002E-2</v>
      </c>
      <c r="D31" s="47">
        <v>4.6300000000000001E-2</v>
      </c>
      <c r="E31" s="47">
        <v>4.7699999999999999E-2</v>
      </c>
      <c r="F31" s="47">
        <v>4.9299999999999997E-2</v>
      </c>
      <c r="G31" s="47">
        <v>5.0900000000000001E-2</v>
      </c>
      <c r="H31" s="47">
        <v>5.2499999999999998E-2</v>
      </c>
      <c r="I31" s="47">
        <v>5.3999999999999999E-2</v>
      </c>
      <c r="J31" s="47">
        <v>5.5599999999999997E-2</v>
      </c>
      <c r="K31" s="47">
        <v>5.7700000000000001E-2</v>
      </c>
    </row>
    <row r="32" spans="1:11" x14ac:dyDescent="0.25">
      <c r="A32" s="44">
        <v>5</v>
      </c>
      <c r="B32" s="47">
        <v>2.0400000000000001E-2</v>
      </c>
      <c r="C32" s="47">
        <v>4.4999999999999998E-2</v>
      </c>
      <c r="D32" s="47">
        <v>4.6399999999999997E-2</v>
      </c>
      <c r="E32" s="47">
        <v>4.7899999999999998E-2</v>
      </c>
      <c r="F32" s="47">
        <v>4.9399999999999999E-2</v>
      </c>
      <c r="G32" s="47">
        <v>5.11E-2</v>
      </c>
      <c r="H32" s="47">
        <v>5.2600000000000001E-2</v>
      </c>
      <c r="I32" s="47">
        <v>5.4100000000000002E-2</v>
      </c>
      <c r="J32" s="47">
        <v>5.57E-2</v>
      </c>
      <c r="K32" s="47">
        <v>5.8000000000000003E-2</v>
      </c>
    </row>
    <row r="33" spans="1:11" x14ac:dyDescent="0.25">
      <c r="A33" s="44">
        <v>6</v>
      </c>
      <c r="B33" s="47">
        <v>2.41E-2</v>
      </c>
      <c r="C33" s="47">
        <v>4.5100000000000001E-2</v>
      </c>
      <c r="D33" s="47">
        <v>4.65E-2</v>
      </c>
      <c r="E33" s="47">
        <v>4.8000000000000001E-2</v>
      </c>
      <c r="F33" s="47">
        <v>4.9599999999999998E-2</v>
      </c>
      <c r="G33" s="47">
        <v>5.1200000000000002E-2</v>
      </c>
      <c r="H33" s="47">
        <v>5.2699999999999997E-2</v>
      </c>
      <c r="I33" s="47">
        <v>5.4300000000000001E-2</v>
      </c>
      <c r="J33" s="47">
        <v>5.5899999999999998E-2</v>
      </c>
      <c r="K33" s="47">
        <v>5.8200000000000002E-2</v>
      </c>
    </row>
    <row r="34" spans="1:11" x14ac:dyDescent="0.25">
      <c r="A34" s="44">
        <v>7</v>
      </c>
      <c r="B34" s="47">
        <v>2.7799999999999998E-2</v>
      </c>
      <c r="C34" s="47">
        <v>4.53E-2</v>
      </c>
      <c r="D34" s="47">
        <v>4.6600000000000003E-2</v>
      </c>
      <c r="E34" s="47">
        <v>4.8099999999999997E-2</v>
      </c>
      <c r="F34" s="47">
        <v>4.9700000000000001E-2</v>
      </c>
      <c r="G34" s="47">
        <v>5.1299999999999998E-2</v>
      </c>
      <c r="H34" s="47">
        <v>5.2900000000000003E-2</v>
      </c>
      <c r="I34" s="47">
        <v>5.4399999999999997E-2</v>
      </c>
      <c r="J34" s="47">
        <v>5.6000000000000001E-2</v>
      </c>
      <c r="K34" s="47">
        <v>5.8400000000000001E-2</v>
      </c>
    </row>
    <row r="35" spans="1:11" x14ac:dyDescent="0.25">
      <c r="A35" s="44">
        <v>8</v>
      </c>
      <c r="B35" s="47">
        <v>3.15E-2</v>
      </c>
      <c r="C35" s="47">
        <v>4.5400000000000003E-2</v>
      </c>
      <c r="D35" s="47">
        <v>4.6800000000000001E-2</v>
      </c>
      <c r="E35" s="47">
        <v>4.82E-2</v>
      </c>
      <c r="F35" s="47">
        <v>4.9799999999999997E-2</v>
      </c>
      <c r="G35" s="47">
        <v>5.1499999999999997E-2</v>
      </c>
      <c r="H35" s="47">
        <v>5.2999999999999999E-2</v>
      </c>
      <c r="I35" s="47">
        <v>5.45E-2</v>
      </c>
      <c r="J35" s="47">
        <v>5.6099999999999997E-2</v>
      </c>
      <c r="K35" s="47">
        <v>5.8700000000000002E-2</v>
      </c>
    </row>
    <row r="36" spans="1:11" x14ac:dyDescent="0.25">
      <c r="A36" s="44">
        <v>9</v>
      </c>
      <c r="B36" s="47">
        <v>3.5200000000000002E-2</v>
      </c>
      <c r="C36" s="47">
        <v>4.5499999999999999E-2</v>
      </c>
      <c r="D36" s="47">
        <v>4.6899999999999997E-2</v>
      </c>
      <c r="E36" s="47">
        <v>4.8399999999999999E-2</v>
      </c>
      <c r="F36" s="47">
        <v>0.05</v>
      </c>
      <c r="G36" s="47">
        <v>5.16E-2</v>
      </c>
      <c r="H36" s="47">
        <v>5.3100000000000001E-2</v>
      </c>
      <c r="I36" s="47">
        <v>5.4699999999999999E-2</v>
      </c>
      <c r="J36" s="47">
        <v>5.6300000000000003E-2</v>
      </c>
      <c r="K36" s="47">
        <v>5.8900000000000001E-2</v>
      </c>
    </row>
    <row r="37" spans="1:11" x14ac:dyDescent="0.25">
      <c r="A37" s="44">
        <v>10</v>
      </c>
      <c r="B37" s="47">
        <v>3.8899999999999997E-2</v>
      </c>
      <c r="C37" s="47">
        <v>4.5600000000000002E-2</v>
      </c>
      <c r="D37" s="47">
        <v>4.7E-2</v>
      </c>
      <c r="E37" s="47">
        <v>4.8500000000000001E-2</v>
      </c>
      <c r="F37" s="47">
        <v>5.0099999999999999E-2</v>
      </c>
      <c r="G37" s="47">
        <v>5.1700000000000003E-2</v>
      </c>
      <c r="H37" s="47">
        <v>5.3199999999999997E-2</v>
      </c>
      <c r="I37" s="47">
        <v>5.4800000000000001E-2</v>
      </c>
      <c r="J37" s="47">
        <v>5.6399999999999999E-2</v>
      </c>
      <c r="K37" s="47">
        <v>5.9200000000000003E-2</v>
      </c>
    </row>
    <row r="38" spans="1:11" x14ac:dyDescent="0.25">
      <c r="A38" s="44">
        <v>11</v>
      </c>
      <c r="B38" s="47">
        <v>4.2599999999999999E-2</v>
      </c>
      <c r="C38" s="47">
        <v>4.5699999999999998E-2</v>
      </c>
      <c r="D38" s="47">
        <v>4.7100000000000003E-2</v>
      </c>
      <c r="E38" s="47">
        <v>4.8599999999999997E-2</v>
      </c>
      <c r="F38" s="47">
        <v>5.0299999999999997E-2</v>
      </c>
      <c r="G38" s="47">
        <v>5.1799999999999999E-2</v>
      </c>
      <c r="H38" s="47">
        <v>5.3400000000000003E-2</v>
      </c>
      <c r="I38" s="47">
        <v>5.4899999999999997E-2</v>
      </c>
      <c r="J38" s="47">
        <v>5.6500000000000002E-2</v>
      </c>
      <c r="K38" s="47">
        <v>5.9400000000000001E-2</v>
      </c>
    </row>
  </sheetData>
  <sheetProtection algorithmName="SHA-512" hashValue="PVRIaeTGi0Af6eycySdvdlGuHWJ0vKVnYmyEVDqCT8CAaUKsb1HB0ENE09X9Xp945lrvVwWmofPJEHh8j4kiqw==" saltValue="GGDj7a0Z4LVs6wlU/o6q8Q==" spinCount="100000" sheet="1" objects="1" scenarios="1"/>
  <conditionalFormatting sqref="A6:A21">
    <cfRule type="expression" dxfId="379" priority="1" stopIfTrue="1">
      <formula>MOD(ROW(),2)=0</formula>
    </cfRule>
    <cfRule type="expression" dxfId="378" priority="2" stopIfTrue="1">
      <formula>MOD(ROW(),2)&lt;&gt;0</formula>
    </cfRule>
  </conditionalFormatting>
  <conditionalFormatting sqref="B6:K21">
    <cfRule type="expression" dxfId="377" priority="3" stopIfTrue="1">
      <formula>MOD(ROW(),2)=0</formula>
    </cfRule>
    <cfRule type="expression" dxfId="376" priority="4" stopIfTrue="1">
      <formula>MOD(ROW(),2)&lt;&gt;0</formula>
    </cfRule>
  </conditionalFormatting>
  <conditionalFormatting sqref="A26:A38">
    <cfRule type="expression" dxfId="375" priority="5" stopIfTrue="1">
      <formula>MOD(ROW(),2)=0</formula>
    </cfRule>
    <cfRule type="expression" dxfId="374" priority="6" stopIfTrue="1">
      <formula>MOD(ROW(),2)&lt;&gt;0</formula>
    </cfRule>
  </conditionalFormatting>
  <conditionalFormatting sqref="B26:K38">
    <cfRule type="expression" dxfId="373" priority="7" stopIfTrue="1">
      <formula>MOD(ROW(),2)=0</formula>
    </cfRule>
    <cfRule type="expression" dxfId="372"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B325-B268-4BFE-9ED3-12728526134E}">
  <sheetPr codeName="Sheet58"/>
  <dimension ref="A1:L38"/>
  <sheetViews>
    <sheetView showGridLines="0" workbookViewId="0">
      <selection activeCell="A6" sqref="A6"/>
    </sheetView>
  </sheetViews>
  <sheetFormatPr defaultRowHeight="12.5" x14ac:dyDescent="0.25"/>
  <cols>
    <col min="1" max="1" width="31.7265625" customWidth="1"/>
    <col min="2" max="12" width="22.7265625" customWidth="1"/>
  </cols>
  <sheetData>
    <row r="1" spans="1:12" s="1" customFormat="1" ht="20" x14ac:dyDescent="0.4">
      <c r="A1" s="2" t="s">
        <v>0</v>
      </c>
    </row>
    <row r="2" spans="1:12" s="1" customFormat="1" ht="15.5" x14ac:dyDescent="0.35">
      <c r="A2" s="30" t="s">
        <v>1</v>
      </c>
      <c r="B2" s="3" t="str">
        <f>wb_title</f>
        <v>Fire_W - Consolidated Factor Spreadsheet</v>
      </c>
    </row>
    <row r="3" spans="1:12" s="1" customFormat="1" ht="15.5" x14ac:dyDescent="0.35">
      <c r="A3" s="30" t="s">
        <v>2</v>
      </c>
      <c r="B3" s="3" t="str">
        <f>TABLE_FACTOR_TYPE_1 &amp; " - x-" &amp; TABLE_SERIES_NUMBER_1</f>
        <v>LRF - x-406</v>
      </c>
    </row>
    <row r="6" spans="1:12" x14ac:dyDescent="0.25">
      <c r="A6" s="41" t="s">
        <v>382</v>
      </c>
      <c r="B6" s="48" t="s">
        <v>383</v>
      </c>
      <c r="C6" s="48"/>
      <c r="D6" s="48"/>
      <c r="E6" s="48"/>
      <c r="F6" s="48"/>
      <c r="G6" s="48"/>
      <c r="H6" s="48"/>
      <c r="I6" s="48"/>
      <c r="J6" s="48"/>
      <c r="K6" s="48"/>
      <c r="L6" s="48"/>
    </row>
    <row r="7" spans="1:12" x14ac:dyDescent="0.25">
      <c r="A7" s="41" t="s">
        <v>384</v>
      </c>
      <c r="B7" s="48" t="s">
        <v>32</v>
      </c>
      <c r="C7" s="48"/>
      <c r="D7" s="48"/>
      <c r="E7" s="48"/>
      <c r="F7" s="48"/>
      <c r="G7" s="48"/>
      <c r="H7" s="48"/>
      <c r="I7" s="48"/>
      <c r="J7" s="48"/>
      <c r="K7" s="48"/>
      <c r="L7" s="48"/>
    </row>
    <row r="8" spans="1:12" x14ac:dyDescent="0.25">
      <c r="A8" s="41" t="s">
        <v>125</v>
      </c>
      <c r="B8" s="48">
        <v>2015</v>
      </c>
      <c r="C8" s="48"/>
      <c r="D8" s="48"/>
      <c r="E8" s="48"/>
      <c r="F8" s="48"/>
      <c r="G8" s="48"/>
      <c r="H8" s="48"/>
      <c r="I8" s="48"/>
      <c r="J8" s="48"/>
      <c r="K8" s="48"/>
      <c r="L8" s="48"/>
    </row>
    <row r="9" spans="1:12" x14ac:dyDescent="0.25">
      <c r="A9" s="41" t="s">
        <v>126</v>
      </c>
      <c r="B9" s="48" t="s">
        <v>265</v>
      </c>
      <c r="C9" s="48"/>
      <c r="D9" s="48"/>
      <c r="E9" s="48"/>
      <c r="F9" s="48"/>
      <c r="G9" s="48"/>
      <c r="H9" s="48"/>
      <c r="I9" s="48"/>
      <c r="J9" s="48"/>
      <c r="K9" s="48"/>
      <c r="L9" s="48"/>
    </row>
    <row r="10" spans="1:12" x14ac:dyDescent="0.25">
      <c r="A10" s="41" t="s">
        <v>6</v>
      </c>
      <c r="B10" s="48" t="s">
        <v>272</v>
      </c>
      <c r="C10" s="48"/>
      <c r="D10" s="48"/>
      <c r="E10" s="48"/>
      <c r="F10" s="48"/>
      <c r="G10" s="48"/>
      <c r="H10" s="48"/>
      <c r="I10" s="48"/>
      <c r="J10" s="48"/>
      <c r="K10" s="48"/>
      <c r="L10" s="48"/>
    </row>
    <row r="11" spans="1:12" x14ac:dyDescent="0.25">
      <c r="A11" s="41" t="s">
        <v>127</v>
      </c>
      <c r="B11" s="48" t="s">
        <v>222</v>
      </c>
      <c r="C11" s="48"/>
      <c r="D11" s="48"/>
      <c r="E11" s="48"/>
      <c r="F11" s="48"/>
      <c r="G11" s="48"/>
      <c r="H11" s="48"/>
      <c r="I11" s="48"/>
      <c r="J11" s="48"/>
      <c r="K11" s="48"/>
      <c r="L11" s="48"/>
    </row>
    <row r="12" spans="1:12" ht="25" x14ac:dyDescent="0.25">
      <c r="A12" s="41" t="s">
        <v>128</v>
      </c>
      <c r="B12" s="48" t="s">
        <v>273</v>
      </c>
      <c r="C12" s="48"/>
      <c r="D12" s="48"/>
      <c r="E12" s="48"/>
      <c r="F12" s="48"/>
      <c r="G12" s="48"/>
      <c r="H12" s="48"/>
      <c r="I12" s="48"/>
      <c r="J12" s="48"/>
      <c r="K12" s="48"/>
      <c r="L12" s="48"/>
    </row>
    <row r="13" spans="1:12" x14ac:dyDescent="0.25">
      <c r="A13" s="41" t="s">
        <v>385</v>
      </c>
      <c r="B13" s="48">
        <v>0</v>
      </c>
      <c r="C13" s="48"/>
      <c r="D13" s="48"/>
      <c r="E13" s="48"/>
      <c r="F13" s="48"/>
      <c r="G13" s="48"/>
      <c r="H13" s="48"/>
      <c r="I13" s="48"/>
      <c r="J13" s="48"/>
      <c r="K13" s="48"/>
      <c r="L13" s="48"/>
    </row>
    <row r="14" spans="1:12" x14ac:dyDescent="0.25">
      <c r="A14" s="41" t="s">
        <v>130</v>
      </c>
      <c r="B14" s="48">
        <v>406</v>
      </c>
      <c r="C14" s="48"/>
      <c r="D14" s="48"/>
      <c r="E14" s="48"/>
      <c r="F14" s="48"/>
      <c r="G14" s="48"/>
      <c r="H14" s="48"/>
      <c r="I14" s="48"/>
      <c r="J14" s="48"/>
      <c r="K14" s="48"/>
      <c r="L14" s="48"/>
    </row>
    <row r="15" spans="1:12" x14ac:dyDescent="0.25">
      <c r="A15" s="41" t="s">
        <v>386</v>
      </c>
      <c r="B15" s="48" t="s">
        <v>274</v>
      </c>
      <c r="C15" s="48"/>
      <c r="D15" s="48"/>
      <c r="E15" s="48"/>
      <c r="F15" s="48"/>
      <c r="G15" s="48"/>
      <c r="H15" s="48"/>
      <c r="I15" s="48"/>
      <c r="J15" s="48"/>
      <c r="K15" s="48"/>
      <c r="L15" s="48"/>
    </row>
    <row r="16" spans="1:12" x14ac:dyDescent="0.25">
      <c r="A16" s="41" t="s">
        <v>132</v>
      </c>
      <c r="B16" s="48" t="s">
        <v>275</v>
      </c>
      <c r="C16" s="48"/>
      <c r="D16" s="48"/>
      <c r="E16" s="48"/>
      <c r="F16" s="48"/>
      <c r="G16" s="48"/>
      <c r="H16" s="48"/>
      <c r="I16" s="48"/>
      <c r="J16" s="48"/>
      <c r="K16" s="48"/>
      <c r="L16" s="48"/>
    </row>
    <row r="17" spans="1:12" x14ac:dyDescent="0.25">
      <c r="A17" s="42" t="s">
        <v>387</v>
      </c>
      <c r="B17" s="48"/>
      <c r="C17" s="48"/>
      <c r="D17" s="48"/>
      <c r="E17" s="48"/>
      <c r="F17" s="48"/>
      <c r="G17" s="48"/>
      <c r="H17" s="48"/>
      <c r="I17" s="48"/>
      <c r="J17" s="48"/>
      <c r="K17" s="48"/>
      <c r="L17" s="48"/>
    </row>
    <row r="18" spans="1:12" x14ac:dyDescent="0.25">
      <c r="A18" s="41" t="s">
        <v>133</v>
      </c>
      <c r="B18" s="49">
        <v>45106</v>
      </c>
      <c r="C18" s="49"/>
      <c r="D18" s="49"/>
      <c r="E18" s="49"/>
      <c r="F18" s="49"/>
      <c r="G18" s="49"/>
      <c r="H18" s="49"/>
      <c r="I18" s="49"/>
      <c r="J18" s="49"/>
      <c r="K18" s="49"/>
      <c r="L18" s="49"/>
    </row>
    <row r="19" spans="1:12" x14ac:dyDescent="0.25">
      <c r="A19" s="41" t="s">
        <v>134</v>
      </c>
      <c r="B19" s="49">
        <v>45106</v>
      </c>
      <c r="C19" s="49"/>
      <c r="D19" s="49"/>
      <c r="E19" s="49"/>
      <c r="F19" s="49"/>
      <c r="G19" s="49"/>
      <c r="H19" s="49"/>
      <c r="I19" s="49"/>
      <c r="J19" s="49"/>
      <c r="K19" s="49"/>
      <c r="L19" s="49"/>
    </row>
    <row r="20" spans="1:12" x14ac:dyDescent="0.25">
      <c r="A20" s="41" t="s">
        <v>135</v>
      </c>
      <c r="B20" s="48" t="s">
        <v>144</v>
      </c>
      <c r="C20" s="48"/>
      <c r="D20" s="48"/>
      <c r="E20" s="48"/>
      <c r="F20" s="48"/>
      <c r="G20" s="48"/>
      <c r="H20" s="48"/>
      <c r="I20" s="48"/>
      <c r="J20" s="48"/>
      <c r="K20" s="48"/>
      <c r="L20" s="48"/>
    </row>
    <row r="21" spans="1:12" x14ac:dyDescent="0.25">
      <c r="A21" s="41" t="s">
        <v>388</v>
      </c>
      <c r="B21" s="48" t="s">
        <v>65</v>
      </c>
      <c r="C21" s="48"/>
      <c r="D21" s="48"/>
      <c r="E21" s="48"/>
      <c r="F21" s="48"/>
      <c r="G21" s="48"/>
      <c r="H21" s="48"/>
      <c r="I21" s="48"/>
      <c r="J21" s="48"/>
      <c r="K21" s="48"/>
      <c r="L21" s="48"/>
    </row>
    <row r="23" spans="1:12" x14ac:dyDescent="0.25">
      <c r="A23" s="23" t="str">
        <f>HYPERLINK("#'Factor List'!A1", "Back to Factor List")</f>
        <v>Back to Factor List</v>
      </c>
      <c r="B23" s="23" t="str">
        <f>HYPERLINK("#'Assumptions'!A1", "Assumptions")</f>
        <v>Assumptions</v>
      </c>
    </row>
    <row r="26" spans="1:12" s="59" customFormat="1" ht="13" x14ac:dyDescent="0.25">
      <c r="A26" s="58" t="s">
        <v>417</v>
      </c>
      <c r="B26" s="58">
        <v>59</v>
      </c>
      <c r="C26" s="58">
        <v>60</v>
      </c>
      <c r="D26" s="58">
        <v>61</v>
      </c>
      <c r="E26" s="58">
        <v>62</v>
      </c>
      <c r="F26" s="58">
        <v>63</v>
      </c>
      <c r="G26" s="58">
        <v>64</v>
      </c>
      <c r="H26" s="58">
        <v>65</v>
      </c>
      <c r="I26" s="58">
        <v>66</v>
      </c>
      <c r="J26" s="58">
        <v>67</v>
      </c>
      <c r="K26" s="58">
        <v>68</v>
      </c>
      <c r="L26" s="58">
        <v>69</v>
      </c>
    </row>
    <row r="27" spans="1:12" x14ac:dyDescent="0.25">
      <c r="A27" s="44">
        <v>0</v>
      </c>
      <c r="B27" s="47">
        <v>0</v>
      </c>
      <c r="C27" s="47">
        <v>0</v>
      </c>
      <c r="D27" s="47">
        <v>0</v>
      </c>
      <c r="E27" s="47">
        <v>0</v>
      </c>
      <c r="F27" s="47">
        <v>0</v>
      </c>
      <c r="G27" s="47">
        <v>0</v>
      </c>
      <c r="H27" s="47">
        <v>0</v>
      </c>
      <c r="I27" s="47">
        <v>0</v>
      </c>
      <c r="J27" s="47">
        <v>0</v>
      </c>
      <c r="K27" s="47">
        <v>0</v>
      </c>
      <c r="L27" s="47">
        <v>0</v>
      </c>
    </row>
    <row r="28" spans="1:12" x14ac:dyDescent="0.25">
      <c r="A28" s="44">
        <v>1</v>
      </c>
      <c r="B28" s="47">
        <v>2E-3</v>
      </c>
      <c r="C28" s="47">
        <v>2E-3</v>
      </c>
      <c r="D28" s="47">
        <v>2E-3</v>
      </c>
      <c r="E28" s="47">
        <v>2E-3</v>
      </c>
      <c r="F28" s="47">
        <v>3.0000000000000001E-3</v>
      </c>
      <c r="G28" s="47">
        <v>3.0000000000000001E-3</v>
      </c>
      <c r="H28" s="47">
        <v>3.0000000000000001E-3</v>
      </c>
      <c r="I28" s="47">
        <v>3.0000000000000001E-3</v>
      </c>
      <c r="J28" s="47">
        <v>3.0000000000000001E-3</v>
      </c>
      <c r="K28" s="47">
        <v>3.0000000000000001E-3</v>
      </c>
      <c r="L28" s="47">
        <v>3.0000000000000001E-3</v>
      </c>
    </row>
    <row r="29" spans="1:12" x14ac:dyDescent="0.25">
      <c r="A29" s="44">
        <v>2</v>
      </c>
      <c r="B29" s="47">
        <v>4.0000000000000001E-3</v>
      </c>
      <c r="C29" s="47">
        <v>4.0000000000000001E-3</v>
      </c>
      <c r="D29" s="47">
        <v>5.0000000000000001E-3</v>
      </c>
      <c r="E29" s="47">
        <v>5.0000000000000001E-3</v>
      </c>
      <c r="F29" s="47">
        <v>5.0000000000000001E-3</v>
      </c>
      <c r="G29" s="47">
        <v>5.0000000000000001E-3</v>
      </c>
      <c r="H29" s="47">
        <v>6.0000000000000001E-3</v>
      </c>
      <c r="I29" s="47">
        <v>6.0000000000000001E-3</v>
      </c>
      <c r="J29" s="47">
        <v>6.0000000000000001E-3</v>
      </c>
      <c r="K29" s="47">
        <v>6.0000000000000001E-3</v>
      </c>
      <c r="L29" s="47">
        <v>7.0000000000000001E-3</v>
      </c>
    </row>
    <row r="30" spans="1:12" x14ac:dyDescent="0.25">
      <c r="A30" s="44">
        <v>3</v>
      </c>
      <c r="B30" s="47">
        <v>7.0000000000000001E-3</v>
      </c>
      <c r="C30" s="47">
        <v>7.0000000000000001E-3</v>
      </c>
      <c r="D30" s="47">
        <v>7.0000000000000001E-3</v>
      </c>
      <c r="E30" s="47">
        <v>7.0000000000000001E-3</v>
      </c>
      <c r="F30" s="47">
        <v>8.0000000000000002E-3</v>
      </c>
      <c r="G30" s="47">
        <v>8.0000000000000002E-3</v>
      </c>
      <c r="H30" s="47">
        <v>8.0000000000000002E-3</v>
      </c>
      <c r="I30" s="47">
        <v>8.9999999999999993E-3</v>
      </c>
      <c r="J30" s="47">
        <v>8.9999999999999993E-3</v>
      </c>
      <c r="K30" s="47">
        <v>0.01</v>
      </c>
      <c r="L30" s="47">
        <v>0.01</v>
      </c>
    </row>
    <row r="31" spans="1:12" x14ac:dyDescent="0.25">
      <c r="A31" s="44">
        <v>4</v>
      </c>
      <c r="B31" s="47">
        <v>8.9999999999999993E-3</v>
      </c>
      <c r="C31" s="47">
        <v>8.9999999999999993E-3</v>
      </c>
      <c r="D31" s="47">
        <v>8.9999999999999993E-3</v>
      </c>
      <c r="E31" s="47">
        <v>0.01</v>
      </c>
      <c r="F31" s="47">
        <v>0.01</v>
      </c>
      <c r="G31" s="47">
        <v>1.0999999999999999E-2</v>
      </c>
      <c r="H31" s="47">
        <v>1.0999999999999999E-2</v>
      </c>
      <c r="I31" s="47">
        <v>1.2E-2</v>
      </c>
      <c r="J31" s="47">
        <v>1.2E-2</v>
      </c>
      <c r="K31" s="47">
        <v>1.2999999999999999E-2</v>
      </c>
      <c r="L31" s="47">
        <v>1.4E-2</v>
      </c>
    </row>
    <row r="32" spans="1:12" x14ac:dyDescent="0.25">
      <c r="A32" s="44">
        <v>5</v>
      </c>
      <c r="B32" s="47">
        <v>1.0999999999999999E-2</v>
      </c>
      <c r="C32" s="47">
        <v>1.0999999999999999E-2</v>
      </c>
      <c r="D32" s="47">
        <v>1.2E-2</v>
      </c>
      <c r="E32" s="47">
        <v>1.2E-2</v>
      </c>
      <c r="F32" s="47">
        <v>1.2999999999999999E-2</v>
      </c>
      <c r="G32" s="47">
        <v>1.2999999999999999E-2</v>
      </c>
      <c r="H32" s="47">
        <v>1.4E-2</v>
      </c>
      <c r="I32" s="47">
        <v>1.4999999999999999E-2</v>
      </c>
      <c r="J32" s="47">
        <v>1.4999999999999999E-2</v>
      </c>
      <c r="K32" s="47">
        <v>1.6E-2</v>
      </c>
      <c r="L32" s="47">
        <v>1.7000000000000001E-2</v>
      </c>
    </row>
    <row r="33" spans="1:12" x14ac:dyDescent="0.25">
      <c r="A33" s="44">
        <v>6</v>
      </c>
      <c r="B33" s="47">
        <v>1.2999999999999999E-2</v>
      </c>
      <c r="C33" s="47">
        <v>1.2999999999999999E-2</v>
      </c>
      <c r="D33" s="47">
        <v>1.4E-2</v>
      </c>
      <c r="E33" s="47">
        <v>1.4999999999999999E-2</v>
      </c>
      <c r="F33" s="47">
        <v>1.4999999999999999E-2</v>
      </c>
      <c r="G33" s="47">
        <v>1.6E-2</v>
      </c>
      <c r="H33" s="47">
        <v>1.7000000000000001E-2</v>
      </c>
      <c r="I33" s="47">
        <v>1.7999999999999999E-2</v>
      </c>
      <c r="J33" s="47">
        <v>1.7999999999999999E-2</v>
      </c>
      <c r="K33" s="47">
        <v>1.9E-2</v>
      </c>
      <c r="L33" s="47">
        <v>2.1000000000000001E-2</v>
      </c>
    </row>
    <row r="34" spans="1:12" x14ac:dyDescent="0.25">
      <c r="A34" s="44">
        <v>7</v>
      </c>
      <c r="B34" s="47">
        <v>1.4999999999999999E-2</v>
      </c>
      <c r="C34" s="47">
        <v>1.4999999999999999E-2</v>
      </c>
      <c r="D34" s="47">
        <v>1.6E-2</v>
      </c>
      <c r="E34" s="47">
        <v>1.7000000000000001E-2</v>
      </c>
      <c r="F34" s="47">
        <v>1.7999999999999999E-2</v>
      </c>
      <c r="G34" s="47">
        <v>1.9E-2</v>
      </c>
      <c r="H34" s="47">
        <v>0.02</v>
      </c>
      <c r="I34" s="47">
        <v>2.1000000000000001E-2</v>
      </c>
      <c r="J34" s="47">
        <v>2.1000000000000001E-2</v>
      </c>
      <c r="K34" s="47">
        <v>2.1999999999999999E-2</v>
      </c>
      <c r="L34" s="47">
        <v>2.4E-2</v>
      </c>
    </row>
    <row r="35" spans="1:12" x14ac:dyDescent="0.25">
      <c r="A35" s="44">
        <v>8</v>
      </c>
      <c r="B35" s="47">
        <v>1.7999999999999999E-2</v>
      </c>
      <c r="C35" s="47">
        <v>1.7999999999999999E-2</v>
      </c>
      <c r="D35" s="47">
        <v>1.7999999999999999E-2</v>
      </c>
      <c r="E35" s="47">
        <v>1.9E-2</v>
      </c>
      <c r="F35" s="47">
        <v>0.02</v>
      </c>
      <c r="G35" s="47">
        <v>2.1000000000000001E-2</v>
      </c>
      <c r="H35" s="47">
        <v>2.1999999999999999E-2</v>
      </c>
      <c r="I35" s="47">
        <v>2.3E-2</v>
      </c>
      <c r="J35" s="47">
        <v>2.4E-2</v>
      </c>
      <c r="K35" s="47">
        <v>2.5999999999999999E-2</v>
      </c>
      <c r="L35" s="47">
        <v>2.7E-2</v>
      </c>
    </row>
    <row r="36" spans="1:12" x14ac:dyDescent="0.25">
      <c r="A36" s="44">
        <v>9</v>
      </c>
      <c r="B36" s="47">
        <v>0.02</v>
      </c>
      <c r="C36" s="47">
        <v>0.02</v>
      </c>
      <c r="D36" s="47">
        <v>2.1000000000000001E-2</v>
      </c>
      <c r="E36" s="47">
        <v>2.1999999999999999E-2</v>
      </c>
      <c r="F36" s="47">
        <v>2.3E-2</v>
      </c>
      <c r="G36" s="47">
        <v>2.4E-2</v>
      </c>
      <c r="H36" s="47">
        <v>2.5000000000000001E-2</v>
      </c>
      <c r="I36" s="47">
        <v>2.5999999999999999E-2</v>
      </c>
      <c r="J36" s="47">
        <v>2.8000000000000001E-2</v>
      </c>
      <c r="K36" s="47">
        <v>2.9000000000000001E-2</v>
      </c>
      <c r="L36" s="47">
        <v>3.1E-2</v>
      </c>
    </row>
    <row r="37" spans="1:12" x14ac:dyDescent="0.25">
      <c r="A37" s="44">
        <v>10</v>
      </c>
      <c r="B37" s="47">
        <v>2.1999999999999999E-2</v>
      </c>
      <c r="C37" s="47">
        <v>2.1999999999999999E-2</v>
      </c>
      <c r="D37" s="47">
        <v>2.3E-2</v>
      </c>
      <c r="E37" s="47">
        <v>2.4E-2</v>
      </c>
      <c r="F37" s="47">
        <v>2.5000000000000001E-2</v>
      </c>
      <c r="G37" s="47">
        <v>2.7E-2</v>
      </c>
      <c r="H37" s="47">
        <v>2.8000000000000001E-2</v>
      </c>
      <c r="I37" s="47">
        <v>2.9000000000000001E-2</v>
      </c>
      <c r="J37" s="47">
        <v>3.1E-2</v>
      </c>
      <c r="K37" s="47">
        <v>3.2000000000000001E-2</v>
      </c>
      <c r="L37" s="47">
        <v>3.4000000000000002E-2</v>
      </c>
    </row>
    <row r="38" spans="1:12" x14ac:dyDescent="0.25">
      <c r="A38" s="44">
        <v>11</v>
      </c>
      <c r="B38" s="47">
        <v>2.4E-2</v>
      </c>
      <c r="C38" s="47">
        <v>2.4E-2</v>
      </c>
      <c r="D38" s="47">
        <v>2.5000000000000001E-2</v>
      </c>
      <c r="E38" s="47">
        <v>2.7E-2</v>
      </c>
      <c r="F38" s="47">
        <v>2.8000000000000001E-2</v>
      </c>
      <c r="G38" s="47">
        <v>2.9000000000000001E-2</v>
      </c>
      <c r="H38" s="47">
        <v>3.1E-2</v>
      </c>
      <c r="I38" s="47">
        <v>3.2000000000000001E-2</v>
      </c>
      <c r="J38" s="47">
        <v>3.4000000000000002E-2</v>
      </c>
      <c r="K38" s="47">
        <v>3.5000000000000003E-2</v>
      </c>
      <c r="L38" s="47">
        <v>3.7999999999999999E-2</v>
      </c>
    </row>
  </sheetData>
  <sheetProtection algorithmName="SHA-512" hashValue="qVWb/6qzX9jWm8AbmeXpwExm3qxvkNTDYLxq2OKPvQ+C2YfmafoVU93W2CQq1oeOUbDOVCC34RaW4UD13+wbQw==" saltValue="O2ADhYf2BCO/jpowxmnsfw==" spinCount="100000" sheet="1" objects="1" scenarios="1"/>
  <conditionalFormatting sqref="A6:A21">
    <cfRule type="expression" dxfId="369" priority="1" stopIfTrue="1">
      <formula>MOD(ROW(),2)=0</formula>
    </cfRule>
    <cfRule type="expression" dxfId="368" priority="2" stopIfTrue="1">
      <formula>MOD(ROW(),2)&lt;&gt;0</formula>
    </cfRule>
  </conditionalFormatting>
  <conditionalFormatting sqref="B6:L21">
    <cfRule type="expression" dxfId="367" priority="3" stopIfTrue="1">
      <formula>MOD(ROW(),2)=0</formula>
    </cfRule>
    <cfRule type="expression" dxfId="366" priority="4" stopIfTrue="1">
      <formula>MOD(ROW(),2)&lt;&gt;0</formula>
    </cfRule>
  </conditionalFormatting>
  <conditionalFormatting sqref="A26:A38">
    <cfRule type="expression" dxfId="365" priority="5" stopIfTrue="1">
      <formula>MOD(ROW(),2)=0</formula>
    </cfRule>
    <cfRule type="expression" dxfId="364" priority="6" stopIfTrue="1">
      <formula>MOD(ROW(),2)&lt;&gt;0</formula>
    </cfRule>
  </conditionalFormatting>
  <conditionalFormatting sqref="B26:L38">
    <cfRule type="expression" dxfId="363" priority="7" stopIfTrue="1">
      <formula>MOD(ROW(),2)=0</formula>
    </cfRule>
    <cfRule type="expression" dxfId="362"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925F-436F-40F4-9478-37D0B12F57DE}">
  <sheetPr codeName="Sheet59"/>
  <dimension ref="A1:L38"/>
  <sheetViews>
    <sheetView showGridLines="0" workbookViewId="0">
      <selection activeCell="A6" sqref="A6"/>
    </sheetView>
  </sheetViews>
  <sheetFormatPr defaultRowHeight="12.5" x14ac:dyDescent="0.25"/>
  <cols>
    <col min="1" max="1" width="31.7265625" customWidth="1"/>
    <col min="2" max="12" width="22.7265625" customWidth="1"/>
  </cols>
  <sheetData>
    <row r="1" spans="1:12" s="1" customFormat="1" ht="20" x14ac:dyDescent="0.4">
      <c r="A1" s="2" t="s">
        <v>0</v>
      </c>
    </row>
    <row r="2" spans="1:12" s="1" customFormat="1" ht="15.5" x14ac:dyDescent="0.35">
      <c r="A2" s="30" t="s">
        <v>1</v>
      </c>
      <c r="B2" s="3" t="str">
        <f>wb_title</f>
        <v>Fire_W - Consolidated Factor Spreadsheet</v>
      </c>
    </row>
    <row r="3" spans="1:12" s="1" customFormat="1" ht="15.5" x14ac:dyDescent="0.35">
      <c r="A3" s="30" t="s">
        <v>2</v>
      </c>
      <c r="B3" s="3" t="str">
        <f>TABLE_FACTOR_TYPE_1 &amp; " - x-" &amp; TABLE_SERIES_NUMBER_1</f>
        <v>LRF - x-407</v>
      </c>
    </row>
    <row r="6" spans="1:12" x14ac:dyDescent="0.25">
      <c r="A6" s="41" t="s">
        <v>382</v>
      </c>
      <c r="B6" s="48" t="s">
        <v>383</v>
      </c>
      <c r="C6" s="48"/>
      <c r="D6" s="48"/>
      <c r="E6" s="48"/>
      <c r="F6" s="48"/>
      <c r="G6" s="48"/>
      <c r="H6" s="48"/>
      <c r="I6" s="48"/>
      <c r="J6" s="48"/>
      <c r="K6" s="48"/>
      <c r="L6" s="48"/>
    </row>
    <row r="7" spans="1:12" x14ac:dyDescent="0.25">
      <c r="A7" s="41" t="s">
        <v>384</v>
      </c>
      <c r="B7" s="48" t="s">
        <v>32</v>
      </c>
      <c r="C7" s="48"/>
      <c r="D7" s="48"/>
      <c r="E7" s="48"/>
      <c r="F7" s="48"/>
      <c r="G7" s="48"/>
      <c r="H7" s="48"/>
      <c r="I7" s="48"/>
      <c r="J7" s="48"/>
      <c r="K7" s="48"/>
      <c r="L7" s="48"/>
    </row>
    <row r="8" spans="1:12" x14ac:dyDescent="0.25">
      <c r="A8" s="41" t="s">
        <v>125</v>
      </c>
      <c r="B8" s="48">
        <v>2015</v>
      </c>
      <c r="C8" s="48"/>
      <c r="D8" s="48"/>
      <c r="E8" s="48"/>
      <c r="F8" s="48"/>
      <c r="G8" s="48"/>
      <c r="H8" s="48"/>
      <c r="I8" s="48"/>
      <c r="J8" s="48"/>
      <c r="K8" s="48"/>
      <c r="L8" s="48"/>
    </row>
    <row r="9" spans="1:12" x14ac:dyDescent="0.25">
      <c r="A9" s="41" t="s">
        <v>126</v>
      </c>
      <c r="B9" s="48" t="s">
        <v>265</v>
      </c>
      <c r="C9" s="48"/>
      <c r="D9" s="48"/>
      <c r="E9" s="48"/>
      <c r="F9" s="48"/>
      <c r="G9" s="48"/>
      <c r="H9" s="48"/>
      <c r="I9" s="48"/>
      <c r="J9" s="48"/>
      <c r="K9" s="48"/>
      <c r="L9" s="48"/>
    </row>
    <row r="10" spans="1:12" x14ac:dyDescent="0.25">
      <c r="A10" s="41" t="s">
        <v>6</v>
      </c>
      <c r="B10" s="48" t="s">
        <v>276</v>
      </c>
      <c r="C10" s="48"/>
      <c r="D10" s="48"/>
      <c r="E10" s="48"/>
      <c r="F10" s="48"/>
      <c r="G10" s="48"/>
      <c r="H10" s="48"/>
      <c r="I10" s="48"/>
      <c r="J10" s="48"/>
      <c r="K10" s="48"/>
      <c r="L10" s="48"/>
    </row>
    <row r="11" spans="1:12" x14ac:dyDescent="0.25">
      <c r="A11" s="41" t="s">
        <v>127</v>
      </c>
      <c r="B11" s="48" t="s">
        <v>222</v>
      </c>
      <c r="C11" s="48"/>
      <c r="D11" s="48"/>
      <c r="E11" s="48"/>
      <c r="F11" s="48"/>
      <c r="G11" s="48"/>
      <c r="H11" s="48"/>
      <c r="I11" s="48"/>
      <c r="J11" s="48"/>
      <c r="K11" s="48"/>
      <c r="L11" s="48"/>
    </row>
    <row r="12" spans="1:12" ht="25" x14ac:dyDescent="0.25">
      <c r="A12" s="41" t="s">
        <v>128</v>
      </c>
      <c r="B12" s="48" t="s">
        <v>273</v>
      </c>
      <c r="C12" s="48"/>
      <c r="D12" s="48"/>
      <c r="E12" s="48"/>
      <c r="F12" s="48"/>
      <c r="G12" s="48"/>
      <c r="H12" s="48"/>
      <c r="I12" s="48"/>
      <c r="J12" s="48"/>
      <c r="K12" s="48"/>
      <c r="L12" s="48"/>
    </row>
    <row r="13" spans="1:12" x14ac:dyDescent="0.25">
      <c r="A13" s="41" t="s">
        <v>385</v>
      </c>
      <c r="B13" s="48">
        <v>0</v>
      </c>
      <c r="C13" s="48"/>
      <c r="D13" s="48"/>
      <c r="E13" s="48"/>
      <c r="F13" s="48"/>
      <c r="G13" s="48"/>
      <c r="H13" s="48"/>
      <c r="I13" s="48"/>
      <c r="J13" s="48"/>
      <c r="K13" s="48"/>
      <c r="L13" s="48"/>
    </row>
    <row r="14" spans="1:12" x14ac:dyDescent="0.25">
      <c r="A14" s="41" t="s">
        <v>130</v>
      </c>
      <c r="B14" s="48">
        <v>407</v>
      </c>
      <c r="C14" s="48"/>
      <c r="D14" s="48"/>
      <c r="E14" s="48"/>
      <c r="F14" s="48"/>
      <c r="G14" s="48"/>
      <c r="H14" s="48"/>
      <c r="I14" s="48"/>
      <c r="J14" s="48"/>
      <c r="K14" s="48"/>
      <c r="L14" s="48"/>
    </row>
    <row r="15" spans="1:12" x14ac:dyDescent="0.25">
      <c r="A15" s="41" t="s">
        <v>386</v>
      </c>
      <c r="B15" s="48" t="s">
        <v>277</v>
      </c>
      <c r="C15" s="48"/>
      <c r="D15" s="48"/>
      <c r="E15" s="48"/>
      <c r="F15" s="48"/>
      <c r="G15" s="48"/>
      <c r="H15" s="48"/>
      <c r="I15" s="48"/>
      <c r="J15" s="48"/>
      <c r="K15" s="48"/>
      <c r="L15" s="48"/>
    </row>
    <row r="16" spans="1:12" x14ac:dyDescent="0.25">
      <c r="A16" s="41" t="s">
        <v>132</v>
      </c>
      <c r="B16" s="48" t="s">
        <v>278</v>
      </c>
      <c r="C16" s="48"/>
      <c r="D16" s="48"/>
      <c r="E16" s="48"/>
      <c r="F16" s="48"/>
      <c r="G16" s="48"/>
      <c r="H16" s="48"/>
      <c r="I16" s="48"/>
      <c r="J16" s="48"/>
      <c r="K16" s="48"/>
      <c r="L16" s="48"/>
    </row>
    <row r="17" spans="1:12" x14ac:dyDescent="0.25">
      <c r="A17" s="42" t="s">
        <v>387</v>
      </c>
      <c r="B17" s="48"/>
      <c r="C17" s="48"/>
      <c r="D17" s="48"/>
      <c r="E17" s="48"/>
      <c r="F17" s="48"/>
      <c r="G17" s="48"/>
      <c r="H17" s="48"/>
      <c r="I17" s="48"/>
      <c r="J17" s="48"/>
      <c r="K17" s="48"/>
      <c r="L17" s="48"/>
    </row>
    <row r="18" spans="1:12" x14ac:dyDescent="0.25">
      <c r="A18" s="41" t="s">
        <v>133</v>
      </c>
      <c r="B18" s="49">
        <v>45106</v>
      </c>
      <c r="C18" s="49"/>
      <c r="D18" s="49"/>
      <c r="E18" s="49"/>
      <c r="F18" s="49"/>
      <c r="G18" s="49"/>
      <c r="H18" s="49"/>
      <c r="I18" s="49"/>
      <c r="J18" s="49"/>
      <c r="K18" s="49"/>
      <c r="L18" s="49"/>
    </row>
    <row r="19" spans="1:12" x14ac:dyDescent="0.25">
      <c r="A19" s="41" t="s">
        <v>134</v>
      </c>
      <c r="B19" s="49">
        <v>45106</v>
      </c>
      <c r="C19" s="49"/>
      <c r="D19" s="49"/>
      <c r="E19" s="49"/>
      <c r="F19" s="49"/>
      <c r="G19" s="49"/>
      <c r="H19" s="49"/>
      <c r="I19" s="49"/>
      <c r="J19" s="49"/>
      <c r="K19" s="49"/>
      <c r="L19" s="49"/>
    </row>
    <row r="20" spans="1:12" x14ac:dyDescent="0.25">
      <c r="A20" s="41" t="s">
        <v>135</v>
      </c>
      <c r="B20" s="48" t="s">
        <v>144</v>
      </c>
      <c r="C20" s="48"/>
      <c r="D20" s="48"/>
      <c r="E20" s="48"/>
      <c r="F20" s="48"/>
      <c r="G20" s="48"/>
      <c r="H20" s="48"/>
      <c r="I20" s="48"/>
      <c r="J20" s="48"/>
      <c r="K20" s="48"/>
      <c r="L20" s="48"/>
    </row>
    <row r="21" spans="1:12" x14ac:dyDescent="0.25">
      <c r="A21" s="41" t="s">
        <v>388</v>
      </c>
      <c r="B21" s="48" t="s">
        <v>65</v>
      </c>
      <c r="C21" s="48"/>
      <c r="D21" s="48"/>
      <c r="E21" s="48"/>
      <c r="F21" s="48"/>
      <c r="G21" s="48"/>
      <c r="H21" s="48"/>
      <c r="I21" s="48"/>
      <c r="J21" s="48"/>
      <c r="K21" s="48"/>
      <c r="L21" s="48"/>
    </row>
    <row r="23" spans="1:12" x14ac:dyDescent="0.25">
      <c r="A23" s="23" t="str">
        <f>HYPERLINK("#'Factor List'!A1", "Back to Factor List")</f>
        <v>Back to Factor List</v>
      </c>
      <c r="B23" s="23" t="str">
        <f>HYPERLINK("#'Assumptions'!A1", "Assumptions")</f>
        <v>Assumptions</v>
      </c>
    </row>
    <row r="26" spans="1:12" s="59" customFormat="1" ht="13" x14ac:dyDescent="0.25">
      <c r="A26" s="58" t="s">
        <v>417</v>
      </c>
      <c r="B26" s="58">
        <v>59</v>
      </c>
      <c r="C26" s="58">
        <v>60</v>
      </c>
      <c r="D26" s="58">
        <v>61</v>
      </c>
      <c r="E26" s="58">
        <v>62</v>
      </c>
      <c r="F26" s="58">
        <v>63</v>
      </c>
      <c r="G26" s="58">
        <v>64</v>
      </c>
      <c r="H26" s="58">
        <v>65</v>
      </c>
      <c r="I26" s="58">
        <v>66</v>
      </c>
      <c r="J26" s="58">
        <v>67</v>
      </c>
      <c r="K26" s="58">
        <v>68</v>
      </c>
      <c r="L26" s="58">
        <v>69</v>
      </c>
    </row>
    <row r="27" spans="1:12" x14ac:dyDescent="0.25">
      <c r="A27" s="44">
        <v>0</v>
      </c>
      <c r="B27" s="47">
        <v>0</v>
      </c>
      <c r="C27" s="47">
        <v>0</v>
      </c>
      <c r="D27" s="47">
        <v>0</v>
      </c>
      <c r="E27" s="47">
        <v>0</v>
      </c>
      <c r="F27" s="47">
        <v>0</v>
      </c>
      <c r="G27" s="47">
        <v>0</v>
      </c>
      <c r="H27" s="47">
        <v>0</v>
      </c>
      <c r="I27" s="47">
        <v>0</v>
      </c>
      <c r="J27" s="47">
        <v>0</v>
      </c>
      <c r="K27" s="47">
        <v>0</v>
      </c>
      <c r="L27" s="47">
        <v>0</v>
      </c>
    </row>
    <row r="28" spans="1:12" x14ac:dyDescent="0.25">
      <c r="A28" s="44">
        <v>1</v>
      </c>
      <c r="B28" s="47">
        <v>4.0000000000000001E-3</v>
      </c>
      <c r="C28" s="47">
        <v>4.0000000000000001E-3</v>
      </c>
      <c r="D28" s="47">
        <v>4.0000000000000001E-3</v>
      </c>
      <c r="E28" s="47">
        <v>4.0000000000000001E-3</v>
      </c>
      <c r="F28" s="47">
        <v>4.0000000000000001E-3</v>
      </c>
      <c r="G28" s="47">
        <v>4.0000000000000001E-3</v>
      </c>
      <c r="H28" s="47">
        <v>4.0000000000000001E-3</v>
      </c>
      <c r="I28" s="47">
        <v>4.0000000000000001E-3</v>
      </c>
      <c r="J28" s="47">
        <v>5.0000000000000001E-3</v>
      </c>
      <c r="K28" s="47">
        <v>5.0000000000000001E-3</v>
      </c>
      <c r="L28" s="47">
        <v>5.0000000000000001E-3</v>
      </c>
    </row>
    <row r="29" spans="1:12" x14ac:dyDescent="0.25">
      <c r="A29" s="44">
        <v>2</v>
      </c>
      <c r="B29" s="47">
        <v>7.0000000000000001E-3</v>
      </c>
      <c r="C29" s="47">
        <v>7.0000000000000001E-3</v>
      </c>
      <c r="D29" s="47">
        <v>8.0000000000000002E-3</v>
      </c>
      <c r="E29" s="47">
        <v>8.0000000000000002E-3</v>
      </c>
      <c r="F29" s="47">
        <v>8.0000000000000002E-3</v>
      </c>
      <c r="G29" s="47">
        <v>8.0000000000000002E-3</v>
      </c>
      <c r="H29" s="47">
        <v>8.9999999999999993E-3</v>
      </c>
      <c r="I29" s="47">
        <v>8.9999999999999993E-3</v>
      </c>
      <c r="J29" s="47">
        <v>8.9999999999999993E-3</v>
      </c>
      <c r="K29" s="47">
        <v>8.9999999999999993E-3</v>
      </c>
      <c r="L29" s="47">
        <v>0.01</v>
      </c>
    </row>
    <row r="30" spans="1:12" x14ac:dyDescent="0.25">
      <c r="A30" s="44">
        <v>3</v>
      </c>
      <c r="B30" s="47">
        <v>1.0999999999999999E-2</v>
      </c>
      <c r="C30" s="47">
        <v>1.0999999999999999E-2</v>
      </c>
      <c r="D30" s="47">
        <v>1.0999999999999999E-2</v>
      </c>
      <c r="E30" s="47">
        <v>1.2E-2</v>
      </c>
      <c r="F30" s="47">
        <v>1.2E-2</v>
      </c>
      <c r="G30" s="47">
        <v>1.2999999999999999E-2</v>
      </c>
      <c r="H30" s="47">
        <v>1.2999999999999999E-2</v>
      </c>
      <c r="I30" s="47">
        <v>1.2999999999999999E-2</v>
      </c>
      <c r="J30" s="47">
        <v>1.4E-2</v>
      </c>
      <c r="K30" s="47">
        <v>1.4E-2</v>
      </c>
      <c r="L30" s="47">
        <v>1.4999999999999999E-2</v>
      </c>
    </row>
    <row r="31" spans="1:12" x14ac:dyDescent="0.25">
      <c r="A31" s="44">
        <v>4</v>
      </c>
      <c r="B31" s="47">
        <v>1.4999999999999999E-2</v>
      </c>
      <c r="C31" s="47">
        <v>1.4999999999999999E-2</v>
      </c>
      <c r="D31" s="47">
        <v>1.4999999999999999E-2</v>
      </c>
      <c r="E31" s="47">
        <v>1.6E-2</v>
      </c>
      <c r="F31" s="47">
        <v>1.6E-2</v>
      </c>
      <c r="G31" s="47">
        <v>1.7000000000000001E-2</v>
      </c>
      <c r="H31" s="47">
        <v>1.7000000000000001E-2</v>
      </c>
      <c r="I31" s="47">
        <v>1.7999999999999999E-2</v>
      </c>
      <c r="J31" s="47">
        <v>1.7999999999999999E-2</v>
      </c>
      <c r="K31" s="47">
        <v>1.9E-2</v>
      </c>
      <c r="L31" s="47">
        <v>0.02</v>
      </c>
    </row>
    <row r="32" spans="1:12" x14ac:dyDescent="0.25">
      <c r="A32" s="44">
        <v>5</v>
      </c>
      <c r="B32" s="47">
        <v>1.9E-2</v>
      </c>
      <c r="C32" s="47">
        <v>1.9E-2</v>
      </c>
      <c r="D32" s="47">
        <v>1.9E-2</v>
      </c>
      <c r="E32" s="47">
        <v>0.02</v>
      </c>
      <c r="F32" s="47">
        <v>0.02</v>
      </c>
      <c r="G32" s="47">
        <v>2.1000000000000001E-2</v>
      </c>
      <c r="H32" s="47">
        <v>2.1999999999999999E-2</v>
      </c>
      <c r="I32" s="47">
        <v>2.1999999999999999E-2</v>
      </c>
      <c r="J32" s="47">
        <v>2.3E-2</v>
      </c>
      <c r="K32" s="47">
        <v>2.4E-2</v>
      </c>
      <c r="L32" s="47">
        <v>2.5000000000000001E-2</v>
      </c>
    </row>
    <row r="33" spans="1:12" x14ac:dyDescent="0.25">
      <c r="A33" s="44">
        <v>6</v>
      </c>
      <c r="B33" s="47">
        <v>2.1999999999999999E-2</v>
      </c>
      <c r="C33" s="47">
        <v>2.1999999999999999E-2</v>
      </c>
      <c r="D33" s="47">
        <v>2.3E-2</v>
      </c>
      <c r="E33" s="47">
        <v>2.4E-2</v>
      </c>
      <c r="F33" s="47">
        <v>2.4E-2</v>
      </c>
      <c r="G33" s="47">
        <v>2.5000000000000001E-2</v>
      </c>
      <c r="H33" s="47">
        <v>2.5999999999999999E-2</v>
      </c>
      <c r="I33" s="47">
        <v>2.7E-2</v>
      </c>
      <c r="J33" s="47">
        <v>2.7E-2</v>
      </c>
      <c r="K33" s="47">
        <v>2.8000000000000001E-2</v>
      </c>
      <c r="L33" s="47">
        <v>0.03</v>
      </c>
    </row>
    <row r="34" spans="1:12" x14ac:dyDescent="0.25">
      <c r="A34" s="44">
        <v>7</v>
      </c>
      <c r="B34" s="47">
        <v>2.5999999999999999E-2</v>
      </c>
      <c r="C34" s="47">
        <v>2.5999999999999999E-2</v>
      </c>
      <c r="D34" s="47">
        <v>2.7E-2</v>
      </c>
      <c r="E34" s="47">
        <v>2.8000000000000001E-2</v>
      </c>
      <c r="F34" s="47">
        <v>2.8000000000000001E-2</v>
      </c>
      <c r="G34" s="47">
        <v>2.9000000000000001E-2</v>
      </c>
      <c r="H34" s="47">
        <v>0.03</v>
      </c>
      <c r="I34" s="47">
        <v>3.1E-2</v>
      </c>
      <c r="J34" s="47">
        <v>3.2000000000000001E-2</v>
      </c>
      <c r="K34" s="47">
        <v>3.3000000000000002E-2</v>
      </c>
      <c r="L34" s="47">
        <v>3.5000000000000003E-2</v>
      </c>
    </row>
    <row r="35" spans="1:12" x14ac:dyDescent="0.25">
      <c r="A35" s="44">
        <v>8</v>
      </c>
      <c r="B35" s="47">
        <v>0.03</v>
      </c>
      <c r="C35" s="47">
        <v>0.03</v>
      </c>
      <c r="D35" s="47">
        <v>0.03</v>
      </c>
      <c r="E35" s="47">
        <v>3.1E-2</v>
      </c>
      <c r="F35" s="47">
        <v>3.2000000000000001E-2</v>
      </c>
      <c r="G35" s="47">
        <v>3.4000000000000002E-2</v>
      </c>
      <c r="H35" s="47">
        <v>3.5000000000000003E-2</v>
      </c>
      <c r="I35" s="47">
        <v>3.5999999999999997E-2</v>
      </c>
      <c r="J35" s="47">
        <v>3.6999999999999998E-2</v>
      </c>
      <c r="K35" s="47">
        <v>3.7999999999999999E-2</v>
      </c>
      <c r="L35" s="47">
        <v>0.04</v>
      </c>
    </row>
    <row r="36" spans="1:12" x14ac:dyDescent="0.25">
      <c r="A36" s="44">
        <v>9</v>
      </c>
      <c r="B36" s="47">
        <v>3.3000000000000002E-2</v>
      </c>
      <c r="C36" s="47">
        <v>3.3000000000000002E-2</v>
      </c>
      <c r="D36" s="47">
        <v>3.4000000000000002E-2</v>
      </c>
      <c r="E36" s="47">
        <v>3.5000000000000003E-2</v>
      </c>
      <c r="F36" s="47">
        <v>3.6999999999999998E-2</v>
      </c>
      <c r="G36" s="47">
        <v>3.7999999999999999E-2</v>
      </c>
      <c r="H36" s="47">
        <v>3.9E-2</v>
      </c>
      <c r="I36" s="47">
        <v>0.04</v>
      </c>
      <c r="J36" s="47">
        <v>4.1000000000000002E-2</v>
      </c>
      <c r="K36" s="47">
        <v>4.2000000000000003E-2</v>
      </c>
      <c r="L36" s="47">
        <v>4.4999999999999998E-2</v>
      </c>
    </row>
    <row r="37" spans="1:12" x14ac:dyDescent="0.25">
      <c r="A37" s="44">
        <v>10</v>
      </c>
      <c r="B37" s="47">
        <v>3.6999999999999998E-2</v>
      </c>
      <c r="C37" s="47">
        <v>3.6999999999999998E-2</v>
      </c>
      <c r="D37" s="47">
        <v>3.7999999999999999E-2</v>
      </c>
      <c r="E37" s="47">
        <v>3.9E-2</v>
      </c>
      <c r="F37" s="47">
        <v>4.1000000000000002E-2</v>
      </c>
      <c r="G37" s="47">
        <v>4.2000000000000003E-2</v>
      </c>
      <c r="H37" s="47">
        <v>4.2999999999999997E-2</v>
      </c>
      <c r="I37" s="47">
        <v>4.4999999999999998E-2</v>
      </c>
      <c r="J37" s="47">
        <v>4.5999999999999999E-2</v>
      </c>
      <c r="K37" s="47">
        <v>4.7E-2</v>
      </c>
      <c r="L37" s="47">
        <v>0.05</v>
      </c>
    </row>
    <row r="38" spans="1:12" x14ac:dyDescent="0.25">
      <c r="A38" s="44">
        <v>11</v>
      </c>
      <c r="B38" s="47">
        <v>4.1000000000000002E-2</v>
      </c>
      <c r="C38" s="47">
        <v>4.1000000000000002E-2</v>
      </c>
      <c r="D38" s="47">
        <v>4.2000000000000003E-2</v>
      </c>
      <c r="E38" s="47">
        <v>4.2999999999999997E-2</v>
      </c>
      <c r="F38" s="47">
        <v>4.4999999999999998E-2</v>
      </c>
      <c r="G38" s="47">
        <v>4.5999999999999999E-2</v>
      </c>
      <c r="H38" s="47">
        <v>4.8000000000000001E-2</v>
      </c>
      <c r="I38" s="47">
        <v>4.9000000000000002E-2</v>
      </c>
      <c r="J38" s="47">
        <v>0.05</v>
      </c>
      <c r="K38" s="47">
        <v>5.1999999999999998E-2</v>
      </c>
      <c r="L38" s="47">
        <v>5.5E-2</v>
      </c>
    </row>
  </sheetData>
  <sheetProtection algorithmName="SHA-512" hashValue="193+LDo0OjhJjAGfA498UDtSw4G8u04R3kHGAw1f9LwGldlM26rUTAP0AuBK2zgQP/FPhMZFPldpmbZa04ZNvA==" saltValue="fpT+fpjyw3+/6lgVmhIvAg==" spinCount="100000" sheet="1" objects="1" scenarios="1"/>
  <conditionalFormatting sqref="A6:A21">
    <cfRule type="expression" dxfId="359" priority="1" stopIfTrue="1">
      <formula>MOD(ROW(),2)=0</formula>
    </cfRule>
    <cfRule type="expression" dxfId="358" priority="2" stopIfTrue="1">
      <formula>MOD(ROW(),2)&lt;&gt;0</formula>
    </cfRule>
  </conditionalFormatting>
  <conditionalFormatting sqref="B6:L21">
    <cfRule type="expression" dxfId="357" priority="3" stopIfTrue="1">
      <formula>MOD(ROW(),2)=0</formula>
    </cfRule>
    <cfRule type="expression" dxfId="356" priority="4" stopIfTrue="1">
      <formula>MOD(ROW(),2)&lt;&gt;0</formula>
    </cfRule>
  </conditionalFormatting>
  <conditionalFormatting sqref="A26:A38">
    <cfRule type="expression" dxfId="355" priority="5" stopIfTrue="1">
      <formula>MOD(ROW(),2)=0</formula>
    </cfRule>
    <cfRule type="expression" dxfId="354" priority="6" stopIfTrue="1">
      <formula>MOD(ROW(),2)&lt;&gt;0</formula>
    </cfRule>
  </conditionalFormatting>
  <conditionalFormatting sqref="B26:L38">
    <cfRule type="expression" dxfId="353" priority="7" stopIfTrue="1">
      <formula>MOD(ROW(),2)=0</formula>
    </cfRule>
    <cfRule type="expression" dxfId="352"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089F-E33A-4E94-AC7F-B7D5094C5900}">
  <sheetPr codeName="Sheet60"/>
  <dimension ref="A1:C41"/>
  <sheetViews>
    <sheetView showGridLines="0" workbookViewId="0">
      <selection activeCell="A6" sqref="A6"/>
    </sheetView>
  </sheetViews>
  <sheetFormatPr defaultRowHeight="12.5" x14ac:dyDescent="0.25"/>
  <cols>
    <col min="1" max="1" width="31.7265625" customWidth="1"/>
    <col min="2" max="2" width="22.7265625" customWidth="1"/>
    <col min="3" max="3" width="28.4531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Triv Comm - x-501</v>
      </c>
    </row>
    <row r="6" spans="1:3" x14ac:dyDescent="0.25">
      <c r="A6" s="41" t="s">
        <v>382</v>
      </c>
      <c r="B6" s="48" t="s">
        <v>383</v>
      </c>
      <c r="C6" s="48"/>
    </row>
    <row r="7" spans="1:3" x14ac:dyDescent="0.25">
      <c r="A7" s="41" t="s">
        <v>384</v>
      </c>
      <c r="B7" s="48" t="s">
        <v>32</v>
      </c>
      <c r="C7" s="48"/>
    </row>
    <row r="8" spans="1:3" x14ac:dyDescent="0.25">
      <c r="A8" s="41" t="s">
        <v>125</v>
      </c>
      <c r="B8" s="48" t="s">
        <v>279</v>
      </c>
      <c r="C8" s="48"/>
    </row>
    <row r="9" spans="1:3" x14ac:dyDescent="0.25">
      <c r="A9" s="41" t="s">
        <v>126</v>
      </c>
      <c r="B9" s="48" t="s">
        <v>280</v>
      </c>
      <c r="C9" s="48"/>
    </row>
    <row r="10" spans="1:3" x14ac:dyDescent="0.25">
      <c r="A10" s="41" t="s">
        <v>6</v>
      </c>
      <c r="B10" s="48" t="s">
        <v>281</v>
      </c>
      <c r="C10" s="48"/>
    </row>
    <row r="11" spans="1:3" x14ac:dyDescent="0.25">
      <c r="A11" s="41" t="s">
        <v>127</v>
      </c>
      <c r="B11" s="48" t="s">
        <v>222</v>
      </c>
      <c r="C11" s="48"/>
    </row>
    <row r="12" spans="1:3" x14ac:dyDescent="0.25">
      <c r="A12" s="41" t="s">
        <v>128</v>
      </c>
      <c r="B12" s="48" t="s">
        <v>282</v>
      </c>
      <c r="C12" s="48"/>
    </row>
    <row r="13" spans="1:3" x14ac:dyDescent="0.25">
      <c r="A13" s="41" t="s">
        <v>385</v>
      </c>
      <c r="B13" s="48">
        <v>1</v>
      </c>
      <c r="C13" s="48"/>
    </row>
    <row r="14" spans="1:3" x14ac:dyDescent="0.25">
      <c r="A14" s="41" t="s">
        <v>130</v>
      </c>
      <c r="B14" s="48">
        <v>501</v>
      </c>
      <c r="C14" s="48"/>
    </row>
    <row r="15" spans="1:3" x14ac:dyDescent="0.25">
      <c r="A15" s="41" t="s">
        <v>386</v>
      </c>
      <c r="B15" s="48" t="s">
        <v>283</v>
      </c>
      <c r="C15" s="48"/>
    </row>
    <row r="16" spans="1:3" x14ac:dyDescent="0.25">
      <c r="A16" s="41" t="s">
        <v>132</v>
      </c>
      <c r="B16" s="48" t="s">
        <v>284</v>
      </c>
      <c r="C16" s="48"/>
    </row>
    <row r="17" spans="1:3" x14ac:dyDescent="0.25">
      <c r="A17" s="42" t="s">
        <v>387</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388</v>
      </c>
      <c r="B21" s="48" t="s">
        <v>65</v>
      </c>
      <c r="C21" s="48"/>
    </row>
    <row r="23" spans="1:3" x14ac:dyDescent="0.25">
      <c r="A23" s="23" t="str">
        <f>HYPERLINK("#'Factor List'!A1", "Back to Factor List")</f>
        <v>Back to Factor List</v>
      </c>
      <c r="B23" s="23" t="str">
        <f>HYPERLINK("#'Assumptions'!A1", "Assumptions")</f>
        <v>Assumptions</v>
      </c>
    </row>
    <row r="26" spans="1:3" s="59" customFormat="1" ht="39" x14ac:dyDescent="0.25">
      <c r="A26" s="58" t="s">
        <v>389</v>
      </c>
      <c r="B26" s="58" t="s">
        <v>418</v>
      </c>
      <c r="C26" s="58" t="s">
        <v>419</v>
      </c>
    </row>
    <row r="27" spans="1:3" x14ac:dyDescent="0.25">
      <c r="A27" s="44">
        <v>60</v>
      </c>
      <c r="B27" s="46">
        <v>20.321000000000002</v>
      </c>
      <c r="C27" s="46">
        <v>3.8380000000000001</v>
      </c>
    </row>
    <row r="28" spans="1:3" x14ac:dyDescent="0.25">
      <c r="A28" s="44">
        <v>61</v>
      </c>
      <c r="B28" s="46">
        <v>19.702999999999999</v>
      </c>
      <c r="C28" s="46">
        <v>3.8559999999999999</v>
      </c>
    </row>
    <row r="29" spans="1:3" x14ac:dyDescent="0.25">
      <c r="A29" s="44">
        <v>62</v>
      </c>
      <c r="B29" s="46">
        <v>19.081</v>
      </c>
      <c r="C29" s="46">
        <v>3.87</v>
      </c>
    </row>
    <row r="30" spans="1:3" x14ac:dyDescent="0.25">
      <c r="A30" s="44">
        <v>63</v>
      </c>
      <c r="B30" s="46">
        <v>18.456</v>
      </c>
      <c r="C30" s="46">
        <v>3.8820000000000001</v>
      </c>
    </row>
    <row r="31" spans="1:3" x14ac:dyDescent="0.25">
      <c r="A31" s="44">
        <v>64</v>
      </c>
      <c r="B31" s="46">
        <v>17.829000000000001</v>
      </c>
      <c r="C31" s="46">
        <v>3.8889999999999998</v>
      </c>
    </row>
    <row r="32" spans="1:3" x14ac:dyDescent="0.25">
      <c r="A32" s="44">
        <v>65</v>
      </c>
      <c r="B32" s="46">
        <v>17.2</v>
      </c>
      <c r="C32" s="46">
        <v>3.8919999999999999</v>
      </c>
    </row>
    <row r="33" spans="1:3" x14ac:dyDescent="0.25">
      <c r="A33" s="44">
        <v>66</v>
      </c>
      <c r="B33" s="46">
        <v>16.568999999999999</v>
      </c>
      <c r="C33" s="46">
        <v>3.8919999999999999</v>
      </c>
    </row>
    <row r="34" spans="1:3" x14ac:dyDescent="0.25">
      <c r="A34" s="44">
        <v>67</v>
      </c>
      <c r="B34" s="46">
        <v>15.938000000000001</v>
      </c>
      <c r="C34" s="46">
        <v>3.8860000000000001</v>
      </c>
    </row>
    <row r="35" spans="1:3" x14ac:dyDescent="0.25">
      <c r="A35" s="44">
        <v>68</v>
      </c>
      <c r="B35" s="46">
        <v>15.305999999999999</v>
      </c>
      <c r="C35" s="46">
        <v>3.8769999999999998</v>
      </c>
    </row>
    <row r="36" spans="1:3" x14ac:dyDescent="0.25">
      <c r="A36" s="44">
        <v>69</v>
      </c>
      <c r="B36" s="46">
        <v>14.675000000000001</v>
      </c>
      <c r="C36" s="46">
        <v>3.8620000000000001</v>
      </c>
    </row>
    <row r="37" spans="1:3" x14ac:dyDescent="0.25">
      <c r="A37" s="44">
        <v>70</v>
      </c>
      <c r="B37" s="46">
        <v>14.044</v>
      </c>
      <c r="C37" s="46">
        <v>3.843</v>
      </c>
    </row>
    <row r="38" spans="1:3" x14ac:dyDescent="0.25">
      <c r="A38" s="44">
        <v>71</v>
      </c>
      <c r="B38" s="46">
        <v>13.416</v>
      </c>
      <c r="C38" s="46">
        <v>3.819</v>
      </c>
    </row>
    <row r="39" spans="1:3" x14ac:dyDescent="0.25">
      <c r="A39" s="44">
        <v>72</v>
      </c>
      <c r="B39" s="46">
        <v>12.792</v>
      </c>
      <c r="C39" s="46">
        <v>3.7890000000000001</v>
      </c>
    </row>
    <row r="40" spans="1:3" x14ac:dyDescent="0.25">
      <c r="A40" s="44">
        <v>73</v>
      </c>
      <c r="B40" s="46">
        <v>12.173</v>
      </c>
      <c r="C40" s="46">
        <v>3.7519999999999998</v>
      </c>
    </row>
    <row r="41" spans="1:3" x14ac:dyDescent="0.25">
      <c r="A41" s="44">
        <v>74</v>
      </c>
      <c r="B41" s="46">
        <v>11.56</v>
      </c>
      <c r="C41" s="46">
        <v>3.6120000000000001</v>
      </c>
    </row>
  </sheetData>
  <sheetProtection algorithmName="SHA-512" hashValue="7tqFkatgFVpIy18pGDAcmB5BCoLSRNqSzblMG7Nuw+2qlMH8Fymbi89Rt5KEwij1PtFObb1xj93Imgwu0C0rnA==" saltValue="I/+ecmdHKR9BQ9fTzYrHUA==" spinCount="100000" sheet="1" objects="1" scenarios="1"/>
  <conditionalFormatting sqref="A6:A21">
    <cfRule type="expression" dxfId="349" priority="1" stopIfTrue="1">
      <formula>MOD(ROW(),2)=0</formula>
    </cfRule>
    <cfRule type="expression" dxfId="348" priority="2" stopIfTrue="1">
      <formula>MOD(ROW(),2)&lt;&gt;0</formula>
    </cfRule>
  </conditionalFormatting>
  <conditionalFormatting sqref="B6:C21">
    <cfRule type="expression" dxfId="347" priority="3" stopIfTrue="1">
      <formula>MOD(ROW(),2)=0</formula>
    </cfRule>
    <cfRule type="expression" dxfId="346" priority="4" stopIfTrue="1">
      <formula>MOD(ROW(),2)&lt;&gt;0</formula>
    </cfRule>
  </conditionalFormatting>
  <conditionalFormatting sqref="A26:A41">
    <cfRule type="expression" dxfId="345" priority="5" stopIfTrue="1">
      <formula>MOD(ROW(),2)=0</formula>
    </cfRule>
    <cfRule type="expression" dxfId="344" priority="6" stopIfTrue="1">
      <formula>MOD(ROW(),2)&lt;&gt;0</formula>
    </cfRule>
  </conditionalFormatting>
  <conditionalFormatting sqref="B26:C41">
    <cfRule type="expression" dxfId="343" priority="7" stopIfTrue="1">
      <formula>MOD(ROW(),2)=0</formula>
    </cfRule>
    <cfRule type="expression" dxfId="342"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59183-B6DD-4630-A2C1-54EB319ABA80}">
  <sheetPr codeName="Sheet61"/>
  <dimension ref="A1:B101"/>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Triv Comm - x-502</v>
      </c>
    </row>
    <row r="6" spans="1:2" x14ac:dyDescent="0.25">
      <c r="A6" s="41" t="s">
        <v>382</v>
      </c>
      <c r="B6" s="48" t="s">
        <v>383</v>
      </c>
    </row>
    <row r="7" spans="1:2" x14ac:dyDescent="0.25">
      <c r="A7" s="41" t="s">
        <v>384</v>
      </c>
      <c r="B7" s="48" t="s">
        <v>32</v>
      </c>
    </row>
    <row r="8" spans="1:2" x14ac:dyDescent="0.25">
      <c r="A8" s="41" t="s">
        <v>125</v>
      </c>
      <c r="B8" s="48" t="s">
        <v>279</v>
      </c>
    </row>
    <row r="9" spans="1:2" x14ac:dyDescent="0.25">
      <c r="A9" s="41" t="s">
        <v>126</v>
      </c>
      <c r="B9" s="48" t="s">
        <v>280</v>
      </c>
    </row>
    <row r="10" spans="1:2" ht="62.5" x14ac:dyDescent="0.25">
      <c r="A10" s="41" t="s">
        <v>6</v>
      </c>
      <c r="B10" s="48" t="s">
        <v>285</v>
      </c>
    </row>
    <row r="11" spans="1:2" x14ac:dyDescent="0.25">
      <c r="A11" s="41" t="s">
        <v>127</v>
      </c>
      <c r="B11" s="48" t="s">
        <v>222</v>
      </c>
    </row>
    <row r="12" spans="1:2" x14ac:dyDescent="0.25">
      <c r="A12" s="41" t="s">
        <v>128</v>
      </c>
      <c r="B12" s="48" t="s">
        <v>282</v>
      </c>
    </row>
    <row r="13" spans="1:2" x14ac:dyDescent="0.25">
      <c r="A13" s="41" t="s">
        <v>385</v>
      </c>
      <c r="B13" s="48">
        <v>1</v>
      </c>
    </row>
    <row r="14" spans="1:2" x14ac:dyDescent="0.25">
      <c r="A14" s="41" t="s">
        <v>130</v>
      </c>
      <c r="B14" s="48">
        <v>502</v>
      </c>
    </row>
    <row r="15" spans="1:2" x14ac:dyDescent="0.25">
      <c r="A15" s="41" t="s">
        <v>386</v>
      </c>
      <c r="B15" s="48" t="s">
        <v>286</v>
      </c>
    </row>
    <row r="16" spans="1:2" x14ac:dyDescent="0.25">
      <c r="A16" s="41" t="s">
        <v>132</v>
      </c>
      <c r="B16" s="48" t="s">
        <v>287</v>
      </c>
    </row>
    <row r="17" spans="1:2" x14ac:dyDescent="0.25">
      <c r="A17" s="42" t="s">
        <v>387</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row r="26" spans="1:2" s="59" customFormat="1" ht="13" x14ac:dyDescent="0.25">
      <c r="A26" s="58" t="s">
        <v>389</v>
      </c>
      <c r="B26" s="58" t="s">
        <v>420</v>
      </c>
    </row>
    <row r="27" spans="1:2" x14ac:dyDescent="0.25">
      <c r="A27" s="44">
        <v>25</v>
      </c>
      <c r="B27" s="46">
        <v>38.481999999999999</v>
      </c>
    </row>
    <row r="28" spans="1:2" x14ac:dyDescent="0.25">
      <c r="A28" s="44">
        <v>26</v>
      </c>
      <c r="B28" s="46">
        <v>38.1</v>
      </c>
    </row>
    <row r="29" spans="1:2" x14ac:dyDescent="0.25">
      <c r="A29" s="44">
        <v>27</v>
      </c>
      <c r="B29" s="46">
        <v>37.710999999999999</v>
      </c>
    </row>
    <row r="30" spans="1:2" x14ac:dyDescent="0.25">
      <c r="A30" s="44">
        <v>28</v>
      </c>
      <c r="B30" s="46">
        <v>37.314999999999998</v>
      </c>
    </row>
    <row r="31" spans="1:2" x14ac:dyDescent="0.25">
      <c r="A31" s="44">
        <v>29</v>
      </c>
      <c r="B31" s="46">
        <v>36.912999999999997</v>
      </c>
    </row>
    <row r="32" spans="1:2" x14ac:dyDescent="0.25">
      <c r="A32" s="44">
        <v>30</v>
      </c>
      <c r="B32" s="46">
        <v>36.505000000000003</v>
      </c>
    </row>
    <row r="33" spans="1:2" x14ac:dyDescent="0.25">
      <c r="A33" s="44">
        <v>31</v>
      </c>
      <c r="B33" s="46">
        <v>36.090000000000003</v>
      </c>
    </row>
    <row r="34" spans="1:2" x14ac:dyDescent="0.25">
      <c r="A34" s="44">
        <v>32</v>
      </c>
      <c r="B34" s="46">
        <v>35.667999999999999</v>
      </c>
    </row>
    <row r="35" spans="1:2" x14ac:dyDescent="0.25">
      <c r="A35" s="44">
        <v>33</v>
      </c>
      <c r="B35" s="46">
        <v>35.24</v>
      </c>
    </row>
    <row r="36" spans="1:2" x14ac:dyDescent="0.25">
      <c r="A36" s="44">
        <v>34</v>
      </c>
      <c r="B36" s="46">
        <v>34.805</v>
      </c>
    </row>
    <row r="37" spans="1:2" x14ac:dyDescent="0.25">
      <c r="A37" s="44">
        <v>35</v>
      </c>
      <c r="B37" s="46">
        <v>34.363999999999997</v>
      </c>
    </row>
    <row r="38" spans="1:2" x14ac:dyDescent="0.25">
      <c r="A38" s="44">
        <v>36</v>
      </c>
      <c r="B38" s="46">
        <v>33.917000000000002</v>
      </c>
    </row>
    <row r="39" spans="1:2" x14ac:dyDescent="0.25">
      <c r="A39" s="44">
        <v>37</v>
      </c>
      <c r="B39" s="46">
        <v>33.463000000000001</v>
      </c>
    </row>
    <row r="40" spans="1:2" x14ac:dyDescent="0.25">
      <c r="A40" s="44">
        <v>38</v>
      </c>
      <c r="B40" s="46">
        <v>33.003</v>
      </c>
    </row>
    <row r="41" spans="1:2" x14ac:dyDescent="0.25">
      <c r="A41" s="44">
        <v>39</v>
      </c>
      <c r="B41" s="46">
        <v>32.536999999999999</v>
      </c>
    </row>
    <row r="42" spans="1:2" x14ac:dyDescent="0.25">
      <c r="A42" s="44">
        <v>40</v>
      </c>
      <c r="B42" s="46">
        <v>32.064</v>
      </c>
    </row>
    <row r="43" spans="1:2" x14ac:dyDescent="0.25">
      <c r="A43" s="44">
        <v>41</v>
      </c>
      <c r="B43" s="46">
        <v>31.585000000000001</v>
      </c>
    </row>
    <row r="44" spans="1:2" x14ac:dyDescent="0.25">
      <c r="A44" s="44">
        <v>42</v>
      </c>
      <c r="B44" s="46">
        <v>31.1</v>
      </c>
    </row>
    <row r="45" spans="1:2" x14ac:dyDescent="0.25">
      <c r="A45" s="44">
        <v>43</v>
      </c>
      <c r="B45" s="46">
        <v>30.609000000000002</v>
      </c>
    </row>
    <row r="46" spans="1:2" x14ac:dyDescent="0.25">
      <c r="A46" s="44">
        <v>44</v>
      </c>
      <c r="B46" s="46">
        <v>30.113</v>
      </c>
    </row>
    <row r="47" spans="1:2" x14ac:dyDescent="0.25">
      <c r="A47" s="44">
        <v>45</v>
      </c>
      <c r="B47" s="46">
        <v>29.611999999999998</v>
      </c>
    </row>
    <row r="48" spans="1:2" x14ac:dyDescent="0.25">
      <c r="A48" s="44">
        <v>46</v>
      </c>
      <c r="B48" s="46">
        <v>29.106999999999999</v>
      </c>
    </row>
    <row r="49" spans="1:2" x14ac:dyDescent="0.25">
      <c r="A49" s="44">
        <v>47</v>
      </c>
      <c r="B49" s="46">
        <v>28.597000000000001</v>
      </c>
    </row>
    <row r="50" spans="1:2" x14ac:dyDescent="0.25">
      <c r="A50" s="44">
        <v>48</v>
      </c>
      <c r="B50" s="46">
        <v>28.082000000000001</v>
      </c>
    </row>
    <row r="51" spans="1:2" x14ac:dyDescent="0.25">
      <c r="A51" s="44">
        <v>49</v>
      </c>
      <c r="B51" s="46">
        <v>27.561</v>
      </c>
    </row>
    <row r="52" spans="1:2" x14ac:dyDescent="0.25">
      <c r="A52" s="44">
        <v>50</v>
      </c>
      <c r="B52" s="46">
        <v>27.035</v>
      </c>
    </row>
    <row r="53" spans="1:2" x14ac:dyDescent="0.25">
      <c r="A53" s="44">
        <v>51</v>
      </c>
      <c r="B53" s="46">
        <v>26.501999999999999</v>
      </c>
    </row>
    <row r="54" spans="1:2" x14ac:dyDescent="0.25">
      <c r="A54" s="44">
        <v>52</v>
      </c>
      <c r="B54" s="46">
        <v>25.963999999999999</v>
      </c>
    </row>
    <row r="55" spans="1:2" x14ac:dyDescent="0.25">
      <c r="A55" s="44">
        <v>53</v>
      </c>
      <c r="B55" s="46">
        <v>25.419</v>
      </c>
    </row>
    <row r="56" spans="1:2" x14ac:dyDescent="0.25">
      <c r="A56" s="44">
        <v>54</v>
      </c>
      <c r="B56" s="46">
        <v>24.869</v>
      </c>
    </row>
    <row r="57" spans="1:2" x14ac:dyDescent="0.25">
      <c r="A57" s="44">
        <v>55</v>
      </c>
      <c r="B57" s="46">
        <v>24.312000000000001</v>
      </c>
    </row>
    <row r="58" spans="1:2" x14ac:dyDescent="0.25">
      <c r="A58" s="44">
        <v>56</v>
      </c>
      <c r="B58" s="46">
        <v>23.748999999999999</v>
      </c>
    </row>
    <row r="59" spans="1:2" x14ac:dyDescent="0.25">
      <c r="A59" s="44">
        <v>57</v>
      </c>
      <c r="B59" s="46">
        <v>23.181000000000001</v>
      </c>
    </row>
    <row r="60" spans="1:2" x14ac:dyDescent="0.25">
      <c r="A60" s="44">
        <v>58</v>
      </c>
      <c r="B60" s="46">
        <v>22.606000000000002</v>
      </c>
    </row>
    <row r="61" spans="1:2" x14ac:dyDescent="0.25">
      <c r="A61" s="44">
        <v>59</v>
      </c>
      <c r="B61" s="46">
        <v>22.027000000000001</v>
      </c>
    </row>
    <row r="62" spans="1:2" x14ac:dyDescent="0.25">
      <c r="A62" s="44">
        <v>60</v>
      </c>
      <c r="B62" s="46">
        <v>21.440999999999999</v>
      </c>
    </row>
    <row r="63" spans="1:2" x14ac:dyDescent="0.25">
      <c r="A63" s="44">
        <v>61</v>
      </c>
      <c r="B63" s="46">
        <v>20.85</v>
      </c>
    </row>
    <row r="64" spans="1:2" x14ac:dyDescent="0.25">
      <c r="A64" s="44">
        <v>62</v>
      </c>
      <c r="B64" s="46">
        <v>20.254000000000001</v>
      </c>
    </row>
    <row r="65" spans="1:2" x14ac:dyDescent="0.25">
      <c r="A65" s="44">
        <v>63</v>
      </c>
      <c r="B65" s="46">
        <v>19.654</v>
      </c>
    </row>
    <row r="66" spans="1:2" x14ac:dyDescent="0.25">
      <c r="A66" s="44">
        <v>64</v>
      </c>
      <c r="B66" s="46">
        <v>19.048999999999999</v>
      </c>
    </row>
    <row r="67" spans="1:2" x14ac:dyDescent="0.25">
      <c r="A67" s="44">
        <v>65</v>
      </c>
      <c r="B67" s="46">
        <v>18.440999999999999</v>
      </c>
    </row>
    <row r="68" spans="1:2" x14ac:dyDescent="0.25">
      <c r="A68" s="44">
        <v>66</v>
      </c>
      <c r="B68" s="46">
        <v>17.829000000000001</v>
      </c>
    </row>
    <row r="69" spans="1:2" x14ac:dyDescent="0.25">
      <c r="A69" s="44">
        <v>67</v>
      </c>
      <c r="B69" s="46">
        <v>17.213999999999999</v>
      </c>
    </row>
    <row r="70" spans="1:2" x14ac:dyDescent="0.25">
      <c r="A70" s="44">
        <v>68</v>
      </c>
      <c r="B70" s="46">
        <v>16.596</v>
      </c>
    </row>
    <row r="71" spans="1:2" x14ac:dyDescent="0.25">
      <c r="A71" s="44">
        <v>69</v>
      </c>
      <c r="B71" s="46">
        <v>15.975</v>
      </c>
    </row>
    <row r="72" spans="1:2" x14ac:dyDescent="0.25">
      <c r="A72" s="44">
        <v>70</v>
      </c>
      <c r="B72" s="46">
        <v>15.349</v>
      </c>
    </row>
    <row r="73" spans="1:2" x14ac:dyDescent="0.25">
      <c r="A73" s="44">
        <v>71</v>
      </c>
      <c r="B73" s="46">
        <v>14.723000000000001</v>
      </c>
    </row>
    <row r="74" spans="1:2" x14ac:dyDescent="0.25">
      <c r="A74" s="44">
        <v>72</v>
      </c>
      <c r="B74" s="46">
        <v>14.101000000000001</v>
      </c>
    </row>
    <row r="75" spans="1:2" x14ac:dyDescent="0.25">
      <c r="A75" s="44">
        <v>73</v>
      </c>
      <c r="B75" s="46">
        <v>13.478999999999999</v>
      </c>
    </row>
    <row r="76" spans="1:2" x14ac:dyDescent="0.25">
      <c r="A76" s="44">
        <v>74</v>
      </c>
      <c r="B76" s="46">
        <v>12.859</v>
      </c>
    </row>
    <row r="77" spans="1:2" x14ac:dyDescent="0.25">
      <c r="A77" s="44">
        <v>75</v>
      </c>
      <c r="B77" s="46">
        <v>12.242000000000001</v>
      </c>
    </row>
    <row r="78" spans="1:2" x14ac:dyDescent="0.25">
      <c r="A78" s="44">
        <v>76</v>
      </c>
      <c r="B78" s="46">
        <v>11.629</v>
      </c>
    </row>
    <row r="79" spans="1:2" x14ac:dyDescent="0.25">
      <c r="A79" s="44">
        <v>77</v>
      </c>
      <c r="B79" s="46">
        <v>11.023</v>
      </c>
    </row>
    <row r="80" spans="1:2" x14ac:dyDescent="0.25">
      <c r="A80" s="44">
        <v>78</v>
      </c>
      <c r="B80" s="46">
        <v>10.423999999999999</v>
      </c>
    </row>
    <row r="81" spans="1:2" x14ac:dyDescent="0.25">
      <c r="A81" s="44">
        <v>79</v>
      </c>
      <c r="B81" s="46">
        <v>9.8350000000000009</v>
      </c>
    </row>
    <row r="82" spans="1:2" x14ac:dyDescent="0.25">
      <c r="A82" s="44">
        <v>80</v>
      </c>
      <c r="B82" s="46">
        <v>9.2569999999999997</v>
      </c>
    </row>
    <row r="83" spans="1:2" x14ac:dyDescent="0.25">
      <c r="A83" s="44">
        <v>81</v>
      </c>
      <c r="B83" s="46">
        <v>8.6920000000000002</v>
      </c>
    </row>
    <row r="84" spans="1:2" x14ac:dyDescent="0.25">
      <c r="A84" s="44">
        <v>82</v>
      </c>
      <c r="B84" s="46">
        <v>8.141</v>
      </c>
    </row>
    <row r="85" spans="1:2" x14ac:dyDescent="0.25">
      <c r="A85" s="44">
        <v>83</v>
      </c>
      <c r="B85" s="46">
        <v>7.6050000000000004</v>
      </c>
    </row>
    <row r="86" spans="1:2" x14ac:dyDescent="0.25">
      <c r="A86" s="44">
        <v>84</v>
      </c>
      <c r="B86" s="46">
        <v>7.085</v>
      </c>
    </row>
    <row r="87" spans="1:2" x14ac:dyDescent="0.25">
      <c r="A87" s="44">
        <v>85</v>
      </c>
      <c r="B87" s="46">
        <v>6.5830000000000002</v>
      </c>
    </row>
    <row r="88" spans="1:2" x14ac:dyDescent="0.25">
      <c r="A88" s="44">
        <v>86</v>
      </c>
      <c r="B88" s="46">
        <v>6.1040000000000001</v>
      </c>
    </row>
    <row r="89" spans="1:2" x14ac:dyDescent="0.25">
      <c r="A89" s="44">
        <v>87</v>
      </c>
      <c r="B89" s="46">
        <v>5.6509999999999998</v>
      </c>
    </row>
    <row r="90" spans="1:2" x14ac:dyDescent="0.25">
      <c r="A90" s="44">
        <v>88</v>
      </c>
      <c r="B90" s="46">
        <v>5.226</v>
      </c>
    </row>
    <row r="91" spans="1:2" x14ac:dyDescent="0.25">
      <c r="A91" s="44">
        <v>89</v>
      </c>
      <c r="B91" s="46">
        <v>4.827</v>
      </c>
    </row>
    <row r="92" spans="1:2" x14ac:dyDescent="0.25">
      <c r="A92" s="44">
        <v>90</v>
      </c>
      <c r="B92" s="46">
        <v>4.4530000000000003</v>
      </c>
    </row>
    <row r="93" spans="1:2" x14ac:dyDescent="0.25">
      <c r="A93" s="44">
        <v>91</v>
      </c>
      <c r="B93" s="46">
        <v>4.1079999999999997</v>
      </c>
    </row>
    <row r="94" spans="1:2" x14ac:dyDescent="0.25">
      <c r="A94" s="44">
        <v>92</v>
      </c>
      <c r="B94" s="46">
        <v>3.79</v>
      </c>
    </row>
    <row r="95" spans="1:2" x14ac:dyDescent="0.25">
      <c r="A95" s="44">
        <v>93</v>
      </c>
      <c r="B95" s="46">
        <v>3.5009999999999999</v>
      </c>
    </row>
    <row r="96" spans="1:2" x14ac:dyDescent="0.25">
      <c r="A96" s="44">
        <v>94</v>
      </c>
      <c r="B96" s="46">
        <v>3.2370000000000001</v>
      </c>
    </row>
    <row r="97" spans="1:2" x14ac:dyDescent="0.25">
      <c r="A97" s="44">
        <v>95</v>
      </c>
      <c r="B97" s="46">
        <v>2.9980000000000002</v>
      </c>
    </row>
    <row r="98" spans="1:2" x14ac:dyDescent="0.25">
      <c r="A98" s="44">
        <v>96</v>
      </c>
      <c r="B98" s="46">
        <v>2.7839999999999998</v>
      </c>
    </row>
    <row r="99" spans="1:2" x14ac:dyDescent="0.25">
      <c r="A99" s="44">
        <v>97</v>
      </c>
      <c r="B99" s="46">
        <v>2.5939999999999999</v>
      </c>
    </row>
    <row r="100" spans="1:2" x14ac:dyDescent="0.25">
      <c r="A100" s="44">
        <v>98</v>
      </c>
      <c r="B100" s="46">
        <v>2.4300000000000002</v>
      </c>
    </row>
    <row r="101" spans="1:2" x14ac:dyDescent="0.25">
      <c r="A101" s="44">
        <v>99</v>
      </c>
      <c r="B101" s="46">
        <v>2.2989999999999999</v>
      </c>
    </row>
  </sheetData>
  <sheetProtection algorithmName="SHA-512" hashValue="q8Nwzj6FP1PcHBmyfEgBi/6AhlK6WUk+O37hjXMiAy+0kJVhur6id7njhA8bpLqqmHcJoKluuYfP3XftRh6TcQ==" saltValue="S13FYNMAlmG27zpgOv8J1w==" spinCount="100000" sheet="1" objects="1" scenarios="1"/>
  <conditionalFormatting sqref="A6:A21">
    <cfRule type="expression" dxfId="339" priority="1" stopIfTrue="1">
      <formula>MOD(ROW(),2)=0</formula>
    </cfRule>
    <cfRule type="expression" dxfId="338" priority="2" stopIfTrue="1">
      <formula>MOD(ROW(),2)&lt;&gt;0</formula>
    </cfRule>
  </conditionalFormatting>
  <conditionalFormatting sqref="B6:B21">
    <cfRule type="expression" dxfId="337" priority="3" stopIfTrue="1">
      <formula>MOD(ROW(),2)=0</formula>
    </cfRule>
    <cfRule type="expression" dxfId="336" priority="4" stopIfTrue="1">
      <formula>MOD(ROW(),2)&lt;&gt;0</formula>
    </cfRule>
  </conditionalFormatting>
  <conditionalFormatting sqref="A26:A101">
    <cfRule type="expression" dxfId="335" priority="5" stopIfTrue="1">
      <formula>MOD(ROW(),2)=0</formula>
    </cfRule>
    <cfRule type="expression" dxfId="334" priority="6" stopIfTrue="1">
      <formula>MOD(ROW(),2)&lt;&gt;0</formula>
    </cfRule>
  </conditionalFormatting>
  <conditionalFormatting sqref="B26:B101">
    <cfRule type="expression" dxfId="333" priority="7" stopIfTrue="1">
      <formula>MOD(ROW(),2)=0</formula>
    </cfRule>
    <cfRule type="expression" dxfId="332"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EB6F-15F3-4D4F-A923-20DB724C1371}">
  <sheetPr codeName="Sheet8"/>
  <dimension ref="A1:D68"/>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CETV - x-201</v>
      </c>
    </row>
    <row r="6" spans="1:4" x14ac:dyDescent="0.25">
      <c r="A6" s="41" t="s">
        <v>382</v>
      </c>
      <c r="B6" s="48" t="s">
        <v>383</v>
      </c>
      <c r="C6" s="48"/>
      <c r="D6" s="48"/>
    </row>
    <row r="7" spans="1:4" x14ac:dyDescent="0.25">
      <c r="A7" s="41" t="s">
        <v>384</v>
      </c>
      <c r="B7" s="48" t="s">
        <v>31</v>
      </c>
      <c r="C7" s="48"/>
      <c r="D7" s="48"/>
    </row>
    <row r="8" spans="1:4" x14ac:dyDescent="0.25">
      <c r="A8" s="41" t="s">
        <v>125</v>
      </c>
      <c r="B8" s="48">
        <v>1992</v>
      </c>
      <c r="C8" s="48"/>
      <c r="D8" s="48"/>
    </row>
    <row r="9" spans="1:4" x14ac:dyDescent="0.25">
      <c r="A9" s="41" t="s">
        <v>126</v>
      </c>
      <c r="B9" s="48" t="s">
        <v>137</v>
      </c>
      <c r="C9" s="48"/>
      <c r="D9" s="48"/>
    </row>
    <row r="10" spans="1:4" ht="25" x14ac:dyDescent="0.25">
      <c r="A10" s="41" t="s">
        <v>6</v>
      </c>
      <c r="B10" s="48" t="s">
        <v>138</v>
      </c>
      <c r="C10" s="48"/>
      <c r="D10" s="48"/>
    </row>
    <row r="11" spans="1:4" x14ac:dyDescent="0.25">
      <c r="A11" s="41" t="s">
        <v>127</v>
      </c>
      <c r="B11" s="48" t="s">
        <v>139</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201</v>
      </c>
      <c r="C14" s="48"/>
      <c r="D14" s="48"/>
    </row>
    <row r="15" spans="1:4" x14ac:dyDescent="0.25">
      <c r="A15" s="41" t="s">
        <v>386</v>
      </c>
      <c r="B15" s="48" t="s">
        <v>142</v>
      </c>
      <c r="C15" s="48"/>
      <c r="D15" s="48"/>
    </row>
    <row r="16" spans="1:4" x14ac:dyDescent="0.25">
      <c r="A16" s="41" t="s">
        <v>132</v>
      </c>
      <c r="B16" s="48" t="s">
        <v>143</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390</v>
      </c>
      <c r="C26" s="58" t="s">
        <v>391</v>
      </c>
      <c r="D26" s="58" t="s">
        <v>392</v>
      </c>
    </row>
    <row r="27" spans="1:4" x14ac:dyDescent="0.25">
      <c r="A27" s="44">
        <v>18</v>
      </c>
      <c r="B27" s="45">
        <v>9.16</v>
      </c>
      <c r="C27" s="45">
        <v>1.99</v>
      </c>
      <c r="D27" s="45">
        <v>0</v>
      </c>
    </row>
    <row r="28" spans="1:4" x14ac:dyDescent="0.25">
      <c r="A28" s="44">
        <v>19</v>
      </c>
      <c r="B28" s="45">
        <v>9.33</v>
      </c>
      <c r="C28" s="45">
        <v>2.08</v>
      </c>
      <c r="D28" s="45">
        <v>0</v>
      </c>
    </row>
    <row r="29" spans="1:4" x14ac:dyDescent="0.25">
      <c r="A29" s="44">
        <v>20</v>
      </c>
      <c r="B29" s="45">
        <v>9.49</v>
      </c>
      <c r="C29" s="45">
        <v>2.11</v>
      </c>
      <c r="D29" s="45">
        <v>0</v>
      </c>
    </row>
    <row r="30" spans="1:4" x14ac:dyDescent="0.25">
      <c r="A30" s="44">
        <v>21</v>
      </c>
      <c r="B30" s="45">
        <v>9.66</v>
      </c>
      <c r="C30" s="45">
        <v>2.15</v>
      </c>
      <c r="D30" s="45">
        <v>0</v>
      </c>
    </row>
    <row r="31" spans="1:4" x14ac:dyDescent="0.25">
      <c r="A31" s="44">
        <v>22</v>
      </c>
      <c r="B31" s="45">
        <v>9.84</v>
      </c>
      <c r="C31" s="45">
        <v>2.19</v>
      </c>
      <c r="D31" s="45">
        <v>0</v>
      </c>
    </row>
    <row r="32" spans="1:4" x14ac:dyDescent="0.25">
      <c r="A32" s="44">
        <v>23</v>
      </c>
      <c r="B32" s="45">
        <v>10.01</v>
      </c>
      <c r="C32" s="45">
        <v>2.23</v>
      </c>
      <c r="D32" s="45">
        <v>0</v>
      </c>
    </row>
    <row r="33" spans="1:4" x14ac:dyDescent="0.25">
      <c r="A33" s="44">
        <v>24</v>
      </c>
      <c r="B33" s="45">
        <v>10.19</v>
      </c>
      <c r="C33" s="45">
        <v>2.27</v>
      </c>
      <c r="D33" s="45">
        <v>0</v>
      </c>
    </row>
    <row r="34" spans="1:4" x14ac:dyDescent="0.25">
      <c r="A34" s="44">
        <v>25</v>
      </c>
      <c r="B34" s="45">
        <v>10.38</v>
      </c>
      <c r="C34" s="45">
        <v>2.31</v>
      </c>
      <c r="D34" s="45">
        <v>0</v>
      </c>
    </row>
    <row r="35" spans="1:4" x14ac:dyDescent="0.25">
      <c r="A35" s="44">
        <v>26</v>
      </c>
      <c r="B35" s="45">
        <v>10.56</v>
      </c>
      <c r="C35" s="45">
        <v>2.35</v>
      </c>
      <c r="D35" s="45">
        <v>0</v>
      </c>
    </row>
    <row r="36" spans="1:4" x14ac:dyDescent="0.25">
      <c r="A36" s="44">
        <v>27</v>
      </c>
      <c r="B36" s="45">
        <v>10.75</v>
      </c>
      <c r="C36" s="45">
        <v>2.39</v>
      </c>
      <c r="D36" s="45">
        <v>0</v>
      </c>
    </row>
    <row r="37" spans="1:4" x14ac:dyDescent="0.25">
      <c r="A37" s="44">
        <v>28</v>
      </c>
      <c r="B37" s="45">
        <v>10.95</v>
      </c>
      <c r="C37" s="45">
        <v>2.4300000000000002</v>
      </c>
      <c r="D37" s="45">
        <v>0</v>
      </c>
    </row>
    <row r="38" spans="1:4" x14ac:dyDescent="0.25">
      <c r="A38" s="44">
        <v>29</v>
      </c>
      <c r="B38" s="45">
        <v>11.14</v>
      </c>
      <c r="C38" s="45">
        <v>2.4700000000000002</v>
      </c>
      <c r="D38" s="45">
        <v>0</v>
      </c>
    </row>
    <row r="39" spans="1:4" x14ac:dyDescent="0.25">
      <c r="A39" s="44">
        <v>30</v>
      </c>
      <c r="B39" s="45">
        <v>11.34</v>
      </c>
      <c r="C39" s="45">
        <v>2.5099999999999998</v>
      </c>
      <c r="D39" s="45">
        <v>0</v>
      </c>
    </row>
    <row r="40" spans="1:4" x14ac:dyDescent="0.25">
      <c r="A40" s="44">
        <v>31</v>
      </c>
      <c r="B40" s="45">
        <v>11.55</v>
      </c>
      <c r="C40" s="45">
        <v>2.56</v>
      </c>
      <c r="D40" s="45">
        <v>0</v>
      </c>
    </row>
    <row r="41" spans="1:4" x14ac:dyDescent="0.25">
      <c r="A41" s="44">
        <v>32</v>
      </c>
      <c r="B41" s="45">
        <v>11.76</v>
      </c>
      <c r="C41" s="45">
        <v>2.6</v>
      </c>
      <c r="D41" s="45">
        <v>0</v>
      </c>
    </row>
    <row r="42" spans="1:4" x14ac:dyDescent="0.25">
      <c r="A42" s="44">
        <v>33</v>
      </c>
      <c r="B42" s="45">
        <v>11.97</v>
      </c>
      <c r="C42" s="45">
        <v>2.65</v>
      </c>
      <c r="D42" s="45">
        <v>0</v>
      </c>
    </row>
    <row r="43" spans="1:4" x14ac:dyDescent="0.25">
      <c r="A43" s="44">
        <v>34</v>
      </c>
      <c r="B43" s="45">
        <v>12.18</v>
      </c>
      <c r="C43" s="45">
        <v>2.69</v>
      </c>
      <c r="D43" s="45">
        <v>0</v>
      </c>
    </row>
    <row r="44" spans="1:4" x14ac:dyDescent="0.25">
      <c r="A44" s="44">
        <v>35</v>
      </c>
      <c r="B44" s="45">
        <v>12.4</v>
      </c>
      <c r="C44" s="45">
        <v>2.74</v>
      </c>
      <c r="D44" s="45">
        <v>0</v>
      </c>
    </row>
    <row r="45" spans="1:4" x14ac:dyDescent="0.25">
      <c r="A45" s="44">
        <v>36</v>
      </c>
      <c r="B45" s="45">
        <v>12.63</v>
      </c>
      <c r="C45" s="45">
        <v>2.79</v>
      </c>
      <c r="D45" s="45">
        <v>0</v>
      </c>
    </row>
    <row r="46" spans="1:4" x14ac:dyDescent="0.25">
      <c r="A46" s="44">
        <v>37</v>
      </c>
      <c r="B46" s="45">
        <v>12.85</v>
      </c>
      <c r="C46" s="45">
        <v>2.83</v>
      </c>
      <c r="D46" s="45">
        <v>0</v>
      </c>
    </row>
    <row r="47" spans="1:4" x14ac:dyDescent="0.25">
      <c r="A47" s="44">
        <v>38</v>
      </c>
      <c r="B47" s="45">
        <v>13.09</v>
      </c>
      <c r="C47" s="45">
        <v>2.88</v>
      </c>
      <c r="D47" s="45">
        <v>0</v>
      </c>
    </row>
    <row r="48" spans="1:4" x14ac:dyDescent="0.25">
      <c r="A48" s="44">
        <v>39</v>
      </c>
      <c r="B48" s="45">
        <v>13.32</v>
      </c>
      <c r="C48" s="45">
        <v>2.93</v>
      </c>
      <c r="D48" s="45">
        <v>0</v>
      </c>
    </row>
    <row r="49" spans="1:4" x14ac:dyDescent="0.25">
      <c r="A49" s="44">
        <v>40</v>
      </c>
      <c r="B49" s="45">
        <v>13.57</v>
      </c>
      <c r="C49" s="45">
        <v>2.97</v>
      </c>
      <c r="D49" s="45">
        <v>0</v>
      </c>
    </row>
    <row r="50" spans="1:4" x14ac:dyDescent="0.25">
      <c r="A50" s="44">
        <v>41</v>
      </c>
      <c r="B50" s="45">
        <v>13.82</v>
      </c>
      <c r="C50" s="45">
        <v>3.02</v>
      </c>
      <c r="D50" s="45">
        <v>0</v>
      </c>
    </row>
    <row r="51" spans="1:4" x14ac:dyDescent="0.25">
      <c r="A51" s="44">
        <v>42</v>
      </c>
      <c r="B51" s="45">
        <v>14.07</v>
      </c>
      <c r="C51" s="45">
        <v>3.07</v>
      </c>
      <c r="D51" s="45">
        <v>0</v>
      </c>
    </row>
    <row r="52" spans="1:4" x14ac:dyDescent="0.25">
      <c r="A52" s="44">
        <v>43</v>
      </c>
      <c r="B52" s="45">
        <v>14.33</v>
      </c>
      <c r="C52" s="45">
        <v>3.11</v>
      </c>
      <c r="D52" s="45">
        <v>0</v>
      </c>
    </row>
    <row r="53" spans="1:4" x14ac:dyDescent="0.25">
      <c r="A53" s="44">
        <v>44</v>
      </c>
      <c r="B53" s="45">
        <v>14.59</v>
      </c>
      <c r="C53" s="45">
        <v>3.16</v>
      </c>
      <c r="D53" s="45">
        <v>0</v>
      </c>
    </row>
    <row r="54" spans="1:4" x14ac:dyDescent="0.25">
      <c r="A54" s="44">
        <v>45</v>
      </c>
      <c r="B54" s="45">
        <v>14.87</v>
      </c>
      <c r="C54" s="45">
        <v>3.21</v>
      </c>
      <c r="D54" s="45">
        <v>0</v>
      </c>
    </row>
    <row r="55" spans="1:4" x14ac:dyDescent="0.25">
      <c r="A55" s="44">
        <v>46</v>
      </c>
      <c r="B55" s="45">
        <v>15.14</v>
      </c>
      <c r="C55" s="45">
        <v>3.25</v>
      </c>
      <c r="D55" s="45">
        <v>0</v>
      </c>
    </row>
    <row r="56" spans="1:4" x14ac:dyDescent="0.25">
      <c r="A56" s="44">
        <v>47</v>
      </c>
      <c r="B56" s="45">
        <v>15.43</v>
      </c>
      <c r="C56" s="45">
        <v>3.29</v>
      </c>
      <c r="D56" s="45">
        <v>0</v>
      </c>
    </row>
    <row r="57" spans="1:4" x14ac:dyDescent="0.25">
      <c r="A57" s="44">
        <v>48</v>
      </c>
      <c r="B57" s="45">
        <v>15.73</v>
      </c>
      <c r="C57" s="45">
        <v>3.33</v>
      </c>
      <c r="D57" s="45">
        <v>0</v>
      </c>
    </row>
    <row r="58" spans="1:4" x14ac:dyDescent="0.25">
      <c r="A58" s="44">
        <v>49</v>
      </c>
      <c r="B58" s="45">
        <v>16.03</v>
      </c>
      <c r="C58" s="45">
        <v>3.37</v>
      </c>
      <c r="D58" s="45">
        <v>0</v>
      </c>
    </row>
    <row r="59" spans="1:4" x14ac:dyDescent="0.25">
      <c r="A59" s="44">
        <v>50</v>
      </c>
      <c r="B59" s="45">
        <v>16.34</v>
      </c>
      <c r="C59" s="45">
        <v>3.41</v>
      </c>
      <c r="D59" s="45">
        <v>0</v>
      </c>
    </row>
    <row r="60" spans="1:4" x14ac:dyDescent="0.25">
      <c r="A60" s="44">
        <v>51</v>
      </c>
      <c r="B60" s="45">
        <v>16.66</v>
      </c>
      <c r="C60" s="45">
        <v>3.45</v>
      </c>
      <c r="D60" s="45">
        <v>0</v>
      </c>
    </row>
    <row r="61" spans="1:4" x14ac:dyDescent="0.25">
      <c r="A61" s="44">
        <v>52</v>
      </c>
      <c r="B61" s="45">
        <v>16.989999999999998</v>
      </c>
      <c r="C61" s="45">
        <v>3.48</v>
      </c>
      <c r="D61" s="45">
        <v>0</v>
      </c>
    </row>
    <row r="62" spans="1:4" x14ac:dyDescent="0.25">
      <c r="A62" s="44">
        <v>53</v>
      </c>
      <c r="B62" s="45">
        <v>17.32</v>
      </c>
      <c r="C62" s="45">
        <v>3.52</v>
      </c>
      <c r="D62" s="45">
        <v>0</v>
      </c>
    </row>
    <row r="63" spans="1:4" x14ac:dyDescent="0.25">
      <c r="A63" s="44">
        <v>54</v>
      </c>
      <c r="B63" s="45">
        <v>17.68</v>
      </c>
      <c r="C63" s="45">
        <v>3.55</v>
      </c>
      <c r="D63" s="45">
        <v>0</v>
      </c>
    </row>
    <row r="64" spans="1:4" x14ac:dyDescent="0.25">
      <c r="A64" s="44">
        <v>55</v>
      </c>
      <c r="B64" s="45">
        <v>18.05</v>
      </c>
      <c r="C64" s="45">
        <v>3.57</v>
      </c>
      <c r="D64" s="45">
        <v>0</v>
      </c>
    </row>
    <row r="65" spans="1:4" x14ac:dyDescent="0.25">
      <c r="A65" s="44">
        <v>56</v>
      </c>
      <c r="B65" s="45">
        <v>18.43</v>
      </c>
      <c r="C65" s="45">
        <v>3.59</v>
      </c>
      <c r="D65" s="45">
        <v>0</v>
      </c>
    </row>
    <row r="66" spans="1:4" x14ac:dyDescent="0.25">
      <c r="A66" s="44">
        <v>57</v>
      </c>
      <c r="B66" s="45">
        <v>18.829999999999998</v>
      </c>
      <c r="C66" s="45">
        <v>3.61</v>
      </c>
      <c r="D66" s="45">
        <v>0</v>
      </c>
    </row>
    <row r="67" spans="1:4" x14ac:dyDescent="0.25">
      <c r="A67" s="44">
        <v>58</v>
      </c>
      <c r="B67" s="45">
        <v>19.25</v>
      </c>
      <c r="C67" s="45">
        <v>3.62</v>
      </c>
      <c r="D67" s="45">
        <v>0</v>
      </c>
    </row>
    <row r="68" spans="1:4" x14ac:dyDescent="0.25">
      <c r="A68" s="44">
        <v>59</v>
      </c>
      <c r="B68" s="45">
        <v>19.68</v>
      </c>
      <c r="C68" s="45">
        <v>3.63</v>
      </c>
      <c r="D68" s="45">
        <v>0</v>
      </c>
    </row>
  </sheetData>
  <sheetProtection algorithmName="SHA-512" hashValue="qEb4ARuPNYE5CeSb0kHK3O5gwcraTEFt9GgdmjKQp+usex8NwPYPiCGLfO0AjjAO/Px+WvwvhBIA61QcGAR56w==" saltValue="Heu7CzAI4FbAiBIM6Smqug==" spinCount="100000" sheet="1" objects="1" scenarios="1"/>
  <conditionalFormatting sqref="A6:A21">
    <cfRule type="expression" dxfId="879" priority="9" stopIfTrue="1">
      <formula>MOD(ROW(),2)=0</formula>
    </cfRule>
    <cfRule type="expression" dxfId="878" priority="10" stopIfTrue="1">
      <formula>MOD(ROW(),2)&lt;&gt;0</formula>
    </cfRule>
  </conditionalFormatting>
  <conditionalFormatting sqref="B6:D21">
    <cfRule type="expression" dxfId="877" priority="11" stopIfTrue="1">
      <formula>MOD(ROW(),2)=0</formula>
    </cfRule>
    <cfRule type="expression" dxfId="876" priority="12" stopIfTrue="1">
      <formula>MOD(ROW(),2)&lt;&gt;0</formula>
    </cfRule>
  </conditionalFormatting>
  <conditionalFormatting sqref="A26:A68">
    <cfRule type="expression" dxfId="875" priority="13" stopIfTrue="1">
      <formula>MOD(ROW(),2)=0</formula>
    </cfRule>
    <cfRule type="expression" dxfId="874" priority="14" stopIfTrue="1">
      <formula>MOD(ROW(),2)&lt;&gt;0</formula>
    </cfRule>
  </conditionalFormatting>
  <conditionalFormatting sqref="B26:D68">
    <cfRule type="expression" dxfId="873" priority="15" stopIfTrue="1">
      <formula>MOD(ROW(),2)=0</formula>
    </cfRule>
    <cfRule type="expression" dxfId="872" priority="16"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8ECC6-5E93-434B-86FB-FEBB19CD673A}">
  <sheetPr codeName="Sheet62"/>
  <dimension ref="A1:C46"/>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Triv Comm - x-503</v>
      </c>
    </row>
    <row r="6" spans="1:3" x14ac:dyDescent="0.25">
      <c r="A6" s="41" t="s">
        <v>382</v>
      </c>
      <c r="B6" s="48" t="s">
        <v>383</v>
      </c>
      <c r="C6" s="48"/>
    </row>
    <row r="7" spans="1:3" x14ac:dyDescent="0.25">
      <c r="A7" s="41" t="s">
        <v>384</v>
      </c>
      <c r="B7" s="48" t="s">
        <v>32</v>
      </c>
      <c r="C7" s="48"/>
    </row>
    <row r="8" spans="1:3" x14ac:dyDescent="0.25">
      <c r="A8" s="41" t="s">
        <v>125</v>
      </c>
      <c r="B8" s="48">
        <v>2015</v>
      </c>
      <c r="C8" s="48"/>
    </row>
    <row r="9" spans="1:3" x14ac:dyDescent="0.25">
      <c r="A9" s="41" t="s">
        <v>126</v>
      </c>
      <c r="B9" s="48" t="s">
        <v>280</v>
      </c>
      <c r="C9" s="48"/>
    </row>
    <row r="10" spans="1:3" ht="25" x14ac:dyDescent="0.25">
      <c r="A10" s="41" t="s">
        <v>6</v>
      </c>
      <c r="B10" s="48" t="s">
        <v>288</v>
      </c>
      <c r="C10" s="48"/>
    </row>
    <row r="11" spans="1:3" x14ac:dyDescent="0.25">
      <c r="A11" s="41" t="s">
        <v>127</v>
      </c>
      <c r="B11" s="48" t="s">
        <v>222</v>
      </c>
      <c r="C11" s="48"/>
    </row>
    <row r="12" spans="1:3" x14ac:dyDescent="0.25">
      <c r="A12" s="41" t="s">
        <v>128</v>
      </c>
      <c r="B12" s="48" t="s">
        <v>282</v>
      </c>
      <c r="C12" s="48"/>
    </row>
    <row r="13" spans="1:3" x14ac:dyDescent="0.25">
      <c r="A13" s="41" t="s">
        <v>385</v>
      </c>
      <c r="B13" s="48">
        <v>0</v>
      </c>
      <c r="C13" s="48"/>
    </row>
    <row r="14" spans="1:3" x14ac:dyDescent="0.25">
      <c r="A14" s="41" t="s">
        <v>130</v>
      </c>
      <c r="B14" s="48">
        <v>503</v>
      </c>
      <c r="C14" s="48"/>
    </row>
    <row r="15" spans="1:3" x14ac:dyDescent="0.25">
      <c r="A15" s="41" t="s">
        <v>386</v>
      </c>
      <c r="B15" s="48" t="s">
        <v>289</v>
      </c>
      <c r="C15" s="48"/>
    </row>
    <row r="16" spans="1:3" x14ac:dyDescent="0.25">
      <c r="A16" s="41" t="s">
        <v>132</v>
      </c>
      <c r="B16" s="48" t="s">
        <v>284</v>
      </c>
      <c r="C16" s="48"/>
    </row>
    <row r="17" spans="1:3" x14ac:dyDescent="0.25">
      <c r="A17" s="42" t="s">
        <v>387</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388</v>
      </c>
      <c r="B21" s="48" t="s">
        <v>65</v>
      </c>
      <c r="C21" s="48"/>
    </row>
    <row r="23" spans="1:3" x14ac:dyDescent="0.25">
      <c r="A23" s="23" t="str">
        <f>HYPERLINK("#'Factor List'!A1", "Back to Factor List")</f>
        <v>Back to Factor List</v>
      </c>
      <c r="B23" s="23" t="str">
        <f>HYPERLINK("#'Assumptions'!A1", "Assumptions")</f>
        <v>Assumptions</v>
      </c>
    </row>
    <row r="26" spans="1:3" s="59" customFormat="1" ht="39" x14ac:dyDescent="0.25">
      <c r="A26" s="58" t="s">
        <v>389</v>
      </c>
      <c r="B26" s="58" t="s">
        <v>421</v>
      </c>
      <c r="C26" s="58" t="s">
        <v>422</v>
      </c>
    </row>
    <row r="27" spans="1:3" x14ac:dyDescent="0.25">
      <c r="A27" s="44">
        <v>55</v>
      </c>
      <c r="B27" s="46">
        <v>23.369</v>
      </c>
      <c r="C27" s="46">
        <v>3.9689999999999999</v>
      </c>
    </row>
    <row r="28" spans="1:3" x14ac:dyDescent="0.25">
      <c r="A28" s="44">
        <v>56</v>
      </c>
      <c r="B28" s="46">
        <v>22.783999999999999</v>
      </c>
      <c r="C28" s="46">
        <v>3.9980000000000002</v>
      </c>
    </row>
    <row r="29" spans="1:3" x14ac:dyDescent="0.25">
      <c r="A29" s="44">
        <v>57</v>
      </c>
      <c r="B29" s="46">
        <v>22.193000000000001</v>
      </c>
      <c r="C29" s="46">
        <v>4.024</v>
      </c>
    </row>
    <row r="30" spans="1:3" x14ac:dyDescent="0.25">
      <c r="A30" s="44">
        <v>58</v>
      </c>
      <c r="B30" s="46">
        <v>21.596</v>
      </c>
      <c r="C30" s="46">
        <v>4.0490000000000004</v>
      </c>
    </row>
    <row r="31" spans="1:3" x14ac:dyDescent="0.25">
      <c r="A31" s="44">
        <v>59</v>
      </c>
      <c r="B31" s="46">
        <v>20.992999999999999</v>
      </c>
      <c r="C31" s="46">
        <v>4.0730000000000004</v>
      </c>
    </row>
    <row r="32" spans="1:3" x14ac:dyDescent="0.25">
      <c r="A32" s="44">
        <v>60</v>
      </c>
      <c r="B32" s="46">
        <v>20.385999999999999</v>
      </c>
      <c r="C32" s="46">
        <v>4.0940000000000003</v>
      </c>
    </row>
    <row r="33" spans="1:3" x14ac:dyDescent="0.25">
      <c r="A33" s="44">
        <v>61</v>
      </c>
      <c r="B33" s="46">
        <v>19.774999999999999</v>
      </c>
      <c r="C33" s="46">
        <v>4.1130000000000004</v>
      </c>
    </row>
    <row r="34" spans="1:3" x14ac:dyDescent="0.25">
      <c r="A34" s="44">
        <v>62</v>
      </c>
      <c r="B34" s="46">
        <v>19.16</v>
      </c>
      <c r="C34" s="46">
        <v>4.1280000000000001</v>
      </c>
    </row>
    <row r="35" spans="1:3" x14ac:dyDescent="0.25">
      <c r="A35" s="44">
        <v>63</v>
      </c>
      <c r="B35" s="46">
        <v>18.544</v>
      </c>
      <c r="C35" s="46">
        <v>4.1399999999999997</v>
      </c>
    </row>
    <row r="36" spans="1:3" x14ac:dyDescent="0.25">
      <c r="A36" s="44">
        <v>64</v>
      </c>
      <c r="B36" s="46">
        <v>17.925000000000001</v>
      </c>
      <c r="C36" s="46">
        <v>4.1479999999999997</v>
      </c>
    </row>
    <row r="37" spans="1:3" x14ac:dyDescent="0.25">
      <c r="A37" s="44">
        <v>65</v>
      </c>
      <c r="B37" s="46">
        <v>17.306000000000001</v>
      </c>
      <c r="C37" s="46">
        <v>4.1520000000000001</v>
      </c>
    </row>
    <row r="38" spans="1:3" x14ac:dyDescent="0.25">
      <c r="A38" s="44">
        <v>66</v>
      </c>
      <c r="B38" s="46">
        <v>16.687000000000001</v>
      </c>
      <c r="C38" s="46">
        <v>4.1509999999999998</v>
      </c>
    </row>
    <row r="39" spans="1:3" x14ac:dyDescent="0.25">
      <c r="A39" s="44">
        <v>67</v>
      </c>
      <c r="B39" s="46">
        <v>16.068000000000001</v>
      </c>
      <c r="C39" s="46">
        <v>4.1449999999999996</v>
      </c>
    </row>
    <row r="40" spans="1:3" x14ac:dyDescent="0.25">
      <c r="A40" s="44">
        <v>68</v>
      </c>
      <c r="B40" s="46">
        <v>15.45</v>
      </c>
      <c r="C40" s="46">
        <v>4.1349999999999998</v>
      </c>
    </row>
    <row r="41" spans="1:3" x14ac:dyDescent="0.25">
      <c r="A41" s="44">
        <v>69</v>
      </c>
      <c r="B41" s="46">
        <v>14.834</v>
      </c>
      <c r="C41" s="46">
        <v>4.0679999999999996</v>
      </c>
    </row>
    <row r="42" spans="1:3" x14ac:dyDescent="0.25">
      <c r="A42" s="44">
        <v>70</v>
      </c>
      <c r="B42" s="46">
        <v>14.222</v>
      </c>
      <c r="C42" s="46">
        <v>3.9969999999999999</v>
      </c>
    </row>
    <row r="43" spans="1:3" x14ac:dyDescent="0.25">
      <c r="A43" s="44">
        <v>71</v>
      </c>
      <c r="B43" s="46">
        <v>13.616</v>
      </c>
      <c r="C43" s="46">
        <v>3.972</v>
      </c>
    </row>
    <row r="44" spans="1:3" x14ac:dyDescent="0.25">
      <c r="A44" s="44">
        <v>72</v>
      </c>
      <c r="B44" s="46">
        <v>13.016999999999999</v>
      </c>
      <c r="C44" s="46">
        <v>3.9409999999999998</v>
      </c>
    </row>
    <row r="45" spans="1:3" x14ac:dyDescent="0.25">
      <c r="A45" s="44">
        <v>73</v>
      </c>
      <c r="B45" s="46">
        <v>12.428000000000001</v>
      </c>
      <c r="C45" s="46">
        <v>3.9020000000000001</v>
      </c>
    </row>
    <row r="46" spans="1:3" x14ac:dyDescent="0.25">
      <c r="A46" s="44">
        <v>74</v>
      </c>
      <c r="B46" s="46">
        <v>11.848000000000001</v>
      </c>
      <c r="C46" s="46">
        <v>3.7349999999999999</v>
      </c>
    </row>
  </sheetData>
  <sheetProtection algorithmName="SHA-512" hashValue="2eu2ql9x1mWmFo2MCOWyg4oIim4IU4c8eUADvHLkflz+kQgRDmyPVvQyCEz+/bdckZLxXyStEUQ1FbNAbFoknQ==" saltValue="BeTSi8WMiearNspjLjSARg==" spinCount="100000" sheet="1" objects="1" scenarios="1"/>
  <conditionalFormatting sqref="A6:A21">
    <cfRule type="expression" dxfId="329" priority="1" stopIfTrue="1">
      <formula>MOD(ROW(),2)=0</formula>
    </cfRule>
    <cfRule type="expression" dxfId="328" priority="2" stopIfTrue="1">
      <formula>MOD(ROW(),2)&lt;&gt;0</formula>
    </cfRule>
  </conditionalFormatting>
  <conditionalFormatting sqref="B6:C21">
    <cfRule type="expression" dxfId="327" priority="3" stopIfTrue="1">
      <formula>MOD(ROW(),2)=0</formula>
    </cfRule>
    <cfRule type="expression" dxfId="326" priority="4" stopIfTrue="1">
      <formula>MOD(ROW(),2)&lt;&gt;0</formula>
    </cfRule>
  </conditionalFormatting>
  <conditionalFormatting sqref="A26:A46">
    <cfRule type="expression" dxfId="325" priority="5" stopIfTrue="1">
      <formula>MOD(ROW(),2)=0</formula>
    </cfRule>
    <cfRule type="expression" dxfId="324" priority="6" stopIfTrue="1">
      <formula>MOD(ROW(),2)&lt;&gt;0</formula>
    </cfRule>
  </conditionalFormatting>
  <conditionalFormatting sqref="B26:C46">
    <cfRule type="expression" dxfId="323" priority="7" stopIfTrue="1">
      <formula>MOD(ROW(),2)=0</formula>
    </cfRule>
    <cfRule type="expression" dxfId="322"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3019E-AF23-472D-A693-0F31B5A3EC6A}">
  <sheetPr codeName="Sheet63"/>
  <dimension ref="A1:B101"/>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Triv Comm - x-504</v>
      </c>
    </row>
    <row r="6" spans="1:2" x14ac:dyDescent="0.25">
      <c r="A6" s="41" t="s">
        <v>382</v>
      </c>
      <c r="B6" s="48" t="s">
        <v>383</v>
      </c>
    </row>
    <row r="7" spans="1:2" x14ac:dyDescent="0.25">
      <c r="A7" s="41" t="s">
        <v>384</v>
      </c>
      <c r="B7" s="48" t="s">
        <v>32</v>
      </c>
    </row>
    <row r="8" spans="1:2" x14ac:dyDescent="0.25">
      <c r="A8" s="41" t="s">
        <v>125</v>
      </c>
      <c r="B8" s="48">
        <v>2015</v>
      </c>
    </row>
    <row r="9" spans="1:2" x14ac:dyDescent="0.25">
      <c r="A9" s="41" t="s">
        <v>126</v>
      </c>
      <c r="B9" s="48" t="s">
        <v>280</v>
      </c>
    </row>
    <row r="10" spans="1:2" ht="25" x14ac:dyDescent="0.25">
      <c r="A10" s="41" t="s">
        <v>6</v>
      </c>
      <c r="B10" s="48" t="s">
        <v>290</v>
      </c>
    </row>
    <row r="11" spans="1:2" x14ac:dyDescent="0.25">
      <c r="A11" s="41" t="s">
        <v>127</v>
      </c>
      <c r="B11" s="48" t="s">
        <v>222</v>
      </c>
    </row>
    <row r="12" spans="1:2" x14ac:dyDescent="0.25">
      <c r="A12" s="41" t="s">
        <v>128</v>
      </c>
      <c r="B12" s="48" t="s">
        <v>282</v>
      </c>
    </row>
    <row r="13" spans="1:2" x14ac:dyDescent="0.25">
      <c r="A13" s="41" t="s">
        <v>385</v>
      </c>
      <c r="B13" s="48">
        <v>0</v>
      </c>
    </row>
    <row r="14" spans="1:2" x14ac:dyDescent="0.25">
      <c r="A14" s="41" t="s">
        <v>130</v>
      </c>
      <c r="B14" s="48">
        <v>504</v>
      </c>
    </row>
    <row r="15" spans="1:2" x14ac:dyDescent="0.25">
      <c r="A15" s="41" t="s">
        <v>386</v>
      </c>
      <c r="B15" s="48" t="s">
        <v>291</v>
      </c>
    </row>
    <row r="16" spans="1:2" x14ac:dyDescent="0.25">
      <c r="A16" s="41" t="s">
        <v>132</v>
      </c>
      <c r="B16" s="48" t="s">
        <v>287</v>
      </c>
    </row>
    <row r="17" spans="1:2" x14ac:dyDescent="0.25">
      <c r="A17" s="42" t="s">
        <v>387</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row r="26" spans="1:2" s="59" customFormat="1" ht="13" x14ac:dyDescent="0.25">
      <c r="A26" s="58" t="s">
        <v>389</v>
      </c>
      <c r="B26" s="58" t="s">
        <v>423</v>
      </c>
    </row>
    <row r="27" spans="1:2" x14ac:dyDescent="0.25">
      <c r="A27" s="44">
        <v>25</v>
      </c>
      <c r="B27" s="46">
        <v>38.481999999999999</v>
      </c>
    </row>
    <row r="28" spans="1:2" x14ac:dyDescent="0.25">
      <c r="A28" s="44">
        <v>26</v>
      </c>
      <c r="B28" s="46">
        <v>38.1</v>
      </c>
    </row>
    <row r="29" spans="1:2" x14ac:dyDescent="0.25">
      <c r="A29" s="44">
        <v>27</v>
      </c>
      <c r="B29" s="46">
        <v>37.710999999999999</v>
      </c>
    </row>
    <row r="30" spans="1:2" x14ac:dyDescent="0.25">
      <c r="A30" s="44">
        <v>28</v>
      </c>
      <c r="B30" s="46">
        <v>37.314999999999998</v>
      </c>
    </row>
    <row r="31" spans="1:2" x14ac:dyDescent="0.25">
      <c r="A31" s="44">
        <v>29</v>
      </c>
      <c r="B31" s="46">
        <v>36.912999999999997</v>
      </c>
    </row>
    <row r="32" spans="1:2" x14ac:dyDescent="0.25">
      <c r="A32" s="44">
        <v>30</v>
      </c>
      <c r="B32" s="46">
        <v>36.505000000000003</v>
      </c>
    </row>
    <row r="33" spans="1:2" x14ac:dyDescent="0.25">
      <c r="A33" s="44">
        <v>31</v>
      </c>
      <c r="B33" s="46">
        <v>36.090000000000003</v>
      </c>
    </row>
    <row r="34" spans="1:2" x14ac:dyDescent="0.25">
      <c r="A34" s="44">
        <v>32</v>
      </c>
      <c r="B34" s="46">
        <v>35.667999999999999</v>
      </c>
    </row>
    <row r="35" spans="1:2" x14ac:dyDescent="0.25">
      <c r="A35" s="44">
        <v>33</v>
      </c>
      <c r="B35" s="46">
        <v>35.24</v>
      </c>
    </row>
    <row r="36" spans="1:2" x14ac:dyDescent="0.25">
      <c r="A36" s="44">
        <v>34</v>
      </c>
      <c r="B36" s="46">
        <v>34.805</v>
      </c>
    </row>
    <row r="37" spans="1:2" x14ac:dyDescent="0.25">
      <c r="A37" s="44">
        <v>35</v>
      </c>
      <c r="B37" s="46">
        <v>34.363999999999997</v>
      </c>
    </row>
    <row r="38" spans="1:2" x14ac:dyDescent="0.25">
      <c r="A38" s="44">
        <v>36</v>
      </c>
      <c r="B38" s="46">
        <v>33.917000000000002</v>
      </c>
    </row>
    <row r="39" spans="1:2" x14ac:dyDescent="0.25">
      <c r="A39" s="44">
        <v>37</v>
      </c>
      <c r="B39" s="46">
        <v>33.463000000000001</v>
      </c>
    </row>
    <row r="40" spans="1:2" x14ac:dyDescent="0.25">
      <c r="A40" s="44">
        <v>38</v>
      </c>
      <c r="B40" s="46">
        <v>33.003</v>
      </c>
    </row>
    <row r="41" spans="1:2" x14ac:dyDescent="0.25">
      <c r="A41" s="44">
        <v>39</v>
      </c>
      <c r="B41" s="46">
        <v>32.536999999999999</v>
      </c>
    </row>
    <row r="42" spans="1:2" x14ac:dyDescent="0.25">
      <c r="A42" s="44">
        <v>40</v>
      </c>
      <c r="B42" s="46">
        <v>32.064</v>
      </c>
    </row>
    <row r="43" spans="1:2" x14ac:dyDescent="0.25">
      <c r="A43" s="44">
        <v>41</v>
      </c>
      <c r="B43" s="46">
        <v>31.585000000000001</v>
      </c>
    </row>
    <row r="44" spans="1:2" x14ac:dyDescent="0.25">
      <c r="A44" s="44">
        <v>42</v>
      </c>
      <c r="B44" s="46">
        <v>31.1</v>
      </c>
    </row>
    <row r="45" spans="1:2" x14ac:dyDescent="0.25">
      <c r="A45" s="44">
        <v>43</v>
      </c>
      <c r="B45" s="46">
        <v>30.609000000000002</v>
      </c>
    </row>
    <row r="46" spans="1:2" x14ac:dyDescent="0.25">
      <c r="A46" s="44">
        <v>44</v>
      </c>
      <c r="B46" s="46">
        <v>30.113</v>
      </c>
    </row>
    <row r="47" spans="1:2" x14ac:dyDescent="0.25">
      <c r="A47" s="44">
        <v>45</v>
      </c>
      <c r="B47" s="46">
        <v>29.611999999999998</v>
      </c>
    </row>
    <row r="48" spans="1:2" x14ac:dyDescent="0.25">
      <c r="A48" s="44">
        <v>46</v>
      </c>
      <c r="B48" s="46">
        <v>29.106999999999999</v>
      </c>
    </row>
    <row r="49" spans="1:2" x14ac:dyDescent="0.25">
      <c r="A49" s="44">
        <v>47</v>
      </c>
      <c r="B49" s="46">
        <v>28.597000000000001</v>
      </c>
    </row>
    <row r="50" spans="1:2" x14ac:dyDescent="0.25">
      <c r="A50" s="44">
        <v>48</v>
      </c>
      <c r="B50" s="46">
        <v>28.082000000000001</v>
      </c>
    </row>
    <row r="51" spans="1:2" x14ac:dyDescent="0.25">
      <c r="A51" s="44">
        <v>49</v>
      </c>
      <c r="B51" s="46">
        <v>27.561</v>
      </c>
    </row>
    <row r="52" spans="1:2" x14ac:dyDescent="0.25">
      <c r="A52" s="44">
        <v>50</v>
      </c>
      <c r="B52" s="46">
        <v>27.035</v>
      </c>
    </row>
    <row r="53" spans="1:2" x14ac:dyDescent="0.25">
      <c r="A53" s="44">
        <v>51</v>
      </c>
      <c r="B53" s="46">
        <v>26.501999999999999</v>
      </c>
    </row>
    <row r="54" spans="1:2" x14ac:dyDescent="0.25">
      <c r="A54" s="44">
        <v>52</v>
      </c>
      <c r="B54" s="46">
        <v>25.963999999999999</v>
      </c>
    </row>
    <row r="55" spans="1:2" x14ac:dyDescent="0.25">
      <c r="A55" s="44">
        <v>53</v>
      </c>
      <c r="B55" s="46">
        <v>25.419</v>
      </c>
    </row>
    <row r="56" spans="1:2" x14ac:dyDescent="0.25">
      <c r="A56" s="44">
        <v>54</v>
      </c>
      <c r="B56" s="46">
        <v>24.869</v>
      </c>
    </row>
    <row r="57" spans="1:2" x14ac:dyDescent="0.25">
      <c r="A57" s="44">
        <v>55</v>
      </c>
      <c r="B57" s="46">
        <v>24.312000000000001</v>
      </c>
    </row>
    <row r="58" spans="1:2" x14ac:dyDescent="0.25">
      <c r="A58" s="44">
        <v>56</v>
      </c>
      <c r="B58" s="46">
        <v>23.748999999999999</v>
      </c>
    </row>
    <row r="59" spans="1:2" x14ac:dyDescent="0.25">
      <c r="A59" s="44">
        <v>57</v>
      </c>
      <c r="B59" s="46">
        <v>23.181000000000001</v>
      </c>
    </row>
    <row r="60" spans="1:2" x14ac:dyDescent="0.25">
      <c r="A60" s="44">
        <v>58</v>
      </c>
      <c r="B60" s="46">
        <v>22.606000000000002</v>
      </c>
    </row>
    <row r="61" spans="1:2" x14ac:dyDescent="0.25">
      <c r="A61" s="44">
        <v>59</v>
      </c>
      <c r="B61" s="46">
        <v>22.027000000000001</v>
      </c>
    </row>
    <row r="62" spans="1:2" x14ac:dyDescent="0.25">
      <c r="A62" s="44">
        <v>60</v>
      </c>
      <c r="B62" s="46">
        <v>21.440999999999999</v>
      </c>
    </row>
    <row r="63" spans="1:2" x14ac:dyDescent="0.25">
      <c r="A63" s="44">
        <v>61</v>
      </c>
      <c r="B63" s="46">
        <v>20.85</v>
      </c>
    </row>
    <row r="64" spans="1:2" x14ac:dyDescent="0.25">
      <c r="A64" s="44">
        <v>62</v>
      </c>
      <c r="B64" s="46">
        <v>20.254000000000001</v>
      </c>
    </row>
    <row r="65" spans="1:2" x14ac:dyDescent="0.25">
      <c r="A65" s="44">
        <v>63</v>
      </c>
      <c r="B65" s="46">
        <v>19.654</v>
      </c>
    </row>
    <row r="66" spans="1:2" x14ac:dyDescent="0.25">
      <c r="A66" s="44">
        <v>64</v>
      </c>
      <c r="B66" s="46">
        <v>19.048999999999999</v>
      </c>
    </row>
    <row r="67" spans="1:2" x14ac:dyDescent="0.25">
      <c r="A67" s="44">
        <v>65</v>
      </c>
      <c r="B67" s="46">
        <v>18.440999999999999</v>
      </c>
    </row>
    <row r="68" spans="1:2" x14ac:dyDescent="0.25">
      <c r="A68" s="44">
        <v>66</v>
      </c>
      <c r="B68" s="46">
        <v>17.829000000000001</v>
      </c>
    </row>
    <row r="69" spans="1:2" x14ac:dyDescent="0.25">
      <c r="A69" s="44">
        <v>67</v>
      </c>
      <c r="B69" s="46">
        <v>17.213999999999999</v>
      </c>
    </row>
    <row r="70" spans="1:2" x14ac:dyDescent="0.25">
      <c r="A70" s="44">
        <v>68</v>
      </c>
      <c r="B70" s="46">
        <v>16.596</v>
      </c>
    </row>
    <row r="71" spans="1:2" x14ac:dyDescent="0.25">
      <c r="A71" s="44">
        <v>69</v>
      </c>
      <c r="B71" s="46">
        <v>15.975</v>
      </c>
    </row>
    <row r="72" spans="1:2" x14ac:dyDescent="0.25">
      <c r="A72" s="44">
        <v>70</v>
      </c>
      <c r="B72" s="46">
        <v>15.349</v>
      </c>
    </row>
    <row r="73" spans="1:2" x14ac:dyDescent="0.25">
      <c r="A73" s="44">
        <v>71</v>
      </c>
      <c r="B73" s="46">
        <v>14.723000000000001</v>
      </c>
    </row>
    <row r="74" spans="1:2" x14ac:dyDescent="0.25">
      <c r="A74" s="44">
        <v>72</v>
      </c>
      <c r="B74" s="46">
        <v>14.101000000000001</v>
      </c>
    </row>
    <row r="75" spans="1:2" x14ac:dyDescent="0.25">
      <c r="A75" s="44">
        <v>73</v>
      </c>
      <c r="B75" s="46">
        <v>13.478999999999999</v>
      </c>
    </row>
    <row r="76" spans="1:2" x14ac:dyDescent="0.25">
      <c r="A76" s="44">
        <v>74</v>
      </c>
      <c r="B76" s="46">
        <v>12.859</v>
      </c>
    </row>
    <row r="77" spans="1:2" x14ac:dyDescent="0.25">
      <c r="A77" s="44">
        <v>75</v>
      </c>
      <c r="B77" s="46">
        <v>12.242000000000001</v>
      </c>
    </row>
    <row r="78" spans="1:2" x14ac:dyDescent="0.25">
      <c r="A78" s="44">
        <v>76</v>
      </c>
      <c r="B78" s="46">
        <v>11.629</v>
      </c>
    </row>
    <row r="79" spans="1:2" x14ac:dyDescent="0.25">
      <c r="A79" s="44">
        <v>77</v>
      </c>
      <c r="B79" s="46">
        <v>11.023</v>
      </c>
    </row>
    <row r="80" spans="1:2" x14ac:dyDescent="0.25">
      <c r="A80" s="44">
        <v>78</v>
      </c>
      <c r="B80" s="46">
        <v>10.423999999999999</v>
      </c>
    </row>
    <row r="81" spans="1:2" x14ac:dyDescent="0.25">
      <c r="A81" s="44">
        <v>79</v>
      </c>
      <c r="B81" s="46">
        <v>9.8350000000000009</v>
      </c>
    </row>
    <row r="82" spans="1:2" x14ac:dyDescent="0.25">
      <c r="A82" s="44">
        <v>80</v>
      </c>
      <c r="B82" s="46">
        <v>9.2569999999999997</v>
      </c>
    </row>
    <row r="83" spans="1:2" x14ac:dyDescent="0.25">
      <c r="A83" s="44">
        <v>81</v>
      </c>
      <c r="B83" s="46">
        <v>8.6920000000000002</v>
      </c>
    </row>
    <row r="84" spans="1:2" x14ac:dyDescent="0.25">
      <c r="A84" s="44">
        <v>82</v>
      </c>
      <c r="B84" s="46">
        <v>8.141</v>
      </c>
    </row>
    <row r="85" spans="1:2" x14ac:dyDescent="0.25">
      <c r="A85" s="44">
        <v>83</v>
      </c>
      <c r="B85" s="46">
        <v>7.6050000000000004</v>
      </c>
    </row>
    <row r="86" spans="1:2" x14ac:dyDescent="0.25">
      <c r="A86" s="44">
        <v>84</v>
      </c>
      <c r="B86" s="46">
        <v>7.085</v>
      </c>
    </row>
    <row r="87" spans="1:2" x14ac:dyDescent="0.25">
      <c r="A87" s="44">
        <v>85</v>
      </c>
      <c r="B87" s="46">
        <v>6.5830000000000002</v>
      </c>
    </row>
    <row r="88" spans="1:2" x14ac:dyDescent="0.25">
      <c r="A88" s="44">
        <v>86</v>
      </c>
      <c r="B88" s="46">
        <v>6.1040000000000001</v>
      </c>
    </row>
    <row r="89" spans="1:2" x14ac:dyDescent="0.25">
      <c r="A89" s="44">
        <v>87</v>
      </c>
      <c r="B89" s="46">
        <v>5.6509999999999998</v>
      </c>
    </row>
    <row r="90" spans="1:2" x14ac:dyDescent="0.25">
      <c r="A90" s="44">
        <v>88</v>
      </c>
      <c r="B90" s="46">
        <v>5.226</v>
      </c>
    </row>
    <row r="91" spans="1:2" x14ac:dyDescent="0.25">
      <c r="A91" s="44">
        <v>89</v>
      </c>
      <c r="B91" s="46">
        <v>4.827</v>
      </c>
    </row>
    <row r="92" spans="1:2" x14ac:dyDescent="0.25">
      <c r="A92" s="44">
        <v>90</v>
      </c>
      <c r="B92" s="46">
        <v>4.4530000000000003</v>
      </c>
    </row>
    <row r="93" spans="1:2" x14ac:dyDescent="0.25">
      <c r="A93" s="44">
        <v>91</v>
      </c>
      <c r="B93" s="46">
        <v>4.1079999999999997</v>
      </c>
    </row>
    <row r="94" spans="1:2" x14ac:dyDescent="0.25">
      <c r="A94" s="44">
        <v>92</v>
      </c>
      <c r="B94" s="46">
        <v>3.79</v>
      </c>
    </row>
    <row r="95" spans="1:2" x14ac:dyDescent="0.25">
      <c r="A95" s="44">
        <v>93</v>
      </c>
      <c r="B95" s="46">
        <v>3.5009999999999999</v>
      </c>
    </row>
    <row r="96" spans="1:2" x14ac:dyDescent="0.25">
      <c r="A96" s="44">
        <v>94</v>
      </c>
      <c r="B96" s="46">
        <v>3.2370000000000001</v>
      </c>
    </row>
    <row r="97" spans="1:2" x14ac:dyDescent="0.25">
      <c r="A97" s="44">
        <v>95</v>
      </c>
      <c r="B97" s="46">
        <v>2.9980000000000002</v>
      </c>
    </row>
    <row r="98" spans="1:2" x14ac:dyDescent="0.25">
      <c r="A98" s="44">
        <v>96</v>
      </c>
      <c r="B98" s="46">
        <v>2.7839999999999998</v>
      </c>
    </row>
    <row r="99" spans="1:2" x14ac:dyDescent="0.25">
      <c r="A99" s="44">
        <v>97</v>
      </c>
      <c r="B99" s="46">
        <v>2.5939999999999999</v>
      </c>
    </row>
    <row r="100" spans="1:2" x14ac:dyDescent="0.25">
      <c r="A100" s="44">
        <v>98</v>
      </c>
      <c r="B100" s="46">
        <v>2.4300000000000002</v>
      </c>
    </row>
    <row r="101" spans="1:2" x14ac:dyDescent="0.25">
      <c r="A101" s="44">
        <v>99</v>
      </c>
      <c r="B101" s="46">
        <v>2.2989999999999999</v>
      </c>
    </row>
  </sheetData>
  <sheetProtection algorithmName="SHA-512" hashValue="4azkHrqeJY9TsO93EwWmlpiwvpae4MFnv3scwi0u2RjtPaZDLngKusmevGhECK4mg9S7TNHy2wBCOOGB16ufzw==" saltValue="C1FxA6iQwnUESpQjxpx4Pw==" spinCount="100000" sheet="1" objects="1" scenarios="1"/>
  <conditionalFormatting sqref="A6:A21">
    <cfRule type="expression" dxfId="319" priority="1" stopIfTrue="1">
      <formula>MOD(ROW(),2)=0</formula>
    </cfRule>
    <cfRule type="expression" dxfId="318" priority="2" stopIfTrue="1">
      <formula>MOD(ROW(),2)&lt;&gt;0</formula>
    </cfRule>
  </conditionalFormatting>
  <conditionalFormatting sqref="B6:B21">
    <cfRule type="expression" dxfId="317" priority="3" stopIfTrue="1">
      <formula>MOD(ROW(),2)=0</formula>
    </cfRule>
    <cfRule type="expression" dxfId="316" priority="4" stopIfTrue="1">
      <formula>MOD(ROW(),2)&lt;&gt;0</formula>
    </cfRule>
  </conditionalFormatting>
  <conditionalFormatting sqref="A26:A101">
    <cfRule type="expression" dxfId="315" priority="5" stopIfTrue="1">
      <formula>MOD(ROW(),2)=0</formula>
    </cfRule>
    <cfRule type="expression" dxfId="314" priority="6" stopIfTrue="1">
      <formula>MOD(ROW(),2)&lt;&gt;0</formula>
    </cfRule>
  </conditionalFormatting>
  <conditionalFormatting sqref="B26:B101">
    <cfRule type="expression" dxfId="313" priority="7" stopIfTrue="1">
      <formula>MOD(ROW(),2)=0</formula>
    </cfRule>
    <cfRule type="expression" dxfId="312" priority="8"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5123-1E1A-4D41-8B54-69B5860D6153}">
  <sheetPr codeName="Sheet64"/>
  <dimension ref="A1:M53"/>
  <sheetViews>
    <sheetView showGridLines="0" workbookViewId="0">
      <selection activeCell="A6" sqref="A6"/>
    </sheetView>
  </sheetViews>
  <sheetFormatPr defaultRowHeight="12.5" x14ac:dyDescent="0.25"/>
  <cols>
    <col min="1" max="1" width="34" customWidth="1"/>
    <col min="3" max="3" width="10.26953125" customWidth="1"/>
    <col min="4" max="4" width="10" customWidth="1"/>
  </cols>
  <sheetData>
    <row r="1" spans="1:13" s="1" customFormat="1" ht="20" x14ac:dyDescent="0.4">
      <c r="A1" s="2" t="s">
        <v>0</v>
      </c>
    </row>
    <row r="2" spans="1:13" s="1" customFormat="1" ht="15.5" x14ac:dyDescent="0.35">
      <c r="A2" s="30" t="s">
        <v>1</v>
      </c>
      <c r="B2" s="3" t="str">
        <f>wb_title</f>
        <v>Fire_W - Consolidated Factor Spreadsheet</v>
      </c>
    </row>
    <row r="3" spans="1:13" s="1" customFormat="1" ht="15.5" x14ac:dyDescent="0.35">
      <c r="A3" s="30" t="s">
        <v>2</v>
      </c>
      <c r="B3" s="3" t="str">
        <f>TABLE_FACTOR_TYPE_1 &amp; " - x-" &amp; TABLE_SERIES_NUMBER_1</f>
        <v>Commutation - x-505</v>
      </c>
    </row>
    <row r="6" spans="1:13" x14ac:dyDescent="0.25">
      <c r="A6" s="41" t="s">
        <v>382</v>
      </c>
      <c r="B6" s="48" t="s">
        <v>383</v>
      </c>
      <c r="C6" s="48"/>
      <c r="D6" s="48"/>
      <c r="E6" s="48"/>
      <c r="F6" s="48"/>
      <c r="G6" s="48"/>
      <c r="H6" s="48"/>
      <c r="I6" s="48"/>
      <c r="J6" s="48"/>
      <c r="K6" s="48"/>
      <c r="L6" s="48"/>
      <c r="M6" s="48"/>
    </row>
    <row r="7" spans="1:13" x14ac:dyDescent="0.25">
      <c r="A7" s="41" t="s">
        <v>384</v>
      </c>
      <c r="B7" s="48" t="s">
        <v>32</v>
      </c>
      <c r="C7" s="48"/>
      <c r="D7" s="48"/>
      <c r="E7" s="48"/>
      <c r="F7" s="48"/>
      <c r="G7" s="48"/>
      <c r="H7" s="48"/>
      <c r="I7" s="48"/>
      <c r="J7" s="48"/>
      <c r="K7" s="48"/>
      <c r="L7" s="48"/>
      <c r="M7" s="48"/>
    </row>
    <row r="8" spans="1:13" x14ac:dyDescent="0.25">
      <c r="A8" s="41" t="s">
        <v>125</v>
      </c>
      <c r="B8" s="48">
        <v>1992</v>
      </c>
      <c r="C8" s="48"/>
      <c r="D8" s="48"/>
      <c r="E8" s="48"/>
      <c r="F8" s="48"/>
      <c r="G8" s="48"/>
      <c r="H8" s="48"/>
      <c r="I8" s="48"/>
      <c r="J8" s="48"/>
      <c r="K8" s="48"/>
      <c r="L8" s="48"/>
      <c r="M8" s="48"/>
    </row>
    <row r="9" spans="1:13" x14ac:dyDescent="0.25">
      <c r="A9" s="41" t="s">
        <v>126</v>
      </c>
      <c r="B9" s="48" t="s">
        <v>292</v>
      </c>
      <c r="C9" s="48"/>
      <c r="D9" s="48"/>
      <c r="E9" s="48"/>
      <c r="F9" s="48"/>
      <c r="G9" s="48"/>
      <c r="H9" s="48"/>
      <c r="I9" s="48"/>
      <c r="J9" s="48"/>
      <c r="K9" s="48"/>
      <c r="L9" s="48"/>
      <c r="M9" s="48"/>
    </row>
    <row r="10" spans="1:13" x14ac:dyDescent="0.25">
      <c r="A10" s="41" t="s">
        <v>6</v>
      </c>
      <c r="B10" s="48" t="s">
        <v>293</v>
      </c>
      <c r="C10" s="48"/>
      <c r="D10" s="48"/>
      <c r="E10" s="48"/>
      <c r="F10" s="48"/>
      <c r="G10" s="48"/>
      <c r="H10" s="48"/>
      <c r="I10" s="48"/>
      <c r="J10" s="48"/>
      <c r="K10" s="48"/>
      <c r="L10" s="48"/>
      <c r="M10" s="48"/>
    </row>
    <row r="11" spans="1:13" x14ac:dyDescent="0.25">
      <c r="A11" s="41" t="s">
        <v>127</v>
      </c>
      <c r="B11" s="48" t="s">
        <v>222</v>
      </c>
      <c r="C11" s="48"/>
      <c r="D11" s="48"/>
      <c r="E11" s="48"/>
      <c r="F11" s="48"/>
      <c r="G11" s="48"/>
      <c r="H11" s="48"/>
      <c r="I11" s="48"/>
      <c r="J11" s="48"/>
      <c r="K11" s="48"/>
      <c r="L11" s="48"/>
      <c r="M11" s="48"/>
    </row>
    <row r="12" spans="1:13" x14ac:dyDescent="0.25">
      <c r="A12" s="41" t="s">
        <v>128</v>
      </c>
      <c r="B12" s="48" t="s">
        <v>294</v>
      </c>
      <c r="C12" s="48"/>
      <c r="D12" s="48"/>
      <c r="E12" s="48"/>
      <c r="F12" s="48"/>
      <c r="G12" s="48"/>
      <c r="H12" s="48"/>
      <c r="I12" s="48"/>
      <c r="J12" s="48"/>
      <c r="K12" s="48"/>
      <c r="L12" s="48"/>
      <c r="M12" s="48"/>
    </row>
    <row r="13" spans="1:13" x14ac:dyDescent="0.25">
      <c r="A13" s="41" t="s">
        <v>385</v>
      </c>
      <c r="B13" s="48">
        <v>0</v>
      </c>
      <c r="C13" s="48"/>
      <c r="D13" s="48"/>
      <c r="E13" s="48"/>
      <c r="F13" s="48"/>
      <c r="G13" s="48"/>
      <c r="H13" s="48"/>
      <c r="I13" s="48"/>
      <c r="J13" s="48"/>
      <c r="K13" s="48"/>
      <c r="L13" s="48"/>
      <c r="M13" s="48"/>
    </row>
    <row r="14" spans="1:13" x14ac:dyDescent="0.25">
      <c r="A14" s="41" t="s">
        <v>130</v>
      </c>
      <c r="B14" s="48">
        <v>505</v>
      </c>
      <c r="C14" s="48"/>
      <c r="D14" s="48"/>
      <c r="E14" s="48"/>
      <c r="F14" s="48"/>
      <c r="G14" s="48"/>
      <c r="H14" s="48"/>
      <c r="I14" s="48"/>
      <c r="J14" s="48"/>
      <c r="K14" s="48"/>
      <c r="L14" s="48"/>
      <c r="M14" s="48"/>
    </row>
    <row r="15" spans="1:13" x14ac:dyDescent="0.25">
      <c r="A15" s="41" t="s">
        <v>386</v>
      </c>
      <c r="B15" s="48" t="s">
        <v>295</v>
      </c>
      <c r="C15" s="48"/>
      <c r="D15" s="48"/>
      <c r="E15" s="48"/>
      <c r="F15" s="48"/>
      <c r="G15" s="48"/>
      <c r="H15" s="48"/>
      <c r="I15" s="48"/>
      <c r="J15" s="48"/>
      <c r="K15" s="48"/>
      <c r="L15" s="48"/>
      <c r="M15" s="48"/>
    </row>
    <row r="16" spans="1:13" x14ac:dyDescent="0.25">
      <c r="A16" s="41" t="s">
        <v>132</v>
      </c>
      <c r="B16" s="48" t="s">
        <v>284</v>
      </c>
      <c r="C16" s="48"/>
      <c r="D16" s="48"/>
      <c r="E16" s="48"/>
      <c r="F16" s="48"/>
      <c r="G16" s="48"/>
      <c r="H16" s="48"/>
      <c r="I16" s="48"/>
      <c r="J16" s="48"/>
      <c r="K16" s="48"/>
      <c r="L16" s="48"/>
      <c r="M16" s="48"/>
    </row>
    <row r="17" spans="1:13" x14ac:dyDescent="0.25">
      <c r="A17" s="42" t="s">
        <v>387</v>
      </c>
      <c r="B17" s="48"/>
      <c r="C17" s="48"/>
      <c r="D17" s="48"/>
      <c r="E17" s="48"/>
      <c r="F17" s="48"/>
      <c r="G17" s="48"/>
      <c r="H17" s="48"/>
      <c r="I17" s="48"/>
      <c r="J17" s="48"/>
      <c r="K17" s="48"/>
      <c r="L17" s="48"/>
      <c r="M17" s="48"/>
    </row>
    <row r="18" spans="1:13" x14ac:dyDescent="0.25">
      <c r="A18" s="41" t="s">
        <v>133</v>
      </c>
      <c r="B18" s="49">
        <v>46163</v>
      </c>
      <c r="C18" s="49"/>
      <c r="D18" s="49"/>
      <c r="E18" s="49"/>
      <c r="F18" s="49"/>
      <c r="G18" s="49"/>
      <c r="H18" s="49"/>
      <c r="I18" s="49"/>
      <c r="J18" s="49"/>
      <c r="K18" s="49"/>
      <c r="L18" s="49"/>
      <c r="M18" s="49"/>
    </row>
    <row r="19" spans="1:13" x14ac:dyDescent="0.25">
      <c r="A19" s="41" t="s">
        <v>134</v>
      </c>
      <c r="B19" s="49">
        <v>46163</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388</v>
      </c>
      <c r="B21" s="48" t="s">
        <v>64</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9" customFormat="1" ht="13" x14ac:dyDescent="0.25">
      <c r="A26" s="58" t="s">
        <v>424</v>
      </c>
      <c r="B26" s="58">
        <v>0</v>
      </c>
      <c r="C26" s="58">
        <v>1</v>
      </c>
      <c r="D26" s="58">
        <v>2</v>
      </c>
      <c r="E26" s="58">
        <v>3</v>
      </c>
      <c r="F26" s="58">
        <v>4</v>
      </c>
      <c r="G26" s="58">
        <v>5</v>
      </c>
      <c r="H26" s="58">
        <v>6</v>
      </c>
      <c r="I26" s="58">
        <v>7</v>
      </c>
      <c r="J26" s="58">
        <v>8</v>
      </c>
      <c r="K26" s="58">
        <v>9</v>
      </c>
      <c r="L26" s="58">
        <v>10</v>
      </c>
      <c r="M26" s="58">
        <v>11</v>
      </c>
    </row>
    <row r="27" spans="1:13" x14ac:dyDescent="0.25">
      <c r="A27" s="44" t="s">
        <v>425</v>
      </c>
      <c r="B27" s="45">
        <v>24.9</v>
      </c>
      <c r="C27" s="45"/>
      <c r="D27" s="45"/>
      <c r="E27" s="45"/>
      <c r="F27" s="45"/>
      <c r="G27" s="45"/>
      <c r="H27" s="45"/>
      <c r="I27" s="45"/>
      <c r="J27" s="45"/>
      <c r="K27" s="45"/>
      <c r="L27" s="45"/>
      <c r="M27" s="45"/>
    </row>
    <row r="28" spans="1:13" x14ac:dyDescent="0.25">
      <c r="A28" s="44">
        <v>50</v>
      </c>
      <c r="B28" s="45">
        <v>24.9</v>
      </c>
      <c r="C28" s="45">
        <v>24.9</v>
      </c>
      <c r="D28" s="45">
        <v>24.8</v>
      </c>
      <c r="E28" s="45">
        <v>24.8</v>
      </c>
      <c r="F28" s="45">
        <v>24.8</v>
      </c>
      <c r="G28" s="45">
        <v>24.7</v>
      </c>
      <c r="H28" s="45">
        <v>24.7</v>
      </c>
      <c r="I28" s="45">
        <v>24.6</v>
      </c>
      <c r="J28" s="45">
        <v>24.6</v>
      </c>
      <c r="K28" s="45">
        <v>24.6</v>
      </c>
      <c r="L28" s="45">
        <v>24.5</v>
      </c>
      <c r="M28" s="45">
        <v>24.5</v>
      </c>
    </row>
    <row r="29" spans="1:13" x14ac:dyDescent="0.25">
      <c r="A29" s="44">
        <v>51</v>
      </c>
      <c r="B29" s="45">
        <v>24.5</v>
      </c>
      <c r="C29" s="45">
        <v>24.4</v>
      </c>
      <c r="D29" s="45">
        <v>24.4</v>
      </c>
      <c r="E29" s="45">
        <v>24.4</v>
      </c>
      <c r="F29" s="45">
        <v>24.3</v>
      </c>
      <c r="G29" s="45">
        <v>24.3</v>
      </c>
      <c r="H29" s="45">
        <v>24.2</v>
      </c>
      <c r="I29" s="45">
        <v>24.2</v>
      </c>
      <c r="J29" s="45">
        <v>24.2</v>
      </c>
      <c r="K29" s="45">
        <v>24.1</v>
      </c>
      <c r="L29" s="45">
        <v>24.1</v>
      </c>
      <c r="M29" s="45">
        <v>24.1</v>
      </c>
    </row>
    <row r="30" spans="1:13" x14ac:dyDescent="0.25">
      <c r="A30" s="44">
        <v>52</v>
      </c>
      <c r="B30" s="45">
        <v>24</v>
      </c>
      <c r="C30" s="45">
        <v>24</v>
      </c>
      <c r="D30" s="45">
        <v>23.9</v>
      </c>
      <c r="E30" s="45">
        <v>23.9</v>
      </c>
      <c r="F30" s="45">
        <v>23.9</v>
      </c>
      <c r="G30" s="45">
        <v>23.8</v>
      </c>
      <c r="H30" s="45">
        <v>23.8</v>
      </c>
      <c r="I30" s="45">
        <v>23.8</v>
      </c>
      <c r="J30" s="45">
        <v>23.7</v>
      </c>
      <c r="K30" s="45">
        <v>23.7</v>
      </c>
      <c r="L30" s="45">
        <v>23.6</v>
      </c>
      <c r="M30" s="45">
        <v>23.6</v>
      </c>
    </row>
    <row r="31" spans="1:13" x14ac:dyDescent="0.25">
      <c r="A31" s="44">
        <v>53</v>
      </c>
      <c r="B31" s="45">
        <v>23.6</v>
      </c>
      <c r="C31" s="45">
        <v>23.5</v>
      </c>
      <c r="D31" s="45">
        <v>23.5</v>
      </c>
      <c r="E31" s="45">
        <v>23.4</v>
      </c>
      <c r="F31" s="45">
        <v>23.4</v>
      </c>
      <c r="G31" s="45">
        <v>23.3</v>
      </c>
      <c r="H31" s="45">
        <v>23.3</v>
      </c>
      <c r="I31" s="45">
        <v>23.3</v>
      </c>
      <c r="J31" s="45">
        <v>23.2</v>
      </c>
      <c r="K31" s="45">
        <v>23.2</v>
      </c>
      <c r="L31" s="45">
        <v>23.1</v>
      </c>
      <c r="M31" s="45">
        <v>23.1</v>
      </c>
    </row>
    <row r="32" spans="1:13" x14ac:dyDescent="0.25">
      <c r="A32" s="44">
        <v>54</v>
      </c>
      <c r="B32" s="45">
        <v>23.1</v>
      </c>
      <c r="C32" s="45">
        <v>23</v>
      </c>
      <c r="D32" s="45">
        <v>23</v>
      </c>
      <c r="E32" s="45">
        <v>22.9</v>
      </c>
      <c r="F32" s="45">
        <v>22.9</v>
      </c>
      <c r="G32" s="45">
        <v>22.9</v>
      </c>
      <c r="H32" s="45">
        <v>22.8</v>
      </c>
      <c r="I32" s="45">
        <v>22.8</v>
      </c>
      <c r="J32" s="45">
        <v>22.7</v>
      </c>
      <c r="K32" s="45">
        <v>22.7</v>
      </c>
      <c r="L32" s="45">
        <v>22.6</v>
      </c>
      <c r="M32" s="45">
        <v>22.6</v>
      </c>
    </row>
    <row r="33" spans="1:13" x14ac:dyDescent="0.25">
      <c r="A33" s="44">
        <v>55</v>
      </c>
      <c r="B33" s="45">
        <v>22.6</v>
      </c>
      <c r="C33" s="45">
        <v>22.5</v>
      </c>
      <c r="D33" s="45">
        <v>22.5</v>
      </c>
      <c r="E33" s="45">
        <v>22.4</v>
      </c>
      <c r="F33" s="45">
        <v>22.4</v>
      </c>
      <c r="G33" s="45">
        <v>22.3</v>
      </c>
      <c r="H33" s="45">
        <v>22.3</v>
      </c>
      <c r="I33" s="45">
        <v>22.2</v>
      </c>
      <c r="J33" s="45">
        <v>22.2</v>
      </c>
      <c r="K33" s="45">
        <v>22.2</v>
      </c>
      <c r="L33" s="45">
        <v>22.1</v>
      </c>
      <c r="M33" s="45">
        <v>22.1</v>
      </c>
    </row>
    <row r="34" spans="1:13" x14ac:dyDescent="0.25">
      <c r="A34" s="44">
        <v>56</v>
      </c>
      <c r="B34" s="45">
        <v>22</v>
      </c>
      <c r="C34" s="45">
        <v>22</v>
      </c>
      <c r="D34" s="45">
        <v>21.9</v>
      </c>
      <c r="E34" s="45">
        <v>21.9</v>
      </c>
      <c r="F34" s="45">
        <v>21.9</v>
      </c>
      <c r="G34" s="45">
        <v>21.8</v>
      </c>
      <c r="H34" s="45">
        <v>21.8</v>
      </c>
      <c r="I34" s="45">
        <v>21.7</v>
      </c>
      <c r="J34" s="45">
        <v>21.7</v>
      </c>
      <c r="K34" s="45">
        <v>21.6</v>
      </c>
      <c r="L34" s="45">
        <v>21.6</v>
      </c>
      <c r="M34" s="45">
        <v>21.5</v>
      </c>
    </row>
    <row r="35" spans="1:13" x14ac:dyDescent="0.25">
      <c r="A35" s="44">
        <v>57</v>
      </c>
      <c r="B35" s="45">
        <v>21.5</v>
      </c>
      <c r="C35" s="45">
        <v>21.5</v>
      </c>
      <c r="D35" s="45">
        <v>21.4</v>
      </c>
      <c r="E35" s="45">
        <v>21.4</v>
      </c>
      <c r="F35" s="45">
        <v>21.3</v>
      </c>
      <c r="G35" s="45">
        <v>21.3</v>
      </c>
      <c r="H35" s="45">
        <v>21.2</v>
      </c>
      <c r="I35" s="45">
        <v>21.2</v>
      </c>
      <c r="J35" s="45">
        <v>21.1</v>
      </c>
      <c r="K35" s="45">
        <v>21.1</v>
      </c>
      <c r="L35" s="45">
        <v>21.1</v>
      </c>
      <c r="M35" s="45">
        <v>21</v>
      </c>
    </row>
    <row r="36" spans="1:13" x14ac:dyDescent="0.25">
      <c r="A36" s="44">
        <v>58</v>
      </c>
      <c r="B36" s="45">
        <v>21</v>
      </c>
      <c r="C36" s="45">
        <v>20.9</v>
      </c>
      <c r="D36" s="45">
        <v>20.9</v>
      </c>
      <c r="E36" s="45">
        <v>20.8</v>
      </c>
      <c r="F36" s="45">
        <v>20.8</v>
      </c>
      <c r="G36" s="45">
        <v>20.7</v>
      </c>
      <c r="H36" s="45">
        <v>20.7</v>
      </c>
      <c r="I36" s="45">
        <v>20.6</v>
      </c>
      <c r="J36" s="45">
        <v>20.6</v>
      </c>
      <c r="K36" s="45">
        <v>20.6</v>
      </c>
      <c r="L36" s="45">
        <v>20.5</v>
      </c>
      <c r="M36" s="45">
        <v>20.5</v>
      </c>
    </row>
    <row r="37" spans="1:13" x14ac:dyDescent="0.25">
      <c r="A37" s="44">
        <v>59</v>
      </c>
      <c r="B37" s="45">
        <v>20.399999999999999</v>
      </c>
      <c r="C37" s="45">
        <v>20.399999999999999</v>
      </c>
      <c r="D37" s="45">
        <v>20.3</v>
      </c>
      <c r="E37" s="45">
        <v>20.3</v>
      </c>
      <c r="F37" s="45">
        <v>20.2</v>
      </c>
      <c r="G37" s="45">
        <v>20.2</v>
      </c>
      <c r="H37" s="45">
        <v>20.100000000000001</v>
      </c>
      <c r="I37" s="45">
        <v>20.100000000000001</v>
      </c>
      <c r="J37" s="45">
        <v>20.100000000000001</v>
      </c>
      <c r="K37" s="45">
        <v>20</v>
      </c>
      <c r="L37" s="45">
        <v>20</v>
      </c>
      <c r="M37" s="45">
        <v>19.899999999999999</v>
      </c>
    </row>
    <row r="38" spans="1:13" x14ac:dyDescent="0.25">
      <c r="A38" s="44">
        <v>60</v>
      </c>
      <c r="B38" s="45">
        <v>19.899999999999999</v>
      </c>
      <c r="C38" s="45">
        <v>19.8</v>
      </c>
      <c r="D38" s="45">
        <v>19.8</v>
      </c>
      <c r="E38" s="45">
        <v>19.7</v>
      </c>
      <c r="F38" s="45">
        <v>19.7</v>
      </c>
      <c r="G38" s="45">
        <v>19.600000000000001</v>
      </c>
      <c r="H38" s="45">
        <v>19.600000000000001</v>
      </c>
      <c r="I38" s="45">
        <v>19.600000000000001</v>
      </c>
      <c r="J38" s="45">
        <v>19.5</v>
      </c>
      <c r="K38" s="45">
        <v>19.5</v>
      </c>
      <c r="L38" s="45">
        <v>19.399999999999999</v>
      </c>
      <c r="M38" s="45">
        <v>19.399999999999999</v>
      </c>
    </row>
    <row r="39" spans="1:13" x14ac:dyDescent="0.25">
      <c r="A39" s="44">
        <v>61</v>
      </c>
      <c r="B39" s="45">
        <v>19.3</v>
      </c>
      <c r="C39" s="45">
        <v>19.3</v>
      </c>
      <c r="D39" s="45">
        <v>19.2</v>
      </c>
      <c r="E39" s="45">
        <v>19.2</v>
      </c>
      <c r="F39" s="45">
        <v>19.100000000000001</v>
      </c>
      <c r="G39" s="45">
        <v>19.100000000000001</v>
      </c>
      <c r="H39" s="45">
        <v>19</v>
      </c>
      <c r="I39" s="45">
        <v>19</v>
      </c>
      <c r="J39" s="45">
        <v>18.899999999999999</v>
      </c>
      <c r="K39" s="45">
        <v>18.899999999999999</v>
      </c>
      <c r="L39" s="45">
        <v>18.899999999999999</v>
      </c>
      <c r="M39" s="45">
        <v>18.8</v>
      </c>
    </row>
    <row r="40" spans="1:13" x14ac:dyDescent="0.25">
      <c r="A40" s="44">
        <v>62</v>
      </c>
      <c r="B40" s="45">
        <v>18.8</v>
      </c>
      <c r="C40" s="45">
        <v>18.7</v>
      </c>
      <c r="D40" s="45">
        <v>18.7</v>
      </c>
      <c r="E40" s="45">
        <v>18.600000000000001</v>
      </c>
      <c r="F40" s="45">
        <v>18.600000000000001</v>
      </c>
      <c r="G40" s="45">
        <v>18.5</v>
      </c>
      <c r="H40" s="45">
        <v>18.5</v>
      </c>
      <c r="I40" s="45">
        <v>18.399999999999999</v>
      </c>
      <c r="J40" s="45">
        <v>18.399999999999999</v>
      </c>
      <c r="K40" s="45">
        <v>18.3</v>
      </c>
      <c r="L40" s="45">
        <v>18.3</v>
      </c>
      <c r="M40" s="45">
        <v>18.2</v>
      </c>
    </row>
    <row r="41" spans="1:13" x14ac:dyDescent="0.25">
      <c r="A41" s="44">
        <v>63</v>
      </c>
      <c r="B41" s="45">
        <v>18.2</v>
      </c>
      <c r="C41" s="45">
        <v>18.2</v>
      </c>
      <c r="D41" s="45">
        <v>18.100000000000001</v>
      </c>
      <c r="E41" s="45">
        <v>18.100000000000001</v>
      </c>
      <c r="F41" s="45">
        <v>18</v>
      </c>
      <c r="G41" s="45">
        <v>18</v>
      </c>
      <c r="H41" s="45">
        <v>17.899999999999999</v>
      </c>
      <c r="I41" s="45">
        <v>17.899999999999999</v>
      </c>
      <c r="J41" s="45">
        <v>17.8</v>
      </c>
      <c r="K41" s="45">
        <v>17.8</v>
      </c>
      <c r="L41" s="45">
        <v>17.7</v>
      </c>
      <c r="M41" s="45">
        <v>17.7</v>
      </c>
    </row>
    <row r="42" spans="1:13" x14ac:dyDescent="0.25">
      <c r="A42" s="44">
        <v>64</v>
      </c>
      <c r="B42" s="45">
        <v>17.600000000000001</v>
      </c>
      <c r="C42" s="45">
        <v>17.600000000000001</v>
      </c>
      <c r="D42" s="45">
        <v>17.5</v>
      </c>
      <c r="E42" s="45">
        <v>17.5</v>
      </c>
      <c r="F42" s="45">
        <v>17.399999999999999</v>
      </c>
      <c r="G42" s="45">
        <v>17.399999999999999</v>
      </c>
      <c r="H42" s="45">
        <v>17.3</v>
      </c>
      <c r="I42" s="45">
        <v>17.3</v>
      </c>
      <c r="J42" s="45">
        <v>17.2</v>
      </c>
      <c r="K42" s="45">
        <v>17.2</v>
      </c>
      <c r="L42" s="45">
        <v>17.2</v>
      </c>
      <c r="M42" s="45">
        <v>17.100000000000001</v>
      </c>
    </row>
    <row r="43" spans="1:13" x14ac:dyDescent="0.25">
      <c r="A43" s="44">
        <v>65</v>
      </c>
      <c r="B43" s="45">
        <v>17.100000000000001</v>
      </c>
      <c r="C43" s="45">
        <v>17</v>
      </c>
      <c r="D43" s="45">
        <v>17</v>
      </c>
      <c r="E43" s="45">
        <v>16.899999999999999</v>
      </c>
      <c r="F43" s="45">
        <v>16.899999999999999</v>
      </c>
      <c r="G43" s="45">
        <v>16.8</v>
      </c>
      <c r="H43" s="45">
        <v>16.8</v>
      </c>
      <c r="I43" s="45">
        <v>16.7</v>
      </c>
      <c r="J43" s="45">
        <v>16.7</v>
      </c>
      <c r="K43" s="45">
        <v>16.600000000000001</v>
      </c>
      <c r="L43" s="45">
        <v>16.600000000000001</v>
      </c>
      <c r="M43" s="45">
        <v>16.5</v>
      </c>
    </row>
    <row r="44" spans="1:13" x14ac:dyDescent="0.25">
      <c r="A44" s="44">
        <v>66</v>
      </c>
      <c r="B44" s="45">
        <v>16.5</v>
      </c>
      <c r="C44" s="45">
        <v>16.399999999999999</v>
      </c>
      <c r="D44" s="45">
        <v>16.399999999999999</v>
      </c>
      <c r="E44" s="45">
        <v>16.3</v>
      </c>
      <c r="F44" s="45">
        <v>16.3</v>
      </c>
      <c r="G44" s="45">
        <v>16.2</v>
      </c>
      <c r="H44" s="45">
        <v>16.2</v>
      </c>
      <c r="I44" s="45">
        <v>16.100000000000001</v>
      </c>
      <c r="J44" s="45">
        <v>16.100000000000001</v>
      </c>
      <c r="K44" s="45">
        <v>16</v>
      </c>
      <c r="L44" s="45">
        <v>16</v>
      </c>
      <c r="M44" s="45">
        <v>16</v>
      </c>
    </row>
    <row r="45" spans="1:13" x14ac:dyDescent="0.25">
      <c r="A45" s="44">
        <v>67</v>
      </c>
      <c r="B45" s="45">
        <v>15.9</v>
      </c>
      <c r="C45" s="45">
        <v>15.9</v>
      </c>
      <c r="D45" s="45">
        <v>15.8</v>
      </c>
      <c r="E45" s="45">
        <v>15.8</v>
      </c>
      <c r="F45" s="45">
        <v>15.7</v>
      </c>
      <c r="G45" s="45">
        <v>15.7</v>
      </c>
      <c r="H45" s="45">
        <v>15.6</v>
      </c>
      <c r="I45" s="45">
        <v>15.6</v>
      </c>
      <c r="J45" s="45">
        <v>15.5</v>
      </c>
      <c r="K45" s="45">
        <v>15.5</v>
      </c>
      <c r="L45" s="45">
        <v>15.4</v>
      </c>
      <c r="M45" s="45">
        <v>15.4</v>
      </c>
    </row>
    <row r="46" spans="1:13" x14ac:dyDescent="0.25">
      <c r="A46" s="44">
        <v>68</v>
      </c>
      <c r="B46" s="45">
        <v>15.3</v>
      </c>
      <c r="C46" s="45">
        <v>15.3</v>
      </c>
      <c r="D46" s="45">
        <v>15.2</v>
      </c>
      <c r="E46" s="45">
        <v>15.2</v>
      </c>
      <c r="F46" s="45">
        <v>15.1</v>
      </c>
      <c r="G46" s="45">
        <v>15.1</v>
      </c>
      <c r="H46" s="45">
        <v>15</v>
      </c>
      <c r="I46" s="45">
        <v>15</v>
      </c>
      <c r="J46" s="45">
        <v>14.9</v>
      </c>
      <c r="K46" s="45">
        <v>14.9</v>
      </c>
      <c r="L46" s="45">
        <v>14.8</v>
      </c>
      <c r="M46" s="45">
        <v>14.8</v>
      </c>
    </row>
    <row r="47" spans="1:13" x14ac:dyDescent="0.25">
      <c r="A47" s="44">
        <v>69</v>
      </c>
      <c r="B47" s="45">
        <v>14.7</v>
      </c>
      <c r="C47" s="45">
        <v>14.7</v>
      </c>
      <c r="D47" s="45">
        <v>14.6</v>
      </c>
      <c r="E47" s="45">
        <v>14.6</v>
      </c>
      <c r="F47" s="45">
        <v>14.5</v>
      </c>
      <c r="G47" s="45">
        <v>14.5</v>
      </c>
      <c r="H47" s="45">
        <v>14.4</v>
      </c>
      <c r="I47" s="45">
        <v>14.4</v>
      </c>
      <c r="J47" s="45">
        <v>14.3</v>
      </c>
      <c r="K47" s="45">
        <v>14.3</v>
      </c>
      <c r="L47" s="45">
        <v>14.2</v>
      </c>
      <c r="M47" s="45">
        <v>14.2</v>
      </c>
    </row>
    <row r="48" spans="1:13" x14ac:dyDescent="0.25">
      <c r="A48" s="44">
        <v>70</v>
      </c>
      <c r="B48" s="45">
        <v>14.1</v>
      </c>
      <c r="C48" s="45">
        <v>14.1</v>
      </c>
      <c r="D48" s="45">
        <v>14</v>
      </c>
      <c r="E48" s="45">
        <v>14</v>
      </c>
      <c r="F48" s="45">
        <v>13.9</v>
      </c>
      <c r="G48" s="45">
        <v>13.9</v>
      </c>
      <c r="H48" s="45">
        <v>13.8</v>
      </c>
      <c r="I48" s="45">
        <v>13.8</v>
      </c>
      <c r="J48" s="45">
        <v>13.7</v>
      </c>
      <c r="K48" s="45">
        <v>13.7</v>
      </c>
      <c r="L48" s="45">
        <v>13.6</v>
      </c>
      <c r="M48" s="45">
        <v>13.6</v>
      </c>
    </row>
    <row r="49" spans="1:13" x14ac:dyDescent="0.25">
      <c r="A49" s="44">
        <v>71</v>
      </c>
      <c r="B49" s="45">
        <v>13.5</v>
      </c>
      <c r="C49" s="45">
        <v>13.5</v>
      </c>
      <c r="D49" s="45">
        <v>13.4</v>
      </c>
      <c r="E49" s="45">
        <v>13.4</v>
      </c>
      <c r="F49" s="45">
        <v>13.3</v>
      </c>
      <c r="G49" s="45">
        <v>13.3</v>
      </c>
      <c r="H49" s="45">
        <v>13.2</v>
      </c>
      <c r="I49" s="45">
        <v>13.2</v>
      </c>
      <c r="J49" s="45">
        <v>13.1</v>
      </c>
      <c r="K49" s="45">
        <v>13.1</v>
      </c>
      <c r="L49" s="45">
        <v>13</v>
      </c>
      <c r="M49" s="45">
        <v>13</v>
      </c>
    </row>
    <row r="50" spans="1:13" x14ac:dyDescent="0.25">
      <c r="A50" s="44">
        <v>72</v>
      </c>
      <c r="B50" s="45">
        <v>12.9</v>
      </c>
      <c r="C50" s="45">
        <v>12.9</v>
      </c>
      <c r="D50" s="45">
        <v>12.8</v>
      </c>
      <c r="E50" s="45">
        <v>12.8</v>
      </c>
      <c r="F50" s="45">
        <v>12.7</v>
      </c>
      <c r="G50" s="45">
        <v>12.7</v>
      </c>
      <c r="H50" s="45">
        <v>12.6</v>
      </c>
      <c r="I50" s="45">
        <v>12.6</v>
      </c>
      <c r="J50" s="45">
        <v>12.5</v>
      </c>
      <c r="K50" s="45">
        <v>12.5</v>
      </c>
      <c r="L50" s="45">
        <v>12.4</v>
      </c>
      <c r="M50" s="45">
        <v>12.4</v>
      </c>
    </row>
    <row r="51" spans="1:13" x14ac:dyDescent="0.25">
      <c r="A51" s="44">
        <v>73</v>
      </c>
      <c r="B51" s="45">
        <v>12.3</v>
      </c>
      <c r="C51" s="45">
        <v>12.3</v>
      </c>
      <c r="D51" s="45">
        <v>12.2</v>
      </c>
      <c r="E51" s="45">
        <v>12.2</v>
      </c>
      <c r="F51" s="45">
        <v>12.1</v>
      </c>
      <c r="G51" s="45">
        <v>12.1</v>
      </c>
      <c r="H51" s="45">
        <v>12</v>
      </c>
      <c r="I51" s="45">
        <v>12</v>
      </c>
      <c r="J51" s="45">
        <v>11.9</v>
      </c>
      <c r="K51" s="45">
        <v>11.9</v>
      </c>
      <c r="L51" s="45">
        <v>11.8</v>
      </c>
      <c r="M51" s="45">
        <v>11.8</v>
      </c>
    </row>
    <row r="52" spans="1:13" x14ac:dyDescent="0.25">
      <c r="A52" s="44">
        <v>74</v>
      </c>
      <c r="B52" s="45">
        <v>11.7</v>
      </c>
      <c r="C52" s="45">
        <v>11.7</v>
      </c>
      <c r="D52" s="45">
        <v>11.6</v>
      </c>
      <c r="E52" s="45">
        <v>11.6</v>
      </c>
      <c r="F52" s="45">
        <v>11.6</v>
      </c>
      <c r="G52" s="45">
        <v>11.5</v>
      </c>
      <c r="H52" s="45">
        <v>11.5</v>
      </c>
      <c r="I52" s="45">
        <v>11.4</v>
      </c>
      <c r="J52" s="45">
        <v>11.4</v>
      </c>
      <c r="K52" s="45">
        <v>11.3</v>
      </c>
      <c r="L52" s="45">
        <v>11.3</v>
      </c>
      <c r="M52" s="45">
        <v>11.2</v>
      </c>
    </row>
    <row r="53" spans="1:13" x14ac:dyDescent="0.25">
      <c r="A53" s="44">
        <v>75</v>
      </c>
      <c r="B53" s="45">
        <v>11.2</v>
      </c>
      <c r="C53" s="45"/>
      <c r="D53" s="45"/>
      <c r="E53" s="45"/>
      <c r="F53" s="45"/>
      <c r="G53" s="45"/>
      <c r="H53" s="45"/>
      <c r="I53" s="45"/>
      <c r="J53" s="45"/>
      <c r="K53" s="45"/>
      <c r="L53" s="45"/>
      <c r="M53" s="45"/>
    </row>
  </sheetData>
  <sheetProtection algorithmName="SHA-512" hashValue="wvYRQGxtfHhHV3sMGdFcBtHkkETLSRm9jSOT4tpVlecLVLXYVmaXB/bKPfoC3G+1ZcFlXhjSaku9uFTvXPGmXw==" saltValue="xScuorsbhN227OzWKZlBmA==" spinCount="100000" sheet="1" objects="1" scenarios="1"/>
  <conditionalFormatting sqref="A6:A21">
    <cfRule type="expression" dxfId="309" priority="5" stopIfTrue="1">
      <formula>MOD(ROW(),2)=0</formula>
    </cfRule>
    <cfRule type="expression" dxfId="308" priority="6" stopIfTrue="1">
      <formula>MOD(ROW(),2)&lt;&gt;0</formula>
    </cfRule>
  </conditionalFormatting>
  <conditionalFormatting sqref="B6:M21">
    <cfRule type="expression" dxfId="307" priority="7" stopIfTrue="1">
      <formula>MOD(ROW(),2)=0</formula>
    </cfRule>
    <cfRule type="expression" dxfId="306" priority="8" stopIfTrue="1">
      <formula>MOD(ROW(),2)&lt;&gt;0</formula>
    </cfRule>
  </conditionalFormatting>
  <conditionalFormatting sqref="A26:A53">
    <cfRule type="expression" dxfId="305" priority="9" stopIfTrue="1">
      <formula>MOD(ROW(),2)=0</formula>
    </cfRule>
    <cfRule type="expression" dxfId="304" priority="10" stopIfTrue="1">
      <formula>MOD(ROW(),2)&lt;&gt;0</formula>
    </cfRule>
  </conditionalFormatting>
  <conditionalFormatting sqref="B26:M26">
    <cfRule type="expression" dxfId="303" priority="11" stopIfTrue="1">
      <formula>MOD(ROW(),2)=0</formula>
    </cfRule>
    <cfRule type="expression" dxfId="302" priority="12" stopIfTrue="1">
      <formula>MOD(ROW(),2)&lt;&gt;0</formula>
    </cfRule>
  </conditionalFormatting>
  <conditionalFormatting sqref="B27:L53">
    <cfRule type="expression" dxfId="301" priority="3" stopIfTrue="1">
      <formula>MOD(ROW(),2)=0</formula>
    </cfRule>
    <cfRule type="expression" dxfId="300" priority="4" stopIfTrue="1">
      <formula>MOD(ROW(),2)&lt;&gt;0</formula>
    </cfRule>
  </conditionalFormatting>
  <conditionalFormatting sqref="M27:M53">
    <cfRule type="expression" dxfId="299" priority="1" stopIfTrue="1">
      <formula>MOD(ROW(),2)=0</formula>
    </cfRule>
    <cfRule type="expression" dxfId="298" priority="2"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ECFFF-CB66-4CD1-9DAF-09D0C5A90301}">
  <sheetPr codeName="Sheet65"/>
  <dimension ref="A1:B27"/>
  <sheetViews>
    <sheetView showGridLines="0" workbookViewId="0">
      <selection activeCell="A6" sqref="A6"/>
    </sheetView>
  </sheetViews>
  <sheetFormatPr defaultRowHeight="12.5" x14ac:dyDescent="0.25"/>
  <cols>
    <col min="1" max="1" width="34"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Triv Comm - x-506</v>
      </c>
    </row>
    <row r="6" spans="1:2" x14ac:dyDescent="0.25">
      <c r="A6" s="41" t="s">
        <v>382</v>
      </c>
      <c r="B6" s="48" t="s">
        <v>383</v>
      </c>
    </row>
    <row r="7" spans="1:2" x14ac:dyDescent="0.25">
      <c r="A7" s="41" t="s">
        <v>384</v>
      </c>
      <c r="B7" s="48" t="s">
        <v>32</v>
      </c>
    </row>
    <row r="8" spans="1:2" x14ac:dyDescent="0.25">
      <c r="A8" s="41" t="s">
        <v>125</v>
      </c>
      <c r="B8" s="48" t="s">
        <v>296</v>
      </c>
    </row>
    <row r="9" spans="1:2" x14ac:dyDescent="0.25">
      <c r="A9" s="41" t="s">
        <v>126</v>
      </c>
      <c r="B9" s="48" t="s">
        <v>280</v>
      </c>
    </row>
    <row r="10" spans="1:2" ht="75" x14ac:dyDescent="0.25">
      <c r="A10" s="41" t="s">
        <v>6</v>
      </c>
      <c r="B10" s="48" t="s">
        <v>297</v>
      </c>
    </row>
    <row r="11" spans="1:2" x14ac:dyDescent="0.25">
      <c r="A11" s="41" t="s">
        <v>127</v>
      </c>
      <c r="B11" s="48" t="s">
        <v>222</v>
      </c>
    </row>
    <row r="12" spans="1:2" x14ac:dyDescent="0.25">
      <c r="A12" s="41" t="s">
        <v>128</v>
      </c>
      <c r="B12" s="48" t="s">
        <v>94</v>
      </c>
    </row>
    <row r="13" spans="1:2" x14ac:dyDescent="0.25">
      <c r="A13" s="41" t="s">
        <v>385</v>
      </c>
      <c r="B13" s="48">
        <v>0</v>
      </c>
    </row>
    <row r="14" spans="1:2" x14ac:dyDescent="0.25">
      <c r="A14" s="41" t="s">
        <v>130</v>
      </c>
      <c r="B14" s="48">
        <v>506</v>
      </c>
    </row>
    <row r="15" spans="1:2" x14ac:dyDescent="0.25">
      <c r="A15" s="41" t="s">
        <v>386</v>
      </c>
      <c r="B15" s="48" t="s">
        <v>298</v>
      </c>
    </row>
    <row r="16" spans="1:2" x14ac:dyDescent="0.25">
      <c r="A16" s="41" t="s">
        <v>132</v>
      </c>
      <c r="B16" s="48" t="s">
        <v>161</v>
      </c>
    </row>
    <row r="17" spans="1:2" x14ac:dyDescent="0.25">
      <c r="A17" s="42" t="s">
        <v>387</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row r="26" spans="1:2" s="59" customFormat="1" ht="13" x14ac:dyDescent="0.25">
      <c r="A26" s="58" t="s">
        <v>426</v>
      </c>
      <c r="B26" s="58" t="s">
        <v>427</v>
      </c>
    </row>
    <row r="27" spans="1:2" x14ac:dyDescent="0.25">
      <c r="A27" s="43" t="s">
        <v>428</v>
      </c>
      <c r="B27" s="43">
        <v>11</v>
      </c>
    </row>
  </sheetData>
  <sheetProtection algorithmName="SHA-512" hashValue="aj4vN5gQX+sKf4nEHgwPHc8al3M2Ev9FherzwyheSV6aqG45yCZf0KiI8uSA6rlGlK7dGQPa4i7Xe8mpkHXSXw==" saltValue="t/AgSa1WYrQq96ZSjHfvWw==" spinCount="100000" sheet="1" objects="1" scenarios="1"/>
  <conditionalFormatting sqref="A6:A21">
    <cfRule type="expression" dxfId="295" priority="1" stopIfTrue="1">
      <formula>MOD(ROW(),2)=0</formula>
    </cfRule>
    <cfRule type="expression" dxfId="294" priority="2" stopIfTrue="1">
      <formula>MOD(ROW(),2)&lt;&gt;0</formula>
    </cfRule>
  </conditionalFormatting>
  <conditionalFormatting sqref="B6:B21">
    <cfRule type="expression" dxfId="293" priority="3" stopIfTrue="1">
      <formula>MOD(ROW(),2)=0</formula>
    </cfRule>
    <cfRule type="expression" dxfId="292" priority="4" stopIfTrue="1">
      <formula>MOD(ROW(),2)&lt;&gt;0</formula>
    </cfRule>
  </conditionalFormatting>
  <conditionalFormatting sqref="A26:A27">
    <cfRule type="expression" dxfId="291" priority="5" stopIfTrue="1">
      <formula>MOD(ROW(),2)=0</formula>
    </cfRule>
    <cfRule type="expression" dxfId="290" priority="6" stopIfTrue="1">
      <formula>MOD(ROW(),2)&lt;&gt;0</formula>
    </cfRule>
  </conditionalFormatting>
  <conditionalFormatting sqref="B26:B27">
    <cfRule type="expression" dxfId="289" priority="7" stopIfTrue="1">
      <formula>MOD(ROW(),2)=0</formula>
    </cfRule>
    <cfRule type="expression" dxfId="288" priority="8"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D74ED-B8F9-45CC-BBCB-D715EA145289}">
  <sheetPr codeName="Sheet66"/>
  <dimension ref="A1:C68"/>
  <sheetViews>
    <sheetView showGridLines="0" workbookViewId="0">
      <selection activeCell="A6" sqref="A6"/>
    </sheetView>
  </sheetViews>
  <sheetFormatPr defaultRowHeight="12.5" x14ac:dyDescent="0.25"/>
  <cols>
    <col min="1" max="1" width="31.7265625" customWidth="1"/>
    <col min="2" max="2" width="22.7265625" customWidth="1"/>
    <col min="3" max="3" width="30"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Scheme pays AA - x-603</v>
      </c>
    </row>
    <row r="6" spans="1:3" x14ac:dyDescent="0.25">
      <c r="A6" s="41" t="s">
        <v>382</v>
      </c>
      <c r="B6" s="48" t="s">
        <v>383</v>
      </c>
      <c r="C6" s="48"/>
    </row>
    <row r="7" spans="1:3" x14ac:dyDescent="0.25">
      <c r="A7" s="41" t="s">
        <v>384</v>
      </c>
      <c r="B7" s="48" t="s">
        <v>32</v>
      </c>
      <c r="C7" s="48"/>
    </row>
    <row r="8" spans="1:3" x14ac:dyDescent="0.25">
      <c r="A8" s="41" t="s">
        <v>125</v>
      </c>
      <c r="B8" s="48">
        <v>1992</v>
      </c>
      <c r="C8" s="48"/>
    </row>
    <row r="9" spans="1:3" x14ac:dyDescent="0.25">
      <c r="A9" s="41" t="s">
        <v>126</v>
      </c>
      <c r="B9" s="48" t="s">
        <v>299</v>
      </c>
      <c r="C9" s="48"/>
    </row>
    <row r="10" spans="1:3" ht="25" x14ac:dyDescent="0.25">
      <c r="A10" s="41" t="s">
        <v>6</v>
      </c>
      <c r="B10" s="48" t="s">
        <v>300</v>
      </c>
      <c r="C10" s="48"/>
    </row>
    <row r="11" spans="1:3" x14ac:dyDescent="0.25">
      <c r="A11" s="41" t="s">
        <v>127</v>
      </c>
      <c r="B11" s="48" t="s">
        <v>301</v>
      </c>
      <c r="C11" s="48"/>
    </row>
    <row r="12" spans="1:3" x14ac:dyDescent="0.25">
      <c r="A12" s="41" t="s">
        <v>128</v>
      </c>
      <c r="B12" s="48" t="s">
        <v>302</v>
      </c>
      <c r="C12" s="48"/>
    </row>
    <row r="13" spans="1:3" x14ac:dyDescent="0.25">
      <c r="A13" s="41" t="s">
        <v>385</v>
      </c>
      <c r="B13" s="48">
        <v>2</v>
      </c>
      <c r="C13" s="48"/>
    </row>
    <row r="14" spans="1:3" x14ac:dyDescent="0.25">
      <c r="A14" s="41" t="s">
        <v>130</v>
      </c>
      <c r="B14" s="48">
        <v>603</v>
      </c>
      <c r="C14" s="48"/>
    </row>
    <row r="15" spans="1:3" x14ac:dyDescent="0.25">
      <c r="A15" s="41" t="s">
        <v>386</v>
      </c>
      <c r="B15" s="48" t="s">
        <v>303</v>
      </c>
      <c r="C15" s="48"/>
    </row>
    <row r="16" spans="1:3" x14ac:dyDescent="0.25">
      <c r="A16" s="41" t="s">
        <v>132</v>
      </c>
      <c r="B16" s="48" t="s">
        <v>304</v>
      </c>
      <c r="C16" s="48"/>
    </row>
    <row r="17" spans="1:3" x14ac:dyDescent="0.25">
      <c r="A17" s="42" t="s">
        <v>387</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388</v>
      </c>
      <c r="B21" s="48" t="s">
        <v>65</v>
      </c>
      <c r="C21" s="48"/>
    </row>
    <row r="23" spans="1:3" x14ac:dyDescent="0.25">
      <c r="A23" s="23" t="str">
        <f>HYPERLINK("#'Factor List'!A1", "Back to Factor List")</f>
        <v>Back to Factor List</v>
      </c>
      <c r="B23" s="23" t="str">
        <f>HYPERLINK("#'Assumptions'!A1", "Assumptions")</f>
        <v>Assumptions</v>
      </c>
    </row>
    <row r="26" spans="1:3" s="59" customFormat="1" ht="39" x14ac:dyDescent="0.25">
      <c r="A26" s="58" t="s">
        <v>389</v>
      </c>
      <c r="B26" s="58" t="s">
        <v>429</v>
      </c>
      <c r="C26" s="58" t="s">
        <v>430</v>
      </c>
    </row>
    <row r="27" spans="1:3" x14ac:dyDescent="0.25">
      <c r="A27" s="44">
        <v>18</v>
      </c>
      <c r="B27" s="45">
        <v>10.87</v>
      </c>
      <c r="C27" s="45">
        <v>10.87</v>
      </c>
    </row>
    <row r="28" spans="1:3" x14ac:dyDescent="0.25">
      <c r="A28" s="44">
        <v>19</v>
      </c>
      <c r="B28" s="45">
        <v>11.02</v>
      </c>
      <c r="C28" s="45">
        <v>11.02</v>
      </c>
    </row>
    <row r="29" spans="1:3" x14ac:dyDescent="0.25">
      <c r="A29" s="44">
        <v>20</v>
      </c>
      <c r="B29" s="45">
        <v>11.18</v>
      </c>
      <c r="C29" s="45">
        <v>11.18</v>
      </c>
    </row>
    <row r="30" spans="1:3" x14ac:dyDescent="0.25">
      <c r="A30" s="44">
        <v>21</v>
      </c>
      <c r="B30" s="45">
        <v>11.34</v>
      </c>
      <c r="C30" s="45">
        <v>11.34</v>
      </c>
    </row>
    <row r="31" spans="1:3" x14ac:dyDescent="0.25">
      <c r="A31" s="44">
        <v>22</v>
      </c>
      <c r="B31" s="45">
        <v>11.51</v>
      </c>
      <c r="C31" s="45">
        <v>11.51</v>
      </c>
    </row>
    <row r="32" spans="1:3" x14ac:dyDescent="0.25">
      <c r="A32" s="44">
        <v>23</v>
      </c>
      <c r="B32" s="45">
        <v>11.67</v>
      </c>
      <c r="C32" s="45">
        <v>11.67</v>
      </c>
    </row>
    <row r="33" spans="1:3" x14ac:dyDescent="0.25">
      <c r="A33" s="44">
        <v>24</v>
      </c>
      <c r="B33" s="45">
        <v>11.84</v>
      </c>
      <c r="C33" s="45">
        <v>11.84</v>
      </c>
    </row>
    <row r="34" spans="1:3" x14ac:dyDescent="0.25">
      <c r="A34" s="44">
        <v>25</v>
      </c>
      <c r="B34" s="45">
        <v>12.01</v>
      </c>
      <c r="C34" s="45">
        <v>12.01</v>
      </c>
    </row>
    <row r="35" spans="1:3" x14ac:dyDescent="0.25">
      <c r="A35" s="44">
        <v>26</v>
      </c>
      <c r="B35" s="45">
        <v>12.19</v>
      </c>
      <c r="C35" s="45">
        <v>12.19</v>
      </c>
    </row>
    <row r="36" spans="1:3" x14ac:dyDescent="0.25">
      <c r="A36" s="44">
        <v>27</v>
      </c>
      <c r="B36" s="45">
        <v>12.36</v>
      </c>
      <c r="C36" s="45">
        <v>12.36</v>
      </c>
    </row>
    <row r="37" spans="1:3" x14ac:dyDescent="0.25">
      <c r="A37" s="44">
        <v>28</v>
      </c>
      <c r="B37" s="45">
        <v>12.54</v>
      </c>
      <c r="C37" s="45">
        <v>12.54</v>
      </c>
    </row>
    <row r="38" spans="1:3" x14ac:dyDescent="0.25">
      <c r="A38" s="44">
        <v>29</v>
      </c>
      <c r="B38" s="45">
        <v>12.73</v>
      </c>
      <c r="C38" s="45">
        <v>12.73</v>
      </c>
    </row>
    <row r="39" spans="1:3" x14ac:dyDescent="0.25">
      <c r="A39" s="44">
        <v>30</v>
      </c>
      <c r="B39" s="45">
        <v>12.91</v>
      </c>
      <c r="C39" s="45">
        <v>12.91</v>
      </c>
    </row>
    <row r="40" spans="1:3" x14ac:dyDescent="0.25">
      <c r="A40" s="44">
        <v>31</v>
      </c>
      <c r="B40" s="45">
        <v>13.1</v>
      </c>
      <c r="C40" s="45">
        <v>13.1</v>
      </c>
    </row>
    <row r="41" spans="1:3" x14ac:dyDescent="0.25">
      <c r="A41" s="44">
        <v>32</v>
      </c>
      <c r="B41" s="45">
        <v>13.3</v>
      </c>
      <c r="C41" s="45">
        <v>13.3</v>
      </c>
    </row>
    <row r="42" spans="1:3" x14ac:dyDescent="0.25">
      <c r="A42" s="44">
        <v>33</v>
      </c>
      <c r="B42" s="45">
        <v>13.49</v>
      </c>
      <c r="C42" s="45">
        <v>13.49</v>
      </c>
    </row>
    <row r="43" spans="1:3" x14ac:dyDescent="0.25">
      <c r="A43" s="44">
        <v>34</v>
      </c>
      <c r="B43" s="45">
        <v>13.69</v>
      </c>
      <c r="C43" s="45">
        <v>13.69</v>
      </c>
    </row>
    <row r="44" spans="1:3" x14ac:dyDescent="0.25">
      <c r="A44" s="44">
        <v>35</v>
      </c>
      <c r="B44" s="45">
        <v>13.89</v>
      </c>
      <c r="C44" s="45">
        <v>13.89</v>
      </c>
    </row>
    <row r="45" spans="1:3" x14ac:dyDescent="0.25">
      <c r="A45" s="44">
        <v>36</v>
      </c>
      <c r="B45" s="45">
        <v>14.1</v>
      </c>
      <c r="C45" s="45">
        <v>14.1</v>
      </c>
    </row>
    <row r="46" spans="1:3" x14ac:dyDescent="0.25">
      <c r="A46" s="44">
        <v>37</v>
      </c>
      <c r="B46" s="45">
        <v>14.31</v>
      </c>
      <c r="C46" s="45">
        <v>14.31</v>
      </c>
    </row>
    <row r="47" spans="1:3" x14ac:dyDescent="0.25">
      <c r="A47" s="44">
        <v>38</v>
      </c>
      <c r="B47" s="45">
        <v>14.53</v>
      </c>
      <c r="C47" s="45">
        <v>14.53</v>
      </c>
    </row>
    <row r="48" spans="1:3" x14ac:dyDescent="0.25">
      <c r="A48" s="44">
        <v>39</v>
      </c>
      <c r="B48" s="45">
        <v>14.75</v>
      </c>
      <c r="C48" s="45">
        <v>14.75</v>
      </c>
    </row>
    <row r="49" spans="1:3" x14ac:dyDescent="0.25">
      <c r="A49" s="44">
        <v>40</v>
      </c>
      <c r="B49" s="45">
        <v>14.97</v>
      </c>
      <c r="C49" s="45">
        <v>14.97</v>
      </c>
    </row>
    <row r="50" spans="1:3" x14ac:dyDescent="0.25">
      <c r="A50" s="44">
        <v>41</v>
      </c>
      <c r="B50" s="45">
        <v>15.2</v>
      </c>
      <c r="C50" s="45">
        <v>15.2</v>
      </c>
    </row>
    <row r="51" spans="1:3" x14ac:dyDescent="0.25">
      <c r="A51" s="44">
        <v>42</v>
      </c>
      <c r="B51" s="45">
        <v>15.43</v>
      </c>
      <c r="C51" s="45">
        <v>15.43</v>
      </c>
    </row>
    <row r="52" spans="1:3" x14ac:dyDescent="0.25">
      <c r="A52" s="44">
        <v>43</v>
      </c>
      <c r="B52" s="45">
        <v>15.67</v>
      </c>
      <c r="C52" s="45">
        <v>15.67</v>
      </c>
    </row>
    <row r="53" spans="1:3" x14ac:dyDescent="0.25">
      <c r="A53" s="44">
        <v>44</v>
      </c>
      <c r="B53" s="45">
        <v>15.91</v>
      </c>
      <c r="C53" s="45">
        <v>15.91</v>
      </c>
    </row>
    <row r="54" spans="1:3" x14ac:dyDescent="0.25">
      <c r="A54" s="44">
        <v>45</v>
      </c>
      <c r="B54" s="45">
        <v>16.16</v>
      </c>
      <c r="C54" s="45">
        <v>16.16</v>
      </c>
    </row>
    <row r="55" spans="1:3" x14ac:dyDescent="0.25">
      <c r="A55" s="44">
        <v>46</v>
      </c>
      <c r="B55" s="45">
        <v>16.420000000000002</v>
      </c>
      <c r="C55" s="45">
        <v>16.420000000000002</v>
      </c>
    </row>
    <row r="56" spans="1:3" x14ac:dyDescent="0.25">
      <c r="A56" s="44">
        <v>47</v>
      </c>
      <c r="B56" s="45">
        <v>16.68</v>
      </c>
      <c r="C56" s="45">
        <v>16.68</v>
      </c>
    </row>
    <row r="57" spans="1:3" x14ac:dyDescent="0.25">
      <c r="A57" s="44">
        <v>48</v>
      </c>
      <c r="B57" s="45">
        <v>16.940000000000001</v>
      </c>
      <c r="C57" s="45">
        <v>16.940000000000001</v>
      </c>
    </row>
    <row r="58" spans="1:3" x14ac:dyDescent="0.25">
      <c r="A58" s="44">
        <v>49</v>
      </c>
      <c r="B58" s="45">
        <v>17.22</v>
      </c>
      <c r="C58" s="45">
        <v>17.22</v>
      </c>
    </row>
    <row r="59" spans="1:3" x14ac:dyDescent="0.25">
      <c r="A59" s="44">
        <v>50</v>
      </c>
      <c r="B59" s="45">
        <v>17.5</v>
      </c>
      <c r="C59" s="45">
        <v>17.5</v>
      </c>
    </row>
    <row r="60" spans="1:3" x14ac:dyDescent="0.25">
      <c r="A60" s="44">
        <v>51</v>
      </c>
      <c r="B60" s="45">
        <v>17.79</v>
      </c>
      <c r="C60" s="45">
        <v>17.79</v>
      </c>
    </row>
    <row r="61" spans="1:3" x14ac:dyDescent="0.25">
      <c r="A61" s="44">
        <v>52</v>
      </c>
      <c r="B61" s="45">
        <v>18.09</v>
      </c>
      <c r="C61" s="45">
        <v>18.09</v>
      </c>
    </row>
    <row r="62" spans="1:3" x14ac:dyDescent="0.25">
      <c r="A62" s="44">
        <v>53</v>
      </c>
      <c r="B62" s="45">
        <v>18.39</v>
      </c>
      <c r="C62" s="45">
        <v>18.39</v>
      </c>
    </row>
    <row r="63" spans="1:3" x14ac:dyDescent="0.25">
      <c r="A63" s="44">
        <v>54</v>
      </c>
      <c r="B63" s="45">
        <v>18.71</v>
      </c>
      <c r="C63" s="45">
        <v>18.71</v>
      </c>
    </row>
    <row r="64" spans="1:3" x14ac:dyDescent="0.25">
      <c r="A64" s="44">
        <v>55</v>
      </c>
      <c r="B64" s="45">
        <v>19.03</v>
      </c>
      <c r="C64" s="45">
        <v>19.03</v>
      </c>
    </row>
    <row r="65" spans="1:3" x14ac:dyDescent="0.25">
      <c r="A65" s="44">
        <v>56</v>
      </c>
      <c r="B65" s="45">
        <v>19.36</v>
      </c>
      <c r="C65" s="45">
        <v>19.36</v>
      </c>
    </row>
    <row r="66" spans="1:3" x14ac:dyDescent="0.25">
      <c r="A66" s="44">
        <v>57</v>
      </c>
      <c r="B66" s="45">
        <v>19.71</v>
      </c>
      <c r="C66" s="45">
        <v>19.71</v>
      </c>
    </row>
    <row r="67" spans="1:3" x14ac:dyDescent="0.25">
      <c r="A67" s="44">
        <v>58</v>
      </c>
      <c r="B67" s="45">
        <v>20.07</v>
      </c>
      <c r="C67" s="45">
        <v>20.07</v>
      </c>
    </row>
    <row r="68" spans="1:3" x14ac:dyDescent="0.25">
      <c r="A68" s="44">
        <v>59</v>
      </c>
      <c r="B68" s="45">
        <v>20.440000000000001</v>
      </c>
      <c r="C68" s="45">
        <v>20.440000000000001</v>
      </c>
    </row>
  </sheetData>
  <sheetProtection algorithmName="SHA-512" hashValue="78wNuv2g5LeLuwKgsgf+1wnmSCYNMhF3FuFtmACxzVsl6bnDV3jDrCKxh4Hq2V+MJW6J9GwamOM8KhMkngxUDw==" saltValue="jB1BxEk8NiyoymMhV1nGVA==" spinCount="100000" sheet="1" objects="1" scenarios="1"/>
  <conditionalFormatting sqref="A6:A21">
    <cfRule type="expression" dxfId="285" priority="1" stopIfTrue="1">
      <formula>MOD(ROW(),2)=0</formula>
    </cfRule>
    <cfRule type="expression" dxfId="284" priority="2" stopIfTrue="1">
      <formula>MOD(ROW(),2)&lt;&gt;0</formula>
    </cfRule>
  </conditionalFormatting>
  <conditionalFormatting sqref="B6:C21">
    <cfRule type="expression" dxfId="283" priority="3" stopIfTrue="1">
      <formula>MOD(ROW(),2)=0</formula>
    </cfRule>
    <cfRule type="expression" dxfId="282" priority="4" stopIfTrue="1">
      <formula>MOD(ROW(),2)&lt;&gt;0</formula>
    </cfRule>
  </conditionalFormatting>
  <conditionalFormatting sqref="A26:A68">
    <cfRule type="expression" dxfId="281" priority="5" stopIfTrue="1">
      <formula>MOD(ROW(),2)=0</formula>
    </cfRule>
    <cfRule type="expression" dxfId="280" priority="6" stopIfTrue="1">
      <formula>MOD(ROW(),2)&lt;&gt;0</formula>
    </cfRule>
  </conditionalFormatting>
  <conditionalFormatting sqref="B26:C68">
    <cfRule type="expression" dxfId="279" priority="7" stopIfTrue="1">
      <formula>MOD(ROW(),2)=0</formula>
    </cfRule>
    <cfRule type="expression" dxfId="278"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BD4FC-1EEF-4AC9-AED1-23280561584C}">
  <sheetPr codeName="Sheet67"/>
  <dimension ref="A1:C41"/>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Scheme pays AA - x-604</v>
      </c>
    </row>
    <row r="6" spans="1:3" x14ac:dyDescent="0.25">
      <c r="A6" s="41" t="s">
        <v>382</v>
      </c>
      <c r="B6" s="48" t="s">
        <v>383</v>
      </c>
      <c r="C6" s="48"/>
    </row>
    <row r="7" spans="1:3" x14ac:dyDescent="0.25">
      <c r="A7" s="41" t="s">
        <v>384</v>
      </c>
      <c r="B7" s="48" t="s">
        <v>32</v>
      </c>
      <c r="C7" s="48"/>
    </row>
    <row r="8" spans="1:3" x14ac:dyDescent="0.25">
      <c r="A8" s="41" t="s">
        <v>125</v>
      </c>
      <c r="B8" s="48">
        <v>1992</v>
      </c>
      <c r="C8" s="48"/>
    </row>
    <row r="9" spans="1:3" x14ac:dyDescent="0.25">
      <c r="A9" s="41" t="s">
        <v>126</v>
      </c>
      <c r="B9" s="48" t="s">
        <v>299</v>
      </c>
      <c r="C9" s="48"/>
    </row>
    <row r="10" spans="1:3" ht="37.5" x14ac:dyDescent="0.25">
      <c r="A10" s="41" t="s">
        <v>6</v>
      </c>
      <c r="B10" s="48" t="s">
        <v>305</v>
      </c>
      <c r="C10" s="48"/>
    </row>
    <row r="11" spans="1:3" x14ac:dyDescent="0.25">
      <c r="A11" s="41" t="s">
        <v>127</v>
      </c>
      <c r="B11" s="48" t="s">
        <v>301</v>
      </c>
      <c r="C11" s="48"/>
    </row>
    <row r="12" spans="1:3" ht="25" x14ac:dyDescent="0.25">
      <c r="A12" s="41" t="s">
        <v>128</v>
      </c>
      <c r="B12" s="48" t="s">
        <v>302</v>
      </c>
      <c r="C12" s="48"/>
    </row>
    <row r="13" spans="1:3" x14ac:dyDescent="0.25">
      <c r="A13" s="41" t="s">
        <v>385</v>
      </c>
      <c r="B13" s="48">
        <v>2</v>
      </c>
      <c r="C13" s="48"/>
    </row>
    <row r="14" spans="1:3" x14ac:dyDescent="0.25">
      <c r="A14" s="41" t="s">
        <v>130</v>
      </c>
      <c r="B14" s="48">
        <v>604</v>
      </c>
      <c r="C14" s="48"/>
    </row>
    <row r="15" spans="1:3" x14ac:dyDescent="0.25">
      <c r="A15" s="41" t="s">
        <v>386</v>
      </c>
      <c r="B15" s="48" t="s">
        <v>306</v>
      </c>
      <c r="C15" s="48"/>
    </row>
    <row r="16" spans="1:3" x14ac:dyDescent="0.25">
      <c r="A16" s="41" t="s">
        <v>132</v>
      </c>
      <c r="B16" s="48" t="s">
        <v>307</v>
      </c>
      <c r="C16" s="48"/>
    </row>
    <row r="17" spans="1:3" x14ac:dyDescent="0.25">
      <c r="A17" s="42" t="s">
        <v>387</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388</v>
      </c>
      <c r="B21" s="48" t="s">
        <v>65</v>
      </c>
      <c r="C21" s="48"/>
    </row>
    <row r="23" spans="1:3" x14ac:dyDescent="0.25">
      <c r="A23" s="23" t="str">
        <f>HYPERLINK("#'Factor List'!A1", "Back to Factor List")</f>
        <v>Back to Factor List</v>
      </c>
      <c r="B23" s="23" t="str">
        <f>HYPERLINK("#'Assumptions'!A1", "Assumptions")</f>
        <v>Assumptions</v>
      </c>
    </row>
    <row r="26" spans="1:3" s="59" customFormat="1" ht="52" x14ac:dyDescent="0.25">
      <c r="A26" s="58" t="s">
        <v>389</v>
      </c>
      <c r="B26" s="58" t="s">
        <v>429</v>
      </c>
      <c r="C26" s="58" t="s">
        <v>430</v>
      </c>
    </row>
    <row r="27" spans="1:3" x14ac:dyDescent="0.25">
      <c r="A27" s="44">
        <v>60</v>
      </c>
      <c r="B27" s="45">
        <v>20.32</v>
      </c>
      <c r="C27" s="45">
        <v>20.32</v>
      </c>
    </row>
    <row r="28" spans="1:3" x14ac:dyDescent="0.25">
      <c r="A28" s="44">
        <v>61</v>
      </c>
      <c r="B28" s="45">
        <v>19.7</v>
      </c>
      <c r="C28" s="45">
        <v>19.7</v>
      </c>
    </row>
    <row r="29" spans="1:3" x14ac:dyDescent="0.25">
      <c r="A29" s="44">
        <v>62</v>
      </c>
      <c r="B29" s="45">
        <v>19.079999999999998</v>
      </c>
      <c r="C29" s="45">
        <v>19.079999999999998</v>
      </c>
    </row>
    <row r="30" spans="1:3" x14ac:dyDescent="0.25">
      <c r="A30" s="44">
        <v>63</v>
      </c>
      <c r="B30" s="45">
        <v>18.46</v>
      </c>
      <c r="C30" s="45">
        <v>18.46</v>
      </c>
    </row>
    <row r="31" spans="1:3" x14ac:dyDescent="0.25">
      <c r="A31" s="44">
        <v>64</v>
      </c>
      <c r="B31" s="45">
        <v>17.829999999999998</v>
      </c>
      <c r="C31" s="45">
        <v>17.829999999999998</v>
      </c>
    </row>
    <row r="32" spans="1:3" x14ac:dyDescent="0.25">
      <c r="A32" s="44">
        <v>65</v>
      </c>
      <c r="B32" s="45">
        <v>17.2</v>
      </c>
      <c r="C32" s="45">
        <v>17.2</v>
      </c>
    </row>
    <row r="33" spans="1:3" x14ac:dyDescent="0.25">
      <c r="A33" s="44">
        <v>66</v>
      </c>
      <c r="B33" s="45">
        <v>16.57</v>
      </c>
      <c r="C33" s="45">
        <v>16.57</v>
      </c>
    </row>
    <row r="34" spans="1:3" x14ac:dyDescent="0.25">
      <c r="A34" s="44">
        <v>67</v>
      </c>
      <c r="B34" s="45">
        <v>15.94</v>
      </c>
      <c r="C34" s="45">
        <v>15.94</v>
      </c>
    </row>
    <row r="35" spans="1:3" x14ac:dyDescent="0.25">
      <c r="A35" s="44">
        <v>68</v>
      </c>
      <c r="B35" s="45">
        <v>15.31</v>
      </c>
      <c r="C35" s="45">
        <v>15.31</v>
      </c>
    </row>
    <row r="36" spans="1:3" x14ac:dyDescent="0.25">
      <c r="A36" s="44">
        <v>69</v>
      </c>
      <c r="B36" s="45">
        <v>14.67</v>
      </c>
      <c r="C36" s="45">
        <v>14.67</v>
      </c>
    </row>
    <row r="37" spans="1:3" x14ac:dyDescent="0.25">
      <c r="A37" s="44">
        <v>70</v>
      </c>
      <c r="B37" s="45">
        <v>14.04</v>
      </c>
      <c r="C37" s="45">
        <v>14.04</v>
      </c>
    </row>
    <row r="38" spans="1:3" x14ac:dyDescent="0.25">
      <c r="A38" s="44">
        <v>71</v>
      </c>
      <c r="B38" s="45">
        <v>13.42</v>
      </c>
      <c r="C38" s="45">
        <v>13.42</v>
      </c>
    </row>
    <row r="39" spans="1:3" x14ac:dyDescent="0.25">
      <c r="A39" s="44">
        <v>72</v>
      </c>
      <c r="B39" s="45">
        <v>12.79</v>
      </c>
      <c r="C39" s="45">
        <v>12.79</v>
      </c>
    </row>
    <row r="40" spans="1:3" x14ac:dyDescent="0.25">
      <c r="A40" s="44">
        <v>73</v>
      </c>
      <c r="B40" s="45">
        <v>12.17</v>
      </c>
      <c r="C40" s="45">
        <v>12.17</v>
      </c>
    </row>
    <row r="41" spans="1:3" x14ac:dyDescent="0.25">
      <c r="A41" s="44">
        <v>74</v>
      </c>
      <c r="B41" s="45">
        <v>11.56</v>
      </c>
      <c r="C41" s="45">
        <v>11.56</v>
      </c>
    </row>
  </sheetData>
  <sheetProtection algorithmName="SHA-512" hashValue="ELkjna5UkO48lvmRZH6ED3HwtZrvjIJzMRY+xp2Cb6/SArJQGCthaFQLez9nZ6U+lBSLcbMEW/aWEbhyUHv3GQ==" saltValue="fqRlKLbtOiietEF4QrdCUQ==" spinCount="100000" sheet="1" objects="1" scenarios="1"/>
  <conditionalFormatting sqref="A6:A21">
    <cfRule type="expression" dxfId="275" priority="1" stopIfTrue="1">
      <formula>MOD(ROW(),2)=0</formula>
    </cfRule>
    <cfRule type="expression" dxfId="274" priority="2" stopIfTrue="1">
      <formula>MOD(ROW(),2)&lt;&gt;0</formula>
    </cfRule>
  </conditionalFormatting>
  <conditionalFormatting sqref="B6:C21">
    <cfRule type="expression" dxfId="273" priority="3" stopIfTrue="1">
      <formula>MOD(ROW(),2)=0</formula>
    </cfRule>
    <cfRule type="expression" dxfId="272" priority="4" stopIfTrue="1">
      <formula>MOD(ROW(),2)&lt;&gt;0</formula>
    </cfRule>
  </conditionalFormatting>
  <conditionalFormatting sqref="A26:A41">
    <cfRule type="expression" dxfId="271" priority="5" stopIfTrue="1">
      <formula>MOD(ROW(),2)=0</formula>
    </cfRule>
    <cfRule type="expression" dxfId="270" priority="6" stopIfTrue="1">
      <formula>MOD(ROW(),2)&lt;&gt;0</formula>
    </cfRule>
  </conditionalFormatting>
  <conditionalFormatting sqref="B26:C41">
    <cfRule type="expression" dxfId="269" priority="7" stopIfTrue="1">
      <formula>MOD(ROW(),2)=0</formula>
    </cfRule>
    <cfRule type="expression" dxfId="268"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4425D-AC3D-4833-808B-A3A7C2507965}">
  <sheetPr codeName="Sheet68"/>
  <dimension ref="A1:E73"/>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Fire_W - Consolidated Factor Spreadsheet</v>
      </c>
    </row>
    <row r="3" spans="1:5" s="1" customFormat="1" ht="15.5" x14ac:dyDescent="0.35">
      <c r="A3" s="30" t="s">
        <v>2</v>
      </c>
      <c r="B3" s="3" t="str">
        <f>TABLE_FACTOR_TYPE_1 &amp; " - x-" &amp; TABLE_SERIES_NUMBER_1</f>
        <v>Scheme pays AA - x-605</v>
      </c>
    </row>
    <row r="6" spans="1:5" x14ac:dyDescent="0.25">
      <c r="A6" s="41" t="s">
        <v>382</v>
      </c>
      <c r="B6" s="48" t="s">
        <v>383</v>
      </c>
      <c r="C6" s="48"/>
      <c r="D6" s="48"/>
      <c r="E6" s="48"/>
    </row>
    <row r="7" spans="1:5" x14ac:dyDescent="0.25">
      <c r="A7" s="41" t="s">
        <v>384</v>
      </c>
      <c r="B7" s="48" t="s">
        <v>32</v>
      </c>
      <c r="C7" s="48"/>
      <c r="D7" s="48"/>
      <c r="E7" s="48"/>
    </row>
    <row r="8" spans="1:5" x14ac:dyDescent="0.25">
      <c r="A8" s="41" t="s">
        <v>125</v>
      </c>
      <c r="B8" s="48">
        <v>2007</v>
      </c>
      <c r="C8" s="48"/>
      <c r="D8" s="48"/>
      <c r="E8" s="48"/>
    </row>
    <row r="9" spans="1:5" x14ac:dyDescent="0.25">
      <c r="A9" s="41" t="s">
        <v>126</v>
      </c>
      <c r="B9" s="48" t="s">
        <v>299</v>
      </c>
      <c r="C9" s="48"/>
      <c r="D9" s="48"/>
      <c r="E9" s="48"/>
    </row>
    <row r="10" spans="1:5" x14ac:dyDescent="0.25">
      <c r="A10" s="41" t="s">
        <v>6</v>
      </c>
      <c r="B10" s="48" t="s">
        <v>308</v>
      </c>
      <c r="C10" s="48"/>
      <c r="D10" s="48"/>
      <c r="E10" s="48"/>
    </row>
    <row r="11" spans="1:5" x14ac:dyDescent="0.25">
      <c r="A11" s="41" t="s">
        <v>127</v>
      </c>
      <c r="B11" s="48" t="s">
        <v>301</v>
      </c>
      <c r="C11" s="48"/>
      <c r="D11" s="48"/>
      <c r="E11" s="48"/>
    </row>
    <row r="12" spans="1:5" x14ac:dyDescent="0.25">
      <c r="A12" s="41" t="s">
        <v>128</v>
      </c>
      <c r="B12" s="48" t="s">
        <v>302</v>
      </c>
      <c r="C12" s="48"/>
      <c r="D12" s="48"/>
      <c r="E12" s="48"/>
    </row>
    <row r="13" spans="1:5" x14ac:dyDescent="0.25">
      <c r="A13" s="41" t="s">
        <v>385</v>
      </c>
      <c r="B13" s="48">
        <v>1</v>
      </c>
      <c r="C13" s="48"/>
      <c r="D13" s="48"/>
      <c r="E13" s="48"/>
    </row>
    <row r="14" spans="1:5" x14ac:dyDescent="0.25">
      <c r="A14" s="41" t="s">
        <v>130</v>
      </c>
      <c r="B14" s="48">
        <v>605</v>
      </c>
      <c r="C14" s="48"/>
      <c r="D14" s="48"/>
      <c r="E14" s="48"/>
    </row>
    <row r="15" spans="1:5" x14ac:dyDescent="0.25">
      <c r="A15" s="41" t="s">
        <v>386</v>
      </c>
      <c r="B15" s="48" t="s">
        <v>309</v>
      </c>
      <c r="C15" s="48"/>
      <c r="D15" s="48"/>
      <c r="E15" s="48"/>
    </row>
    <row r="16" spans="1:5" x14ac:dyDescent="0.25">
      <c r="A16" s="41" t="s">
        <v>132</v>
      </c>
      <c r="B16" s="48" t="s">
        <v>304</v>
      </c>
      <c r="C16" s="48"/>
      <c r="D16" s="48"/>
      <c r="E16" s="48"/>
    </row>
    <row r="17" spans="1:5" x14ac:dyDescent="0.25">
      <c r="A17" s="42" t="s">
        <v>387</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388</v>
      </c>
      <c r="B21" s="48" t="s">
        <v>65</v>
      </c>
      <c r="C21" s="48"/>
      <c r="D21" s="48"/>
      <c r="E21" s="48"/>
    </row>
    <row r="23" spans="1:5" x14ac:dyDescent="0.25">
      <c r="A23" s="23" t="str">
        <f>HYPERLINK("#'Factor List'!A1", "Back to Factor List")</f>
        <v>Back to Factor List</v>
      </c>
      <c r="B23" s="23" t="str">
        <f>HYPERLINK("#'Assumptions'!A1", "Assumptions")</f>
        <v>Assumptions</v>
      </c>
    </row>
    <row r="26" spans="1:5" s="59" customFormat="1" ht="39" x14ac:dyDescent="0.25">
      <c r="A26" s="58" t="s">
        <v>389</v>
      </c>
      <c r="B26" s="58" t="s">
        <v>431</v>
      </c>
      <c r="C26" s="58" t="s">
        <v>432</v>
      </c>
      <c r="D26" s="58" t="s">
        <v>433</v>
      </c>
      <c r="E26" s="58" t="s">
        <v>434</v>
      </c>
    </row>
    <row r="27" spans="1:5" x14ac:dyDescent="0.25">
      <c r="A27" s="44">
        <v>18</v>
      </c>
      <c r="B27" s="45">
        <v>8.64</v>
      </c>
      <c r="C27" s="45">
        <v>8.64</v>
      </c>
      <c r="D27" s="45">
        <v>10.88</v>
      </c>
      <c r="E27" s="45">
        <v>10.88</v>
      </c>
    </row>
    <row r="28" spans="1:5" x14ac:dyDescent="0.25">
      <c r="A28" s="44">
        <v>19</v>
      </c>
      <c r="B28" s="45">
        <v>8.76</v>
      </c>
      <c r="C28" s="45">
        <v>8.76</v>
      </c>
      <c r="D28" s="45">
        <v>11.04</v>
      </c>
      <c r="E28" s="45">
        <v>11.04</v>
      </c>
    </row>
    <row r="29" spans="1:5" x14ac:dyDescent="0.25">
      <c r="A29" s="44">
        <v>20</v>
      </c>
      <c r="B29" s="45">
        <v>8.8800000000000008</v>
      </c>
      <c r="C29" s="45">
        <v>8.8800000000000008</v>
      </c>
      <c r="D29" s="45">
        <v>11.2</v>
      </c>
      <c r="E29" s="45">
        <v>11.2</v>
      </c>
    </row>
    <row r="30" spans="1:5" x14ac:dyDescent="0.25">
      <c r="A30" s="44">
        <v>21</v>
      </c>
      <c r="B30" s="45">
        <v>9</v>
      </c>
      <c r="C30" s="45">
        <v>9</v>
      </c>
      <c r="D30" s="45">
        <v>11.36</v>
      </c>
      <c r="E30" s="45">
        <v>11.36</v>
      </c>
    </row>
    <row r="31" spans="1:5" x14ac:dyDescent="0.25">
      <c r="A31" s="44">
        <v>22</v>
      </c>
      <c r="B31" s="45">
        <v>9.1300000000000008</v>
      </c>
      <c r="C31" s="45">
        <v>9.1300000000000008</v>
      </c>
      <c r="D31" s="45">
        <v>11.53</v>
      </c>
      <c r="E31" s="45">
        <v>11.53</v>
      </c>
    </row>
    <row r="32" spans="1:5" x14ac:dyDescent="0.25">
      <c r="A32" s="44">
        <v>23</v>
      </c>
      <c r="B32" s="45">
        <v>9.25</v>
      </c>
      <c r="C32" s="45">
        <v>9.25</v>
      </c>
      <c r="D32" s="45">
        <v>11.69</v>
      </c>
      <c r="E32" s="45">
        <v>11.69</v>
      </c>
    </row>
    <row r="33" spans="1:5" x14ac:dyDescent="0.25">
      <c r="A33" s="44">
        <v>24</v>
      </c>
      <c r="B33" s="45">
        <v>9.3800000000000008</v>
      </c>
      <c r="C33" s="45">
        <v>9.3800000000000008</v>
      </c>
      <c r="D33" s="45">
        <v>11.86</v>
      </c>
      <c r="E33" s="45">
        <v>11.86</v>
      </c>
    </row>
    <row r="34" spans="1:5" x14ac:dyDescent="0.25">
      <c r="A34" s="44">
        <v>25</v>
      </c>
      <c r="B34" s="45">
        <v>9.51</v>
      </c>
      <c r="C34" s="45">
        <v>9.51</v>
      </c>
      <c r="D34" s="45">
        <v>12.04</v>
      </c>
      <c r="E34" s="45">
        <v>12.04</v>
      </c>
    </row>
    <row r="35" spans="1:5" x14ac:dyDescent="0.25">
      <c r="A35" s="44">
        <v>26</v>
      </c>
      <c r="B35" s="45">
        <v>9.65</v>
      </c>
      <c r="C35" s="45">
        <v>9.65</v>
      </c>
      <c r="D35" s="45">
        <v>12.21</v>
      </c>
      <c r="E35" s="45">
        <v>12.21</v>
      </c>
    </row>
    <row r="36" spans="1:5" x14ac:dyDescent="0.25">
      <c r="A36" s="44">
        <v>27</v>
      </c>
      <c r="B36" s="45">
        <v>9.7799999999999994</v>
      </c>
      <c r="C36" s="45">
        <v>9.7799999999999994</v>
      </c>
      <c r="D36" s="45">
        <v>12.39</v>
      </c>
      <c r="E36" s="45">
        <v>12.39</v>
      </c>
    </row>
    <row r="37" spans="1:5" x14ac:dyDescent="0.25">
      <c r="A37" s="44">
        <v>28</v>
      </c>
      <c r="B37" s="45">
        <v>9.92</v>
      </c>
      <c r="C37" s="45">
        <v>9.92</v>
      </c>
      <c r="D37" s="45">
        <v>12.57</v>
      </c>
      <c r="E37" s="45">
        <v>12.57</v>
      </c>
    </row>
    <row r="38" spans="1:5" x14ac:dyDescent="0.25">
      <c r="A38" s="44">
        <v>29</v>
      </c>
      <c r="B38" s="45">
        <v>10.050000000000001</v>
      </c>
      <c r="C38" s="45">
        <v>10.050000000000001</v>
      </c>
      <c r="D38" s="45">
        <v>12.75</v>
      </c>
      <c r="E38" s="45">
        <v>12.75</v>
      </c>
    </row>
    <row r="39" spans="1:5" x14ac:dyDescent="0.25">
      <c r="A39" s="44">
        <v>30</v>
      </c>
      <c r="B39" s="45">
        <v>10.199999999999999</v>
      </c>
      <c r="C39" s="45">
        <v>10.199999999999999</v>
      </c>
      <c r="D39" s="45">
        <v>12.94</v>
      </c>
      <c r="E39" s="45">
        <v>12.94</v>
      </c>
    </row>
    <row r="40" spans="1:5" x14ac:dyDescent="0.25">
      <c r="A40" s="44">
        <v>31</v>
      </c>
      <c r="B40" s="45">
        <v>10.34</v>
      </c>
      <c r="C40" s="45">
        <v>10.34</v>
      </c>
      <c r="D40" s="45">
        <v>13.13</v>
      </c>
      <c r="E40" s="45">
        <v>13.13</v>
      </c>
    </row>
    <row r="41" spans="1:5" x14ac:dyDescent="0.25">
      <c r="A41" s="44">
        <v>32</v>
      </c>
      <c r="B41" s="45">
        <v>10.49</v>
      </c>
      <c r="C41" s="45">
        <v>10.49</v>
      </c>
      <c r="D41" s="45">
        <v>13.32</v>
      </c>
      <c r="E41" s="45">
        <v>13.32</v>
      </c>
    </row>
    <row r="42" spans="1:5" x14ac:dyDescent="0.25">
      <c r="A42" s="44">
        <v>33</v>
      </c>
      <c r="B42" s="45">
        <v>10.63</v>
      </c>
      <c r="C42" s="45">
        <v>10.63</v>
      </c>
      <c r="D42" s="45">
        <v>13.52</v>
      </c>
      <c r="E42" s="45">
        <v>13.52</v>
      </c>
    </row>
    <row r="43" spans="1:5" x14ac:dyDescent="0.25">
      <c r="A43" s="44">
        <v>34</v>
      </c>
      <c r="B43" s="45">
        <v>10.78</v>
      </c>
      <c r="C43" s="45">
        <v>10.78</v>
      </c>
      <c r="D43" s="45">
        <v>13.72</v>
      </c>
      <c r="E43" s="45">
        <v>13.72</v>
      </c>
    </row>
    <row r="44" spans="1:5" x14ac:dyDescent="0.25">
      <c r="A44" s="44">
        <v>35</v>
      </c>
      <c r="B44" s="45">
        <v>10.94</v>
      </c>
      <c r="C44" s="45">
        <v>10.94</v>
      </c>
      <c r="D44" s="45">
        <v>13.92</v>
      </c>
      <c r="E44" s="45">
        <v>13.92</v>
      </c>
    </row>
    <row r="45" spans="1:5" x14ac:dyDescent="0.25">
      <c r="A45" s="44">
        <v>36</v>
      </c>
      <c r="B45" s="45">
        <v>11.09</v>
      </c>
      <c r="C45" s="45">
        <v>11.09</v>
      </c>
      <c r="D45" s="45">
        <v>14.13</v>
      </c>
      <c r="E45" s="45">
        <v>14.13</v>
      </c>
    </row>
    <row r="46" spans="1:5" x14ac:dyDescent="0.25">
      <c r="A46" s="44">
        <v>37</v>
      </c>
      <c r="B46" s="45">
        <v>11.25</v>
      </c>
      <c r="C46" s="45">
        <v>11.25</v>
      </c>
      <c r="D46" s="45">
        <v>14.34</v>
      </c>
      <c r="E46" s="45">
        <v>14.34</v>
      </c>
    </row>
    <row r="47" spans="1:5" x14ac:dyDescent="0.25">
      <c r="A47" s="44">
        <v>38</v>
      </c>
      <c r="B47" s="45">
        <v>11.42</v>
      </c>
      <c r="C47" s="45">
        <v>11.42</v>
      </c>
      <c r="D47" s="45">
        <v>14.56</v>
      </c>
      <c r="E47" s="45">
        <v>14.56</v>
      </c>
    </row>
    <row r="48" spans="1:5" x14ac:dyDescent="0.25">
      <c r="A48" s="44">
        <v>39</v>
      </c>
      <c r="B48" s="45">
        <v>11.58</v>
      </c>
      <c r="C48" s="45">
        <v>11.58</v>
      </c>
      <c r="D48" s="45">
        <v>14.78</v>
      </c>
      <c r="E48" s="45">
        <v>14.78</v>
      </c>
    </row>
    <row r="49" spans="1:5" x14ac:dyDescent="0.25">
      <c r="A49" s="44">
        <v>40</v>
      </c>
      <c r="B49" s="45">
        <v>11.75</v>
      </c>
      <c r="C49" s="45">
        <v>11.75</v>
      </c>
      <c r="D49" s="45">
        <v>15</v>
      </c>
      <c r="E49" s="45">
        <v>15</v>
      </c>
    </row>
    <row r="50" spans="1:5" x14ac:dyDescent="0.25">
      <c r="A50" s="44">
        <v>41</v>
      </c>
      <c r="B50" s="45">
        <v>11.92</v>
      </c>
      <c r="C50" s="45">
        <v>11.92</v>
      </c>
      <c r="D50" s="45">
        <v>15.23</v>
      </c>
      <c r="E50" s="45">
        <v>15.23</v>
      </c>
    </row>
    <row r="51" spans="1:5" x14ac:dyDescent="0.25">
      <c r="A51" s="44">
        <v>42</v>
      </c>
      <c r="B51" s="45">
        <v>12.09</v>
      </c>
      <c r="C51" s="45">
        <v>12.09</v>
      </c>
      <c r="D51" s="45">
        <v>15.47</v>
      </c>
      <c r="E51" s="45">
        <v>15.47</v>
      </c>
    </row>
    <row r="52" spans="1:5" x14ac:dyDescent="0.25">
      <c r="A52" s="44">
        <v>43</v>
      </c>
      <c r="B52" s="45">
        <v>12.27</v>
      </c>
      <c r="C52" s="45">
        <v>12.27</v>
      </c>
      <c r="D52" s="45">
        <v>15.71</v>
      </c>
      <c r="E52" s="45">
        <v>15.71</v>
      </c>
    </row>
    <row r="53" spans="1:5" x14ac:dyDescent="0.25">
      <c r="A53" s="44">
        <v>44</v>
      </c>
      <c r="B53" s="45">
        <v>12.46</v>
      </c>
      <c r="C53" s="45">
        <v>12.46</v>
      </c>
      <c r="D53" s="45">
        <v>15.95</v>
      </c>
      <c r="E53" s="45">
        <v>15.95</v>
      </c>
    </row>
    <row r="54" spans="1:5" x14ac:dyDescent="0.25">
      <c r="A54" s="44">
        <v>45</v>
      </c>
      <c r="B54" s="45">
        <v>12.64</v>
      </c>
      <c r="C54" s="45">
        <v>12.64</v>
      </c>
      <c r="D54" s="45">
        <v>16.2</v>
      </c>
      <c r="E54" s="45">
        <v>16.2</v>
      </c>
    </row>
    <row r="55" spans="1:5" x14ac:dyDescent="0.25">
      <c r="A55" s="44">
        <v>46</v>
      </c>
      <c r="B55" s="45">
        <v>12.83</v>
      </c>
      <c r="C55" s="45">
        <v>12.83</v>
      </c>
      <c r="D55" s="45">
        <v>16.46</v>
      </c>
      <c r="E55" s="45">
        <v>16.46</v>
      </c>
    </row>
    <row r="56" spans="1:5" x14ac:dyDescent="0.25">
      <c r="A56" s="44">
        <v>47</v>
      </c>
      <c r="B56" s="45">
        <v>13.03</v>
      </c>
      <c r="C56" s="45">
        <v>13.03</v>
      </c>
      <c r="D56" s="45">
        <v>16.72</v>
      </c>
      <c r="E56" s="45">
        <v>16.72</v>
      </c>
    </row>
    <row r="57" spans="1:5" x14ac:dyDescent="0.25">
      <c r="A57" s="44">
        <v>48</v>
      </c>
      <c r="B57" s="45">
        <v>13.23</v>
      </c>
      <c r="C57" s="45">
        <v>13.23</v>
      </c>
      <c r="D57" s="45">
        <v>16.989999999999998</v>
      </c>
      <c r="E57" s="45">
        <v>16.989999999999998</v>
      </c>
    </row>
    <row r="58" spans="1:5" x14ac:dyDescent="0.25">
      <c r="A58" s="44">
        <v>49</v>
      </c>
      <c r="B58" s="45">
        <v>13.44</v>
      </c>
      <c r="C58" s="45">
        <v>13.44</v>
      </c>
      <c r="D58" s="45">
        <v>17.260000000000002</v>
      </c>
      <c r="E58" s="45">
        <v>17.260000000000002</v>
      </c>
    </row>
    <row r="59" spans="1:5" x14ac:dyDescent="0.25">
      <c r="A59" s="44">
        <v>50</v>
      </c>
      <c r="B59" s="45">
        <v>13.65</v>
      </c>
      <c r="C59" s="45">
        <v>13.65</v>
      </c>
      <c r="D59" s="45">
        <v>17.55</v>
      </c>
      <c r="E59" s="45">
        <v>17.55</v>
      </c>
    </row>
    <row r="60" spans="1:5" x14ac:dyDescent="0.25">
      <c r="A60" s="44">
        <v>51</v>
      </c>
      <c r="B60" s="45">
        <v>13.86</v>
      </c>
      <c r="C60" s="45">
        <v>13.86</v>
      </c>
      <c r="D60" s="45">
        <v>17.84</v>
      </c>
      <c r="E60" s="45">
        <v>17.84</v>
      </c>
    </row>
    <row r="61" spans="1:5" x14ac:dyDescent="0.25">
      <c r="A61" s="44">
        <v>52</v>
      </c>
      <c r="B61" s="45">
        <v>14.08</v>
      </c>
      <c r="C61" s="45">
        <v>14.08</v>
      </c>
      <c r="D61" s="45">
        <v>18.14</v>
      </c>
      <c r="E61" s="45">
        <v>18.14</v>
      </c>
    </row>
    <row r="62" spans="1:5" x14ac:dyDescent="0.25">
      <c r="A62" s="44">
        <v>53</v>
      </c>
      <c r="B62" s="45">
        <v>14.31</v>
      </c>
      <c r="C62" s="45">
        <v>14.31</v>
      </c>
      <c r="D62" s="45">
        <v>18.440000000000001</v>
      </c>
      <c r="E62" s="45">
        <v>18.440000000000001</v>
      </c>
    </row>
    <row r="63" spans="1:5" x14ac:dyDescent="0.25">
      <c r="A63" s="44">
        <v>54</v>
      </c>
      <c r="B63" s="45">
        <v>14.55</v>
      </c>
      <c r="C63" s="45">
        <v>14.55</v>
      </c>
      <c r="D63" s="45">
        <v>18.760000000000002</v>
      </c>
      <c r="E63" s="45">
        <v>18.760000000000002</v>
      </c>
    </row>
    <row r="64" spans="1:5" x14ac:dyDescent="0.25">
      <c r="A64" s="44">
        <v>55</v>
      </c>
      <c r="B64" s="45">
        <v>14.79</v>
      </c>
      <c r="C64" s="45">
        <v>14.79</v>
      </c>
      <c r="D64" s="45">
        <v>19.079999999999998</v>
      </c>
      <c r="E64" s="45">
        <v>19.079999999999998</v>
      </c>
    </row>
    <row r="65" spans="1:5" x14ac:dyDescent="0.25">
      <c r="A65" s="44">
        <v>56</v>
      </c>
      <c r="B65" s="45">
        <v>15.04</v>
      </c>
      <c r="C65" s="45">
        <v>15.04</v>
      </c>
      <c r="D65" s="45">
        <v>19.420000000000002</v>
      </c>
      <c r="E65" s="45">
        <v>19.420000000000002</v>
      </c>
    </row>
    <row r="66" spans="1:5" x14ac:dyDescent="0.25">
      <c r="A66" s="44">
        <v>57</v>
      </c>
      <c r="B66" s="45">
        <v>15.3</v>
      </c>
      <c r="C66" s="45">
        <v>15.3</v>
      </c>
      <c r="D66" s="45">
        <v>19.77</v>
      </c>
      <c r="E66" s="45">
        <v>19.77</v>
      </c>
    </row>
    <row r="67" spans="1:5" x14ac:dyDescent="0.25">
      <c r="A67" s="44">
        <v>58</v>
      </c>
      <c r="B67" s="45">
        <v>15.56</v>
      </c>
      <c r="C67" s="45">
        <v>15.56</v>
      </c>
      <c r="D67" s="45">
        <v>20.13</v>
      </c>
      <c r="E67" s="45">
        <v>20.13</v>
      </c>
    </row>
    <row r="68" spans="1:5" x14ac:dyDescent="0.25">
      <c r="A68" s="44">
        <v>59</v>
      </c>
      <c r="B68" s="45">
        <v>15.84</v>
      </c>
      <c r="C68" s="45">
        <v>15.84</v>
      </c>
      <c r="D68" s="45">
        <v>20.5</v>
      </c>
      <c r="E68" s="45">
        <v>20.5</v>
      </c>
    </row>
    <row r="69" spans="1:5" x14ac:dyDescent="0.25">
      <c r="A69" s="44">
        <v>60</v>
      </c>
      <c r="B69" s="45">
        <v>16.13</v>
      </c>
      <c r="C69" s="45">
        <v>16.13</v>
      </c>
      <c r="D69" s="45"/>
      <c r="E69" s="45"/>
    </row>
    <row r="70" spans="1:5" x14ac:dyDescent="0.25">
      <c r="A70" s="44">
        <v>61</v>
      </c>
      <c r="B70" s="45">
        <v>16.43</v>
      </c>
      <c r="C70" s="45">
        <v>16.43</v>
      </c>
      <c r="D70" s="45"/>
      <c r="E70" s="45"/>
    </row>
    <row r="71" spans="1:5" x14ac:dyDescent="0.25">
      <c r="A71" s="44">
        <v>62</v>
      </c>
      <c r="B71" s="45">
        <v>16.75</v>
      </c>
      <c r="C71" s="45">
        <v>16.75</v>
      </c>
      <c r="D71" s="45"/>
      <c r="E71" s="45"/>
    </row>
    <row r="72" spans="1:5" x14ac:dyDescent="0.25">
      <c r="A72" s="44">
        <v>63</v>
      </c>
      <c r="B72" s="45">
        <v>17.079999999999998</v>
      </c>
      <c r="C72" s="45">
        <v>17.079999999999998</v>
      </c>
      <c r="D72" s="45"/>
      <c r="E72" s="45"/>
    </row>
    <row r="73" spans="1:5" x14ac:dyDescent="0.25">
      <c r="A73" s="44">
        <v>64</v>
      </c>
      <c r="B73" s="45">
        <v>17.43</v>
      </c>
      <c r="C73" s="45">
        <v>17.43</v>
      </c>
      <c r="D73" s="45"/>
      <c r="E73" s="45"/>
    </row>
  </sheetData>
  <sheetProtection algorithmName="SHA-512" hashValue="rQrqUbKoqOVkLEwv9/PlZPQl2Q99hKTrSZFe8mV7t8SPrfKk7b7eTnYdCEnHON9JYvjaKr5afU3GM4dGdRPw0w==" saltValue="Ed7Fjw8xZrdaMD1L9SyhBA==" spinCount="100000" sheet="1" objects="1" scenarios="1"/>
  <conditionalFormatting sqref="A6:A21">
    <cfRule type="expression" dxfId="265" priority="1" stopIfTrue="1">
      <formula>MOD(ROW(),2)=0</formula>
    </cfRule>
    <cfRule type="expression" dxfId="264" priority="2" stopIfTrue="1">
      <formula>MOD(ROW(),2)&lt;&gt;0</formula>
    </cfRule>
  </conditionalFormatting>
  <conditionalFormatting sqref="B6:E21">
    <cfRule type="expression" dxfId="263" priority="3" stopIfTrue="1">
      <formula>MOD(ROW(),2)=0</formula>
    </cfRule>
    <cfRule type="expression" dxfId="262" priority="4" stopIfTrue="1">
      <formula>MOD(ROW(),2)&lt;&gt;0</formula>
    </cfRule>
  </conditionalFormatting>
  <conditionalFormatting sqref="A26:A73">
    <cfRule type="expression" dxfId="261" priority="5" stopIfTrue="1">
      <formula>MOD(ROW(),2)=0</formula>
    </cfRule>
    <cfRule type="expression" dxfId="260" priority="6" stopIfTrue="1">
      <formula>MOD(ROW(),2)&lt;&gt;0</formula>
    </cfRule>
  </conditionalFormatting>
  <conditionalFormatting sqref="B26:E73">
    <cfRule type="expression" dxfId="259" priority="7" stopIfTrue="1">
      <formula>MOD(ROW(),2)=0</formula>
    </cfRule>
    <cfRule type="expression" dxfId="258"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FAB0A-6F2C-4F04-9557-8A0F78244747}">
  <sheetPr codeName="Sheet69"/>
  <dimension ref="A1:E41"/>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Fire_W - Consolidated Factor Spreadsheet</v>
      </c>
    </row>
    <row r="3" spans="1:5" s="1" customFormat="1" ht="15.5" x14ac:dyDescent="0.35">
      <c r="A3" s="30" t="s">
        <v>2</v>
      </c>
      <c r="B3" s="3" t="str">
        <f>TABLE_FACTOR_TYPE_1 &amp; " - x-" &amp; TABLE_SERIES_NUMBER_1</f>
        <v>Scheme pays AA - x-606</v>
      </c>
    </row>
    <row r="6" spans="1:5" x14ac:dyDescent="0.25">
      <c r="A6" s="41" t="s">
        <v>382</v>
      </c>
      <c r="B6" s="48" t="s">
        <v>383</v>
      </c>
      <c r="C6" s="48"/>
      <c r="D6" s="48"/>
      <c r="E6" s="48"/>
    </row>
    <row r="7" spans="1:5" x14ac:dyDescent="0.25">
      <c r="A7" s="41" t="s">
        <v>384</v>
      </c>
      <c r="B7" s="48" t="s">
        <v>32</v>
      </c>
      <c r="C7" s="48"/>
      <c r="D7" s="48"/>
      <c r="E7" s="48"/>
    </row>
    <row r="8" spans="1:5" x14ac:dyDescent="0.25">
      <c r="A8" s="41" t="s">
        <v>125</v>
      </c>
      <c r="B8" s="48">
        <v>2007</v>
      </c>
      <c r="C8" s="48"/>
      <c r="D8" s="48"/>
      <c r="E8" s="48"/>
    </row>
    <row r="9" spans="1:5" x14ac:dyDescent="0.25">
      <c r="A9" s="41" t="s">
        <v>126</v>
      </c>
      <c r="B9" s="48" t="s">
        <v>299</v>
      </c>
      <c r="C9" s="48"/>
      <c r="D9" s="48"/>
      <c r="E9" s="48"/>
    </row>
    <row r="10" spans="1:5" ht="25" x14ac:dyDescent="0.25">
      <c r="A10" s="41" t="s">
        <v>6</v>
      </c>
      <c r="B10" s="48" t="s">
        <v>310</v>
      </c>
      <c r="C10" s="48"/>
      <c r="D10" s="48"/>
      <c r="E10" s="48"/>
    </row>
    <row r="11" spans="1:5" x14ac:dyDescent="0.25">
      <c r="A11" s="41" t="s">
        <v>127</v>
      </c>
      <c r="B11" s="48" t="s">
        <v>301</v>
      </c>
      <c r="C11" s="48"/>
      <c r="D11" s="48"/>
      <c r="E11" s="48"/>
    </row>
    <row r="12" spans="1:5" x14ac:dyDescent="0.25">
      <c r="A12" s="41" t="s">
        <v>128</v>
      </c>
      <c r="B12" s="48" t="s">
        <v>302</v>
      </c>
      <c r="C12" s="48"/>
      <c r="D12" s="48"/>
      <c r="E12" s="48"/>
    </row>
    <row r="13" spans="1:5" x14ac:dyDescent="0.25">
      <c r="A13" s="41" t="s">
        <v>385</v>
      </c>
      <c r="B13" s="48">
        <v>1</v>
      </c>
      <c r="C13" s="48"/>
      <c r="D13" s="48"/>
      <c r="E13" s="48"/>
    </row>
    <row r="14" spans="1:5" x14ac:dyDescent="0.25">
      <c r="A14" s="41" t="s">
        <v>130</v>
      </c>
      <c r="B14" s="48">
        <v>606</v>
      </c>
      <c r="C14" s="48"/>
      <c r="D14" s="48"/>
      <c r="E14" s="48"/>
    </row>
    <row r="15" spans="1:5" x14ac:dyDescent="0.25">
      <c r="A15" s="41" t="s">
        <v>386</v>
      </c>
      <c r="B15" s="48" t="s">
        <v>311</v>
      </c>
      <c r="C15" s="48"/>
      <c r="D15" s="48"/>
      <c r="E15" s="48"/>
    </row>
    <row r="16" spans="1:5" x14ac:dyDescent="0.25">
      <c r="A16" s="41" t="s">
        <v>132</v>
      </c>
      <c r="B16" s="48" t="s">
        <v>307</v>
      </c>
      <c r="C16" s="48"/>
      <c r="D16" s="48"/>
      <c r="E16" s="48"/>
    </row>
    <row r="17" spans="1:5" x14ac:dyDescent="0.25">
      <c r="A17" s="42" t="s">
        <v>387</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388</v>
      </c>
      <c r="B21" s="48" t="s">
        <v>65</v>
      </c>
      <c r="C21" s="48"/>
      <c r="D21" s="48"/>
      <c r="E21" s="48"/>
    </row>
    <row r="23" spans="1:5" x14ac:dyDescent="0.25">
      <c r="A23" s="23" t="str">
        <f>HYPERLINK("#'Factor List'!A1", "Back to Factor List")</f>
        <v>Back to Factor List</v>
      </c>
      <c r="B23" s="23" t="str">
        <f>HYPERLINK("#'Assumptions'!A1", "Assumptions")</f>
        <v>Assumptions</v>
      </c>
    </row>
    <row r="26" spans="1:5" s="59" customFormat="1" ht="39" x14ac:dyDescent="0.25">
      <c r="A26" s="58" t="s">
        <v>389</v>
      </c>
      <c r="B26" s="58" t="s">
        <v>435</v>
      </c>
      <c r="C26" s="58" t="s">
        <v>436</v>
      </c>
      <c r="D26" s="58" t="s">
        <v>437</v>
      </c>
      <c r="E26" s="58" t="s">
        <v>438</v>
      </c>
    </row>
    <row r="27" spans="1:5" x14ac:dyDescent="0.25">
      <c r="A27" s="44">
        <v>60</v>
      </c>
      <c r="B27" s="45"/>
      <c r="C27" s="45"/>
      <c r="D27" s="45">
        <v>20.37</v>
      </c>
      <c r="E27" s="45">
        <v>20.37</v>
      </c>
    </row>
    <row r="28" spans="1:5" x14ac:dyDescent="0.25">
      <c r="A28" s="44">
        <v>61</v>
      </c>
      <c r="B28" s="45"/>
      <c r="C28" s="45"/>
      <c r="D28" s="45">
        <v>19.739999999999998</v>
      </c>
      <c r="E28" s="45">
        <v>19.739999999999998</v>
      </c>
    </row>
    <row r="29" spans="1:5" x14ac:dyDescent="0.25">
      <c r="A29" s="44">
        <v>62</v>
      </c>
      <c r="B29" s="45"/>
      <c r="C29" s="45"/>
      <c r="D29" s="45">
        <v>19.100000000000001</v>
      </c>
      <c r="E29" s="45">
        <v>19.100000000000001</v>
      </c>
    </row>
    <row r="30" spans="1:5" x14ac:dyDescent="0.25">
      <c r="A30" s="44">
        <v>63</v>
      </c>
      <c r="B30" s="45"/>
      <c r="C30" s="45"/>
      <c r="D30" s="45">
        <v>18.46</v>
      </c>
      <c r="E30" s="45">
        <v>18.46</v>
      </c>
    </row>
    <row r="31" spans="1:5" x14ac:dyDescent="0.25">
      <c r="A31" s="44">
        <v>64</v>
      </c>
      <c r="B31" s="45"/>
      <c r="C31" s="45"/>
      <c r="D31" s="45">
        <v>17.829999999999998</v>
      </c>
      <c r="E31" s="45">
        <v>17.829999999999998</v>
      </c>
    </row>
    <row r="32" spans="1:5" x14ac:dyDescent="0.25">
      <c r="A32" s="44">
        <v>65</v>
      </c>
      <c r="B32" s="45">
        <v>17.29</v>
      </c>
      <c r="C32" s="45">
        <v>17.29</v>
      </c>
      <c r="D32" s="45">
        <v>17.2</v>
      </c>
      <c r="E32" s="45">
        <v>17.2</v>
      </c>
    </row>
    <row r="33" spans="1:5" x14ac:dyDescent="0.25">
      <c r="A33" s="44">
        <v>66</v>
      </c>
      <c r="B33" s="45">
        <v>16.63</v>
      </c>
      <c r="C33" s="45">
        <v>16.63</v>
      </c>
      <c r="D33" s="45">
        <v>16.57</v>
      </c>
      <c r="E33" s="45">
        <v>16.57</v>
      </c>
    </row>
    <row r="34" spans="1:5" x14ac:dyDescent="0.25">
      <c r="A34" s="44">
        <v>67</v>
      </c>
      <c r="B34" s="45">
        <v>15.97</v>
      </c>
      <c r="C34" s="45">
        <v>15.97</v>
      </c>
      <c r="D34" s="45">
        <v>15.94</v>
      </c>
      <c r="E34" s="45">
        <v>15.94</v>
      </c>
    </row>
    <row r="35" spans="1:5" x14ac:dyDescent="0.25">
      <c r="A35" s="44">
        <v>68</v>
      </c>
      <c r="B35" s="45">
        <v>15.32</v>
      </c>
      <c r="C35" s="45">
        <v>15.32</v>
      </c>
      <c r="D35" s="45">
        <v>15.31</v>
      </c>
      <c r="E35" s="45">
        <v>15.31</v>
      </c>
    </row>
    <row r="36" spans="1:5" x14ac:dyDescent="0.25">
      <c r="A36" s="44">
        <v>69</v>
      </c>
      <c r="B36" s="45">
        <v>14.68</v>
      </c>
      <c r="C36" s="45">
        <v>14.68</v>
      </c>
      <c r="D36" s="45">
        <v>14.67</v>
      </c>
      <c r="E36" s="45">
        <v>14.67</v>
      </c>
    </row>
    <row r="37" spans="1:5" x14ac:dyDescent="0.25">
      <c r="A37" s="44">
        <v>70</v>
      </c>
      <c r="B37" s="45">
        <v>14.04</v>
      </c>
      <c r="C37" s="45">
        <v>14.04</v>
      </c>
      <c r="D37" s="45">
        <v>14.04</v>
      </c>
      <c r="E37" s="45">
        <v>14.04</v>
      </c>
    </row>
    <row r="38" spans="1:5" x14ac:dyDescent="0.25">
      <c r="A38" s="44">
        <v>71</v>
      </c>
      <c r="B38" s="45">
        <v>13.42</v>
      </c>
      <c r="C38" s="45">
        <v>13.42</v>
      </c>
      <c r="D38" s="45">
        <v>13.42</v>
      </c>
      <c r="E38" s="45">
        <v>13.42</v>
      </c>
    </row>
    <row r="39" spans="1:5" x14ac:dyDescent="0.25">
      <c r="A39" s="44">
        <v>72</v>
      </c>
      <c r="B39" s="45">
        <v>12.79</v>
      </c>
      <c r="C39" s="45">
        <v>12.79</v>
      </c>
      <c r="D39" s="45">
        <v>12.79</v>
      </c>
      <c r="E39" s="45">
        <v>12.79</v>
      </c>
    </row>
    <row r="40" spans="1:5" x14ac:dyDescent="0.25">
      <c r="A40" s="44">
        <v>73</v>
      </c>
      <c r="B40" s="45">
        <v>12.17</v>
      </c>
      <c r="C40" s="45">
        <v>12.17</v>
      </c>
      <c r="D40" s="45">
        <v>12.17</v>
      </c>
      <c r="E40" s="45">
        <v>12.17</v>
      </c>
    </row>
    <row r="41" spans="1:5" x14ac:dyDescent="0.25">
      <c r="A41" s="44">
        <v>74</v>
      </c>
      <c r="B41" s="45">
        <v>11.56</v>
      </c>
      <c r="C41" s="45">
        <v>11.56</v>
      </c>
      <c r="D41" s="45">
        <v>11.56</v>
      </c>
      <c r="E41" s="45">
        <v>11.56</v>
      </c>
    </row>
  </sheetData>
  <sheetProtection algorithmName="SHA-512" hashValue="7FUmKp2w82ux1I3n7qusg2M9ELuliO4UOsipBmtWA/4juZNDaRFPC0XDfzc71hfjLeUlYUJbpEk1aAE2f1LBOg==" saltValue="E61VuIfebzIOEnbAYkm++A==" spinCount="100000" sheet="1" objects="1" scenarios="1"/>
  <conditionalFormatting sqref="A6:A21">
    <cfRule type="expression" dxfId="255" priority="1" stopIfTrue="1">
      <formula>MOD(ROW(),2)=0</formula>
    </cfRule>
    <cfRule type="expression" dxfId="254" priority="2" stopIfTrue="1">
      <formula>MOD(ROW(),2)&lt;&gt;0</formula>
    </cfRule>
  </conditionalFormatting>
  <conditionalFormatting sqref="B6:E21">
    <cfRule type="expression" dxfId="253" priority="3" stopIfTrue="1">
      <formula>MOD(ROW(),2)=0</formula>
    </cfRule>
    <cfRule type="expression" dxfId="252" priority="4" stopIfTrue="1">
      <formula>MOD(ROW(),2)&lt;&gt;0</formula>
    </cfRule>
  </conditionalFormatting>
  <conditionalFormatting sqref="A26:A41">
    <cfRule type="expression" dxfId="251" priority="5" stopIfTrue="1">
      <formula>MOD(ROW(),2)=0</formula>
    </cfRule>
    <cfRule type="expression" dxfId="250" priority="6" stopIfTrue="1">
      <formula>MOD(ROW(),2)&lt;&gt;0</formula>
    </cfRule>
  </conditionalFormatting>
  <conditionalFormatting sqref="B26:E41">
    <cfRule type="expression" dxfId="249" priority="7" stopIfTrue="1">
      <formula>MOD(ROW(),2)=0</formula>
    </cfRule>
    <cfRule type="expression" dxfId="248"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22BE3-5EFA-4AD8-9116-258C90AD4DB6}">
  <sheetPr codeName="Sheet70"/>
  <dimension ref="A1:E76"/>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Fire_W - Consolidated Factor Spreadsheet</v>
      </c>
    </row>
    <row r="3" spans="1:5" s="1" customFormat="1" ht="15.5" x14ac:dyDescent="0.35">
      <c r="A3" s="30" t="s">
        <v>2</v>
      </c>
      <c r="B3" s="3" t="str">
        <f>TABLE_FACTOR_TYPE_1 &amp; " - x-" &amp; TABLE_SERIES_NUMBER_1</f>
        <v>Scheme pays AA - x-607</v>
      </c>
    </row>
    <row r="6" spans="1:5" x14ac:dyDescent="0.25">
      <c r="A6" s="41" t="s">
        <v>382</v>
      </c>
      <c r="B6" s="48" t="s">
        <v>383</v>
      </c>
      <c r="C6" s="48"/>
      <c r="D6" s="48"/>
      <c r="E6" s="48"/>
    </row>
    <row r="7" spans="1:5" x14ac:dyDescent="0.25">
      <c r="A7" s="41" t="s">
        <v>384</v>
      </c>
      <c r="B7" s="48" t="s">
        <v>32</v>
      </c>
      <c r="C7" s="48"/>
      <c r="D7" s="48"/>
      <c r="E7" s="48"/>
    </row>
    <row r="8" spans="1:5" x14ac:dyDescent="0.25">
      <c r="A8" s="41" t="s">
        <v>125</v>
      </c>
      <c r="B8" s="48">
        <v>2015</v>
      </c>
      <c r="C8" s="48"/>
      <c r="D8" s="48"/>
      <c r="E8" s="48"/>
    </row>
    <row r="9" spans="1:5" x14ac:dyDescent="0.25">
      <c r="A9" s="41" t="s">
        <v>126</v>
      </c>
      <c r="B9" s="48" t="s">
        <v>299</v>
      </c>
      <c r="C9" s="48"/>
      <c r="D9" s="48"/>
      <c r="E9" s="48"/>
    </row>
    <row r="10" spans="1:5" x14ac:dyDescent="0.25">
      <c r="A10" s="41" t="s">
        <v>6</v>
      </c>
      <c r="B10" s="48" t="s">
        <v>312</v>
      </c>
      <c r="C10" s="48"/>
      <c r="D10" s="48"/>
      <c r="E10" s="48"/>
    </row>
    <row r="11" spans="1:5" x14ac:dyDescent="0.25">
      <c r="A11" s="41" t="s">
        <v>127</v>
      </c>
      <c r="B11" s="48" t="s">
        <v>139</v>
      </c>
      <c r="C11" s="48"/>
      <c r="D11" s="48"/>
      <c r="E11" s="48"/>
    </row>
    <row r="12" spans="1:5" x14ac:dyDescent="0.25">
      <c r="A12" s="41" t="s">
        <v>128</v>
      </c>
      <c r="B12" s="48" t="s">
        <v>302</v>
      </c>
      <c r="C12" s="48"/>
      <c r="D12" s="48"/>
      <c r="E12" s="48"/>
    </row>
    <row r="13" spans="1:5" x14ac:dyDescent="0.25">
      <c r="A13" s="41" t="s">
        <v>385</v>
      </c>
      <c r="B13" s="48">
        <v>0</v>
      </c>
      <c r="C13" s="48"/>
      <c r="D13" s="48"/>
      <c r="E13" s="48"/>
    </row>
    <row r="14" spans="1:5" x14ac:dyDescent="0.25">
      <c r="A14" s="41" t="s">
        <v>130</v>
      </c>
      <c r="B14" s="48">
        <v>607</v>
      </c>
      <c r="C14" s="48"/>
      <c r="D14" s="48"/>
      <c r="E14" s="48"/>
    </row>
    <row r="15" spans="1:5" x14ac:dyDescent="0.25">
      <c r="A15" s="41" t="s">
        <v>386</v>
      </c>
      <c r="B15" s="48" t="s">
        <v>313</v>
      </c>
      <c r="C15" s="48"/>
      <c r="D15" s="48"/>
      <c r="E15" s="48"/>
    </row>
    <row r="16" spans="1:5" x14ac:dyDescent="0.25">
      <c r="A16" s="41" t="s">
        <v>132</v>
      </c>
      <c r="B16" s="48" t="s">
        <v>304</v>
      </c>
      <c r="C16" s="48"/>
      <c r="D16" s="48"/>
      <c r="E16" s="48"/>
    </row>
    <row r="17" spans="1:5" x14ac:dyDescent="0.25">
      <c r="A17" s="42" t="s">
        <v>387</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388</v>
      </c>
      <c r="B21" s="48" t="s">
        <v>65</v>
      </c>
      <c r="C21" s="48"/>
      <c r="D21" s="48"/>
      <c r="E21" s="48"/>
    </row>
    <row r="23" spans="1:5" x14ac:dyDescent="0.25">
      <c r="A23" s="23" t="str">
        <f>HYPERLINK("#'Factor List'!A1", "Back to Factor List")</f>
        <v>Back to Factor List</v>
      </c>
      <c r="B23" s="23" t="str">
        <f>HYPERLINK("#'Assumptions'!A1", "Assumptions")</f>
        <v>Assumptions</v>
      </c>
    </row>
    <row r="26" spans="1:5" s="59" customFormat="1" ht="13" x14ac:dyDescent="0.25">
      <c r="A26" s="58" t="s">
        <v>389</v>
      </c>
      <c r="B26" s="58" t="s">
        <v>408</v>
      </c>
      <c r="C26" s="58" t="s">
        <v>409</v>
      </c>
      <c r="D26" s="58" t="s">
        <v>410</v>
      </c>
      <c r="E26" s="58" t="s">
        <v>411</v>
      </c>
    </row>
    <row r="27" spans="1:5" x14ac:dyDescent="0.25">
      <c r="A27" s="44">
        <v>18</v>
      </c>
      <c r="B27" s="45">
        <v>8.64</v>
      </c>
      <c r="C27" s="45">
        <v>8.2100000000000009</v>
      </c>
      <c r="D27" s="45">
        <v>7.8</v>
      </c>
      <c r="E27" s="45">
        <v>7.4</v>
      </c>
    </row>
    <row r="28" spans="1:5" x14ac:dyDescent="0.25">
      <c r="A28" s="44">
        <v>19</v>
      </c>
      <c r="B28" s="45">
        <v>8.76</v>
      </c>
      <c r="C28" s="45">
        <v>8.33</v>
      </c>
      <c r="D28" s="45">
        <v>7.91</v>
      </c>
      <c r="E28" s="45">
        <v>7.5</v>
      </c>
    </row>
    <row r="29" spans="1:5" x14ac:dyDescent="0.25">
      <c r="A29" s="44">
        <v>20</v>
      </c>
      <c r="B29" s="45">
        <v>8.8800000000000008</v>
      </c>
      <c r="C29" s="45">
        <v>8.44</v>
      </c>
      <c r="D29" s="45">
        <v>8.02</v>
      </c>
      <c r="E29" s="45">
        <v>7.6</v>
      </c>
    </row>
    <row r="30" spans="1:5" x14ac:dyDescent="0.25">
      <c r="A30" s="44">
        <v>21</v>
      </c>
      <c r="B30" s="45">
        <v>9</v>
      </c>
      <c r="C30" s="45">
        <v>8.56</v>
      </c>
      <c r="D30" s="45">
        <v>8.1199999999999992</v>
      </c>
      <c r="E30" s="45">
        <v>7.7</v>
      </c>
    </row>
    <row r="31" spans="1:5" x14ac:dyDescent="0.25">
      <c r="A31" s="44">
        <v>22</v>
      </c>
      <c r="B31" s="45">
        <v>9.1300000000000008</v>
      </c>
      <c r="C31" s="45">
        <v>8.68</v>
      </c>
      <c r="D31" s="45">
        <v>8.24</v>
      </c>
      <c r="E31" s="45">
        <v>7.81</v>
      </c>
    </row>
    <row r="32" spans="1:5" x14ac:dyDescent="0.25">
      <c r="A32" s="44">
        <v>23</v>
      </c>
      <c r="B32" s="45">
        <v>9.25</v>
      </c>
      <c r="C32" s="45">
        <v>8.8000000000000007</v>
      </c>
      <c r="D32" s="45">
        <v>8.35</v>
      </c>
      <c r="E32" s="45">
        <v>7.91</v>
      </c>
    </row>
    <row r="33" spans="1:5" x14ac:dyDescent="0.25">
      <c r="A33" s="44">
        <v>24</v>
      </c>
      <c r="B33" s="45">
        <v>9.3800000000000008</v>
      </c>
      <c r="C33" s="45">
        <v>8.92</v>
      </c>
      <c r="D33" s="45">
        <v>8.4600000000000009</v>
      </c>
      <c r="E33" s="45">
        <v>8.02</v>
      </c>
    </row>
    <row r="34" spans="1:5" x14ac:dyDescent="0.25">
      <c r="A34" s="44">
        <v>25</v>
      </c>
      <c r="B34" s="45">
        <v>9.51</v>
      </c>
      <c r="C34" s="45">
        <v>9.0399999999999991</v>
      </c>
      <c r="D34" s="45">
        <v>8.58</v>
      </c>
      <c r="E34" s="45">
        <v>8.1199999999999992</v>
      </c>
    </row>
    <row r="35" spans="1:5" x14ac:dyDescent="0.25">
      <c r="A35" s="44">
        <v>26</v>
      </c>
      <c r="B35" s="45">
        <v>9.65</v>
      </c>
      <c r="C35" s="45">
        <v>9.16</v>
      </c>
      <c r="D35" s="45">
        <v>8.69</v>
      </c>
      <c r="E35" s="45">
        <v>8.23</v>
      </c>
    </row>
    <row r="36" spans="1:5" x14ac:dyDescent="0.25">
      <c r="A36" s="44">
        <v>27</v>
      </c>
      <c r="B36" s="45">
        <v>9.7799999999999994</v>
      </c>
      <c r="C36" s="45">
        <v>9.2899999999999991</v>
      </c>
      <c r="D36" s="45">
        <v>8.81</v>
      </c>
      <c r="E36" s="45">
        <v>8.35</v>
      </c>
    </row>
    <row r="37" spans="1:5" x14ac:dyDescent="0.25">
      <c r="A37" s="44">
        <v>28</v>
      </c>
      <c r="B37" s="45">
        <v>9.92</v>
      </c>
      <c r="C37" s="45">
        <v>9.42</v>
      </c>
      <c r="D37" s="45">
        <v>8.93</v>
      </c>
      <c r="E37" s="45">
        <v>8.4600000000000009</v>
      </c>
    </row>
    <row r="38" spans="1:5" x14ac:dyDescent="0.25">
      <c r="A38" s="44">
        <v>29</v>
      </c>
      <c r="B38" s="45">
        <v>10.050000000000001</v>
      </c>
      <c r="C38" s="45">
        <v>9.5500000000000007</v>
      </c>
      <c r="D38" s="45">
        <v>9.06</v>
      </c>
      <c r="E38" s="45">
        <v>8.57</v>
      </c>
    </row>
    <row r="39" spans="1:5" x14ac:dyDescent="0.25">
      <c r="A39" s="44">
        <v>30</v>
      </c>
      <c r="B39" s="45">
        <v>10.199999999999999</v>
      </c>
      <c r="C39" s="45">
        <v>9.68</v>
      </c>
      <c r="D39" s="45">
        <v>9.18</v>
      </c>
      <c r="E39" s="45">
        <v>8.69</v>
      </c>
    </row>
    <row r="40" spans="1:5" x14ac:dyDescent="0.25">
      <c r="A40" s="44">
        <v>31</v>
      </c>
      <c r="B40" s="45">
        <v>10.34</v>
      </c>
      <c r="C40" s="45">
        <v>9.82</v>
      </c>
      <c r="D40" s="45">
        <v>9.31</v>
      </c>
      <c r="E40" s="45">
        <v>8.81</v>
      </c>
    </row>
    <row r="41" spans="1:5" x14ac:dyDescent="0.25">
      <c r="A41" s="44">
        <v>32</v>
      </c>
      <c r="B41" s="45">
        <v>10.49</v>
      </c>
      <c r="C41" s="45">
        <v>9.9499999999999993</v>
      </c>
      <c r="D41" s="45">
        <v>9.43</v>
      </c>
      <c r="E41" s="45">
        <v>8.93</v>
      </c>
    </row>
    <row r="42" spans="1:5" x14ac:dyDescent="0.25">
      <c r="A42" s="44">
        <v>33</v>
      </c>
      <c r="B42" s="45">
        <v>10.63</v>
      </c>
      <c r="C42" s="45">
        <v>10.09</v>
      </c>
      <c r="D42" s="45">
        <v>9.57</v>
      </c>
      <c r="E42" s="45">
        <v>9.0500000000000007</v>
      </c>
    </row>
    <row r="43" spans="1:5" x14ac:dyDescent="0.25">
      <c r="A43" s="44">
        <v>34</v>
      </c>
      <c r="B43" s="45">
        <v>10.78</v>
      </c>
      <c r="C43" s="45">
        <v>10.24</v>
      </c>
      <c r="D43" s="45">
        <v>9.6999999999999993</v>
      </c>
      <c r="E43" s="45">
        <v>9.17</v>
      </c>
    </row>
    <row r="44" spans="1:5" x14ac:dyDescent="0.25">
      <c r="A44" s="44">
        <v>35</v>
      </c>
      <c r="B44" s="45">
        <v>10.94</v>
      </c>
      <c r="C44" s="45">
        <v>10.38</v>
      </c>
      <c r="D44" s="45">
        <v>9.83</v>
      </c>
      <c r="E44" s="45">
        <v>9.3000000000000007</v>
      </c>
    </row>
    <row r="45" spans="1:5" x14ac:dyDescent="0.25">
      <c r="A45" s="44">
        <v>36</v>
      </c>
      <c r="B45" s="45">
        <v>11.09</v>
      </c>
      <c r="C45" s="45">
        <v>10.53</v>
      </c>
      <c r="D45" s="45">
        <v>9.9700000000000006</v>
      </c>
      <c r="E45" s="45">
        <v>9.43</v>
      </c>
    </row>
    <row r="46" spans="1:5" x14ac:dyDescent="0.25">
      <c r="A46" s="44">
        <v>37</v>
      </c>
      <c r="B46" s="45">
        <v>11.25</v>
      </c>
      <c r="C46" s="45">
        <v>10.68</v>
      </c>
      <c r="D46" s="45">
        <v>10.11</v>
      </c>
      <c r="E46" s="45">
        <v>9.56</v>
      </c>
    </row>
    <row r="47" spans="1:5" x14ac:dyDescent="0.25">
      <c r="A47" s="44">
        <v>38</v>
      </c>
      <c r="B47" s="45">
        <v>11.42</v>
      </c>
      <c r="C47" s="45">
        <v>10.83</v>
      </c>
      <c r="D47" s="45">
        <v>10.25</v>
      </c>
      <c r="E47" s="45">
        <v>9.69</v>
      </c>
    </row>
    <row r="48" spans="1:5" x14ac:dyDescent="0.25">
      <c r="A48" s="44">
        <v>39</v>
      </c>
      <c r="B48" s="45">
        <v>11.58</v>
      </c>
      <c r="C48" s="45">
        <v>10.98</v>
      </c>
      <c r="D48" s="45">
        <v>10.4</v>
      </c>
      <c r="E48" s="45">
        <v>9.83</v>
      </c>
    </row>
    <row r="49" spans="1:5" x14ac:dyDescent="0.25">
      <c r="A49" s="44">
        <v>40</v>
      </c>
      <c r="B49" s="45">
        <v>11.75</v>
      </c>
      <c r="C49" s="45">
        <v>11.14</v>
      </c>
      <c r="D49" s="45">
        <v>10.54</v>
      </c>
      <c r="E49" s="45">
        <v>9.9600000000000009</v>
      </c>
    </row>
    <row r="50" spans="1:5" x14ac:dyDescent="0.25">
      <c r="A50" s="44">
        <v>41</v>
      </c>
      <c r="B50" s="45">
        <v>11.92</v>
      </c>
      <c r="C50" s="45">
        <v>11.3</v>
      </c>
      <c r="D50" s="45">
        <v>10.7</v>
      </c>
      <c r="E50" s="45">
        <v>10.1</v>
      </c>
    </row>
    <row r="51" spans="1:5" x14ac:dyDescent="0.25">
      <c r="A51" s="44">
        <v>42</v>
      </c>
      <c r="B51" s="45">
        <v>12.09</v>
      </c>
      <c r="C51" s="45">
        <v>11.46</v>
      </c>
      <c r="D51" s="45">
        <v>10.85</v>
      </c>
      <c r="E51" s="45">
        <v>10.25</v>
      </c>
    </row>
    <row r="52" spans="1:5" x14ac:dyDescent="0.25">
      <c r="A52" s="44">
        <v>43</v>
      </c>
      <c r="B52" s="45">
        <v>12.27</v>
      </c>
      <c r="C52" s="45">
        <v>11.63</v>
      </c>
      <c r="D52" s="45">
        <v>11.01</v>
      </c>
      <c r="E52" s="45">
        <v>10.39</v>
      </c>
    </row>
    <row r="53" spans="1:5" x14ac:dyDescent="0.25">
      <c r="A53" s="44">
        <v>44</v>
      </c>
      <c r="B53" s="45">
        <v>12.46</v>
      </c>
      <c r="C53" s="45">
        <v>11.8</v>
      </c>
      <c r="D53" s="45">
        <v>11.17</v>
      </c>
      <c r="E53" s="45">
        <v>10.54</v>
      </c>
    </row>
    <row r="54" spans="1:5" x14ac:dyDescent="0.25">
      <c r="A54" s="44">
        <v>45</v>
      </c>
      <c r="B54" s="45">
        <v>12.64</v>
      </c>
      <c r="C54" s="45">
        <v>11.98</v>
      </c>
      <c r="D54" s="45">
        <v>11.33</v>
      </c>
      <c r="E54" s="45">
        <v>10.7</v>
      </c>
    </row>
    <row r="55" spans="1:5" x14ac:dyDescent="0.25">
      <c r="A55" s="44">
        <v>46</v>
      </c>
      <c r="B55" s="45">
        <v>12.83</v>
      </c>
      <c r="C55" s="45">
        <v>12.16</v>
      </c>
      <c r="D55" s="45">
        <v>11.5</v>
      </c>
      <c r="E55" s="45">
        <v>10.85</v>
      </c>
    </row>
    <row r="56" spans="1:5" x14ac:dyDescent="0.25">
      <c r="A56" s="44">
        <v>47</v>
      </c>
      <c r="B56" s="45">
        <v>13.03</v>
      </c>
      <c r="C56" s="45">
        <v>12.34</v>
      </c>
      <c r="D56" s="45">
        <v>11.67</v>
      </c>
      <c r="E56" s="45">
        <v>11.01</v>
      </c>
    </row>
    <row r="57" spans="1:5" x14ac:dyDescent="0.25">
      <c r="A57" s="44">
        <v>48</v>
      </c>
      <c r="B57" s="45">
        <v>13.23</v>
      </c>
      <c r="C57" s="45">
        <v>12.53</v>
      </c>
      <c r="D57" s="45">
        <v>11.84</v>
      </c>
      <c r="E57" s="45">
        <v>11.18</v>
      </c>
    </row>
    <row r="58" spans="1:5" x14ac:dyDescent="0.25">
      <c r="A58" s="44">
        <v>49</v>
      </c>
      <c r="B58" s="45">
        <v>13.44</v>
      </c>
      <c r="C58" s="45">
        <v>12.72</v>
      </c>
      <c r="D58" s="45">
        <v>12.02</v>
      </c>
      <c r="E58" s="45">
        <v>11.34</v>
      </c>
    </row>
    <row r="59" spans="1:5" x14ac:dyDescent="0.25">
      <c r="A59" s="44">
        <v>50</v>
      </c>
      <c r="B59" s="45">
        <v>13.65</v>
      </c>
      <c r="C59" s="45">
        <v>12.92</v>
      </c>
      <c r="D59" s="45">
        <v>12.21</v>
      </c>
      <c r="E59" s="45">
        <v>11.52</v>
      </c>
    </row>
    <row r="60" spans="1:5" x14ac:dyDescent="0.25">
      <c r="A60" s="44">
        <v>51</v>
      </c>
      <c r="B60" s="45">
        <v>13.86</v>
      </c>
      <c r="C60" s="45">
        <v>13.12</v>
      </c>
      <c r="D60" s="45">
        <v>12.4</v>
      </c>
      <c r="E60" s="45">
        <v>11.69</v>
      </c>
    </row>
    <row r="61" spans="1:5" x14ac:dyDescent="0.25">
      <c r="A61" s="44">
        <v>52</v>
      </c>
      <c r="B61" s="45">
        <v>14.08</v>
      </c>
      <c r="C61" s="45">
        <v>13.33</v>
      </c>
      <c r="D61" s="45">
        <v>12.59</v>
      </c>
      <c r="E61" s="45">
        <v>11.87</v>
      </c>
    </row>
    <row r="62" spans="1:5" x14ac:dyDescent="0.25">
      <c r="A62" s="44">
        <v>53</v>
      </c>
      <c r="B62" s="45">
        <v>14.31</v>
      </c>
      <c r="C62" s="45">
        <v>13.54</v>
      </c>
      <c r="D62" s="45">
        <v>12.79</v>
      </c>
      <c r="E62" s="45">
        <v>12.06</v>
      </c>
    </row>
    <row r="63" spans="1:5" x14ac:dyDescent="0.25">
      <c r="A63" s="44">
        <v>54</v>
      </c>
      <c r="B63" s="45">
        <v>14.55</v>
      </c>
      <c r="C63" s="45">
        <v>13.76</v>
      </c>
      <c r="D63" s="45">
        <v>13</v>
      </c>
      <c r="E63" s="45">
        <v>12.25</v>
      </c>
    </row>
    <row r="64" spans="1:5" x14ac:dyDescent="0.25">
      <c r="A64" s="44">
        <v>55</v>
      </c>
      <c r="B64" s="45">
        <v>14.79</v>
      </c>
      <c r="C64" s="45">
        <v>13.99</v>
      </c>
      <c r="D64" s="45">
        <v>13.21</v>
      </c>
      <c r="E64" s="45">
        <v>12.45</v>
      </c>
    </row>
    <row r="65" spans="1:5" x14ac:dyDescent="0.25">
      <c r="A65" s="44">
        <v>56</v>
      </c>
      <c r="B65" s="45">
        <v>15.04</v>
      </c>
      <c r="C65" s="45">
        <v>14.22</v>
      </c>
      <c r="D65" s="45">
        <v>13.42</v>
      </c>
      <c r="E65" s="45">
        <v>12.65</v>
      </c>
    </row>
    <row r="66" spans="1:5" x14ac:dyDescent="0.25">
      <c r="A66" s="44">
        <v>57</v>
      </c>
      <c r="B66" s="45">
        <v>15.3</v>
      </c>
      <c r="C66" s="45">
        <v>14.46</v>
      </c>
      <c r="D66" s="45">
        <v>13.65</v>
      </c>
      <c r="E66" s="45">
        <v>12.86</v>
      </c>
    </row>
    <row r="67" spans="1:5" x14ac:dyDescent="0.25">
      <c r="A67" s="44">
        <v>58</v>
      </c>
      <c r="B67" s="45">
        <v>15.56</v>
      </c>
      <c r="C67" s="45">
        <v>14.71</v>
      </c>
      <c r="D67" s="45">
        <v>13.88</v>
      </c>
      <c r="E67" s="45">
        <v>13.08</v>
      </c>
    </row>
    <row r="68" spans="1:5" x14ac:dyDescent="0.25">
      <c r="A68" s="44">
        <v>59</v>
      </c>
      <c r="B68" s="45">
        <v>15.84</v>
      </c>
      <c r="C68" s="45">
        <v>14.97</v>
      </c>
      <c r="D68" s="45">
        <v>14.13</v>
      </c>
      <c r="E68" s="45">
        <v>13.3</v>
      </c>
    </row>
    <row r="69" spans="1:5" x14ac:dyDescent="0.25">
      <c r="A69" s="44">
        <v>60</v>
      </c>
      <c r="B69" s="45">
        <v>16.13</v>
      </c>
      <c r="C69" s="45">
        <v>15.24</v>
      </c>
      <c r="D69" s="45">
        <v>14.38</v>
      </c>
      <c r="E69" s="45">
        <v>13.54</v>
      </c>
    </row>
    <row r="70" spans="1:5" x14ac:dyDescent="0.25">
      <c r="A70" s="44">
        <v>61</v>
      </c>
      <c r="B70" s="45">
        <v>16.43</v>
      </c>
      <c r="C70" s="45">
        <v>15.53</v>
      </c>
      <c r="D70" s="45">
        <v>14.64</v>
      </c>
      <c r="E70" s="45">
        <v>13.78</v>
      </c>
    </row>
    <row r="71" spans="1:5" x14ac:dyDescent="0.25">
      <c r="A71" s="44">
        <v>62</v>
      </c>
      <c r="B71" s="45">
        <v>16.75</v>
      </c>
      <c r="C71" s="45">
        <v>15.82</v>
      </c>
      <c r="D71" s="45">
        <v>14.92</v>
      </c>
      <c r="E71" s="45">
        <v>14.04</v>
      </c>
    </row>
    <row r="72" spans="1:5" x14ac:dyDescent="0.25">
      <c r="A72" s="44">
        <v>63</v>
      </c>
      <c r="B72" s="45">
        <v>17.079999999999998</v>
      </c>
      <c r="C72" s="45">
        <v>16.13</v>
      </c>
      <c r="D72" s="45">
        <v>15.21</v>
      </c>
      <c r="E72" s="45">
        <v>14.31</v>
      </c>
    </row>
    <row r="73" spans="1:5" x14ac:dyDescent="0.25">
      <c r="A73" s="44">
        <v>64</v>
      </c>
      <c r="B73" s="45">
        <v>17.43</v>
      </c>
      <c r="C73" s="45">
        <v>16.46</v>
      </c>
      <c r="D73" s="45">
        <v>15.52</v>
      </c>
      <c r="E73" s="45">
        <v>14.6</v>
      </c>
    </row>
    <row r="74" spans="1:5" x14ac:dyDescent="0.25">
      <c r="A74" s="44">
        <v>65</v>
      </c>
      <c r="B74" s="45"/>
      <c r="C74" s="45">
        <v>16.82</v>
      </c>
      <c r="D74" s="45">
        <v>15.85</v>
      </c>
      <c r="E74" s="45">
        <v>14.9</v>
      </c>
    </row>
    <row r="75" spans="1:5" x14ac:dyDescent="0.25">
      <c r="A75" s="44">
        <v>66</v>
      </c>
      <c r="B75" s="45"/>
      <c r="C75" s="45"/>
      <c r="D75" s="45">
        <v>16.2</v>
      </c>
      <c r="E75" s="45">
        <v>15.23</v>
      </c>
    </row>
    <row r="76" spans="1:5" x14ac:dyDescent="0.25">
      <c r="A76" s="44">
        <v>67</v>
      </c>
      <c r="B76" s="45"/>
      <c r="C76" s="45"/>
      <c r="D76" s="45"/>
      <c r="E76" s="45">
        <v>15.58</v>
      </c>
    </row>
  </sheetData>
  <sheetProtection algorithmName="SHA-512" hashValue="epk3WR7JjphRxWWViMv5B42BtYHgSPq2t7Z3ThFJUPaK3bjY7bMHtZVuYqwSoDlAwVLO9SlCCB3V9vSPKcbABw==" saltValue="dW6NJG9Ll5GYyc80JnZKAg==" spinCount="100000" sheet="1" objects="1" scenarios="1"/>
  <conditionalFormatting sqref="A6:A21">
    <cfRule type="expression" dxfId="245" priority="1" stopIfTrue="1">
      <formula>MOD(ROW(),2)=0</formula>
    </cfRule>
    <cfRule type="expression" dxfId="244" priority="2" stopIfTrue="1">
      <formula>MOD(ROW(),2)&lt;&gt;0</formula>
    </cfRule>
  </conditionalFormatting>
  <conditionalFormatting sqref="B6:E21">
    <cfRule type="expression" dxfId="243" priority="3" stopIfTrue="1">
      <formula>MOD(ROW(),2)=0</formula>
    </cfRule>
    <cfRule type="expression" dxfId="242" priority="4" stopIfTrue="1">
      <formula>MOD(ROW(),2)&lt;&gt;0</formula>
    </cfRule>
  </conditionalFormatting>
  <conditionalFormatting sqref="A26:A76">
    <cfRule type="expression" dxfId="241" priority="5" stopIfTrue="1">
      <formula>MOD(ROW(),2)=0</formula>
    </cfRule>
    <cfRule type="expression" dxfId="240" priority="6" stopIfTrue="1">
      <formula>MOD(ROW(),2)&lt;&gt;0</formula>
    </cfRule>
  </conditionalFormatting>
  <conditionalFormatting sqref="B26:E76">
    <cfRule type="expression" dxfId="239" priority="7" stopIfTrue="1">
      <formula>MOD(ROW(),2)=0</formula>
    </cfRule>
    <cfRule type="expression" dxfId="238"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0125-02B7-47FA-A533-0B58944C4CAF}">
  <sheetPr codeName="Sheet71"/>
  <dimension ref="A1:E76"/>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Fire_W - Consolidated Factor Spreadsheet</v>
      </c>
    </row>
    <row r="3" spans="1:5" s="1" customFormat="1" ht="15.5" x14ac:dyDescent="0.35">
      <c r="A3" s="30" t="s">
        <v>2</v>
      </c>
      <c r="B3" s="3" t="str">
        <f>TABLE_FACTOR_TYPE_1 &amp; " - x-" &amp; TABLE_SERIES_NUMBER_1</f>
        <v>Scheme pays AA - x-608</v>
      </c>
    </row>
    <row r="6" spans="1:5" x14ac:dyDescent="0.25">
      <c r="A6" s="41" t="s">
        <v>382</v>
      </c>
      <c r="B6" s="48" t="s">
        <v>383</v>
      </c>
      <c r="C6" s="48"/>
      <c r="D6" s="48"/>
      <c r="E6" s="48"/>
    </row>
    <row r="7" spans="1:5" x14ac:dyDescent="0.25">
      <c r="A7" s="41" t="s">
        <v>384</v>
      </c>
      <c r="B7" s="48" t="s">
        <v>32</v>
      </c>
      <c r="C7" s="48"/>
      <c r="D7" s="48"/>
      <c r="E7" s="48"/>
    </row>
    <row r="8" spans="1:5" x14ac:dyDescent="0.25">
      <c r="A8" s="41" t="s">
        <v>125</v>
      </c>
      <c r="B8" s="48">
        <v>2015</v>
      </c>
      <c r="C8" s="48"/>
      <c r="D8" s="48"/>
      <c r="E8" s="48"/>
    </row>
    <row r="9" spans="1:5" x14ac:dyDescent="0.25">
      <c r="A9" s="41" t="s">
        <v>126</v>
      </c>
      <c r="B9" s="48" t="s">
        <v>299</v>
      </c>
      <c r="C9" s="48"/>
      <c r="D9" s="48"/>
      <c r="E9" s="48"/>
    </row>
    <row r="10" spans="1:5" x14ac:dyDescent="0.25">
      <c r="A10" s="41" t="s">
        <v>6</v>
      </c>
      <c r="B10" s="48" t="s">
        <v>312</v>
      </c>
      <c r="C10" s="48"/>
      <c r="D10" s="48"/>
      <c r="E10" s="48"/>
    </row>
    <row r="11" spans="1:5" x14ac:dyDescent="0.25">
      <c r="A11" s="41" t="s">
        <v>127</v>
      </c>
      <c r="B11" s="48" t="s">
        <v>145</v>
      </c>
      <c r="C11" s="48"/>
      <c r="D11" s="48"/>
      <c r="E11" s="48"/>
    </row>
    <row r="12" spans="1:5" x14ac:dyDescent="0.25">
      <c r="A12" s="41" t="s">
        <v>128</v>
      </c>
      <c r="B12" s="48" t="s">
        <v>302</v>
      </c>
      <c r="C12" s="48"/>
      <c r="D12" s="48"/>
      <c r="E12" s="48"/>
    </row>
    <row r="13" spans="1:5" x14ac:dyDescent="0.25">
      <c r="A13" s="41" t="s">
        <v>385</v>
      </c>
      <c r="B13" s="48">
        <v>0</v>
      </c>
      <c r="C13" s="48"/>
      <c r="D13" s="48"/>
      <c r="E13" s="48"/>
    </row>
    <row r="14" spans="1:5" x14ac:dyDescent="0.25">
      <c r="A14" s="41" t="s">
        <v>130</v>
      </c>
      <c r="B14" s="48">
        <v>608</v>
      </c>
      <c r="C14" s="48"/>
      <c r="D14" s="48"/>
      <c r="E14" s="48"/>
    </row>
    <row r="15" spans="1:5" x14ac:dyDescent="0.25">
      <c r="A15" s="41" t="s">
        <v>386</v>
      </c>
      <c r="B15" s="48" t="s">
        <v>314</v>
      </c>
      <c r="C15" s="48"/>
      <c r="D15" s="48"/>
      <c r="E15" s="48"/>
    </row>
    <row r="16" spans="1:5" x14ac:dyDescent="0.25">
      <c r="A16" s="41" t="s">
        <v>132</v>
      </c>
      <c r="B16" s="48" t="s">
        <v>307</v>
      </c>
      <c r="C16" s="48"/>
      <c r="D16" s="48"/>
      <c r="E16" s="48"/>
    </row>
    <row r="17" spans="1:5" x14ac:dyDescent="0.25">
      <c r="A17" s="42" t="s">
        <v>387</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388</v>
      </c>
      <c r="B21" s="48" t="s">
        <v>65</v>
      </c>
      <c r="C21" s="48"/>
      <c r="D21" s="48"/>
      <c r="E21" s="48"/>
    </row>
    <row r="23" spans="1:5" x14ac:dyDescent="0.25">
      <c r="A23" s="23" t="str">
        <f>HYPERLINK("#'Factor List'!A1", "Back to Factor List")</f>
        <v>Back to Factor List</v>
      </c>
      <c r="B23" s="23" t="str">
        <f>HYPERLINK("#'Assumptions'!A1", "Assumptions")</f>
        <v>Assumptions</v>
      </c>
    </row>
    <row r="26" spans="1:5" s="59" customFormat="1" ht="13" x14ac:dyDescent="0.25">
      <c r="A26" s="58" t="s">
        <v>389</v>
      </c>
      <c r="B26" s="58" t="s">
        <v>408</v>
      </c>
      <c r="C26" s="58" t="s">
        <v>409</v>
      </c>
      <c r="D26" s="58" t="s">
        <v>410</v>
      </c>
      <c r="E26" s="58" t="s">
        <v>411</v>
      </c>
    </row>
    <row r="27" spans="1:5" x14ac:dyDescent="0.25">
      <c r="A27" s="44">
        <v>18</v>
      </c>
      <c r="B27" s="45">
        <v>8.64</v>
      </c>
      <c r="C27" s="45">
        <v>8.2100000000000009</v>
      </c>
      <c r="D27" s="45">
        <v>7.8</v>
      </c>
      <c r="E27" s="45">
        <v>7.4</v>
      </c>
    </row>
    <row r="28" spans="1:5" x14ac:dyDescent="0.25">
      <c r="A28" s="44">
        <v>19</v>
      </c>
      <c r="B28" s="45">
        <v>8.76</v>
      </c>
      <c r="C28" s="45">
        <v>8.33</v>
      </c>
      <c r="D28" s="45">
        <v>7.91</v>
      </c>
      <c r="E28" s="45">
        <v>7.5</v>
      </c>
    </row>
    <row r="29" spans="1:5" x14ac:dyDescent="0.25">
      <c r="A29" s="44">
        <v>20</v>
      </c>
      <c r="B29" s="45">
        <v>8.8800000000000008</v>
      </c>
      <c r="C29" s="45">
        <v>8.44</v>
      </c>
      <c r="D29" s="45">
        <v>8.02</v>
      </c>
      <c r="E29" s="45">
        <v>7.6</v>
      </c>
    </row>
    <row r="30" spans="1:5" x14ac:dyDescent="0.25">
      <c r="A30" s="44">
        <v>21</v>
      </c>
      <c r="B30" s="45">
        <v>9</v>
      </c>
      <c r="C30" s="45">
        <v>8.56</v>
      </c>
      <c r="D30" s="45">
        <v>8.1199999999999992</v>
      </c>
      <c r="E30" s="45">
        <v>7.7</v>
      </c>
    </row>
    <row r="31" spans="1:5" x14ac:dyDescent="0.25">
      <c r="A31" s="44">
        <v>22</v>
      </c>
      <c r="B31" s="45">
        <v>9.1300000000000008</v>
      </c>
      <c r="C31" s="45">
        <v>8.68</v>
      </c>
      <c r="D31" s="45">
        <v>8.24</v>
      </c>
      <c r="E31" s="45">
        <v>7.81</v>
      </c>
    </row>
    <row r="32" spans="1:5" x14ac:dyDescent="0.25">
      <c r="A32" s="44">
        <v>23</v>
      </c>
      <c r="B32" s="45">
        <v>9.25</v>
      </c>
      <c r="C32" s="45">
        <v>8.8000000000000007</v>
      </c>
      <c r="D32" s="45">
        <v>8.35</v>
      </c>
      <c r="E32" s="45">
        <v>7.91</v>
      </c>
    </row>
    <row r="33" spans="1:5" x14ac:dyDescent="0.25">
      <c r="A33" s="44">
        <v>24</v>
      </c>
      <c r="B33" s="45">
        <v>9.3800000000000008</v>
      </c>
      <c r="C33" s="45">
        <v>8.92</v>
      </c>
      <c r="D33" s="45">
        <v>8.4600000000000009</v>
      </c>
      <c r="E33" s="45">
        <v>8.02</v>
      </c>
    </row>
    <row r="34" spans="1:5" x14ac:dyDescent="0.25">
      <c r="A34" s="44">
        <v>25</v>
      </c>
      <c r="B34" s="45">
        <v>9.51</v>
      </c>
      <c r="C34" s="45">
        <v>9.0399999999999991</v>
      </c>
      <c r="D34" s="45">
        <v>8.58</v>
      </c>
      <c r="E34" s="45">
        <v>8.1199999999999992</v>
      </c>
    </row>
    <row r="35" spans="1:5" x14ac:dyDescent="0.25">
      <c r="A35" s="44">
        <v>26</v>
      </c>
      <c r="B35" s="45">
        <v>9.65</v>
      </c>
      <c r="C35" s="45">
        <v>9.16</v>
      </c>
      <c r="D35" s="45">
        <v>8.69</v>
      </c>
      <c r="E35" s="45">
        <v>8.23</v>
      </c>
    </row>
    <row r="36" spans="1:5" x14ac:dyDescent="0.25">
      <c r="A36" s="44">
        <v>27</v>
      </c>
      <c r="B36" s="45">
        <v>9.7799999999999994</v>
      </c>
      <c r="C36" s="45">
        <v>9.2899999999999991</v>
      </c>
      <c r="D36" s="45">
        <v>8.81</v>
      </c>
      <c r="E36" s="45">
        <v>8.35</v>
      </c>
    </row>
    <row r="37" spans="1:5" x14ac:dyDescent="0.25">
      <c r="A37" s="44">
        <v>28</v>
      </c>
      <c r="B37" s="45">
        <v>9.92</v>
      </c>
      <c r="C37" s="45">
        <v>9.42</v>
      </c>
      <c r="D37" s="45">
        <v>8.93</v>
      </c>
      <c r="E37" s="45">
        <v>8.4600000000000009</v>
      </c>
    </row>
    <row r="38" spans="1:5" x14ac:dyDescent="0.25">
      <c r="A38" s="44">
        <v>29</v>
      </c>
      <c r="B38" s="45">
        <v>10.050000000000001</v>
      </c>
      <c r="C38" s="45">
        <v>9.5500000000000007</v>
      </c>
      <c r="D38" s="45">
        <v>9.06</v>
      </c>
      <c r="E38" s="45">
        <v>8.57</v>
      </c>
    </row>
    <row r="39" spans="1:5" x14ac:dyDescent="0.25">
      <c r="A39" s="44">
        <v>30</v>
      </c>
      <c r="B39" s="45">
        <v>10.199999999999999</v>
      </c>
      <c r="C39" s="45">
        <v>9.68</v>
      </c>
      <c r="D39" s="45">
        <v>9.18</v>
      </c>
      <c r="E39" s="45">
        <v>8.69</v>
      </c>
    </row>
    <row r="40" spans="1:5" x14ac:dyDescent="0.25">
      <c r="A40" s="44">
        <v>31</v>
      </c>
      <c r="B40" s="45">
        <v>10.34</v>
      </c>
      <c r="C40" s="45">
        <v>9.82</v>
      </c>
      <c r="D40" s="45">
        <v>9.31</v>
      </c>
      <c r="E40" s="45">
        <v>8.81</v>
      </c>
    </row>
    <row r="41" spans="1:5" x14ac:dyDescent="0.25">
      <c r="A41" s="44">
        <v>32</v>
      </c>
      <c r="B41" s="45">
        <v>10.49</v>
      </c>
      <c r="C41" s="45">
        <v>9.9499999999999993</v>
      </c>
      <c r="D41" s="45">
        <v>9.43</v>
      </c>
      <c r="E41" s="45">
        <v>8.93</v>
      </c>
    </row>
    <row r="42" spans="1:5" x14ac:dyDescent="0.25">
      <c r="A42" s="44">
        <v>33</v>
      </c>
      <c r="B42" s="45">
        <v>10.63</v>
      </c>
      <c r="C42" s="45">
        <v>10.09</v>
      </c>
      <c r="D42" s="45">
        <v>9.57</v>
      </c>
      <c r="E42" s="45">
        <v>9.0500000000000007</v>
      </c>
    </row>
    <row r="43" spans="1:5" x14ac:dyDescent="0.25">
      <c r="A43" s="44">
        <v>34</v>
      </c>
      <c r="B43" s="45">
        <v>10.78</v>
      </c>
      <c r="C43" s="45">
        <v>10.24</v>
      </c>
      <c r="D43" s="45">
        <v>9.6999999999999993</v>
      </c>
      <c r="E43" s="45">
        <v>9.17</v>
      </c>
    </row>
    <row r="44" spans="1:5" x14ac:dyDescent="0.25">
      <c r="A44" s="44">
        <v>35</v>
      </c>
      <c r="B44" s="45">
        <v>10.94</v>
      </c>
      <c r="C44" s="45">
        <v>10.38</v>
      </c>
      <c r="D44" s="45">
        <v>9.83</v>
      </c>
      <c r="E44" s="45">
        <v>9.3000000000000007</v>
      </c>
    </row>
    <row r="45" spans="1:5" x14ac:dyDescent="0.25">
      <c r="A45" s="44">
        <v>36</v>
      </c>
      <c r="B45" s="45">
        <v>11.09</v>
      </c>
      <c r="C45" s="45">
        <v>10.53</v>
      </c>
      <c r="D45" s="45">
        <v>9.9700000000000006</v>
      </c>
      <c r="E45" s="45">
        <v>9.43</v>
      </c>
    </row>
    <row r="46" spans="1:5" x14ac:dyDescent="0.25">
      <c r="A46" s="44">
        <v>37</v>
      </c>
      <c r="B46" s="45">
        <v>11.25</v>
      </c>
      <c r="C46" s="45">
        <v>10.68</v>
      </c>
      <c r="D46" s="45">
        <v>10.11</v>
      </c>
      <c r="E46" s="45">
        <v>9.56</v>
      </c>
    </row>
    <row r="47" spans="1:5" x14ac:dyDescent="0.25">
      <c r="A47" s="44">
        <v>38</v>
      </c>
      <c r="B47" s="45">
        <v>11.42</v>
      </c>
      <c r="C47" s="45">
        <v>10.83</v>
      </c>
      <c r="D47" s="45">
        <v>10.25</v>
      </c>
      <c r="E47" s="45">
        <v>9.69</v>
      </c>
    </row>
    <row r="48" spans="1:5" x14ac:dyDescent="0.25">
      <c r="A48" s="44">
        <v>39</v>
      </c>
      <c r="B48" s="45">
        <v>11.58</v>
      </c>
      <c r="C48" s="45">
        <v>10.98</v>
      </c>
      <c r="D48" s="45">
        <v>10.4</v>
      </c>
      <c r="E48" s="45">
        <v>9.83</v>
      </c>
    </row>
    <row r="49" spans="1:5" x14ac:dyDescent="0.25">
      <c r="A49" s="44">
        <v>40</v>
      </c>
      <c r="B49" s="45">
        <v>11.75</v>
      </c>
      <c r="C49" s="45">
        <v>11.14</v>
      </c>
      <c r="D49" s="45">
        <v>10.54</v>
      </c>
      <c r="E49" s="45">
        <v>9.9600000000000009</v>
      </c>
    </row>
    <row r="50" spans="1:5" x14ac:dyDescent="0.25">
      <c r="A50" s="44">
        <v>41</v>
      </c>
      <c r="B50" s="45">
        <v>11.92</v>
      </c>
      <c r="C50" s="45">
        <v>11.3</v>
      </c>
      <c r="D50" s="45">
        <v>10.7</v>
      </c>
      <c r="E50" s="45">
        <v>10.1</v>
      </c>
    </row>
    <row r="51" spans="1:5" x14ac:dyDescent="0.25">
      <c r="A51" s="44">
        <v>42</v>
      </c>
      <c r="B51" s="45">
        <v>12.09</v>
      </c>
      <c r="C51" s="45">
        <v>11.46</v>
      </c>
      <c r="D51" s="45">
        <v>10.85</v>
      </c>
      <c r="E51" s="45">
        <v>10.25</v>
      </c>
    </row>
    <row r="52" spans="1:5" x14ac:dyDescent="0.25">
      <c r="A52" s="44">
        <v>43</v>
      </c>
      <c r="B52" s="45">
        <v>12.27</v>
      </c>
      <c r="C52" s="45">
        <v>11.63</v>
      </c>
      <c r="D52" s="45">
        <v>11.01</v>
      </c>
      <c r="E52" s="45">
        <v>10.39</v>
      </c>
    </row>
    <row r="53" spans="1:5" x14ac:dyDescent="0.25">
      <c r="A53" s="44">
        <v>44</v>
      </c>
      <c r="B53" s="45">
        <v>12.46</v>
      </c>
      <c r="C53" s="45">
        <v>11.8</v>
      </c>
      <c r="D53" s="45">
        <v>11.17</v>
      </c>
      <c r="E53" s="45">
        <v>10.54</v>
      </c>
    </row>
    <row r="54" spans="1:5" x14ac:dyDescent="0.25">
      <c r="A54" s="44">
        <v>45</v>
      </c>
      <c r="B54" s="45">
        <v>12.64</v>
      </c>
      <c r="C54" s="45">
        <v>11.98</v>
      </c>
      <c r="D54" s="45">
        <v>11.33</v>
      </c>
      <c r="E54" s="45">
        <v>10.7</v>
      </c>
    </row>
    <row r="55" spans="1:5" x14ac:dyDescent="0.25">
      <c r="A55" s="44">
        <v>46</v>
      </c>
      <c r="B55" s="45">
        <v>12.83</v>
      </c>
      <c r="C55" s="45">
        <v>12.16</v>
      </c>
      <c r="D55" s="45">
        <v>11.5</v>
      </c>
      <c r="E55" s="45">
        <v>10.85</v>
      </c>
    </row>
    <row r="56" spans="1:5" x14ac:dyDescent="0.25">
      <c r="A56" s="44">
        <v>47</v>
      </c>
      <c r="B56" s="45">
        <v>13.03</v>
      </c>
      <c r="C56" s="45">
        <v>12.34</v>
      </c>
      <c r="D56" s="45">
        <v>11.67</v>
      </c>
      <c r="E56" s="45">
        <v>11.01</v>
      </c>
    </row>
    <row r="57" spans="1:5" x14ac:dyDescent="0.25">
      <c r="A57" s="44">
        <v>48</v>
      </c>
      <c r="B57" s="45">
        <v>13.23</v>
      </c>
      <c r="C57" s="45">
        <v>12.53</v>
      </c>
      <c r="D57" s="45">
        <v>11.84</v>
      </c>
      <c r="E57" s="45">
        <v>11.18</v>
      </c>
    </row>
    <row r="58" spans="1:5" x14ac:dyDescent="0.25">
      <c r="A58" s="44">
        <v>49</v>
      </c>
      <c r="B58" s="45">
        <v>13.44</v>
      </c>
      <c r="C58" s="45">
        <v>12.72</v>
      </c>
      <c r="D58" s="45">
        <v>12.02</v>
      </c>
      <c r="E58" s="45">
        <v>11.34</v>
      </c>
    </row>
    <row r="59" spans="1:5" x14ac:dyDescent="0.25">
      <c r="A59" s="44">
        <v>50</v>
      </c>
      <c r="B59" s="45">
        <v>13.65</v>
      </c>
      <c r="C59" s="45">
        <v>12.92</v>
      </c>
      <c r="D59" s="45">
        <v>12.21</v>
      </c>
      <c r="E59" s="45">
        <v>11.52</v>
      </c>
    </row>
    <row r="60" spans="1:5" x14ac:dyDescent="0.25">
      <c r="A60" s="44">
        <v>51</v>
      </c>
      <c r="B60" s="45">
        <v>13.86</v>
      </c>
      <c r="C60" s="45">
        <v>13.12</v>
      </c>
      <c r="D60" s="45">
        <v>12.4</v>
      </c>
      <c r="E60" s="45">
        <v>11.69</v>
      </c>
    </row>
    <row r="61" spans="1:5" x14ac:dyDescent="0.25">
      <c r="A61" s="44">
        <v>52</v>
      </c>
      <c r="B61" s="45">
        <v>14.08</v>
      </c>
      <c r="C61" s="45">
        <v>13.33</v>
      </c>
      <c r="D61" s="45">
        <v>12.59</v>
      </c>
      <c r="E61" s="45">
        <v>11.87</v>
      </c>
    </row>
    <row r="62" spans="1:5" x14ac:dyDescent="0.25">
      <c r="A62" s="44">
        <v>53</v>
      </c>
      <c r="B62" s="45">
        <v>14.31</v>
      </c>
      <c r="C62" s="45">
        <v>13.54</v>
      </c>
      <c r="D62" s="45">
        <v>12.79</v>
      </c>
      <c r="E62" s="45">
        <v>12.06</v>
      </c>
    </row>
    <row r="63" spans="1:5" x14ac:dyDescent="0.25">
      <c r="A63" s="44">
        <v>54</v>
      </c>
      <c r="B63" s="45">
        <v>14.55</v>
      </c>
      <c r="C63" s="45">
        <v>13.76</v>
      </c>
      <c r="D63" s="45">
        <v>13</v>
      </c>
      <c r="E63" s="45">
        <v>12.25</v>
      </c>
    </row>
    <row r="64" spans="1:5" x14ac:dyDescent="0.25">
      <c r="A64" s="44">
        <v>55</v>
      </c>
      <c r="B64" s="45">
        <v>14.79</v>
      </c>
      <c r="C64" s="45">
        <v>13.99</v>
      </c>
      <c r="D64" s="45">
        <v>13.21</v>
      </c>
      <c r="E64" s="45">
        <v>12.45</v>
      </c>
    </row>
    <row r="65" spans="1:5" x14ac:dyDescent="0.25">
      <c r="A65" s="44">
        <v>56</v>
      </c>
      <c r="B65" s="45">
        <v>15.04</v>
      </c>
      <c r="C65" s="45">
        <v>14.22</v>
      </c>
      <c r="D65" s="45">
        <v>13.42</v>
      </c>
      <c r="E65" s="45">
        <v>12.65</v>
      </c>
    </row>
    <row r="66" spans="1:5" x14ac:dyDescent="0.25">
      <c r="A66" s="44">
        <v>57</v>
      </c>
      <c r="B66" s="45">
        <v>15.3</v>
      </c>
      <c r="C66" s="45">
        <v>14.46</v>
      </c>
      <c r="D66" s="45">
        <v>13.65</v>
      </c>
      <c r="E66" s="45">
        <v>12.86</v>
      </c>
    </row>
    <row r="67" spans="1:5" x14ac:dyDescent="0.25">
      <c r="A67" s="44">
        <v>58</v>
      </c>
      <c r="B67" s="45">
        <v>15.56</v>
      </c>
      <c r="C67" s="45">
        <v>14.71</v>
      </c>
      <c r="D67" s="45">
        <v>13.88</v>
      </c>
      <c r="E67" s="45">
        <v>13.08</v>
      </c>
    </row>
    <row r="68" spans="1:5" x14ac:dyDescent="0.25">
      <c r="A68" s="44">
        <v>59</v>
      </c>
      <c r="B68" s="45">
        <v>15.84</v>
      </c>
      <c r="C68" s="45">
        <v>14.97</v>
      </c>
      <c r="D68" s="45">
        <v>14.13</v>
      </c>
      <c r="E68" s="45">
        <v>13.3</v>
      </c>
    </row>
    <row r="69" spans="1:5" x14ac:dyDescent="0.25">
      <c r="A69" s="44">
        <v>60</v>
      </c>
      <c r="B69" s="45">
        <v>16.13</v>
      </c>
      <c r="C69" s="45">
        <v>15.24</v>
      </c>
      <c r="D69" s="45">
        <v>14.38</v>
      </c>
      <c r="E69" s="45">
        <v>13.54</v>
      </c>
    </row>
    <row r="70" spans="1:5" x14ac:dyDescent="0.25">
      <c r="A70" s="44">
        <v>61</v>
      </c>
      <c r="B70" s="45">
        <v>16.43</v>
      </c>
      <c r="C70" s="45">
        <v>15.53</v>
      </c>
      <c r="D70" s="45">
        <v>14.64</v>
      </c>
      <c r="E70" s="45">
        <v>13.78</v>
      </c>
    </row>
    <row r="71" spans="1:5" x14ac:dyDescent="0.25">
      <c r="A71" s="44">
        <v>62</v>
      </c>
      <c r="B71" s="45">
        <v>16.75</v>
      </c>
      <c r="C71" s="45">
        <v>15.82</v>
      </c>
      <c r="D71" s="45">
        <v>14.92</v>
      </c>
      <c r="E71" s="45">
        <v>14.04</v>
      </c>
    </row>
    <row r="72" spans="1:5" x14ac:dyDescent="0.25">
      <c r="A72" s="44">
        <v>63</v>
      </c>
      <c r="B72" s="45">
        <v>17.079999999999998</v>
      </c>
      <c r="C72" s="45">
        <v>16.13</v>
      </c>
      <c r="D72" s="45">
        <v>15.21</v>
      </c>
      <c r="E72" s="45">
        <v>14.31</v>
      </c>
    </row>
    <row r="73" spans="1:5" x14ac:dyDescent="0.25">
      <c r="A73" s="44">
        <v>64</v>
      </c>
      <c r="B73" s="45">
        <v>17.43</v>
      </c>
      <c r="C73" s="45">
        <v>16.46</v>
      </c>
      <c r="D73" s="45">
        <v>15.52</v>
      </c>
      <c r="E73" s="45">
        <v>14.6</v>
      </c>
    </row>
    <row r="74" spans="1:5" x14ac:dyDescent="0.25">
      <c r="A74" s="44">
        <v>65</v>
      </c>
      <c r="B74" s="45"/>
      <c r="C74" s="45">
        <v>16.82</v>
      </c>
      <c r="D74" s="45">
        <v>15.85</v>
      </c>
      <c r="E74" s="45">
        <v>14.9</v>
      </c>
    </row>
    <row r="75" spans="1:5" x14ac:dyDescent="0.25">
      <c r="A75" s="44">
        <v>66</v>
      </c>
      <c r="B75" s="45"/>
      <c r="C75" s="45"/>
      <c r="D75" s="45">
        <v>16.2</v>
      </c>
      <c r="E75" s="45">
        <v>15.23</v>
      </c>
    </row>
    <row r="76" spans="1:5" x14ac:dyDescent="0.25">
      <c r="A76" s="44">
        <v>67</v>
      </c>
      <c r="B76" s="45"/>
      <c r="C76" s="45"/>
      <c r="D76" s="45"/>
      <c r="E76" s="45">
        <v>15.58</v>
      </c>
    </row>
  </sheetData>
  <sheetProtection algorithmName="SHA-512" hashValue="UIYvs0gDD2qXxzzthFKM+hDPNf3DmIIZgRGtn5msghxLmVhAvs95eOP5B+TpGY+/GwhXCsh8ezGzftKgtoTsxA==" saltValue="RTPzhxgncHO4V66nmFc1ag==" spinCount="100000" sheet="1" objects="1" scenarios="1"/>
  <conditionalFormatting sqref="A6:A21">
    <cfRule type="expression" dxfId="235" priority="1" stopIfTrue="1">
      <formula>MOD(ROW(),2)=0</formula>
    </cfRule>
    <cfRule type="expression" dxfId="234" priority="2" stopIfTrue="1">
      <formula>MOD(ROW(),2)&lt;&gt;0</formula>
    </cfRule>
  </conditionalFormatting>
  <conditionalFormatting sqref="B6:E21">
    <cfRule type="expression" dxfId="233" priority="3" stopIfTrue="1">
      <formula>MOD(ROW(),2)=0</formula>
    </cfRule>
    <cfRule type="expression" dxfId="232" priority="4" stopIfTrue="1">
      <formula>MOD(ROW(),2)&lt;&gt;0</formula>
    </cfRule>
  </conditionalFormatting>
  <conditionalFormatting sqref="A26:A76">
    <cfRule type="expression" dxfId="231" priority="5" stopIfTrue="1">
      <formula>MOD(ROW(),2)=0</formula>
    </cfRule>
    <cfRule type="expression" dxfId="230" priority="6" stopIfTrue="1">
      <formula>MOD(ROW(),2)&lt;&gt;0</formula>
    </cfRule>
  </conditionalFormatting>
  <conditionalFormatting sqref="B26:E76">
    <cfRule type="expression" dxfId="229" priority="7" stopIfTrue="1">
      <formula>MOD(ROW(),2)=0</formula>
    </cfRule>
    <cfRule type="expression" dxfId="228"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4AA89-A907-4206-AF83-962DC61E78DC}">
  <sheetPr codeName="Sheet9"/>
  <dimension ref="A1:D68"/>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Fire_W - Consolidated Factor Spreadsheet</v>
      </c>
    </row>
    <row r="3" spans="1:4" s="1" customFormat="1" ht="15.5" x14ac:dyDescent="0.35">
      <c r="A3" s="30" t="s">
        <v>2</v>
      </c>
      <c r="B3" s="3" t="str">
        <f>TABLE_FACTOR_TYPE_1 &amp; " - x-" &amp; TABLE_SERIES_NUMBER_1</f>
        <v>CETV - x-202</v>
      </c>
    </row>
    <row r="6" spans="1:4" x14ac:dyDescent="0.25">
      <c r="A6" s="41" t="s">
        <v>382</v>
      </c>
      <c r="B6" s="48" t="s">
        <v>383</v>
      </c>
      <c r="C6" s="48"/>
      <c r="D6" s="48"/>
    </row>
    <row r="7" spans="1:4" x14ac:dyDescent="0.25">
      <c r="A7" s="41" t="s">
        <v>384</v>
      </c>
      <c r="B7" s="48" t="s">
        <v>31</v>
      </c>
      <c r="C7" s="48"/>
      <c r="D7" s="48"/>
    </row>
    <row r="8" spans="1:4" x14ac:dyDescent="0.25">
      <c r="A8" s="41" t="s">
        <v>125</v>
      </c>
      <c r="B8" s="48">
        <v>1992</v>
      </c>
      <c r="C8" s="48"/>
      <c r="D8" s="48"/>
    </row>
    <row r="9" spans="1:4" x14ac:dyDescent="0.25">
      <c r="A9" s="41" t="s">
        <v>126</v>
      </c>
      <c r="B9" s="48" t="s">
        <v>137</v>
      </c>
      <c r="C9" s="48"/>
      <c r="D9" s="48"/>
    </row>
    <row r="10" spans="1:4" ht="25" x14ac:dyDescent="0.25">
      <c r="A10" s="41" t="s">
        <v>6</v>
      </c>
      <c r="B10" s="48" t="s">
        <v>138</v>
      </c>
      <c r="C10" s="48"/>
      <c r="D10" s="48"/>
    </row>
    <row r="11" spans="1:4" x14ac:dyDescent="0.25">
      <c r="A11" s="41" t="s">
        <v>127</v>
      </c>
      <c r="B11" s="48" t="s">
        <v>145</v>
      </c>
      <c r="C11" s="48"/>
      <c r="D11" s="48"/>
    </row>
    <row r="12" spans="1:4" x14ac:dyDescent="0.25">
      <c r="A12" s="41" t="s">
        <v>128</v>
      </c>
      <c r="B12" s="48" t="s">
        <v>140</v>
      </c>
      <c r="C12" s="48"/>
      <c r="D12" s="48"/>
    </row>
    <row r="13" spans="1:4" x14ac:dyDescent="0.25">
      <c r="A13" s="41" t="s">
        <v>385</v>
      </c>
      <c r="B13" s="48" t="s">
        <v>141</v>
      </c>
      <c r="C13" s="48"/>
      <c r="D13" s="48"/>
    </row>
    <row r="14" spans="1:4" x14ac:dyDescent="0.25">
      <c r="A14" s="41" t="s">
        <v>130</v>
      </c>
      <c r="B14" s="48">
        <v>202</v>
      </c>
      <c r="C14" s="48"/>
      <c r="D14" s="48"/>
    </row>
    <row r="15" spans="1:4" x14ac:dyDescent="0.25">
      <c r="A15" s="41" t="s">
        <v>386</v>
      </c>
      <c r="B15" s="48" t="s">
        <v>146</v>
      </c>
      <c r="C15" s="48"/>
      <c r="D15" s="48"/>
    </row>
    <row r="16" spans="1:4" x14ac:dyDescent="0.25">
      <c r="A16" s="41" t="s">
        <v>132</v>
      </c>
      <c r="B16" s="48" t="s">
        <v>147</v>
      </c>
      <c r="C16" s="48"/>
      <c r="D16" s="48"/>
    </row>
    <row r="17" spans="1:4" x14ac:dyDescent="0.25">
      <c r="A17" s="42" t="s">
        <v>387</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388</v>
      </c>
      <c r="B21" s="48" t="s">
        <v>64</v>
      </c>
      <c r="C21" s="48"/>
      <c r="D21" s="48"/>
    </row>
    <row r="23" spans="1:4" x14ac:dyDescent="0.25">
      <c r="A23" s="23" t="str">
        <f>HYPERLINK("#'Factor List'!A1", "Back to Factor List")</f>
        <v>Back to Factor List</v>
      </c>
      <c r="B23" s="23" t="str">
        <f>HYPERLINK("#'Assumptions'!A1", "Assumptions")</f>
        <v>Assumptions</v>
      </c>
    </row>
    <row r="26" spans="1:4" s="59" customFormat="1" ht="26" x14ac:dyDescent="0.25">
      <c r="A26" s="58" t="s">
        <v>389</v>
      </c>
      <c r="B26" s="58" t="s">
        <v>390</v>
      </c>
      <c r="C26" s="58" t="s">
        <v>391</v>
      </c>
      <c r="D26" s="58" t="s">
        <v>392</v>
      </c>
    </row>
    <row r="27" spans="1:4" x14ac:dyDescent="0.25">
      <c r="A27" s="44">
        <v>18</v>
      </c>
      <c r="B27" s="45">
        <v>9.16</v>
      </c>
      <c r="C27" s="45">
        <v>1.99</v>
      </c>
      <c r="D27" s="45">
        <v>0</v>
      </c>
    </row>
    <row r="28" spans="1:4" x14ac:dyDescent="0.25">
      <c r="A28" s="44">
        <v>19</v>
      </c>
      <c r="B28" s="45">
        <v>9.33</v>
      </c>
      <c r="C28" s="45">
        <v>2.08</v>
      </c>
      <c r="D28" s="45">
        <v>0</v>
      </c>
    </row>
    <row r="29" spans="1:4" x14ac:dyDescent="0.25">
      <c r="A29" s="44">
        <v>20</v>
      </c>
      <c r="B29" s="45">
        <v>9.49</v>
      </c>
      <c r="C29" s="45">
        <v>2.11</v>
      </c>
      <c r="D29" s="45">
        <v>0</v>
      </c>
    </row>
    <row r="30" spans="1:4" x14ac:dyDescent="0.25">
      <c r="A30" s="44">
        <v>21</v>
      </c>
      <c r="B30" s="45">
        <v>9.66</v>
      </c>
      <c r="C30" s="45">
        <v>2.15</v>
      </c>
      <c r="D30" s="45">
        <v>0</v>
      </c>
    </row>
    <row r="31" spans="1:4" x14ac:dyDescent="0.25">
      <c r="A31" s="44">
        <v>22</v>
      </c>
      <c r="B31" s="45">
        <v>9.84</v>
      </c>
      <c r="C31" s="45">
        <v>2.19</v>
      </c>
      <c r="D31" s="45">
        <v>0</v>
      </c>
    </row>
    <row r="32" spans="1:4" x14ac:dyDescent="0.25">
      <c r="A32" s="44">
        <v>23</v>
      </c>
      <c r="B32" s="45">
        <v>10.01</v>
      </c>
      <c r="C32" s="45">
        <v>2.23</v>
      </c>
      <c r="D32" s="45">
        <v>0</v>
      </c>
    </row>
    <row r="33" spans="1:4" x14ac:dyDescent="0.25">
      <c r="A33" s="44">
        <v>24</v>
      </c>
      <c r="B33" s="45">
        <v>10.19</v>
      </c>
      <c r="C33" s="45">
        <v>2.27</v>
      </c>
      <c r="D33" s="45">
        <v>0</v>
      </c>
    </row>
    <row r="34" spans="1:4" x14ac:dyDescent="0.25">
      <c r="A34" s="44">
        <v>25</v>
      </c>
      <c r="B34" s="45">
        <v>10.38</v>
      </c>
      <c r="C34" s="45">
        <v>2.31</v>
      </c>
      <c r="D34" s="45">
        <v>0</v>
      </c>
    </row>
    <row r="35" spans="1:4" x14ac:dyDescent="0.25">
      <c r="A35" s="44">
        <v>26</v>
      </c>
      <c r="B35" s="45">
        <v>10.56</v>
      </c>
      <c r="C35" s="45">
        <v>2.35</v>
      </c>
      <c r="D35" s="45">
        <v>0</v>
      </c>
    </row>
    <row r="36" spans="1:4" x14ac:dyDescent="0.25">
      <c r="A36" s="44">
        <v>27</v>
      </c>
      <c r="B36" s="45">
        <v>10.75</v>
      </c>
      <c r="C36" s="45">
        <v>2.39</v>
      </c>
      <c r="D36" s="45">
        <v>0</v>
      </c>
    </row>
    <row r="37" spans="1:4" x14ac:dyDescent="0.25">
      <c r="A37" s="44">
        <v>28</v>
      </c>
      <c r="B37" s="45">
        <v>10.95</v>
      </c>
      <c r="C37" s="45">
        <v>2.4300000000000002</v>
      </c>
      <c r="D37" s="45">
        <v>0</v>
      </c>
    </row>
    <row r="38" spans="1:4" x14ac:dyDescent="0.25">
      <c r="A38" s="44">
        <v>29</v>
      </c>
      <c r="B38" s="45">
        <v>11.14</v>
      </c>
      <c r="C38" s="45">
        <v>2.4700000000000002</v>
      </c>
      <c r="D38" s="45">
        <v>0</v>
      </c>
    </row>
    <row r="39" spans="1:4" x14ac:dyDescent="0.25">
      <c r="A39" s="44">
        <v>30</v>
      </c>
      <c r="B39" s="45">
        <v>11.34</v>
      </c>
      <c r="C39" s="45">
        <v>2.5099999999999998</v>
      </c>
      <c r="D39" s="45">
        <v>0</v>
      </c>
    </row>
    <row r="40" spans="1:4" x14ac:dyDescent="0.25">
      <c r="A40" s="44">
        <v>31</v>
      </c>
      <c r="B40" s="45">
        <v>11.55</v>
      </c>
      <c r="C40" s="45">
        <v>2.56</v>
      </c>
      <c r="D40" s="45">
        <v>0</v>
      </c>
    </row>
    <row r="41" spans="1:4" x14ac:dyDescent="0.25">
      <c r="A41" s="44">
        <v>32</v>
      </c>
      <c r="B41" s="45">
        <v>11.76</v>
      </c>
      <c r="C41" s="45">
        <v>2.6</v>
      </c>
      <c r="D41" s="45">
        <v>0</v>
      </c>
    </row>
    <row r="42" spans="1:4" x14ac:dyDescent="0.25">
      <c r="A42" s="44">
        <v>33</v>
      </c>
      <c r="B42" s="45">
        <v>11.97</v>
      </c>
      <c r="C42" s="45">
        <v>2.65</v>
      </c>
      <c r="D42" s="45">
        <v>0</v>
      </c>
    </row>
    <row r="43" spans="1:4" x14ac:dyDescent="0.25">
      <c r="A43" s="44">
        <v>34</v>
      </c>
      <c r="B43" s="45">
        <v>12.18</v>
      </c>
      <c r="C43" s="45">
        <v>2.69</v>
      </c>
      <c r="D43" s="45">
        <v>0</v>
      </c>
    </row>
    <row r="44" spans="1:4" x14ac:dyDescent="0.25">
      <c r="A44" s="44">
        <v>35</v>
      </c>
      <c r="B44" s="45">
        <v>12.4</v>
      </c>
      <c r="C44" s="45">
        <v>2.74</v>
      </c>
      <c r="D44" s="45">
        <v>0</v>
      </c>
    </row>
    <row r="45" spans="1:4" x14ac:dyDescent="0.25">
      <c r="A45" s="44">
        <v>36</v>
      </c>
      <c r="B45" s="45">
        <v>12.63</v>
      </c>
      <c r="C45" s="45">
        <v>2.79</v>
      </c>
      <c r="D45" s="45">
        <v>0</v>
      </c>
    </row>
    <row r="46" spans="1:4" x14ac:dyDescent="0.25">
      <c r="A46" s="44">
        <v>37</v>
      </c>
      <c r="B46" s="45">
        <v>12.85</v>
      </c>
      <c r="C46" s="45">
        <v>2.83</v>
      </c>
      <c r="D46" s="45">
        <v>0</v>
      </c>
    </row>
    <row r="47" spans="1:4" x14ac:dyDescent="0.25">
      <c r="A47" s="44">
        <v>38</v>
      </c>
      <c r="B47" s="45">
        <v>13.09</v>
      </c>
      <c r="C47" s="45">
        <v>2.88</v>
      </c>
      <c r="D47" s="45">
        <v>0</v>
      </c>
    </row>
    <row r="48" spans="1:4" x14ac:dyDescent="0.25">
      <c r="A48" s="44">
        <v>39</v>
      </c>
      <c r="B48" s="45">
        <v>13.32</v>
      </c>
      <c r="C48" s="45">
        <v>2.93</v>
      </c>
      <c r="D48" s="45">
        <v>0</v>
      </c>
    </row>
    <row r="49" spans="1:4" x14ac:dyDescent="0.25">
      <c r="A49" s="44">
        <v>40</v>
      </c>
      <c r="B49" s="45">
        <v>13.57</v>
      </c>
      <c r="C49" s="45">
        <v>2.97</v>
      </c>
      <c r="D49" s="45">
        <v>0</v>
      </c>
    </row>
    <row r="50" spans="1:4" x14ac:dyDescent="0.25">
      <c r="A50" s="44">
        <v>41</v>
      </c>
      <c r="B50" s="45">
        <v>13.82</v>
      </c>
      <c r="C50" s="45">
        <v>3.02</v>
      </c>
      <c r="D50" s="45">
        <v>0</v>
      </c>
    </row>
    <row r="51" spans="1:4" x14ac:dyDescent="0.25">
      <c r="A51" s="44">
        <v>42</v>
      </c>
      <c r="B51" s="45">
        <v>14.07</v>
      </c>
      <c r="C51" s="45">
        <v>3.07</v>
      </c>
      <c r="D51" s="45">
        <v>0</v>
      </c>
    </row>
    <row r="52" spans="1:4" x14ac:dyDescent="0.25">
      <c r="A52" s="44">
        <v>43</v>
      </c>
      <c r="B52" s="45">
        <v>14.33</v>
      </c>
      <c r="C52" s="45">
        <v>3.11</v>
      </c>
      <c r="D52" s="45">
        <v>0</v>
      </c>
    </row>
    <row r="53" spans="1:4" x14ac:dyDescent="0.25">
      <c r="A53" s="44">
        <v>44</v>
      </c>
      <c r="B53" s="45">
        <v>14.59</v>
      </c>
      <c r="C53" s="45">
        <v>3.16</v>
      </c>
      <c r="D53" s="45">
        <v>0</v>
      </c>
    </row>
    <row r="54" spans="1:4" x14ac:dyDescent="0.25">
      <c r="A54" s="44">
        <v>45</v>
      </c>
      <c r="B54" s="45">
        <v>14.87</v>
      </c>
      <c r="C54" s="45">
        <v>3.21</v>
      </c>
      <c r="D54" s="45">
        <v>0</v>
      </c>
    </row>
    <row r="55" spans="1:4" x14ac:dyDescent="0.25">
      <c r="A55" s="44">
        <v>46</v>
      </c>
      <c r="B55" s="45">
        <v>15.14</v>
      </c>
      <c r="C55" s="45">
        <v>3.25</v>
      </c>
      <c r="D55" s="45">
        <v>0</v>
      </c>
    </row>
    <row r="56" spans="1:4" x14ac:dyDescent="0.25">
      <c r="A56" s="44">
        <v>47</v>
      </c>
      <c r="B56" s="45">
        <v>15.43</v>
      </c>
      <c r="C56" s="45">
        <v>3.29</v>
      </c>
      <c r="D56" s="45">
        <v>0</v>
      </c>
    </row>
    <row r="57" spans="1:4" x14ac:dyDescent="0.25">
      <c r="A57" s="44">
        <v>48</v>
      </c>
      <c r="B57" s="45">
        <v>15.73</v>
      </c>
      <c r="C57" s="45">
        <v>3.33</v>
      </c>
      <c r="D57" s="45">
        <v>0</v>
      </c>
    </row>
    <row r="58" spans="1:4" x14ac:dyDescent="0.25">
      <c r="A58" s="44">
        <v>49</v>
      </c>
      <c r="B58" s="45">
        <v>16.03</v>
      </c>
      <c r="C58" s="45">
        <v>3.37</v>
      </c>
      <c r="D58" s="45">
        <v>0</v>
      </c>
    </row>
    <row r="59" spans="1:4" x14ac:dyDescent="0.25">
      <c r="A59" s="44">
        <v>50</v>
      </c>
      <c r="B59" s="45">
        <v>16.34</v>
      </c>
      <c r="C59" s="45">
        <v>3.41</v>
      </c>
      <c r="D59" s="45">
        <v>0</v>
      </c>
    </row>
    <row r="60" spans="1:4" x14ac:dyDescent="0.25">
      <c r="A60" s="44">
        <v>51</v>
      </c>
      <c r="B60" s="45">
        <v>16.66</v>
      </c>
      <c r="C60" s="45">
        <v>3.45</v>
      </c>
      <c r="D60" s="45">
        <v>0</v>
      </c>
    </row>
    <row r="61" spans="1:4" x14ac:dyDescent="0.25">
      <c r="A61" s="44">
        <v>52</v>
      </c>
      <c r="B61" s="45">
        <v>16.989999999999998</v>
      </c>
      <c r="C61" s="45">
        <v>3.48</v>
      </c>
      <c r="D61" s="45">
        <v>0</v>
      </c>
    </row>
    <row r="62" spans="1:4" x14ac:dyDescent="0.25">
      <c r="A62" s="44">
        <v>53</v>
      </c>
      <c r="B62" s="45">
        <v>17.32</v>
      </c>
      <c r="C62" s="45">
        <v>3.52</v>
      </c>
      <c r="D62" s="45">
        <v>0</v>
      </c>
    </row>
    <row r="63" spans="1:4" x14ac:dyDescent="0.25">
      <c r="A63" s="44">
        <v>54</v>
      </c>
      <c r="B63" s="45">
        <v>17.68</v>
      </c>
      <c r="C63" s="45">
        <v>3.55</v>
      </c>
      <c r="D63" s="45">
        <v>0</v>
      </c>
    </row>
    <row r="64" spans="1:4" x14ac:dyDescent="0.25">
      <c r="A64" s="44">
        <v>55</v>
      </c>
      <c r="B64" s="45">
        <v>18.05</v>
      </c>
      <c r="C64" s="45">
        <v>3.57</v>
      </c>
      <c r="D64" s="45">
        <v>0</v>
      </c>
    </row>
    <row r="65" spans="1:4" x14ac:dyDescent="0.25">
      <c r="A65" s="44">
        <v>56</v>
      </c>
      <c r="B65" s="45">
        <v>18.43</v>
      </c>
      <c r="C65" s="45">
        <v>3.59</v>
      </c>
      <c r="D65" s="45">
        <v>0</v>
      </c>
    </row>
    <row r="66" spans="1:4" x14ac:dyDescent="0.25">
      <c r="A66" s="44">
        <v>57</v>
      </c>
      <c r="B66" s="45">
        <v>18.829999999999998</v>
      </c>
      <c r="C66" s="45">
        <v>3.61</v>
      </c>
      <c r="D66" s="45">
        <v>0</v>
      </c>
    </row>
    <row r="67" spans="1:4" x14ac:dyDescent="0.25">
      <c r="A67" s="44">
        <v>58</v>
      </c>
      <c r="B67" s="45">
        <v>19.25</v>
      </c>
      <c r="C67" s="45">
        <v>3.62</v>
      </c>
      <c r="D67" s="45">
        <v>0</v>
      </c>
    </row>
    <row r="68" spans="1:4" x14ac:dyDescent="0.25">
      <c r="A68" s="44">
        <v>59</v>
      </c>
      <c r="B68" s="45">
        <v>19.68</v>
      </c>
      <c r="C68" s="45">
        <v>3.63</v>
      </c>
      <c r="D68" s="45">
        <v>0</v>
      </c>
    </row>
  </sheetData>
  <sheetProtection algorithmName="SHA-512" hashValue="kYYfYG/eR7fD+YjCrLl95WIZrKYLXgi3uvuICec/RG6En7jnxJc6c2hS8tAatGVni7Zoksqy5HA9mLDme1heUw==" saltValue="lPDPMgqOuGDjM+tAFzSPJw==" spinCount="100000" sheet="1" objects="1" scenarios="1"/>
  <conditionalFormatting sqref="A6:A21">
    <cfRule type="expression" dxfId="869" priority="9" stopIfTrue="1">
      <formula>MOD(ROW(),2)=0</formula>
    </cfRule>
    <cfRule type="expression" dxfId="868" priority="10" stopIfTrue="1">
      <formula>MOD(ROW(),2)&lt;&gt;0</formula>
    </cfRule>
  </conditionalFormatting>
  <conditionalFormatting sqref="B6:D21">
    <cfRule type="expression" dxfId="867" priority="11" stopIfTrue="1">
      <formula>MOD(ROW(),2)=0</formula>
    </cfRule>
    <cfRule type="expression" dxfId="866" priority="12" stopIfTrue="1">
      <formula>MOD(ROW(),2)&lt;&gt;0</formula>
    </cfRule>
  </conditionalFormatting>
  <conditionalFormatting sqref="A26:A68">
    <cfRule type="expression" dxfId="865" priority="13" stopIfTrue="1">
      <formula>MOD(ROW(),2)=0</formula>
    </cfRule>
    <cfRule type="expression" dxfId="864" priority="14" stopIfTrue="1">
      <formula>MOD(ROW(),2)&lt;&gt;0</formula>
    </cfRule>
  </conditionalFormatting>
  <conditionalFormatting sqref="B26:D68">
    <cfRule type="expression" dxfId="863" priority="15" stopIfTrue="1">
      <formula>MOD(ROW(),2)=0</formula>
    </cfRule>
    <cfRule type="expression" dxfId="862" priority="16"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BC8E0-AE4D-4502-A1CE-62DDD6C54231}">
  <sheetPr codeName="Sheet72"/>
  <dimension ref="A1:C47"/>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Scheme pays AA - x-609</v>
      </c>
    </row>
    <row r="6" spans="1:3" x14ac:dyDescent="0.25">
      <c r="A6" s="41" t="s">
        <v>382</v>
      </c>
      <c r="B6" s="48" t="s">
        <v>383</v>
      </c>
      <c r="C6" s="48"/>
    </row>
    <row r="7" spans="1:3" x14ac:dyDescent="0.25">
      <c r="A7" s="41" t="s">
        <v>384</v>
      </c>
      <c r="B7" s="48" t="s">
        <v>32</v>
      </c>
      <c r="C7" s="48"/>
    </row>
    <row r="8" spans="1:3" x14ac:dyDescent="0.25">
      <c r="A8" s="41" t="s">
        <v>125</v>
      </c>
      <c r="B8" s="48">
        <v>2015</v>
      </c>
      <c r="C8" s="48"/>
    </row>
    <row r="9" spans="1:3" x14ac:dyDescent="0.25">
      <c r="A9" s="41" t="s">
        <v>126</v>
      </c>
      <c r="B9" s="48" t="s">
        <v>299</v>
      </c>
      <c r="C9" s="48"/>
    </row>
    <row r="10" spans="1:3" ht="25" x14ac:dyDescent="0.25">
      <c r="A10" s="41" t="s">
        <v>6</v>
      </c>
      <c r="B10" s="48" t="s">
        <v>315</v>
      </c>
      <c r="C10" s="48"/>
    </row>
    <row r="11" spans="1:3" x14ac:dyDescent="0.25">
      <c r="A11" s="41" t="s">
        <v>127</v>
      </c>
      <c r="B11" s="48" t="s">
        <v>301</v>
      </c>
      <c r="C11" s="48"/>
    </row>
    <row r="12" spans="1:3" x14ac:dyDescent="0.25">
      <c r="A12" s="41" t="s">
        <v>128</v>
      </c>
      <c r="B12" s="48" t="s">
        <v>140</v>
      </c>
      <c r="C12" s="48"/>
    </row>
    <row r="13" spans="1:3" x14ac:dyDescent="0.25">
      <c r="A13" s="41" t="s">
        <v>385</v>
      </c>
      <c r="B13" s="48">
        <v>0</v>
      </c>
      <c r="C13" s="48"/>
    </row>
    <row r="14" spans="1:3" x14ac:dyDescent="0.25">
      <c r="A14" s="41" t="s">
        <v>130</v>
      </c>
      <c r="B14" s="48">
        <v>609</v>
      </c>
      <c r="C14" s="48"/>
    </row>
    <row r="15" spans="1:3" x14ac:dyDescent="0.25">
      <c r="A15" s="41" t="s">
        <v>386</v>
      </c>
      <c r="B15" s="48" t="s">
        <v>316</v>
      </c>
      <c r="C15" s="48"/>
    </row>
    <row r="16" spans="1:3" x14ac:dyDescent="0.25">
      <c r="A16" s="41" t="s">
        <v>132</v>
      </c>
      <c r="B16" s="48" t="s">
        <v>317</v>
      </c>
      <c r="C16" s="48"/>
    </row>
    <row r="17" spans="1:3" x14ac:dyDescent="0.25">
      <c r="A17" s="42" t="s">
        <v>387</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388</v>
      </c>
      <c r="B21" s="48" t="s">
        <v>65</v>
      </c>
      <c r="C21" s="48"/>
    </row>
    <row r="23" spans="1:3" x14ac:dyDescent="0.25">
      <c r="A23" s="23" t="str">
        <f>HYPERLINK("#'Factor List'!A1", "Back to Factor List")</f>
        <v>Back to Factor List</v>
      </c>
      <c r="B23" s="23" t="str">
        <f>HYPERLINK("#'Assumptions'!A1", "Assumptions")</f>
        <v>Assumptions</v>
      </c>
    </row>
    <row r="26" spans="1:3" s="59" customFormat="1" ht="13" x14ac:dyDescent="0.25">
      <c r="A26" s="58" t="s">
        <v>389</v>
      </c>
      <c r="B26" s="58" t="s">
        <v>439</v>
      </c>
      <c r="C26" s="58" t="s">
        <v>440</v>
      </c>
    </row>
    <row r="27" spans="1:3" x14ac:dyDescent="0.25">
      <c r="A27" s="44">
        <v>55</v>
      </c>
      <c r="B27" s="45">
        <v>23.37</v>
      </c>
      <c r="C27" s="45">
        <v>23.37</v>
      </c>
    </row>
    <row r="28" spans="1:3" x14ac:dyDescent="0.25">
      <c r="A28" s="44">
        <v>56</v>
      </c>
      <c r="B28" s="45">
        <v>22.78</v>
      </c>
      <c r="C28" s="45">
        <v>22.78</v>
      </c>
    </row>
    <row r="29" spans="1:3" x14ac:dyDescent="0.25">
      <c r="A29" s="44">
        <v>57</v>
      </c>
      <c r="B29" s="45">
        <v>22.19</v>
      </c>
      <c r="C29" s="45">
        <v>22.19</v>
      </c>
    </row>
    <row r="30" spans="1:3" x14ac:dyDescent="0.25">
      <c r="A30" s="44">
        <v>58</v>
      </c>
      <c r="B30" s="45">
        <v>21.6</v>
      </c>
      <c r="C30" s="45">
        <v>21.6</v>
      </c>
    </row>
    <row r="31" spans="1:3" x14ac:dyDescent="0.25">
      <c r="A31" s="44">
        <v>59</v>
      </c>
      <c r="B31" s="45">
        <v>20.99</v>
      </c>
      <c r="C31" s="45">
        <v>20.99</v>
      </c>
    </row>
    <row r="32" spans="1:3" x14ac:dyDescent="0.25">
      <c r="A32" s="44">
        <v>60</v>
      </c>
      <c r="B32" s="45">
        <v>20.37</v>
      </c>
      <c r="C32" s="45">
        <v>20.37</v>
      </c>
    </row>
    <row r="33" spans="1:3" x14ac:dyDescent="0.25">
      <c r="A33" s="44">
        <v>61</v>
      </c>
      <c r="B33" s="45">
        <v>19.739999999999998</v>
      </c>
      <c r="C33" s="45">
        <v>19.739999999999998</v>
      </c>
    </row>
    <row r="34" spans="1:3" x14ac:dyDescent="0.25">
      <c r="A34" s="44">
        <v>62</v>
      </c>
      <c r="B34" s="45">
        <v>19.100000000000001</v>
      </c>
      <c r="C34" s="45">
        <v>19.100000000000001</v>
      </c>
    </row>
    <row r="35" spans="1:3" x14ac:dyDescent="0.25">
      <c r="A35" s="44">
        <v>63</v>
      </c>
      <c r="B35" s="45">
        <v>18.46</v>
      </c>
      <c r="C35" s="45">
        <v>18.46</v>
      </c>
    </row>
    <row r="36" spans="1:3" x14ac:dyDescent="0.25">
      <c r="A36" s="44">
        <v>64</v>
      </c>
      <c r="B36" s="45">
        <v>17.829999999999998</v>
      </c>
      <c r="C36" s="45">
        <v>17.829999999999998</v>
      </c>
    </row>
    <row r="37" spans="1:3" x14ac:dyDescent="0.25">
      <c r="A37" s="44">
        <v>65</v>
      </c>
      <c r="B37" s="45">
        <v>17.2</v>
      </c>
      <c r="C37" s="45">
        <v>17.2</v>
      </c>
    </row>
    <row r="38" spans="1:3" x14ac:dyDescent="0.25">
      <c r="A38" s="44">
        <v>66</v>
      </c>
      <c r="B38" s="45">
        <v>16.57</v>
      </c>
      <c r="C38" s="45">
        <v>16.57</v>
      </c>
    </row>
    <row r="39" spans="1:3" x14ac:dyDescent="0.25">
      <c r="A39" s="44">
        <v>67</v>
      </c>
      <c r="B39" s="45">
        <v>15.94</v>
      </c>
      <c r="C39" s="45">
        <v>15.94</v>
      </c>
    </row>
    <row r="40" spans="1:3" x14ac:dyDescent="0.25">
      <c r="A40" s="44">
        <v>68</v>
      </c>
      <c r="B40" s="45">
        <v>15.31</v>
      </c>
      <c r="C40" s="45">
        <v>15.31</v>
      </c>
    </row>
    <row r="41" spans="1:3" x14ac:dyDescent="0.25">
      <c r="A41" s="44">
        <v>69</v>
      </c>
      <c r="B41" s="45">
        <v>14.67</v>
      </c>
      <c r="C41" s="45">
        <v>14.67</v>
      </c>
    </row>
    <row r="42" spans="1:3" x14ac:dyDescent="0.25">
      <c r="A42" s="44">
        <v>70</v>
      </c>
      <c r="B42" s="45">
        <v>14.04</v>
      </c>
      <c r="C42" s="45">
        <v>14.04</v>
      </c>
    </row>
    <row r="43" spans="1:3" x14ac:dyDescent="0.25">
      <c r="A43" s="44">
        <v>71</v>
      </c>
      <c r="B43" s="45">
        <v>13.42</v>
      </c>
      <c r="C43" s="45">
        <v>13.42</v>
      </c>
    </row>
    <row r="44" spans="1:3" x14ac:dyDescent="0.25">
      <c r="A44" s="44">
        <v>72</v>
      </c>
      <c r="B44" s="45">
        <v>12.79</v>
      </c>
      <c r="C44" s="45">
        <v>12.79</v>
      </c>
    </row>
    <row r="45" spans="1:3" x14ac:dyDescent="0.25">
      <c r="A45" s="44">
        <v>73</v>
      </c>
      <c r="B45" s="45">
        <v>12.17</v>
      </c>
      <c r="C45" s="45">
        <v>12.17</v>
      </c>
    </row>
    <row r="46" spans="1:3" x14ac:dyDescent="0.25">
      <c r="A46" s="44">
        <v>74</v>
      </c>
      <c r="B46" s="45">
        <v>11.56</v>
      </c>
      <c r="C46" s="45">
        <v>11.56</v>
      </c>
    </row>
    <row r="47" spans="1:3" x14ac:dyDescent="0.25">
      <c r="A47" s="44">
        <v>75</v>
      </c>
      <c r="B47" s="45">
        <v>10.95</v>
      </c>
      <c r="C47" s="45">
        <v>10.95</v>
      </c>
    </row>
  </sheetData>
  <sheetProtection algorithmName="SHA-512" hashValue="FVd4TyasyeMPMzD5yOrnV1xniTfybFX9wPurrwkFKm4kXjSZ6aml1NH8fJ+vJPdf+guPmXeUVs0N/Fpai+qfdA==" saltValue="FdTu6P66EH/ghmhSObRluw==" spinCount="100000" sheet="1" objects="1" scenarios="1"/>
  <conditionalFormatting sqref="A6:A21">
    <cfRule type="expression" dxfId="225" priority="1" stopIfTrue="1">
      <formula>MOD(ROW(),2)=0</formula>
    </cfRule>
    <cfRule type="expression" dxfId="224" priority="2" stopIfTrue="1">
      <formula>MOD(ROW(),2)&lt;&gt;0</formula>
    </cfRule>
  </conditionalFormatting>
  <conditionalFormatting sqref="B6:C21">
    <cfRule type="expression" dxfId="223" priority="3" stopIfTrue="1">
      <formula>MOD(ROW(),2)=0</formula>
    </cfRule>
    <cfRule type="expression" dxfId="222" priority="4" stopIfTrue="1">
      <formula>MOD(ROW(),2)&lt;&gt;0</formula>
    </cfRule>
  </conditionalFormatting>
  <conditionalFormatting sqref="A26:A47">
    <cfRule type="expression" dxfId="221" priority="5" stopIfTrue="1">
      <formula>MOD(ROW(),2)=0</formula>
    </cfRule>
    <cfRule type="expression" dxfId="220" priority="6" stopIfTrue="1">
      <formula>MOD(ROW(),2)&lt;&gt;0</formula>
    </cfRule>
  </conditionalFormatting>
  <conditionalFormatting sqref="B26:C47">
    <cfRule type="expression" dxfId="219" priority="7" stopIfTrue="1">
      <formula>MOD(ROW(),2)=0</formula>
    </cfRule>
    <cfRule type="expression" dxfId="218" priority="8"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56220-FBFA-4E64-88C1-9033E5A9A5F6}">
  <sheetPr codeName="Sheet73"/>
  <dimension ref="A1:C82"/>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Scheme pays AA - x-610</v>
      </c>
    </row>
    <row r="6" spans="1:3" x14ac:dyDescent="0.25">
      <c r="A6" s="41" t="s">
        <v>382</v>
      </c>
      <c r="B6" s="48" t="s">
        <v>383</v>
      </c>
      <c r="C6" s="48"/>
    </row>
    <row r="7" spans="1:3" x14ac:dyDescent="0.25">
      <c r="A7" s="41" t="s">
        <v>384</v>
      </c>
      <c r="B7" s="48" t="s">
        <v>32</v>
      </c>
      <c r="C7" s="48"/>
    </row>
    <row r="8" spans="1:3" x14ac:dyDescent="0.25">
      <c r="A8" s="41" t="s">
        <v>125</v>
      </c>
      <c r="B8" s="48">
        <v>2015</v>
      </c>
      <c r="C8" s="48"/>
    </row>
    <row r="9" spans="1:3" x14ac:dyDescent="0.25">
      <c r="A9" s="41" t="s">
        <v>126</v>
      </c>
      <c r="B9" s="48" t="s">
        <v>299</v>
      </c>
      <c r="C9" s="48"/>
    </row>
    <row r="10" spans="1:3" ht="25" x14ac:dyDescent="0.25">
      <c r="A10" s="41" t="s">
        <v>6</v>
      </c>
      <c r="B10" s="48" t="s">
        <v>318</v>
      </c>
      <c r="C10" s="48"/>
    </row>
    <row r="11" spans="1:3" x14ac:dyDescent="0.25">
      <c r="A11" s="41" t="s">
        <v>127</v>
      </c>
      <c r="B11" s="48" t="s">
        <v>301</v>
      </c>
      <c r="C11" s="48"/>
    </row>
    <row r="12" spans="1:3" x14ac:dyDescent="0.25">
      <c r="A12" s="41" t="s">
        <v>128</v>
      </c>
      <c r="B12" s="48" t="s">
        <v>140</v>
      </c>
      <c r="C12" s="48"/>
    </row>
    <row r="13" spans="1:3" x14ac:dyDescent="0.25">
      <c r="A13" s="41" t="s">
        <v>385</v>
      </c>
      <c r="B13" s="48">
        <v>0</v>
      </c>
      <c r="C13" s="48"/>
    </row>
    <row r="14" spans="1:3" x14ac:dyDescent="0.25">
      <c r="A14" s="41" t="s">
        <v>130</v>
      </c>
      <c r="B14" s="48">
        <v>610</v>
      </c>
      <c r="C14" s="48"/>
    </row>
    <row r="15" spans="1:3" x14ac:dyDescent="0.25">
      <c r="A15" s="41" t="s">
        <v>386</v>
      </c>
      <c r="B15" s="48" t="s">
        <v>319</v>
      </c>
      <c r="C15" s="48"/>
    </row>
    <row r="16" spans="1:3" x14ac:dyDescent="0.25">
      <c r="A16" s="41" t="s">
        <v>132</v>
      </c>
      <c r="B16" s="48" t="s">
        <v>320</v>
      </c>
      <c r="C16" s="48"/>
    </row>
    <row r="17" spans="1:3" x14ac:dyDescent="0.25">
      <c r="A17" s="42" t="s">
        <v>387</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388</v>
      </c>
      <c r="B21" s="48" t="s">
        <v>65</v>
      </c>
      <c r="C21" s="48"/>
    </row>
    <row r="23" spans="1:3" x14ac:dyDescent="0.25">
      <c r="A23" s="23" t="str">
        <f>HYPERLINK("#'Factor List'!A1", "Back to Factor List")</f>
        <v>Back to Factor List</v>
      </c>
      <c r="B23" s="23" t="str">
        <f>HYPERLINK("#'Assumptions'!A1", "Assumptions")</f>
        <v>Assumptions</v>
      </c>
    </row>
    <row r="26" spans="1:3" s="59" customFormat="1" ht="13" x14ac:dyDescent="0.25">
      <c r="A26" s="58" t="s">
        <v>389</v>
      </c>
      <c r="B26" s="58" t="s">
        <v>439</v>
      </c>
      <c r="C26" s="58" t="s">
        <v>440</v>
      </c>
    </row>
    <row r="27" spans="1:3" x14ac:dyDescent="0.25">
      <c r="A27" s="44">
        <v>20</v>
      </c>
      <c r="B27" s="45">
        <v>39.64</v>
      </c>
      <c r="C27" s="45">
        <v>39.64</v>
      </c>
    </row>
    <row r="28" spans="1:3" x14ac:dyDescent="0.25">
      <c r="A28" s="44">
        <v>21</v>
      </c>
      <c r="B28" s="45">
        <v>39.28</v>
      </c>
      <c r="C28" s="45">
        <v>39.28</v>
      </c>
    </row>
    <row r="29" spans="1:3" x14ac:dyDescent="0.25">
      <c r="A29" s="44">
        <v>22</v>
      </c>
      <c r="B29" s="45">
        <v>38.92</v>
      </c>
      <c r="C29" s="45">
        <v>38.92</v>
      </c>
    </row>
    <row r="30" spans="1:3" x14ac:dyDescent="0.25">
      <c r="A30" s="44">
        <v>23</v>
      </c>
      <c r="B30" s="45">
        <v>38.549999999999997</v>
      </c>
      <c r="C30" s="45">
        <v>38.549999999999997</v>
      </c>
    </row>
    <row r="31" spans="1:3" x14ac:dyDescent="0.25">
      <c r="A31" s="44">
        <v>24</v>
      </c>
      <c r="B31" s="45">
        <v>38.17</v>
      </c>
      <c r="C31" s="45">
        <v>38.17</v>
      </c>
    </row>
    <row r="32" spans="1:3" x14ac:dyDescent="0.25">
      <c r="A32" s="44">
        <v>25</v>
      </c>
      <c r="B32" s="45">
        <v>37.79</v>
      </c>
      <c r="C32" s="45">
        <v>37.79</v>
      </c>
    </row>
    <row r="33" spans="1:3" x14ac:dyDescent="0.25">
      <c r="A33" s="44">
        <v>26</v>
      </c>
      <c r="B33" s="45">
        <v>37.4</v>
      </c>
      <c r="C33" s="45">
        <v>37.4</v>
      </c>
    </row>
    <row r="34" spans="1:3" x14ac:dyDescent="0.25">
      <c r="A34" s="44">
        <v>27</v>
      </c>
      <c r="B34" s="45">
        <v>37.01</v>
      </c>
      <c r="C34" s="45">
        <v>37.01</v>
      </c>
    </row>
    <row r="35" spans="1:3" x14ac:dyDescent="0.25">
      <c r="A35" s="44">
        <v>28</v>
      </c>
      <c r="B35" s="45">
        <v>36.61</v>
      </c>
      <c r="C35" s="45">
        <v>36.61</v>
      </c>
    </row>
    <row r="36" spans="1:3" x14ac:dyDescent="0.25">
      <c r="A36" s="44">
        <v>29</v>
      </c>
      <c r="B36" s="45">
        <v>36.200000000000003</v>
      </c>
      <c r="C36" s="45">
        <v>36.200000000000003</v>
      </c>
    </row>
    <row r="37" spans="1:3" x14ac:dyDescent="0.25">
      <c r="A37" s="44">
        <v>30</v>
      </c>
      <c r="B37" s="45">
        <v>35.79</v>
      </c>
      <c r="C37" s="45">
        <v>35.79</v>
      </c>
    </row>
    <row r="38" spans="1:3" x14ac:dyDescent="0.25">
      <c r="A38" s="44">
        <v>31</v>
      </c>
      <c r="B38" s="45">
        <v>35.369999999999997</v>
      </c>
      <c r="C38" s="45">
        <v>35.369999999999997</v>
      </c>
    </row>
    <row r="39" spans="1:3" x14ac:dyDescent="0.25">
      <c r="A39" s="44">
        <v>32</v>
      </c>
      <c r="B39" s="45">
        <v>34.950000000000003</v>
      </c>
      <c r="C39" s="45">
        <v>34.950000000000003</v>
      </c>
    </row>
    <row r="40" spans="1:3" x14ac:dyDescent="0.25">
      <c r="A40" s="44">
        <v>33</v>
      </c>
      <c r="B40" s="45">
        <v>34.51</v>
      </c>
      <c r="C40" s="45">
        <v>34.51</v>
      </c>
    </row>
    <row r="41" spans="1:3" x14ac:dyDescent="0.25">
      <c r="A41" s="44">
        <v>34</v>
      </c>
      <c r="B41" s="45">
        <v>34.08</v>
      </c>
      <c r="C41" s="45">
        <v>34.08</v>
      </c>
    </row>
    <row r="42" spans="1:3" x14ac:dyDescent="0.25">
      <c r="A42" s="44">
        <v>35</v>
      </c>
      <c r="B42" s="45">
        <v>33.630000000000003</v>
      </c>
      <c r="C42" s="45">
        <v>33.630000000000003</v>
      </c>
    </row>
    <row r="43" spans="1:3" x14ac:dyDescent="0.25">
      <c r="A43" s="44">
        <v>36</v>
      </c>
      <c r="B43" s="45">
        <v>33.18</v>
      </c>
      <c r="C43" s="45">
        <v>33.18</v>
      </c>
    </row>
    <row r="44" spans="1:3" x14ac:dyDescent="0.25">
      <c r="A44" s="44">
        <v>37</v>
      </c>
      <c r="B44" s="45">
        <v>32.72</v>
      </c>
      <c r="C44" s="45">
        <v>32.72</v>
      </c>
    </row>
    <row r="45" spans="1:3" x14ac:dyDescent="0.25">
      <c r="A45" s="44">
        <v>38</v>
      </c>
      <c r="B45" s="45">
        <v>32.26</v>
      </c>
      <c r="C45" s="45">
        <v>32.26</v>
      </c>
    </row>
    <row r="46" spans="1:3" x14ac:dyDescent="0.25">
      <c r="A46" s="44">
        <v>39</v>
      </c>
      <c r="B46" s="45">
        <v>31.79</v>
      </c>
      <c r="C46" s="45">
        <v>31.79</v>
      </c>
    </row>
    <row r="47" spans="1:3" x14ac:dyDescent="0.25">
      <c r="A47" s="44">
        <v>40</v>
      </c>
      <c r="B47" s="45">
        <v>31.31</v>
      </c>
      <c r="C47" s="45">
        <v>31.31</v>
      </c>
    </row>
    <row r="48" spans="1:3" x14ac:dyDescent="0.25">
      <c r="A48" s="44">
        <v>41</v>
      </c>
      <c r="B48" s="45">
        <v>30.82</v>
      </c>
      <c r="C48" s="45">
        <v>30.82</v>
      </c>
    </row>
    <row r="49" spans="1:3" x14ac:dyDescent="0.25">
      <c r="A49" s="44">
        <v>42</v>
      </c>
      <c r="B49" s="45">
        <v>30.33</v>
      </c>
      <c r="C49" s="45">
        <v>30.33</v>
      </c>
    </row>
    <row r="50" spans="1:3" x14ac:dyDescent="0.25">
      <c r="A50" s="44">
        <v>43</v>
      </c>
      <c r="B50" s="45">
        <v>29.83</v>
      </c>
      <c r="C50" s="45">
        <v>29.83</v>
      </c>
    </row>
    <row r="51" spans="1:3" x14ac:dyDescent="0.25">
      <c r="A51" s="44">
        <v>44</v>
      </c>
      <c r="B51" s="45">
        <v>29.33</v>
      </c>
      <c r="C51" s="45">
        <v>29.33</v>
      </c>
    </row>
    <row r="52" spans="1:3" x14ac:dyDescent="0.25">
      <c r="A52" s="44">
        <v>45</v>
      </c>
      <c r="B52" s="45">
        <v>28.82</v>
      </c>
      <c r="C52" s="45">
        <v>28.82</v>
      </c>
    </row>
    <row r="53" spans="1:3" x14ac:dyDescent="0.25">
      <c r="A53" s="44">
        <v>46</v>
      </c>
      <c r="B53" s="45">
        <v>28.3</v>
      </c>
      <c r="C53" s="45">
        <v>28.3</v>
      </c>
    </row>
    <row r="54" spans="1:3" x14ac:dyDescent="0.25">
      <c r="A54" s="44">
        <v>47</v>
      </c>
      <c r="B54" s="45">
        <v>27.78</v>
      </c>
      <c r="C54" s="45">
        <v>27.78</v>
      </c>
    </row>
    <row r="55" spans="1:3" x14ac:dyDescent="0.25">
      <c r="A55" s="44">
        <v>48</v>
      </c>
      <c r="B55" s="45">
        <v>27.25</v>
      </c>
      <c r="C55" s="45">
        <v>27.25</v>
      </c>
    </row>
    <row r="56" spans="1:3" x14ac:dyDescent="0.25">
      <c r="A56" s="44">
        <v>49</v>
      </c>
      <c r="B56" s="45">
        <v>26.71</v>
      </c>
      <c r="C56" s="45">
        <v>26.71</v>
      </c>
    </row>
    <row r="57" spans="1:3" x14ac:dyDescent="0.25">
      <c r="A57" s="44">
        <v>50</v>
      </c>
      <c r="B57" s="45">
        <v>26.16</v>
      </c>
      <c r="C57" s="45">
        <v>26.16</v>
      </c>
    </row>
    <row r="58" spans="1:3" x14ac:dyDescent="0.25">
      <c r="A58" s="44">
        <v>51</v>
      </c>
      <c r="B58" s="45">
        <v>25.61</v>
      </c>
      <c r="C58" s="45">
        <v>25.61</v>
      </c>
    </row>
    <row r="59" spans="1:3" x14ac:dyDescent="0.25">
      <c r="A59" s="44">
        <v>52</v>
      </c>
      <c r="B59" s="45">
        <v>25.05</v>
      </c>
      <c r="C59" s="45">
        <v>25.05</v>
      </c>
    </row>
    <row r="60" spans="1:3" x14ac:dyDescent="0.25">
      <c r="A60" s="44">
        <v>53</v>
      </c>
      <c r="B60" s="45">
        <v>24.48</v>
      </c>
      <c r="C60" s="45">
        <v>24.48</v>
      </c>
    </row>
    <row r="61" spans="1:3" x14ac:dyDescent="0.25">
      <c r="A61" s="44">
        <v>54</v>
      </c>
      <c r="B61" s="45">
        <v>23.91</v>
      </c>
      <c r="C61" s="45">
        <v>23.91</v>
      </c>
    </row>
    <row r="62" spans="1:3" x14ac:dyDescent="0.25">
      <c r="A62" s="44">
        <v>55</v>
      </c>
      <c r="B62" s="45">
        <v>23.33</v>
      </c>
      <c r="C62" s="45">
        <v>23.33</v>
      </c>
    </row>
    <row r="63" spans="1:3" x14ac:dyDescent="0.25">
      <c r="A63" s="44">
        <v>56</v>
      </c>
      <c r="B63" s="45">
        <v>22.74</v>
      </c>
      <c r="C63" s="45">
        <v>22.74</v>
      </c>
    </row>
    <row r="64" spans="1:3" x14ac:dyDescent="0.25">
      <c r="A64" s="44">
        <v>57</v>
      </c>
      <c r="B64" s="45">
        <v>22.14</v>
      </c>
      <c r="C64" s="45">
        <v>22.14</v>
      </c>
    </row>
    <row r="65" spans="1:3" x14ac:dyDescent="0.25">
      <c r="A65" s="44">
        <v>58</v>
      </c>
      <c r="B65" s="45">
        <v>21.54</v>
      </c>
      <c r="C65" s="45">
        <v>21.54</v>
      </c>
    </row>
    <row r="66" spans="1:3" x14ac:dyDescent="0.25">
      <c r="A66" s="44">
        <v>59</v>
      </c>
      <c r="B66" s="45">
        <v>20.93</v>
      </c>
      <c r="C66" s="45">
        <v>20.93</v>
      </c>
    </row>
    <row r="67" spans="1:3" x14ac:dyDescent="0.25">
      <c r="A67" s="44">
        <v>60</v>
      </c>
      <c r="B67" s="45">
        <v>20.32</v>
      </c>
      <c r="C67" s="45">
        <v>20.32</v>
      </c>
    </row>
    <row r="68" spans="1:3" x14ac:dyDescent="0.25">
      <c r="A68" s="44">
        <v>61</v>
      </c>
      <c r="B68" s="45">
        <v>19.7</v>
      </c>
      <c r="C68" s="45">
        <v>19.7</v>
      </c>
    </row>
    <row r="69" spans="1:3" x14ac:dyDescent="0.25">
      <c r="A69" s="44">
        <v>62</v>
      </c>
      <c r="B69" s="45">
        <v>19.079999999999998</v>
      </c>
      <c r="C69" s="45">
        <v>19.079999999999998</v>
      </c>
    </row>
    <row r="70" spans="1:3" x14ac:dyDescent="0.25">
      <c r="A70" s="44">
        <v>63</v>
      </c>
      <c r="B70" s="45">
        <v>18.46</v>
      </c>
      <c r="C70" s="45">
        <v>18.46</v>
      </c>
    </row>
    <row r="71" spans="1:3" x14ac:dyDescent="0.25">
      <c r="A71" s="44">
        <v>64</v>
      </c>
      <c r="B71" s="45">
        <v>17.829999999999998</v>
      </c>
      <c r="C71" s="45">
        <v>17.829999999999998</v>
      </c>
    </row>
    <row r="72" spans="1:3" x14ac:dyDescent="0.25">
      <c r="A72" s="44">
        <v>65</v>
      </c>
      <c r="B72" s="45">
        <v>17.2</v>
      </c>
      <c r="C72" s="45">
        <v>17.2</v>
      </c>
    </row>
    <row r="73" spans="1:3" x14ac:dyDescent="0.25">
      <c r="A73" s="44">
        <v>66</v>
      </c>
      <c r="B73" s="45">
        <v>16.57</v>
      </c>
      <c r="C73" s="45">
        <v>16.57</v>
      </c>
    </row>
    <row r="74" spans="1:3" x14ac:dyDescent="0.25">
      <c r="A74" s="44">
        <v>67</v>
      </c>
      <c r="B74" s="45">
        <v>15.94</v>
      </c>
      <c r="C74" s="45">
        <v>15.94</v>
      </c>
    </row>
    <row r="75" spans="1:3" x14ac:dyDescent="0.25">
      <c r="A75" s="44">
        <v>68</v>
      </c>
      <c r="B75" s="45">
        <v>15.31</v>
      </c>
      <c r="C75" s="45">
        <v>15.31</v>
      </c>
    </row>
    <row r="76" spans="1:3" x14ac:dyDescent="0.25">
      <c r="A76" s="44">
        <v>69</v>
      </c>
      <c r="B76" s="45">
        <v>14.67</v>
      </c>
      <c r="C76" s="45">
        <v>14.67</v>
      </c>
    </row>
    <row r="77" spans="1:3" x14ac:dyDescent="0.25">
      <c r="A77" s="44">
        <v>70</v>
      </c>
      <c r="B77" s="45">
        <v>14.04</v>
      </c>
      <c r="C77" s="45">
        <v>14.04</v>
      </c>
    </row>
    <row r="78" spans="1:3" x14ac:dyDescent="0.25">
      <c r="A78" s="44">
        <v>71</v>
      </c>
      <c r="B78" s="45">
        <v>13.42</v>
      </c>
      <c r="C78" s="45">
        <v>13.42</v>
      </c>
    </row>
    <row r="79" spans="1:3" x14ac:dyDescent="0.25">
      <c r="A79" s="44">
        <v>72</v>
      </c>
      <c r="B79" s="45">
        <v>12.79</v>
      </c>
      <c r="C79" s="45">
        <v>12.79</v>
      </c>
    </row>
    <row r="80" spans="1:3" x14ac:dyDescent="0.25">
      <c r="A80" s="44">
        <v>73</v>
      </c>
      <c r="B80" s="45">
        <v>12.17</v>
      </c>
      <c r="C80" s="45">
        <v>12.17</v>
      </c>
    </row>
    <row r="81" spans="1:3" x14ac:dyDescent="0.25">
      <c r="A81" s="44">
        <v>74</v>
      </c>
      <c r="B81" s="45">
        <v>11.56</v>
      </c>
      <c r="C81" s="45">
        <v>11.56</v>
      </c>
    </row>
    <row r="82" spans="1:3" x14ac:dyDescent="0.25">
      <c r="A82" s="44">
        <v>75</v>
      </c>
      <c r="B82" s="45">
        <v>10.95</v>
      </c>
      <c r="C82" s="45">
        <v>10.95</v>
      </c>
    </row>
  </sheetData>
  <sheetProtection algorithmName="SHA-512" hashValue="1SKAHBYXRSa9llwM9FJD6vqVmZYPV9d7KfwHetBD+n+1KMzYAj1I+fZU5b0USKAuuPoFpJdYTTd/aPuCpxxffw==" saltValue="eeJ9gkV+Ap+bGFBn9hbo9Q==" spinCount="100000" sheet="1" objects="1" scenarios="1"/>
  <conditionalFormatting sqref="A6:A21">
    <cfRule type="expression" dxfId="215" priority="1" stopIfTrue="1">
      <formula>MOD(ROW(),2)=0</formula>
    </cfRule>
    <cfRule type="expression" dxfId="214" priority="2" stopIfTrue="1">
      <formula>MOD(ROW(),2)&lt;&gt;0</formula>
    </cfRule>
  </conditionalFormatting>
  <conditionalFormatting sqref="B6:C21">
    <cfRule type="expression" dxfId="213" priority="3" stopIfTrue="1">
      <formula>MOD(ROW(),2)=0</formula>
    </cfRule>
    <cfRule type="expression" dxfId="212" priority="4" stopIfTrue="1">
      <formula>MOD(ROW(),2)&lt;&gt;0</formula>
    </cfRule>
  </conditionalFormatting>
  <conditionalFormatting sqref="A26:A82">
    <cfRule type="expression" dxfId="211" priority="5" stopIfTrue="1">
      <formula>MOD(ROW(),2)=0</formula>
    </cfRule>
    <cfRule type="expression" dxfId="210" priority="6" stopIfTrue="1">
      <formula>MOD(ROW(),2)&lt;&gt;0</formula>
    </cfRule>
  </conditionalFormatting>
  <conditionalFormatting sqref="B26:C82">
    <cfRule type="expression" dxfId="209" priority="7" stopIfTrue="1">
      <formula>MOD(ROW(),2)=0</formula>
    </cfRule>
    <cfRule type="expression" dxfId="208" priority="8"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23E6D-9585-40CC-B9C4-EF1EC6F4143E}">
  <sheetPr codeName="Sheet74"/>
  <dimension ref="A1:K38"/>
  <sheetViews>
    <sheetView showGridLines="0" workbookViewId="0">
      <selection activeCell="A6" sqref="A6"/>
    </sheetView>
  </sheetViews>
  <sheetFormatPr defaultRowHeight="12.5" x14ac:dyDescent="0.25"/>
  <cols>
    <col min="1" max="1" width="31.7265625" customWidth="1"/>
    <col min="2" max="11" width="22.7265625" customWidth="1"/>
  </cols>
  <sheetData>
    <row r="1" spans="1:11" s="1" customFormat="1" ht="20" x14ac:dyDescent="0.4">
      <c r="A1" s="2" t="s">
        <v>0</v>
      </c>
    </row>
    <row r="2" spans="1:11" s="1" customFormat="1" ht="15.5" x14ac:dyDescent="0.35">
      <c r="A2" s="30" t="s">
        <v>1</v>
      </c>
      <c r="B2" s="3" t="str">
        <f>wb_title</f>
        <v>Fire_W - Consolidated Factor Spreadsheet</v>
      </c>
    </row>
    <row r="3" spans="1:11" s="1" customFormat="1" ht="15.5" x14ac:dyDescent="0.35">
      <c r="A3" s="30" t="s">
        <v>2</v>
      </c>
      <c r="B3" s="3" t="str">
        <f>TABLE_FACTOR_TYPE_1 &amp; " - x-" &amp; TABLE_SERIES_NUMBER_1</f>
        <v>Scheme pays AA - x-611</v>
      </c>
    </row>
    <row r="6" spans="1:11" x14ac:dyDescent="0.25">
      <c r="A6" s="41" t="s">
        <v>382</v>
      </c>
      <c r="B6" s="48" t="s">
        <v>383</v>
      </c>
      <c r="C6" s="48"/>
      <c r="D6" s="48"/>
      <c r="E6" s="48"/>
      <c r="F6" s="48"/>
      <c r="G6" s="48"/>
      <c r="H6" s="48"/>
      <c r="I6" s="48"/>
      <c r="J6" s="48"/>
      <c r="K6" s="48"/>
    </row>
    <row r="7" spans="1:11" x14ac:dyDescent="0.25">
      <c r="A7" s="41" t="s">
        <v>384</v>
      </c>
      <c r="B7" s="48" t="s">
        <v>32</v>
      </c>
      <c r="C7" s="48"/>
      <c r="D7" s="48"/>
      <c r="E7" s="48"/>
      <c r="F7" s="48"/>
      <c r="G7" s="48"/>
      <c r="H7" s="48"/>
      <c r="I7" s="48"/>
      <c r="J7" s="48"/>
      <c r="K7" s="48"/>
    </row>
    <row r="8" spans="1:11" x14ac:dyDescent="0.25">
      <c r="A8" s="41" t="s">
        <v>125</v>
      </c>
      <c r="B8" s="48">
        <v>1992</v>
      </c>
      <c r="C8" s="48"/>
      <c r="D8" s="48"/>
      <c r="E8" s="48"/>
      <c r="F8" s="48"/>
      <c r="G8" s="48"/>
      <c r="H8" s="48"/>
      <c r="I8" s="48"/>
      <c r="J8" s="48"/>
      <c r="K8" s="48"/>
    </row>
    <row r="9" spans="1:11" x14ac:dyDescent="0.25">
      <c r="A9" s="41" t="s">
        <v>126</v>
      </c>
      <c r="B9" s="48" t="s">
        <v>299</v>
      </c>
      <c r="C9" s="48"/>
      <c r="D9" s="48"/>
      <c r="E9" s="48"/>
      <c r="F9" s="48"/>
      <c r="G9" s="48"/>
      <c r="H9" s="48"/>
      <c r="I9" s="48"/>
      <c r="J9" s="48"/>
      <c r="K9" s="48"/>
    </row>
    <row r="10" spans="1:11" x14ac:dyDescent="0.25">
      <c r="A10" s="41" t="s">
        <v>6</v>
      </c>
      <c r="B10" s="48" t="s">
        <v>321</v>
      </c>
      <c r="C10" s="48"/>
      <c r="D10" s="48"/>
      <c r="E10" s="48"/>
      <c r="F10" s="48"/>
      <c r="G10" s="48"/>
      <c r="H10" s="48"/>
      <c r="I10" s="48"/>
      <c r="J10" s="48"/>
      <c r="K10" s="48"/>
    </row>
    <row r="11" spans="1:11" x14ac:dyDescent="0.25">
      <c r="A11" s="41" t="s">
        <v>127</v>
      </c>
      <c r="B11" s="48" t="s">
        <v>222</v>
      </c>
      <c r="C11" s="48"/>
      <c r="D11" s="48"/>
      <c r="E11" s="48"/>
      <c r="F11" s="48"/>
      <c r="G11" s="48"/>
      <c r="H11" s="48"/>
      <c r="I11" s="48"/>
      <c r="J11" s="48"/>
      <c r="K11" s="48"/>
    </row>
    <row r="12" spans="1:11" x14ac:dyDescent="0.25">
      <c r="A12" s="41" t="s">
        <v>128</v>
      </c>
      <c r="B12" s="48" t="s">
        <v>223</v>
      </c>
      <c r="C12" s="48"/>
      <c r="D12" s="48"/>
      <c r="E12" s="48"/>
      <c r="F12" s="48"/>
      <c r="G12" s="48"/>
      <c r="H12" s="48"/>
      <c r="I12" s="48"/>
      <c r="J12" s="48"/>
      <c r="K12" s="48"/>
    </row>
    <row r="13" spans="1:11" x14ac:dyDescent="0.25">
      <c r="A13" s="41" t="s">
        <v>385</v>
      </c>
      <c r="B13" s="48">
        <v>2</v>
      </c>
      <c r="C13" s="48"/>
      <c r="D13" s="48"/>
      <c r="E13" s="48"/>
      <c r="F13" s="48"/>
      <c r="G13" s="48"/>
      <c r="H13" s="48"/>
      <c r="I13" s="48"/>
      <c r="J13" s="48"/>
      <c r="K13" s="48"/>
    </row>
    <row r="14" spans="1:11" x14ac:dyDescent="0.25">
      <c r="A14" s="41" t="s">
        <v>130</v>
      </c>
      <c r="B14" s="48">
        <v>611</v>
      </c>
      <c r="C14" s="48"/>
      <c r="D14" s="48"/>
      <c r="E14" s="48"/>
      <c r="F14" s="48"/>
      <c r="G14" s="48"/>
      <c r="H14" s="48"/>
      <c r="I14" s="48"/>
      <c r="J14" s="48"/>
      <c r="K14" s="48"/>
    </row>
    <row r="15" spans="1:11" x14ac:dyDescent="0.25">
      <c r="A15" s="41" t="s">
        <v>386</v>
      </c>
      <c r="B15" s="48" t="s">
        <v>322</v>
      </c>
      <c r="C15" s="48"/>
      <c r="D15" s="48"/>
      <c r="E15" s="48"/>
      <c r="F15" s="48"/>
      <c r="G15" s="48"/>
      <c r="H15" s="48"/>
      <c r="I15" s="48"/>
      <c r="J15" s="48"/>
      <c r="K15" s="48"/>
    </row>
    <row r="16" spans="1:11" x14ac:dyDescent="0.25">
      <c r="A16" s="41" t="s">
        <v>132</v>
      </c>
      <c r="B16" s="48" t="s">
        <v>323</v>
      </c>
      <c r="C16" s="48"/>
      <c r="D16" s="48"/>
      <c r="E16" s="48"/>
      <c r="F16" s="48"/>
      <c r="G16" s="48"/>
      <c r="H16" s="48"/>
      <c r="I16" s="48"/>
      <c r="J16" s="48"/>
      <c r="K16" s="48"/>
    </row>
    <row r="17" spans="1:11" x14ac:dyDescent="0.25">
      <c r="A17" s="42" t="s">
        <v>387</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388</v>
      </c>
      <c r="B21" s="48" t="s">
        <v>65</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9" customFormat="1" ht="13" x14ac:dyDescent="0.25">
      <c r="A26" s="58" t="s">
        <v>412</v>
      </c>
      <c r="B26" s="58">
        <v>50</v>
      </c>
      <c r="C26" s="58">
        <v>51</v>
      </c>
      <c r="D26" s="58">
        <v>52</v>
      </c>
      <c r="E26" s="58">
        <v>53</v>
      </c>
      <c r="F26" s="58">
        <v>54</v>
      </c>
      <c r="G26" s="58">
        <v>55</v>
      </c>
      <c r="H26" s="58">
        <v>56</v>
      </c>
      <c r="I26" s="58">
        <v>57</v>
      </c>
      <c r="J26" s="58">
        <v>58</v>
      </c>
      <c r="K26" s="58">
        <v>59</v>
      </c>
    </row>
    <row r="27" spans="1:11" x14ac:dyDescent="0.25">
      <c r="A27" s="44">
        <v>0</v>
      </c>
      <c r="B27" s="46">
        <v>0.66300000000000003</v>
      </c>
      <c r="C27" s="46">
        <v>0.68600000000000005</v>
      </c>
      <c r="D27" s="46">
        <v>0.71099999999999997</v>
      </c>
      <c r="E27" s="46">
        <v>0.73799999999999999</v>
      </c>
      <c r="F27" s="46">
        <v>0.76800000000000002</v>
      </c>
      <c r="G27" s="46">
        <v>0.8</v>
      </c>
      <c r="H27" s="46">
        <v>0.83399999999999996</v>
      </c>
      <c r="I27" s="46">
        <v>0.871</v>
      </c>
      <c r="J27" s="46">
        <v>0.91100000000000003</v>
      </c>
      <c r="K27" s="46">
        <v>0.95399999999999996</v>
      </c>
    </row>
    <row r="28" spans="1:11" x14ac:dyDescent="0.25">
      <c r="A28" s="44">
        <v>1</v>
      </c>
      <c r="B28" s="46">
        <v>0.66500000000000004</v>
      </c>
      <c r="C28" s="46">
        <v>0.68799999999999994</v>
      </c>
      <c r="D28" s="46">
        <v>0.71399999999999997</v>
      </c>
      <c r="E28" s="46">
        <v>0.74099999999999999</v>
      </c>
      <c r="F28" s="46">
        <v>0.77</v>
      </c>
      <c r="G28" s="46">
        <v>0.80200000000000005</v>
      </c>
      <c r="H28" s="46">
        <v>0.83699999999999997</v>
      </c>
      <c r="I28" s="46">
        <v>0.874</v>
      </c>
      <c r="J28" s="46">
        <v>0.91400000000000003</v>
      </c>
      <c r="K28" s="46">
        <v>0.95799999999999996</v>
      </c>
    </row>
    <row r="29" spans="1:11" x14ac:dyDescent="0.25">
      <c r="A29" s="44">
        <v>2</v>
      </c>
      <c r="B29" s="46">
        <v>0.66700000000000004</v>
      </c>
      <c r="C29" s="46">
        <v>0.69</v>
      </c>
      <c r="D29" s="46">
        <v>0.71599999999999997</v>
      </c>
      <c r="E29" s="46">
        <v>0.74299999999999999</v>
      </c>
      <c r="F29" s="46">
        <v>0.77300000000000002</v>
      </c>
      <c r="G29" s="46">
        <v>0.80500000000000005</v>
      </c>
      <c r="H29" s="46">
        <v>0.84</v>
      </c>
      <c r="I29" s="46">
        <v>0.878</v>
      </c>
      <c r="J29" s="46">
        <v>0.91800000000000004</v>
      </c>
      <c r="K29" s="46">
        <v>0.96099999999999997</v>
      </c>
    </row>
    <row r="30" spans="1:11" x14ac:dyDescent="0.25">
      <c r="A30" s="44">
        <v>3</v>
      </c>
      <c r="B30" s="46">
        <v>0.66900000000000004</v>
      </c>
      <c r="C30" s="46">
        <v>0.69299999999999995</v>
      </c>
      <c r="D30" s="46">
        <v>0.71799999999999997</v>
      </c>
      <c r="E30" s="46">
        <v>0.746</v>
      </c>
      <c r="F30" s="46">
        <v>0.77600000000000002</v>
      </c>
      <c r="G30" s="46">
        <v>0.80800000000000005</v>
      </c>
      <c r="H30" s="46">
        <v>0.84299999999999997</v>
      </c>
      <c r="I30" s="46">
        <v>0.88100000000000001</v>
      </c>
      <c r="J30" s="46">
        <v>0.92200000000000004</v>
      </c>
      <c r="K30" s="46">
        <v>0.96499999999999997</v>
      </c>
    </row>
    <row r="31" spans="1:11" x14ac:dyDescent="0.25">
      <c r="A31" s="44">
        <v>4</v>
      </c>
      <c r="B31" s="46">
        <v>0.67100000000000004</v>
      </c>
      <c r="C31" s="46">
        <v>0.69499999999999995</v>
      </c>
      <c r="D31" s="46">
        <v>0.72</v>
      </c>
      <c r="E31" s="46">
        <v>0.748</v>
      </c>
      <c r="F31" s="46">
        <v>0.77800000000000002</v>
      </c>
      <c r="G31" s="46">
        <v>0.81100000000000005</v>
      </c>
      <c r="H31" s="46">
        <v>0.84599999999999997</v>
      </c>
      <c r="I31" s="46">
        <v>0.88400000000000001</v>
      </c>
      <c r="J31" s="46">
        <v>0.92500000000000004</v>
      </c>
      <c r="K31" s="46">
        <v>0.96899999999999997</v>
      </c>
    </row>
    <row r="32" spans="1:11" x14ac:dyDescent="0.25">
      <c r="A32" s="44">
        <v>5</v>
      </c>
      <c r="B32" s="46">
        <v>0.67300000000000004</v>
      </c>
      <c r="C32" s="46">
        <v>0.69699999999999995</v>
      </c>
      <c r="D32" s="46">
        <v>0.72299999999999998</v>
      </c>
      <c r="E32" s="46">
        <v>0.751</v>
      </c>
      <c r="F32" s="46">
        <v>0.78100000000000003</v>
      </c>
      <c r="G32" s="46">
        <v>0.81399999999999995</v>
      </c>
      <c r="H32" s="46">
        <v>0.84899999999999998</v>
      </c>
      <c r="I32" s="46">
        <v>0.88800000000000001</v>
      </c>
      <c r="J32" s="46">
        <v>0.92900000000000005</v>
      </c>
      <c r="K32" s="46">
        <v>0.97299999999999998</v>
      </c>
    </row>
    <row r="33" spans="1:11" x14ac:dyDescent="0.25">
      <c r="A33" s="44">
        <v>6</v>
      </c>
      <c r="B33" s="46">
        <v>0.67500000000000004</v>
      </c>
      <c r="C33" s="46">
        <v>0.69899999999999995</v>
      </c>
      <c r="D33" s="46">
        <v>0.72499999999999998</v>
      </c>
      <c r="E33" s="46">
        <v>0.753</v>
      </c>
      <c r="F33" s="46">
        <v>0.78400000000000003</v>
      </c>
      <c r="G33" s="46">
        <v>0.81699999999999995</v>
      </c>
      <c r="H33" s="46">
        <v>0.85299999999999998</v>
      </c>
      <c r="I33" s="46">
        <v>0.89100000000000001</v>
      </c>
      <c r="J33" s="46">
        <v>0.93200000000000005</v>
      </c>
      <c r="K33" s="46">
        <v>0.97699999999999998</v>
      </c>
    </row>
    <row r="34" spans="1:11" x14ac:dyDescent="0.25">
      <c r="A34" s="44">
        <v>7</v>
      </c>
      <c r="B34" s="46">
        <v>0.67700000000000005</v>
      </c>
      <c r="C34" s="46">
        <v>0.70099999999999996</v>
      </c>
      <c r="D34" s="46">
        <v>0.72699999999999998</v>
      </c>
      <c r="E34" s="46">
        <v>0.755</v>
      </c>
      <c r="F34" s="46">
        <v>0.78600000000000003</v>
      </c>
      <c r="G34" s="46">
        <v>0.82</v>
      </c>
      <c r="H34" s="46">
        <v>0.85599999999999998</v>
      </c>
      <c r="I34" s="46">
        <v>0.89400000000000002</v>
      </c>
      <c r="J34" s="46">
        <v>0.93600000000000005</v>
      </c>
      <c r="K34" s="46">
        <v>0.98099999999999998</v>
      </c>
    </row>
    <row r="35" spans="1:11" x14ac:dyDescent="0.25">
      <c r="A35" s="44">
        <v>8</v>
      </c>
      <c r="B35" s="46">
        <v>0.67900000000000005</v>
      </c>
      <c r="C35" s="46">
        <v>0.70299999999999996</v>
      </c>
      <c r="D35" s="46">
        <v>0.72899999999999998</v>
      </c>
      <c r="E35" s="46">
        <v>0.75800000000000001</v>
      </c>
      <c r="F35" s="46">
        <v>0.78900000000000003</v>
      </c>
      <c r="G35" s="46">
        <v>0.82299999999999995</v>
      </c>
      <c r="H35" s="46">
        <v>0.85899999999999999</v>
      </c>
      <c r="I35" s="46">
        <v>0.89800000000000002</v>
      </c>
      <c r="J35" s="46">
        <v>0.93899999999999995</v>
      </c>
      <c r="K35" s="46">
        <v>0.98499999999999999</v>
      </c>
    </row>
    <row r="36" spans="1:11" x14ac:dyDescent="0.25">
      <c r="A36" s="44">
        <v>9</v>
      </c>
      <c r="B36" s="46">
        <v>0.68100000000000005</v>
      </c>
      <c r="C36" s="46">
        <v>0.70499999999999996</v>
      </c>
      <c r="D36" s="46">
        <v>0.73199999999999998</v>
      </c>
      <c r="E36" s="46">
        <v>0.76</v>
      </c>
      <c r="F36" s="46">
        <v>0.79200000000000004</v>
      </c>
      <c r="G36" s="46">
        <v>0.82499999999999996</v>
      </c>
      <c r="H36" s="46">
        <v>0.86199999999999999</v>
      </c>
      <c r="I36" s="46">
        <v>0.90100000000000002</v>
      </c>
      <c r="J36" s="46">
        <v>0.94299999999999995</v>
      </c>
      <c r="K36" s="46">
        <v>0.98799999999999999</v>
      </c>
    </row>
    <row r="37" spans="1:11" x14ac:dyDescent="0.25">
      <c r="A37" s="44">
        <v>10</v>
      </c>
      <c r="B37" s="46">
        <v>0.68200000000000005</v>
      </c>
      <c r="C37" s="46">
        <v>0.70699999999999996</v>
      </c>
      <c r="D37" s="46">
        <v>0.73399999999999999</v>
      </c>
      <c r="E37" s="46">
        <v>0.76300000000000001</v>
      </c>
      <c r="F37" s="46">
        <v>0.79400000000000004</v>
      </c>
      <c r="G37" s="46">
        <v>0.82799999999999996</v>
      </c>
      <c r="H37" s="46">
        <v>0.86499999999999999</v>
      </c>
      <c r="I37" s="46">
        <v>0.90400000000000003</v>
      </c>
      <c r="J37" s="46">
        <v>0.94699999999999995</v>
      </c>
      <c r="K37" s="46">
        <v>0.99199999999999999</v>
      </c>
    </row>
    <row r="38" spans="1:11" x14ac:dyDescent="0.25">
      <c r="A38" s="44">
        <v>11</v>
      </c>
      <c r="B38" s="46">
        <v>0.68400000000000005</v>
      </c>
      <c r="C38" s="46">
        <v>0.70899999999999996</v>
      </c>
      <c r="D38" s="46">
        <v>0.73599999999999999</v>
      </c>
      <c r="E38" s="46">
        <v>0.76500000000000001</v>
      </c>
      <c r="F38" s="46">
        <v>0.79700000000000004</v>
      </c>
      <c r="G38" s="46">
        <v>0.83099999999999996</v>
      </c>
      <c r="H38" s="46">
        <v>0.86799999999999999</v>
      </c>
      <c r="I38" s="46">
        <v>0.90800000000000003</v>
      </c>
      <c r="J38" s="46">
        <v>0.95</v>
      </c>
      <c r="K38" s="46">
        <v>0.996</v>
      </c>
    </row>
  </sheetData>
  <sheetProtection algorithmName="SHA-512" hashValue="sOzT4VtGKYmzmrexOoMxG4EmBNtiEJ/1uJi/6z3r/n88LkVbVFAni+RANjE1S39vfIEWLBRTQp4Hc86vspLjvQ==" saltValue="Xgdnx6/alESXev1AkQfHtA==" spinCount="100000" sheet="1" objects="1" scenarios="1"/>
  <conditionalFormatting sqref="A6:A21">
    <cfRule type="expression" dxfId="205" priority="1" stopIfTrue="1">
      <formula>MOD(ROW(),2)=0</formula>
    </cfRule>
    <cfRule type="expression" dxfId="204" priority="2" stopIfTrue="1">
      <formula>MOD(ROW(),2)&lt;&gt;0</formula>
    </cfRule>
  </conditionalFormatting>
  <conditionalFormatting sqref="B6:K21">
    <cfRule type="expression" dxfId="203" priority="3" stopIfTrue="1">
      <formula>MOD(ROW(),2)=0</formula>
    </cfRule>
    <cfRule type="expression" dxfId="202" priority="4" stopIfTrue="1">
      <formula>MOD(ROW(),2)&lt;&gt;0</formula>
    </cfRule>
  </conditionalFormatting>
  <conditionalFormatting sqref="A26:A38">
    <cfRule type="expression" dxfId="201" priority="5" stopIfTrue="1">
      <formula>MOD(ROW(),2)=0</formula>
    </cfRule>
    <cfRule type="expression" dxfId="200" priority="6" stopIfTrue="1">
      <formula>MOD(ROW(),2)&lt;&gt;0</formula>
    </cfRule>
  </conditionalFormatting>
  <conditionalFormatting sqref="B26:K38">
    <cfRule type="expression" dxfId="199" priority="7" stopIfTrue="1">
      <formula>MOD(ROW(),2)=0</formula>
    </cfRule>
    <cfRule type="expression" dxfId="198" priority="8"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B2852-886C-4775-B87D-A827D2EBE732}">
  <sheetPr codeName="Sheet75"/>
  <dimension ref="A1:G38"/>
  <sheetViews>
    <sheetView showGridLines="0" workbookViewId="0">
      <selection activeCell="A6" sqref="A6"/>
    </sheetView>
  </sheetViews>
  <sheetFormatPr defaultRowHeight="12.5" x14ac:dyDescent="0.25"/>
  <cols>
    <col min="1" max="1" width="31.7265625" customWidth="1"/>
    <col min="2" max="7" width="22.7265625" customWidth="1"/>
  </cols>
  <sheetData>
    <row r="1" spans="1:7" s="1" customFormat="1" ht="20" x14ac:dyDescent="0.4">
      <c r="A1" s="2" t="s">
        <v>0</v>
      </c>
    </row>
    <row r="2" spans="1:7" s="1" customFormat="1" ht="15.5" x14ac:dyDescent="0.35">
      <c r="A2" s="30" t="s">
        <v>1</v>
      </c>
      <c r="B2" s="3" t="str">
        <f>wb_title</f>
        <v>Fire_W - Consolidated Factor Spreadsheet</v>
      </c>
    </row>
    <row r="3" spans="1:7" s="1" customFormat="1" ht="15.5" x14ac:dyDescent="0.35">
      <c r="A3" s="30" t="s">
        <v>2</v>
      </c>
      <c r="B3" s="3" t="str">
        <f>TABLE_FACTOR_TYPE_1 &amp; " - x-" &amp; TABLE_SERIES_NUMBER_1</f>
        <v>Scheme pays AA - x-612</v>
      </c>
    </row>
    <row r="6" spans="1:7" x14ac:dyDescent="0.25">
      <c r="A6" s="41" t="s">
        <v>382</v>
      </c>
      <c r="B6" s="48" t="s">
        <v>383</v>
      </c>
      <c r="C6" s="48"/>
      <c r="D6" s="48"/>
      <c r="E6" s="48"/>
      <c r="F6" s="48"/>
      <c r="G6" s="48"/>
    </row>
    <row r="7" spans="1:7" x14ac:dyDescent="0.25">
      <c r="A7" s="41" t="s">
        <v>384</v>
      </c>
      <c r="B7" s="48" t="s">
        <v>32</v>
      </c>
      <c r="C7" s="48"/>
      <c r="D7" s="48"/>
      <c r="E7" s="48"/>
      <c r="F7" s="48"/>
      <c r="G7" s="48"/>
    </row>
    <row r="8" spans="1:7" x14ac:dyDescent="0.25">
      <c r="A8" s="41" t="s">
        <v>125</v>
      </c>
      <c r="B8" s="48">
        <v>1992</v>
      </c>
      <c r="C8" s="48"/>
      <c r="D8" s="48"/>
      <c r="E8" s="48"/>
      <c r="F8" s="48"/>
      <c r="G8" s="48"/>
    </row>
    <row r="9" spans="1:7" x14ac:dyDescent="0.25">
      <c r="A9" s="41" t="s">
        <v>126</v>
      </c>
      <c r="B9" s="48" t="s">
        <v>299</v>
      </c>
      <c r="C9" s="48"/>
      <c r="D9" s="48"/>
      <c r="E9" s="48"/>
      <c r="F9" s="48"/>
      <c r="G9" s="48"/>
    </row>
    <row r="10" spans="1:7" x14ac:dyDescent="0.25">
      <c r="A10" s="41" t="s">
        <v>6</v>
      </c>
      <c r="B10" s="48" t="s">
        <v>324</v>
      </c>
      <c r="C10" s="48"/>
      <c r="D10" s="48"/>
      <c r="E10" s="48"/>
      <c r="F10" s="48"/>
      <c r="G10" s="48"/>
    </row>
    <row r="11" spans="1:7" x14ac:dyDescent="0.25">
      <c r="A11" s="41" t="s">
        <v>127</v>
      </c>
      <c r="B11" s="48" t="s">
        <v>222</v>
      </c>
      <c r="C11" s="48"/>
      <c r="D11" s="48"/>
      <c r="E11" s="48"/>
      <c r="F11" s="48"/>
      <c r="G11" s="48"/>
    </row>
    <row r="12" spans="1:7" x14ac:dyDescent="0.25">
      <c r="A12" s="41" t="s">
        <v>128</v>
      </c>
      <c r="B12" s="48" t="s">
        <v>223</v>
      </c>
      <c r="C12" s="48"/>
      <c r="D12" s="48"/>
      <c r="E12" s="48"/>
      <c r="F12" s="48"/>
      <c r="G12" s="48"/>
    </row>
    <row r="13" spans="1:7" x14ac:dyDescent="0.25">
      <c r="A13" s="41" t="s">
        <v>385</v>
      </c>
      <c r="B13" s="48">
        <v>2</v>
      </c>
      <c r="C13" s="48"/>
      <c r="D13" s="48"/>
      <c r="E13" s="48"/>
      <c r="F13" s="48"/>
      <c r="G13" s="48"/>
    </row>
    <row r="14" spans="1:7" x14ac:dyDescent="0.25">
      <c r="A14" s="41" t="s">
        <v>130</v>
      </c>
      <c r="B14" s="48">
        <v>612</v>
      </c>
      <c r="C14" s="48"/>
      <c r="D14" s="48"/>
      <c r="E14" s="48"/>
      <c r="F14" s="48"/>
      <c r="G14" s="48"/>
    </row>
    <row r="15" spans="1:7" x14ac:dyDescent="0.25">
      <c r="A15" s="41" t="s">
        <v>386</v>
      </c>
      <c r="B15" s="48" t="s">
        <v>325</v>
      </c>
      <c r="C15" s="48"/>
      <c r="D15" s="48"/>
      <c r="E15" s="48"/>
      <c r="F15" s="48"/>
      <c r="G15" s="48"/>
    </row>
    <row r="16" spans="1:7" x14ac:dyDescent="0.25">
      <c r="A16" s="41" t="s">
        <v>132</v>
      </c>
      <c r="B16" s="48" t="s">
        <v>326</v>
      </c>
      <c r="C16" s="48"/>
      <c r="D16" s="48"/>
      <c r="E16" s="48"/>
      <c r="F16" s="48"/>
      <c r="G16" s="48"/>
    </row>
    <row r="17" spans="1:7" x14ac:dyDescent="0.25">
      <c r="A17" s="42" t="s">
        <v>387</v>
      </c>
      <c r="B17" s="48"/>
      <c r="C17" s="48"/>
      <c r="D17" s="48"/>
      <c r="E17" s="48"/>
      <c r="F17" s="48"/>
      <c r="G17" s="48"/>
    </row>
    <row r="18" spans="1:7" x14ac:dyDescent="0.25">
      <c r="A18" s="41" t="s">
        <v>133</v>
      </c>
      <c r="B18" s="49">
        <v>45135</v>
      </c>
      <c r="C18" s="49"/>
      <c r="D18" s="49"/>
      <c r="E18" s="49"/>
      <c r="F18" s="49"/>
      <c r="G18" s="49"/>
    </row>
    <row r="19" spans="1:7" x14ac:dyDescent="0.25">
      <c r="A19" s="41" t="s">
        <v>134</v>
      </c>
      <c r="B19" s="49">
        <v>45135</v>
      </c>
      <c r="C19" s="49"/>
      <c r="D19" s="49"/>
      <c r="E19" s="49"/>
      <c r="F19" s="49"/>
      <c r="G19" s="49"/>
    </row>
    <row r="20" spans="1:7" x14ac:dyDescent="0.25">
      <c r="A20" s="41" t="s">
        <v>135</v>
      </c>
      <c r="B20" s="48" t="s">
        <v>144</v>
      </c>
      <c r="C20" s="48"/>
      <c r="D20" s="48"/>
      <c r="E20" s="48"/>
      <c r="F20" s="48"/>
      <c r="G20" s="48"/>
    </row>
    <row r="21" spans="1:7" x14ac:dyDescent="0.25">
      <c r="A21" s="41" t="s">
        <v>388</v>
      </c>
      <c r="B21" s="48" t="s">
        <v>65</v>
      </c>
      <c r="C21" s="48"/>
      <c r="D21" s="48"/>
      <c r="E21" s="48"/>
      <c r="F21" s="48"/>
      <c r="G21" s="48"/>
    </row>
    <row r="23" spans="1:7" x14ac:dyDescent="0.25">
      <c r="A23" s="23" t="str">
        <f>HYPERLINK("#'Factor List'!A1", "Back to Factor List")</f>
        <v>Back to Factor List</v>
      </c>
      <c r="B23" s="23" t="str">
        <f>HYPERLINK("#'Assumptions'!A1", "Assumptions")</f>
        <v>Assumptions</v>
      </c>
    </row>
    <row r="26" spans="1:7" s="59" customFormat="1" ht="13" x14ac:dyDescent="0.25">
      <c r="A26" s="58" t="s">
        <v>412</v>
      </c>
      <c r="B26" s="58">
        <v>60</v>
      </c>
      <c r="C26" s="58">
        <v>61</v>
      </c>
      <c r="D26" s="58">
        <v>62</v>
      </c>
      <c r="E26" s="58">
        <v>63</v>
      </c>
      <c r="F26" s="58">
        <v>64</v>
      </c>
      <c r="G26" s="58">
        <v>65</v>
      </c>
    </row>
    <row r="27" spans="1:7" x14ac:dyDescent="0.25">
      <c r="A27" s="44">
        <v>0</v>
      </c>
      <c r="B27" s="46">
        <v>1</v>
      </c>
      <c r="C27" s="46">
        <v>1.05</v>
      </c>
      <c r="D27" s="46">
        <v>1.105</v>
      </c>
      <c r="E27" s="46">
        <v>1.1639999999999999</v>
      </c>
      <c r="F27" s="46">
        <v>1.228</v>
      </c>
      <c r="G27" s="46">
        <v>1.298</v>
      </c>
    </row>
    <row r="28" spans="1:7" x14ac:dyDescent="0.25">
      <c r="A28" s="44">
        <v>1</v>
      </c>
      <c r="B28" s="46">
        <v>1.004</v>
      </c>
      <c r="C28" s="46">
        <v>1.0549999999999999</v>
      </c>
      <c r="D28" s="46">
        <v>1.1100000000000001</v>
      </c>
      <c r="E28" s="46">
        <v>1.169</v>
      </c>
      <c r="F28" s="46">
        <v>1.234</v>
      </c>
      <c r="G28" s="46">
        <v>1.304</v>
      </c>
    </row>
    <row r="29" spans="1:7" x14ac:dyDescent="0.25">
      <c r="A29" s="44">
        <v>2</v>
      </c>
      <c r="B29" s="46">
        <v>1.008</v>
      </c>
      <c r="C29" s="46">
        <v>1.0589999999999999</v>
      </c>
      <c r="D29" s="46">
        <v>1.115</v>
      </c>
      <c r="E29" s="46">
        <v>1.175</v>
      </c>
      <c r="F29" s="46">
        <v>1.24</v>
      </c>
      <c r="G29" s="46">
        <v>1.3109999999999999</v>
      </c>
    </row>
    <row r="30" spans="1:7" x14ac:dyDescent="0.25">
      <c r="A30" s="44">
        <v>3</v>
      </c>
      <c r="B30" s="46">
        <v>1.0129999999999999</v>
      </c>
      <c r="C30" s="46">
        <v>1.0640000000000001</v>
      </c>
      <c r="D30" s="46">
        <v>1.1200000000000001</v>
      </c>
      <c r="E30" s="46">
        <v>1.18</v>
      </c>
      <c r="F30" s="46">
        <v>1.2450000000000001</v>
      </c>
      <c r="G30" s="46">
        <v>1.3169999999999999</v>
      </c>
    </row>
    <row r="31" spans="1:7" x14ac:dyDescent="0.25">
      <c r="A31" s="44">
        <v>4</v>
      </c>
      <c r="B31" s="46">
        <v>1.0169999999999999</v>
      </c>
      <c r="C31" s="46">
        <v>1.0680000000000001</v>
      </c>
      <c r="D31" s="46">
        <v>1.1240000000000001</v>
      </c>
      <c r="E31" s="46">
        <v>1.1850000000000001</v>
      </c>
      <c r="F31" s="46">
        <v>1.2509999999999999</v>
      </c>
      <c r="G31" s="46">
        <v>1.323</v>
      </c>
    </row>
    <row r="32" spans="1:7" x14ac:dyDescent="0.25">
      <c r="A32" s="44">
        <v>5</v>
      </c>
      <c r="B32" s="46">
        <v>1.0209999999999999</v>
      </c>
      <c r="C32" s="46">
        <v>1.073</v>
      </c>
      <c r="D32" s="46">
        <v>1.129</v>
      </c>
      <c r="E32" s="46">
        <v>1.1910000000000001</v>
      </c>
      <c r="F32" s="46">
        <v>1.2569999999999999</v>
      </c>
      <c r="G32" s="46">
        <v>1.33</v>
      </c>
    </row>
    <row r="33" spans="1:7" x14ac:dyDescent="0.25">
      <c r="A33" s="44">
        <v>6</v>
      </c>
      <c r="B33" s="46">
        <v>1.0249999999999999</v>
      </c>
      <c r="C33" s="46">
        <v>1.0780000000000001</v>
      </c>
      <c r="D33" s="46">
        <v>1.1339999999999999</v>
      </c>
      <c r="E33" s="46">
        <v>1.196</v>
      </c>
      <c r="F33" s="46">
        <v>1.2629999999999999</v>
      </c>
      <c r="G33" s="46">
        <v>1.3360000000000001</v>
      </c>
    </row>
    <row r="34" spans="1:7" x14ac:dyDescent="0.25">
      <c r="A34" s="44">
        <v>7</v>
      </c>
      <c r="B34" s="46">
        <v>1.0289999999999999</v>
      </c>
      <c r="C34" s="46">
        <v>1.0820000000000001</v>
      </c>
      <c r="D34" s="46">
        <v>1.139</v>
      </c>
      <c r="E34" s="46">
        <v>1.2010000000000001</v>
      </c>
      <c r="F34" s="46">
        <v>1.2689999999999999</v>
      </c>
      <c r="G34" s="46">
        <v>1.3420000000000001</v>
      </c>
    </row>
    <row r="35" spans="1:7" x14ac:dyDescent="0.25">
      <c r="A35" s="44">
        <v>8</v>
      </c>
      <c r="B35" s="46">
        <v>1.034</v>
      </c>
      <c r="C35" s="46">
        <v>1.087</v>
      </c>
      <c r="D35" s="46">
        <v>1.1439999999999999</v>
      </c>
      <c r="E35" s="46">
        <v>1.2070000000000001</v>
      </c>
      <c r="F35" s="46">
        <v>1.2749999999999999</v>
      </c>
      <c r="G35" s="46">
        <v>1.349</v>
      </c>
    </row>
    <row r="36" spans="1:7" x14ac:dyDescent="0.25">
      <c r="A36" s="44">
        <v>9</v>
      </c>
      <c r="B36" s="46">
        <v>1.038</v>
      </c>
      <c r="C36" s="46">
        <v>1.091</v>
      </c>
      <c r="D36" s="46">
        <v>1.149</v>
      </c>
      <c r="E36" s="46">
        <v>1.212</v>
      </c>
      <c r="F36" s="46">
        <v>1.28</v>
      </c>
      <c r="G36" s="46">
        <v>1.355</v>
      </c>
    </row>
    <row r="37" spans="1:7" x14ac:dyDescent="0.25">
      <c r="A37" s="44">
        <v>10</v>
      </c>
      <c r="B37" s="46">
        <v>1.042</v>
      </c>
      <c r="C37" s="46">
        <v>1.0960000000000001</v>
      </c>
      <c r="D37" s="46">
        <v>1.1539999999999999</v>
      </c>
      <c r="E37" s="46">
        <v>1.2170000000000001</v>
      </c>
      <c r="F37" s="46">
        <v>1.286</v>
      </c>
      <c r="G37" s="46">
        <v>1.361</v>
      </c>
    </row>
    <row r="38" spans="1:7" x14ac:dyDescent="0.25">
      <c r="A38" s="44">
        <v>11</v>
      </c>
      <c r="B38" s="46">
        <v>1.046</v>
      </c>
      <c r="C38" s="46">
        <v>1.1000000000000001</v>
      </c>
      <c r="D38" s="46">
        <v>1.159</v>
      </c>
      <c r="E38" s="46">
        <v>1.2230000000000001</v>
      </c>
      <c r="F38" s="46">
        <v>1.292</v>
      </c>
      <c r="G38" s="46">
        <v>1.3680000000000001</v>
      </c>
    </row>
  </sheetData>
  <sheetProtection algorithmName="SHA-512" hashValue="dQVroErSnL0AA4Cj/zsc8xyfmSe7eZToL5KIM3bOKtD1SZ9JOegPjsfzvQOXWdmf6V7wY7RnRTQDZHj0i6271Q==" saltValue="lIaDEmSdHyFSp3jLt2gSNw==" spinCount="100000" sheet="1" objects="1" scenarios="1"/>
  <conditionalFormatting sqref="A6:A21">
    <cfRule type="expression" dxfId="195" priority="1" stopIfTrue="1">
      <formula>MOD(ROW(),2)=0</formula>
    </cfRule>
    <cfRule type="expression" dxfId="194" priority="2" stopIfTrue="1">
      <formula>MOD(ROW(),2)&lt;&gt;0</formula>
    </cfRule>
  </conditionalFormatting>
  <conditionalFormatting sqref="B6:G21">
    <cfRule type="expression" dxfId="193" priority="3" stopIfTrue="1">
      <formula>MOD(ROW(),2)=0</formula>
    </cfRule>
    <cfRule type="expression" dxfId="192" priority="4" stopIfTrue="1">
      <formula>MOD(ROW(),2)&lt;&gt;0</formula>
    </cfRule>
  </conditionalFormatting>
  <conditionalFormatting sqref="A26:A38">
    <cfRule type="expression" dxfId="191" priority="5" stopIfTrue="1">
      <formula>MOD(ROW(),2)=0</formula>
    </cfRule>
    <cfRule type="expression" dxfId="190" priority="6" stopIfTrue="1">
      <formula>MOD(ROW(),2)&lt;&gt;0</formula>
    </cfRule>
  </conditionalFormatting>
  <conditionalFormatting sqref="B26:G38">
    <cfRule type="expression" dxfId="189" priority="7" stopIfTrue="1">
      <formula>MOD(ROW(),2)=0</formula>
    </cfRule>
    <cfRule type="expression" dxfId="188"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05AF6-15FB-4AB6-A169-4B0830507BE3}">
  <sheetPr codeName="Sheet76"/>
  <dimension ref="A1:AQ38"/>
  <sheetViews>
    <sheetView showGridLines="0" workbookViewId="0">
      <selection activeCell="A6" sqref="A6"/>
    </sheetView>
  </sheetViews>
  <sheetFormatPr defaultRowHeight="12.5" x14ac:dyDescent="0.25"/>
  <cols>
    <col min="1" max="1" width="31.7265625" customWidth="1"/>
    <col min="2" max="43" width="22.7265625" customWidth="1"/>
  </cols>
  <sheetData>
    <row r="1" spans="1:13" s="1" customFormat="1" ht="20" x14ac:dyDescent="0.4">
      <c r="A1" s="2" t="s">
        <v>0</v>
      </c>
    </row>
    <row r="2" spans="1:13" s="1" customFormat="1" ht="15.5" x14ac:dyDescent="0.35">
      <c r="A2" s="30" t="s">
        <v>1</v>
      </c>
      <c r="B2" s="3" t="str">
        <f>wb_title</f>
        <v>Fire_W - Consolidated Factor Spreadsheet</v>
      </c>
    </row>
    <row r="3" spans="1:13" s="1" customFormat="1" ht="15.5" x14ac:dyDescent="0.35">
      <c r="A3" s="30" t="s">
        <v>2</v>
      </c>
      <c r="B3" s="3" t="str">
        <f>TABLE_FACTOR_TYPE_1 &amp; " - x-" &amp; TABLE_SERIES_NUMBER_1</f>
        <v>Scheme pays AA - x-613</v>
      </c>
    </row>
    <row r="6" spans="1:13" x14ac:dyDescent="0.25">
      <c r="A6" s="41" t="s">
        <v>382</v>
      </c>
      <c r="B6" s="48" t="s">
        <v>383</v>
      </c>
      <c r="C6" s="48"/>
      <c r="D6" s="48"/>
      <c r="E6" s="48"/>
      <c r="F6" s="48"/>
      <c r="G6" s="48"/>
      <c r="H6" s="48"/>
      <c r="I6" s="48"/>
      <c r="J6" s="48"/>
      <c r="K6" s="48"/>
      <c r="L6" s="48"/>
      <c r="M6" s="48"/>
    </row>
    <row r="7" spans="1:13" x14ac:dyDescent="0.25">
      <c r="A7" s="41" t="s">
        <v>384</v>
      </c>
      <c r="B7" s="48" t="s">
        <v>32</v>
      </c>
      <c r="C7" s="48"/>
      <c r="D7" s="48"/>
      <c r="E7" s="48"/>
      <c r="F7" s="48"/>
      <c r="G7" s="48"/>
      <c r="H7" s="48"/>
      <c r="I7" s="48"/>
      <c r="J7" s="48"/>
      <c r="K7" s="48"/>
      <c r="L7" s="48"/>
      <c r="M7" s="48"/>
    </row>
    <row r="8" spans="1:13" x14ac:dyDescent="0.25">
      <c r="A8" s="41" t="s">
        <v>125</v>
      </c>
      <c r="B8" s="48">
        <v>1992</v>
      </c>
      <c r="C8" s="48"/>
      <c r="D8" s="48"/>
      <c r="E8" s="48"/>
      <c r="F8" s="48"/>
      <c r="G8" s="48"/>
      <c r="H8" s="48"/>
      <c r="I8" s="48"/>
      <c r="J8" s="48"/>
      <c r="K8" s="48"/>
      <c r="L8" s="48"/>
      <c r="M8" s="48"/>
    </row>
    <row r="9" spans="1:13" x14ac:dyDescent="0.25">
      <c r="A9" s="41" t="s">
        <v>126</v>
      </c>
      <c r="B9" s="48" t="s">
        <v>299</v>
      </c>
      <c r="C9" s="48"/>
      <c r="D9" s="48"/>
      <c r="E9" s="48"/>
      <c r="F9" s="48"/>
      <c r="G9" s="48"/>
      <c r="H9" s="48"/>
      <c r="I9" s="48"/>
      <c r="J9" s="48"/>
      <c r="K9" s="48"/>
      <c r="L9" s="48"/>
      <c r="M9" s="48"/>
    </row>
    <row r="10" spans="1:13" x14ac:dyDescent="0.25">
      <c r="A10" s="41" t="s">
        <v>6</v>
      </c>
      <c r="B10" s="48" t="s">
        <v>327</v>
      </c>
      <c r="C10" s="48"/>
      <c r="D10" s="48"/>
      <c r="E10" s="48"/>
      <c r="F10" s="48"/>
      <c r="G10" s="48"/>
      <c r="H10" s="48"/>
      <c r="I10" s="48"/>
      <c r="J10" s="48"/>
      <c r="K10" s="48"/>
      <c r="L10" s="48"/>
      <c r="M10" s="48"/>
    </row>
    <row r="11" spans="1:13" x14ac:dyDescent="0.25">
      <c r="A11" s="41" t="s">
        <v>127</v>
      </c>
      <c r="B11" s="48" t="s">
        <v>222</v>
      </c>
      <c r="C11" s="48"/>
      <c r="D11" s="48"/>
      <c r="E11" s="48"/>
      <c r="F11" s="48"/>
      <c r="G11" s="48"/>
      <c r="H11" s="48"/>
      <c r="I11" s="48"/>
      <c r="J11" s="48"/>
      <c r="K11" s="48"/>
      <c r="L11" s="48"/>
      <c r="M11" s="48"/>
    </row>
    <row r="12" spans="1:13" x14ac:dyDescent="0.25">
      <c r="A12" s="41" t="s">
        <v>128</v>
      </c>
      <c r="B12" s="48" t="s">
        <v>223</v>
      </c>
      <c r="C12" s="48"/>
      <c r="D12" s="48"/>
      <c r="E12" s="48"/>
      <c r="F12" s="48"/>
      <c r="G12" s="48"/>
      <c r="H12" s="48"/>
      <c r="I12" s="48"/>
      <c r="J12" s="48"/>
      <c r="K12" s="48"/>
      <c r="L12" s="48"/>
      <c r="M12" s="48"/>
    </row>
    <row r="13" spans="1:13" x14ac:dyDescent="0.25">
      <c r="A13" s="41" t="s">
        <v>385</v>
      </c>
      <c r="B13" s="48">
        <v>2</v>
      </c>
      <c r="C13" s="48"/>
      <c r="D13" s="48"/>
      <c r="E13" s="48"/>
      <c r="F13" s="48"/>
      <c r="G13" s="48"/>
      <c r="H13" s="48"/>
      <c r="I13" s="48"/>
      <c r="J13" s="48"/>
      <c r="K13" s="48"/>
      <c r="L13" s="48"/>
      <c r="M13" s="48"/>
    </row>
    <row r="14" spans="1:13" x14ac:dyDescent="0.25">
      <c r="A14" s="41" t="s">
        <v>130</v>
      </c>
      <c r="B14" s="48">
        <v>613</v>
      </c>
      <c r="C14" s="48"/>
      <c r="D14" s="48"/>
      <c r="E14" s="48"/>
      <c r="F14" s="48"/>
      <c r="G14" s="48"/>
      <c r="H14" s="48"/>
      <c r="I14" s="48"/>
      <c r="J14" s="48"/>
      <c r="K14" s="48"/>
      <c r="L14" s="48"/>
      <c r="M14" s="48"/>
    </row>
    <row r="15" spans="1:13" x14ac:dyDescent="0.25">
      <c r="A15" s="41" t="s">
        <v>386</v>
      </c>
      <c r="B15" s="48" t="s">
        <v>328</v>
      </c>
      <c r="C15" s="48"/>
      <c r="D15" s="48"/>
      <c r="E15" s="48"/>
      <c r="F15" s="48"/>
      <c r="G15" s="48"/>
      <c r="H15" s="48"/>
      <c r="I15" s="48"/>
      <c r="J15" s="48"/>
      <c r="K15" s="48"/>
      <c r="L15" s="48"/>
      <c r="M15" s="48"/>
    </row>
    <row r="16" spans="1:13" x14ac:dyDescent="0.25">
      <c r="A16" s="41" t="s">
        <v>132</v>
      </c>
      <c r="B16" s="48" t="s">
        <v>275</v>
      </c>
      <c r="C16" s="48"/>
      <c r="D16" s="48"/>
      <c r="E16" s="48"/>
      <c r="F16" s="48"/>
      <c r="G16" s="48"/>
      <c r="H16" s="48"/>
      <c r="I16" s="48"/>
      <c r="J16" s="48"/>
      <c r="K16" s="48"/>
      <c r="L16" s="48"/>
      <c r="M16" s="48"/>
    </row>
    <row r="17" spans="1:43" x14ac:dyDescent="0.25">
      <c r="A17" s="42" t="s">
        <v>387</v>
      </c>
      <c r="B17" s="48"/>
      <c r="C17" s="48"/>
      <c r="D17" s="48"/>
      <c r="E17" s="48"/>
      <c r="F17" s="48"/>
      <c r="G17" s="48"/>
      <c r="H17" s="48"/>
      <c r="I17" s="48"/>
      <c r="J17" s="48"/>
      <c r="K17" s="48"/>
      <c r="L17" s="48"/>
      <c r="M17" s="48"/>
    </row>
    <row r="18" spans="1:43" x14ac:dyDescent="0.25">
      <c r="A18" s="41" t="s">
        <v>133</v>
      </c>
      <c r="B18" s="49">
        <v>45135</v>
      </c>
      <c r="C18" s="49"/>
      <c r="D18" s="49"/>
      <c r="E18" s="49"/>
      <c r="F18" s="49"/>
      <c r="G18" s="49"/>
      <c r="H18" s="49"/>
      <c r="I18" s="49"/>
      <c r="J18" s="49"/>
      <c r="K18" s="49"/>
      <c r="L18" s="49"/>
      <c r="M18" s="49"/>
    </row>
    <row r="19" spans="1:43" x14ac:dyDescent="0.25">
      <c r="A19" s="41" t="s">
        <v>134</v>
      </c>
      <c r="B19" s="49">
        <v>45135</v>
      </c>
      <c r="C19" s="49"/>
      <c r="D19" s="49"/>
      <c r="E19" s="49"/>
      <c r="F19" s="49"/>
      <c r="G19" s="49"/>
      <c r="H19" s="49"/>
      <c r="I19" s="49"/>
      <c r="J19" s="49"/>
      <c r="K19" s="49"/>
      <c r="L19" s="49"/>
      <c r="M19" s="49"/>
    </row>
    <row r="20" spans="1:43" x14ac:dyDescent="0.25">
      <c r="A20" s="41" t="s">
        <v>135</v>
      </c>
      <c r="B20" s="48" t="s">
        <v>144</v>
      </c>
      <c r="C20" s="48"/>
      <c r="D20" s="48"/>
      <c r="E20" s="48"/>
      <c r="F20" s="48"/>
      <c r="G20" s="48"/>
      <c r="H20" s="48"/>
      <c r="I20" s="48"/>
      <c r="J20" s="48"/>
      <c r="K20" s="48"/>
      <c r="L20" s="48"/>
      <c r="M20" s="48"/>
    </row>
    <row r="21" spans="1:43" x14ac:dyDescent="0.25">
      <c r="A21" s="41" t="s">
        <v>388</v>
      </c>
      <c r="B21" s="48" t="s">
        <v>65</v>
      </c>
      <c r="C21" s="48"/>
      <c r="D21" s="48"/>
      <c r="E21" s="48"/>
      <c r="F21" s="48"/>
      <c r="G21" s="48"/>
      <c r="H21" s="48"/>
      <c r="I21" s="48"/>
      <c r="J21" s="48"/>
      <c r="K21" s="48"/>
      <c r="L21" s="48"/>
      <c r="M21" s="48"/>
    </row>
    <row r="23" spans="1:43" x14ac:dyDescent="0.25">
      <c r="A23" s="23" t="str">
        <f>HYPERLINK("#'Factor List'!A1", "Back to Factor List")</f>
        <v>Back to Factor List</v>
      </c>
      <c r="B23" s="23" t="str">
        <f>HYPERLINK("#'Assumptions'!A1", "Assumptions")</f>
        <v>Assumptions</v>
      </c>
    </row>
    <row r="26" spans="1:43" s="59" customFormat="1" ht="13" x14ac:dyDescent="0.25">
      <c r="A26" s="58" t="s">
        <v>412</v>
      </c>
      <c r="B26" s="58">
        <v>18</v>
      </c>
      <c r="C26" s="58">
        <v>19</v>
      </c>
      <c r="D26" s="58">
        <v>20</v>
      </c>
      <c r="E26" s="58">
        <v>21</v>
      </c>
      <c r="F26" s="58">
        <v>22</v>
      </c>
      <c r="G26" s="58">
        <v>23</v>
      </c>
      <c r="H26" s="58">
        <v>24</v>
      </c>
      <c r="I26" s="58">
        <v>25</v>
      </c>
      <c r="J26" s="58">
        <v>26</v>
      </c>
      <c r="K26" s="58">
        <v>27</v>
      </c>
      <c r="L26" s="58">
        <v>28</v>
      </c>
      <c r="M26" s="58">
        <v>29</v>
      </c>
      <c r="N26" s="58">
        <v>30</v>
      </c>
      <c r="O26" s="58">
        <v>31</v>
      </c>
      <c r="P26" s="58">
        <v>32</v>
      </c>
      <c r="Q26" s="58">
        <v>33</v>
      </c>
      <c r="R26" s="58">
        <v>34</v>
      </c>
      <c r="S26" s="58">
        <v>35</v>
      </c>
      <c r="T26" s="58">
        <v>36</v>
      </c>
      <c r="U26" s="58">
        <v>37</v>
      </c>
      <c r="V26" s="58">
        <v>38</v>
      </c>
      <c r="W26" s="58">
        <v>39</v>
      </c>
      <c r="X26" s="58">
        <v>40</v>
      </c>
      <c r="Y26" s="58">
        <v>41</v>
      </c>
      <c r="Z26" s="58">
        <v>42</v>
      </c>
      <c r="AA26" s="58">
        <v>43</v>
      </c>
      <c r="AB26" s="58">
        <v>44</v>
      </c>
      <c r="AC26" s="58">
        <v>45</v>
      </c>
      <c r="AD26" s="58">
        <v>46</v>
      </c>
      <c r="AE26" s="58">
        <v>47</v>
      </c>
      <c r="AF26" s="58">
        <v>48</v>
      </c>
      <c r="AG26" s="58">
        <v>49</v>
      </c>
      <c r="AH26" s="58">
        <v>50</v>
      </c>
      <c r="AI26" s="58">
        <v>51</v>
      </c>
      <c r="AJ26" s="58">
        <v>52</v>
      </c>
      <c r="AK26" s="58">
        <v>53</v>
      </c>
      <c r="AL26" s="58">
        <v>54</v>
      </c>
      <c r="AM26" s="58">
        <v>55</v>
      </c>
      <c r="AN26" s="58">
        <v>56</v>
      </c>
      <c r="AO26" s="58">
        <v>57</v>
      </c>
      <c r="AP26" s="58">
        <v>58</v>
      </c>
      <c r="AQ26" s="58">
        <v>59</v>
      </c>
    </row>
    <row r="27" spans="1:43" x14ac:dyDescent="0.25">
      <c r="A27" s="44">
        <v>0</v>
      </c>
      <c r="B27" s="46">
        <v>0.26700000000000002</v>
      </c>
      <c r="C27" s="46">
        <v>0.27300000000000002</v>
      </c>
      <c r="D27" s="46">
        <v>0.27900000000000003</v>
      </c>
      <c r="E27" s="46">
        <v>0.28599999999999998</v>
      </c>
      <c r="F27" s="46">
        <v>0.29299999999999998</v>
      </c>
      <c r="G27" s="46">
        <v>0.3</v>
      </c>
      <c r="H27" s="46">
        <v>0.307</v>
      </c>
      <c r="I27" s="46">
        <v>0.315</v>
      </c>
      <c r="J27" s="46">
        <v>0.32200000000000001</v>
      </c>
      <c r="K27" s="46">
        <v>0.33</v>
      </c>
      <c r="L27" s="46">
        <v>0.33900000000000002</v>
      </c>
      <c r="M27" s="46">
        <v>0.34799999999999998</v>
      </c>
      <c r="N27" s="46">
        <v>0.35699999999999998</v>
      </c>
      <c r="O27" s="46">
        <v>0.36599999999999999</v>
      </c>
      <c r="P27" s="46">
        <v>0.376</v>
      </c>
      <c r="Q27" s="46">
        <v>0.38600000000000001</v>
      </c>
      <c r="R27" s="46">
        <v>0.39700000000000002</v>
      </c>
      <c r="S27" s="46">
        <v>0.40799999999999997</v>
      </c>
      <c r="T27" s="46">
        <v>0.42</v>
      </c>
      <c r="U27" s="46">
        <v>0.432</v>
      </c>
      <c r="V27" s="46">
        <v>0.44500000000000001</v>
      </c>
      <c r="W27" s="46">
        <v>0.45800000000000002</v>
      </c>
      <c r="X27" s="46">
        <v>0.47199999999999998</v>
      </c>
      <c r="Y27" s="46">
        <v>0.48599999999999999</v>
      </c>
      <c r="Z27" s="46">
        <v>0.502</v>
      </c>
      <c r="AA27" s="46">
        <v>0.51800000000000002</v>
      </c>
      <c r="AB27" s="46">
        <v>0.53500000000000003</v>
      </c>
      <c r="AC27" s="46">
        <v>0.55200000000000005</v>
      </c>
      <c r="AD27" s="46">
        <v>0.57099999999999995</v>
      </c>
      <c r="AE27" s="46">
        <v>0.59099999999999997</v>
      </c>
      <c r="AF27" s="46">
        <v>0.61199999999999999</v>
      </c>
      <c r="AG27" s="46">
        <v>0.63400000000000001</v>
      </c>
      <c r="AH27" s="46">
        <v>0.65800000000000003</v>
      </c>
      <c r="AI27" s="46">
        <v>0.68300000000000005</v>
      </c>
      <c r="AJ27" s="46">
        <v>0.70899999999999996</v>
      </c>
      <c r="AK27" s="46">
        <v>0.73699999999999999</v>
      </c>
      <c r="AL27" s="46">
        <v>0.76700000000000002</v>
      </c>
      <c r="AM27" s="46">
        <v>0.8</v>
      </c>
      <c r="AN27" s="46">
        <v>0.83399999999999996</v>
      </c>
      <c r="AO27" s="46">
        <v>0.871</v>
      </c>
      <c r="AP27" s="46">
        <v>0.91100000000000003</v>
      </c>
      <c r="AQ27" s="46">
        <v>0.95399999999999996</v>
      </c>
    </row>
    <row r="28" spans="1:43" x14ac:dyDescent="0.25">
      <c r="A28" s="44">
        <v>1</v>
      </c>
      <c r="B28" s="46">
        <v>0.26700000000000002</v>
      </c>
      <c r="C28" s="46">
        <v>0.27300000000000002</v>
      </c>
      <c r="D28" s="46">
        <v>0.28000000000000003</v>
      </c>
      <c r="E28" s="46">
        <v>0.28599999999999998</v>
      </c>
      <c r="F28" s="46">
        <v>0.29299999999999998</v>
      </c>
      <c r="G28" s="46">
        <v>0.3</v>
      </c>
      <c r="H28" s="46">
        <v>0.308</v>
      </c>
      <c r="I28" s="46">
        <v>0.315</v>
      </c>
      <c r="J28" s="46">
        <v>0.32300000000000001</v>
      </c>
      <c r="K28" s="46">
        <v>0.33100000000000002</v>
      </c>
      <c r="L28" s="46">
        <v>0.34</v>
      </c>
      <c r="M28" s="46">
        <v>0.34799999999999998</v>
      </c>
      <c r="N28" s="46">
        <v>0.35799999999999998</v>
      </c>
      <c r="O28" s="46">
        <v>0.36699999999999999</v>
      </c>
      <c r="P28" s="46">
        <v>0.377</v>
      </c>
      <c r="Q28" s="46">
        <v>0.38700000000000001</v>
      </c>
      <c r="R28" s="46">
        <v>0.39800000000000002</v>
      </c>
      <c r="S28" s="46">
        <v>0.40899999999999997</v>
      </c>
      <c r="T28" s="46">
        <v>0.42099999999999999</v>
      </c>
      <c r="U28" s="46">
        <v>0.433</v>
      </c>
      <c r="V28" s="46">
        <v>0.44600000000000001</v>
      </c>
      <c r="W28" s="46">
        <v>0.45900000000000002</v>
      </c>
      <c r="X28" s="46">
        <v>0.47299999999999998</v>
      </c>
      <c r="Y28" s="46">
        <v>0.48799999999999999</v>
      </c>
      <c r="Z28" s="46">
        <v>0.503</v>
      </c>
      <c r="AA28" s="46">
        <v>0.51900000000000002</v>
      </c>
      <c r="AB28" s="46">
        <v>0.53600000000000003</v>
      </c>
      <c r="AC28" s="46">
        <v>0.55400000000000005</v>
      </c>
      <c r="AD28" s="46">
        <v>0.57299999999999995</v>
      </c>
      <c r="AE28" s="46">
        <v>0.59299999999999997</v>
      </c>
      <c r="AF28" s="46">
        <v>0.61399999999999999</v>
      </c>
      <c r="AG28" s="46">
        <v>0.63600000000000001</v>
      </c>
      <c r="AH28" s="46">
        <v>0.66</v>
      </c>
      <c r="AI28" s="46">
        <v>0.68500000000000005</v>
      </c>
      <c r="AJ28" s="46">
        <v>0.71099999999999997</v>
      </c>
      <c r="AK28" s="46">
        <v>0.74</v>
      </c>
      <c r="AL28" s="46">
        <v>0.77</v>
      </c>
      <c r="AM28" s="46">
        <v>0.80200000000000005</v>
      </c>
      <c r="AN28" s="46">
        <v>0.83699999999999997</v>
      </c>
      <c r="AO28" s="46">
        <v>0.874</v>
      </c>
      <c r="AP28" s="46">
        <v>0.91400000000000003</v>
      </c>
      <c r="AQ28" s="46">
        <v>0.95799999999999996</v>
      </c>
    </row>
    <row r="29" spans="1:43" x14ac:dyDescent="0.25">
      <c r="A29" s="44">
        <v>2</v>
      </c>
      <c r="B29" s="46">
        <v>0.26800000000000002</v>
      </c>
      <c r="C29" s="46">
        <v>0.27400000000000002</v>
      </c>
      <c r="D29" s="46">
        <v>0.28000000000000003</v>
      </c>
      <c r="E29" s="46">
        <v>0.28699999999999998</v>
      </c>
      <c r="F29" s="46">
        <v>0.29399999999999998</v>
      </c>
      <c r="G29" s="46">
        <v>0.30099999999999999</v>
      </c>
      <c r="H29" s="46">
        <v>0.308</v>
      </c>
      <c r="I29" s="46">
        <v>0.316</v>
      </c>
      <c r="J29" s="46">
        <v>0.32400000000000001</v>
      </c>
      <c r="K29" s="46">
        <v>0.33200000000000002</v>
      </c>
      <c r="L29" s="46">
        <v>0.34</v>
      </c>
      <c r="M29" s="46">
        <v>0.34899999999999998</v>
      </c>
      <c r="N29" s="46">
        <v>0.35799999999999998</v>
      </c>
      <c r="O29" s="46">
        <v>0.36799999999999999</v>
      </c>
      <c r="P29" s="46">
        <v>0.378</v>
      </c>
      <c r="Q29" s="46">
        <v>0.38800000000000001</v>
      </c>
      <c r="R29" s="46">
        <v>0.39900000000000002</v>
      </c>
      <c r="S29" s="46">
        <v>0.41</v>
      </c>
      <c r="T29" s="46">
        <v>0.42199999999999999</v>
      </c>
      <c r="U29" s="46">
        <v>0.434</v>
      </c>
      <c r="V29" s="46">
        <v>0.44700000000000001</v>
      </c>
      <c r="W29" s="46">
        <v>0.46</v>
      </c>
      <c r="X29" s="46">
        <v>0.47399999999999998</v>
      </c>
      <c r="Y29" s="46">
        <v>0.48899999999999999</v>
      </c>
      <c r="Z29" s="46">
        <v>0.504</v>
      </c>
      <c r="AA29" s="46">
        <v>0.52100000000000002</v>
      </c>
      <c r="AB29" s="46">
        <v>0.53800000000000003</v>
      </c>
      <c r="AC29" s="46">
        <v>0.55600000000000005</v>
      </c>
      <c r="AD29" s="46">
        <v>0.57399999999999995</v>
      </c>
      <c r="AE29" s="46">
        <v>0.59399999999999997</v>
      </c>
      <c r="AF29" s="46">
        <v>0.61599999999999999</v>
      </c>
      <c r="AG29" s="46">
        <v>0.63800000000000001</v>
      </c>
      <c r="AH29" s="46">
        <v>0.66200000000000003</v>
      </c>
      <c r="AI29" s="46">
        <v>0.68700000000000006</v>
      </c>
      <c r="AJ29" s="46">
        <v>0.71399999999999997</v>
      </c>
      <c r="AK29" s="46">
        <v>0.74199999999999999</v>
      </c>
      <c r="AL29" s="46">
        <v>0.77300000000000002</v>
      </c>
      <c r="AM29" s="46">
        <v>0.80500000000000005</v>
      </c>
      <c r="AN29" s="46">
        <v>0.84</v>
      </c>
      <c r="AO29" s="46">
        <v>0.878</v>
      </c>
      <c r="AP29" s="46">
        <v>0.91800000000000004</v>
      </c>
      <c r="AQ29" s="46">
        <v>0.96099999999999997</v>
      </c>
    </row>
    <row r="30" spans="1:43" x14ac:dyDescent="0.25">
      <c r="A30" s="44">
        <v>3</v>
      </c>
      <c r="B30" s="46">
        <v>0.26800000000000002</v>
      </c>
      <c r="C30" s="46">
        <v>0.27500000000000002</v>
      </c>
      <c r="D30" s="46">
        <v>0.28100000000000003</v>
      </c>
      <c r="E30" s="46">
        <v>0.28799999999999998</v>
      </c>
      <c r="F30" s="46">
        <v>0.29399999999999998</v>
      </c>
      <c r="G30" s="46">
        <v>0.30199999999999999</v>
      </c>
      <c r="H30" s="46">
        <v>0.309</v>
      </c>
      <c r="I30" s="46">
        <v>0.316</v>
      </c>
      <c r="J30" s="46">
        <v>0.32400000000000001</v>
      </c>
      <c r="K30" s="46">
        <v>0.33300000000000002</v>
      </c>
      <c r="L30" s="46">
        <v>0.34100000000000003</v>
      </c>
      <c r="M30" s="46">
        <v>0.35</v>
      </c>
      <c r="N30" s="46">
        <v>0.35899999999999999</v>
      </c>
      <c r="O30" s="46">
        <v>0.36899999999999999</v>
      </c>
      <c r="P30" s="46">
        <v>0.379</v>
      </c>
      <c r="Q30" s="46">
        <v>0.38900000000000001</v>
      </c>
      <c r="R30" s="46">
        <v>0.4</v>
      </c>
      <c r="S30" s="46">
        <v>0.41099999999999998</v>
      </c>
      <c r="T30" s="46">
        <v>0.42299999999999999</v>
      </c>
      <c r="U30" s="46">
        <v>0.435</v>
      </c>
      <c r="V30" s="46">
        <v>0.44800000000000001</v>
      </c>
      <c r="W30" s="46">
        <v>0.46100000000000002</v>
      </c>
      <c r="X30" s="46">
        <v>0.47499999999999998</v>
      </c>
      <c r="Y30" s="46">
        <v>0.49</v>
      </c>
      <c r="Z30" s="46">
        <v>0.50600000000000001</v>
      </c>
      <c r="AA30" s="46">
        <v>0.52200000000000002</v>
      </c>
      <c r="AB30" s="46">
        <v>0.53900000000000003</v>
      </c>
      <c r="AC30" s="46">
        <v>0.55700000000000005</v>
      </c>
      <c r="AD30" s="46">
        <v>0.57599999999999996</v>
      </c>
      <c r="AE30" s="46">
        <v>0.59599999999999997</v>
      </c>
      <c r="AF30" s="46">
        <v>0.61699999999999999</v>
      </c>
      <c r="AG30" s="46">
        <v>0.64</v>
      </c>
      <c r="AH30" s="46">
        <v>0.66400000000000003</v>
      </c>
      <c r="AI30" s="46">
        <v>0.68899999999999995</v>
      </c>
      <c r="AJ30" s="46">
        <v>0.71599999999999997</v>
      </c>
      <c r="AK30" s="46">
        <v>0.745</v>
      </c>
      <c r="AL30" s="46">
        <v>0.77500000000000002</v>
      </c>
      <c r="AM30" s="46">
        <v>0.80800000000000005</v>
      </c>
      <c r="AN30" s="46">
        <v>0.84299999999999997</v>
      </c>
      <c r="AO30" s="46">
        <v>0.88100000000000001</v>
      </c>
      <c r="AP30" s="46">
        <v>0.92200000000000004</v>
      </c>
      <c r="AQ30" s="46">
        <v>0.96499999999999997</v>
      </c>
    </row>
    <row r="31" spans="1:43" x14ac:dyDescent="0.25">
      <c r="A31" s="44">
        <v>4</v>
      </c>
      <c r="B31" s="46">
        <v>0.26900000000000002</v>
      </c>
      <c r="C31" s="46">
        <v>0.27500000000000002</v>
      </c>
      <c r="D31" s="46">
        <v>0.28100000000000003</v>
      </c>
      <c r="E31" s="46">
        <v>0.28799999999999998</v>
      </c>
      <c r="F31" s="46">
        <v>0.29499999999999998</v>
      </c>
      <c r="G31" s="46">
        <v>0.30199999999999999</v>
      </c>
      <c r="H31" s="46">
        <v>0.31</v>
      </c>
      <c r="I31" s="46">
        <v>0.317</v>
      </c>
      <c r="J31" s="46">
        <v>0.32500000000000001</v>
      </c>
      <c r="K31" s="46">
        <v>0.33300000000000002</v>
      </c>
      <c r="L31" s="46">
        <v>0.34200000000000003</v>
      </c>
      <c r="M31" s="46">
        <v>0.35099999999999998</v>
      </c>
      <c r="N31" s="46">
        <v>0.36</v>
      </c>
      <c r="O31" s="46">
        <v>0.36899999999999999</v>
      </c>
      <c r="P31" s="46">
        <v>0.379</v>
      </c>
      <c r="Q31" s="46">
        <v>0.39</v>
      </c>
      <c r="R31" s="46">
        <v>0.40100000000000002</v>
      </c>
      <c r="S31" s="46">
        <v>0.41199999999999998</v>
      </c>
      <c r="T31" s="46">
        <v>0.42399999999999999</v>
      </c>
      <c r="U31" s="46">
        <v>0.436</v>
      </c>
      <c r="V31" s="46">
        <v>0.44900000000000001</v>
      </c>
      <c r="W31" s="46">
        <v>0.46200000000000002</v>
      </c>
      <c r="X31" s="46">
        <v>0.47699999999999998</v>
      </c>
      <c r="Y31" s="46">
        <v>0.49099999999999999</v>
      </c>
      <c r="Z31" s="46">
        <v>0.50700000000000001</v>
      </c>
      <c r="AA31" s="46">
        <v>0.52300000000000002</v>
      </c>
      <c r="AB31" s="46">
        <v>0.54100000000000004</v>
      </c>
      <c r="AC31" s="46">
        <v>0.55900000000000005</v>
      </c>
      <c r="AD31" s="46">
        <v>0.57799999999999996</v>
      </c>
      <c r="AE31" s="46">
        <v>0.59799999999999998</v>
      </c>
      <c r="AF31" s="46">
        <v>0.61899999999999999</v>
      </c>
      <c r="AG31" s="46">
        <v>0.64200000000000002</v>
      </c>
      <c r="AH31" s="46">
        <v>0.66600000000000004</v>
      </c>
      <c r="AI31" s="46">
        <v>0.69099999999999995</v>
      </c>
      <c r="AJ31" s="46">
        <v>0.71799999999999997</v>
      </c>
      <c r="AK31" s="46">
        <v>0.747</v>
      </c>
      <c r="AL31" s="46">
        <v>0.77800000000000002</v>
      </c>
      <c r="AM31" s="46">
        <v>0.81100000000000005</v>
      </c>
      <c r="AN31" s="46">
        <v>0.84599999999999997</v>
      </c>
      <c r="AO31" s="46">
        <v>0.88400000000000001</v>
      </c>
      <c r="AP31" s="46">
        <v>0.92500000000000004</v>
      </c>
      <c r="AQ31" s="46">
        <v>0.96899999999999997</v>
      </c>
    </row>
    <row r="32" spans="1:43" x14ac:dyDescent="0.25">
      <c r="A32" s="44">
        <v>5</v>
      </c>
      <c r="B32" s="46">
        <v>0.26900000000000002</v>
      </c>
      <c r="C32" s="46">
        <v>0.27600000000000002</v>
      </c>
      <c r="D32" s="46">
        <v>0.28199999999999997</v>
      </c>
      <c r="E32" s="46">
        <v>0.28899999999999998</v>
      </c>
      <c r="F32" s="46">
        <v>0.29599999999999999</v>
      </c>
      <c r="G32" s="46">
        <v>0.30299999999999999</v>
      </c>
      <c r="H32" s="46">
        <v>0.31</v>
      </c>
      <c r="I32" s="46">
        <v>0.318</v>
      </c>
      <c r="J32" s="46">
        <v>0.32600000000000001</v>
      </c>
      <c r="K32" s="46">
        <v>0.33400000000000002</v>
      </c>
      <c r="L32" s="46">
        <v>0.34300000000000003</v>
      </c>
      <c r="M32" s="46">
        <v>0.35099999999999998</v>
      </c>
      <c r="N32" s="46">
        <v>0.36099999999999999</v>
      </c>
      <c r="O32" s="46">
        <v>0.37</v>
      </c>
      <c r="P32" s="46">
        <v>0.38</v>
      </c>
      <c r="Q32" s="46">
        <v>0.39100000000000001</v>
      </c>
      <c r="R32" s="46">
        <v>0.40200000000000002</v>
      </c>
      <c r="S32" s="46">
        <v>0.41299999999999998</v>
      </c>
      <c r="T32" s="46">
        <v>0.42499999999999999</v>
      </c>
      <c r="U32" s="46">
        <v>0.437</v>
      </c>
      <c r="V32" s="46">
        <v>0.45</v>
      </c>
      <c r="W32" s="46">
        <v>0.46400000000000002</v>
      </c>
      <c r="X32" s="46">
        <v>0.47799999999999998</v>
      </c>
      <c r="Y32" s="46">
        <v>0.49299999999999999</v>
      </c>
      <c r="Z32" s="46">
        <v>0.50800000000000001</v>
      </c>
      <c r="AA32" s="46">
        <v>0.52500000000000002</v>
      </c>
      <c r="AB32" s="46">
        <v>0.54200000000000004</v>
      </c>
      <c r="AC32" s="46">
        <v>0.56000000000000005</v>
      </c>
      <c r="AD32" s="46">
        <v>0.57899999999999996</v>
      </c>
      <c r="AE32" s="46">
        <v>0.6</v>
      </c>
      <c r="AF32" s="46">
        <v>0.621</v>
      </c>
      <c r="AG32" s="46">
        <v>0.64400000000000002</v>
      </c>
      <c r="AH32" s="46">
        <v>0.66800000000000004</v>
      </c>
      <c r="AI32" s="46">
        <v>0.69399999999999995</v>
      </c>
      <c r="AJ32" s="46">
        <v>0.72099999999999997</v>
      </c>
      <c r="AK32" s="46">
        <v>0.75</v>
      </c>
      <c r="AL32" s="46">
        <v>0.78100000000000003</v>
      </c>
      <c r="AM32" s="46">
        <v>0.81399999999999995</v>
      </c>
      <c r="AN32" s="46">
        <v>0.84899999999999998</v>
      </c>
      <c r="AO32" s="46">
        <v>0.88800000000000001</v>
      </c>
      <c r="AP32" s="46">
        <v>0.92900000000000005</v>
      </c>
      <c r="AQ32" s="46">
        <v>0.97299999999999998</v>
      </c>
    </row>
    <row r="33" spans="1:43" x14ac:dyDescent="0.25">
      <c r="A33" s="44">
        <v>6</v>
      </c>
      <c r="B33" s="46">
        <v>0.27</v>
      </c>
      <c r="C33" s="46">
        <v>0.27600000000000002</v>
      </c>
      <c r="D33" s="46">
        <v>0.28299999999999997</v>
      </c>
      <c r="E33" s="46">
        <v>0.28899999999999998</v>
      </c>
      <c r="F33" s="46">
        <v>0.29599999999999999</v>
      </c>
      <c r="G33" s="46">
        <v>0.30299999999999999</v>
      </c>
      <c r="H33" s="46">
        <v>0.311</v>
      </c>
      <c r="I33" s="46">
        <v>0.318</v>
      </c>
      <c r="J33" s="46">
        <v>0.32600000000000001</v>
      </c>
      <c r="K33" s="46">
        <v>0.33500000000000002</v>
      </c>
      <c r="L33" s="46">
        <v>0.34300000000000003</v>
      </c>
      <c r="M33" s="46">
        <v>0.35199999999999998</v>
      </c>
      <c r="N33" s="46">
        <v>0.36099999999999999</v>
      </c>
      <c r="O33" s="46">
        <v>0.371</v>
      </c>
      <c r="P33" s="46">
        <v>0.38100000000000001</v>
      </c>
      <c r="Q33" s="46">
        <v>0.39200000000000002</v>
      </c>
      <c r="R33" s="46">
        <v>0.40300000000000002</v>
      </c>
      <c r="S33" s="46">
        <v>0.41399999999999998</v>
      </c>
      <c r="T33" s="46">
        <v>0.42599999999999999</v>
      </c>
      <c r="U33" s="46">
        <v>0.438</v>
      </c>
      <c r="V33" s="46">
        <v>0.45100000000000001</v>
      </c>
      <c r="W33" s="46">
        <v>0.46500000000000002</v>
      </c>
      <c r="X33" s="46">
        <v>0.47899999999999998</v>
      </c>
      <c r="Y33" s="46">
        <v>0.49399999999999999</v>
      </c>
      <c r="Z33" s="46">
        <v>0.51</v>
      </c>
      <c r="AA33" s="46">
        <v>0.52600000000000002</v>
      </c>
      <c r="AB33" s="46">
        <v>0.54400000000000004</v>
      </c>
      <c r="AC33" s="46">
        <v>0.56200000000000006</v>
      </c>
      <c r="AD33" s="46">
        <v>0.58099999999999996</v>
      </c>
      <c r="AE33" s="46">
        <v>0.60099999999999998</v>
      </c>
      <c r="AF33" s="46">
        <v>0.623</v>
      </c>
      <c r="AG33" s="46">
        <v>0.64600000000000002</v>
      </c>
      <c r="AH33" s="46">
        <v>0.67</v>
      </c>
      <c r="AI33" s="46">
        <v>0.69599999999999995</v>
      </c>
      <c r="AJ33" s="46">
        <v>0.72299999999999998</v>
      </c>
      <c r="AK33" s="46">
        <v>0.752</v>
      </c>
      <c r="AL33" s="46">
        <v>0.78300000000000003</v>
      </c>
      <c r="AM33" s="46">
        <v>0.81699999999999995</v>
      </c>
      <c r="AN33" s="46">
        <v>0.85299999999999998</v>
      </c>
      <c r="AO33" s="46">
        <v>0.89100000000000001</v>
      </c>
      <c r="AP33" s="46">
        <v>0.93200000000000005</v>
      </c>
      <c r="AQ33" s="46">
        <v>0.97699999999999998</v>
      </c>
    </row>
    <row r="34" spans="1:43" x14ac:dyDescent="0.25">
      <c r="A34" s="44">
        <v>7</v>
      </c>
      <c r="B34" s="46">
        <v>0.27</v>
      </c>
      <c r="C34" s="46">
        <v>0.27700000000000002</v>
      </c>
      <c r="D34" s="46">
        <v>0.28299999999999997</v>
      </c>
      <c r="E34" s="46">
        <v>0.28999999999999998</v>
      </c>
      <c r="F34" s="46">
        <v>0.29699999999999999</v>
      </c>
      <c r="G34" s="46">
        <v>0.30399999999999999</v>
      </c>
      <c r="H34" s="46">
        <v>0.311</v>
      </c>
      <c r="I34" s="46">
        <v>0.31900000000000001</v>
      </c>
      <c r="J34" s="46">
        <v>0.32700000000000001</v>
      </c>
      <c r="K34" s="46">
        <v>0.33500000000000002</v>
      </c>
      <c r="L34" s="46">
        <v>0.34399999999999997</v>
      </c>
      <c r="M34" s="46">
        <v>0.35299999999999998</v>
      </c>
      <c r="N34" s="46">
        <v>0.36199999999999999</v>
      </c>
      <c r="O34" s="46">
        <v>0.372</v>
      </c>
      <c r="P34" s="46">
        <v>0.38200000000000001</v>
      </c>
      <c r="Q34" s="46">
        <v>0.39300000000000002</v>
      </c>
      <c r="R34" s="46">
        <v>0.40300000000000002</v>
      </c>
      <c r="S34" s="46">
        <v>0.41499999999999998</v>
      </c>
      <c r="T34" s="46">
        <v>0.42699999999999999</v>
      </c>
      <c r="U34" s="46">
        <v>0.439</v>
      </c>
      <c r="V34" s="46">
        <v>0.45200000000000001</v>
      </c>
      <c r="W34" s="46">
        <v>0.46600000000000003</v>
      </c>
      <c r="X34" s="46">
        <v>0.48</v>
      </c>
      <c r="Y34" s="46">
        <v>0.495</v>
      </c>
      <c r="Z34" s="46">
        <v>0.51100000000000001</v>
      </c>
      <c r="AA34" s="46">
        <v>0.52800000000000002</v>
      </c>
      <c r="AB34" s="46">
        <v>0.54500000000000004</v>
      </c>
      <c r="AC34" s="46">
        <v>0.56299999999999994</v>
      </c>
      <c r="AD34" s="46">
        <v>0.58299999999999996</v>
      </c>
      <c r="AE34" s="46">
        <v>0.60299999999999998</v>
      </c>
      <c r="AF34" s="46">
        <v>0.625</v>
      </c>
      <c r="AG34" s="46">
        <v>0.64800000000000002</v>
      </c>
      <c r="AH34" s="46">
        <v>0.67200000000000004</v>
      </c>
      <c r="AI34" s="46">
        <v>0.69799999999999995</v>
      </c>
      <c r="AJ34" s="46">
        <v>0.72499999999999998</v>
      </c>
      <c r="AK34" s="46">
        <v>0.755</v>
      </c>
      <c r="AL34" s="46">
        <v>0.78600000000000003</v>
      </c>
      <c r="AM34" s="46">
        <v>0.82</v>
      </c>
      <c r="AN34" s="46">
        <v>0.85599999999999998</v>
      </c>
      <c r="AO34" s="46">
        <v>0.89400000000000002</v>
      </c>
      <c r="AP34" s="46">
        <v>0.93600000000000005</v>
      </c>
      <c r="AQ34" s="46">
        <v>0.98099999999999998</v>
      </c>
    </row>
    <row r="35" spans="1:43" x14ac:dyDescent="0.25">
      <c r="A35" s="44">
        <v>8</v>
      </c>
      <c r="B35" s="46">
        <v>0.27100000000000002</v>
      </c>
      <c r="C35" s="46">
        <v>0.27700000000000002</v>
      </c>
      <c r="D35" s="46">
        <v>0.28399999999999997</v>
      </c>
      <c r="E35" s="46">
        <v>0.28999999999999998</v>
      </c>
      <c r="F35" s="46">
        <v>0.29699999999999999</v>
      </c>
      <c r="G35" s="46">
        <v>0.30499999999999999</v>
      </c>
      <c r="H35" s="46">
        <v>0.312</v>
      </c>
      <c r="I35" s="46">
        <v>0.32</v>
      </c>
      <c r="J35" s="46">
        <v>0.32800000000000001</v>
      </c>
      <c r="K35" s="46">
        <v>0.33600000000000002</v>
      </c>
      <c r="L35" s="46">
        <v>0.34499999999999997</v>
      </c>
      <c r="M35" s="46">
        <v>0.35399999999999998</v>
      </c>
      <c r="N35" s="46">
        <v>0.36299999999999999</v>
      </c>
      <c r="O35" s="46">
        <v>0.373</v>
      </c>
      <c r="P35" s="46">
        <v>0.38300000000000001</v>
      </c>
      <c r="Q35" s="46">
        <v>0.39300000000000002</v>
      </c>
      <c r="R35" s="46">
        <v>0.40400000000000003</v>
      </c>
      <c r="S35" s="46">
        <v>0.41599999999999998</v>
      </c>
      <c r="T35" s="46">
        <v>0.42799999999999999</v>
      </c>
      <c r="U35" s="46">
        <v>0.44</v>
      </c>
      <c r="V35" s="46">
        <v>0.45300000000000001</v>
      </c>
      <c r="W35" s="46">
        <v>0.46700000000000003</v>
      </c>
      <c r="X35" s="46">
        <v>0.48099999999999998</v>
      </c>
      <c r="Y35" s="46">
        <v>0.497</v>
      </c>
      <c r="Z35" s="46">
        <v>0.51200000000000001</v>
      </c>
      <c r="AA35" s="46">
        <v>0.52900000000000003</v>
      </c>
      <c r="AB35" s="46">
        <v>0.54600000000000004</v>
      </c>
      <c r="AC35" s="46">
        <v>0.56499999999999995</v>
      </c>
      <c r="AD35" s="46">
        <v>0.58399999999999996</v>
      </c>
      <c r="AE35" s="46">
        <v>0.60499999999999998</v>
      </c>
      <c r="AF35" s="46">
        <v>0.627</v>
      </c>
      <c r="AG35" s="46">
        <v>0.65</v>
      </c>
      <c r="AH35" s="46">
        <v>0.67400000000000004</v>
      </c>
      <c r="AI35" s="46">
        <v>0.7</v>
      </c>
      <c r="AJ35" s="46">
        <v>0.72799999999999998</v>
      </c>
      <c r="AK35" s="46">
        <v>0.75700000000000001</v>
      </c>
      <c r="AL35" s="46">
        <v>0.78900000000000003</v>
      </c>
      <c r="AM35" s="46">
        <v>0.82299999999999995</v>
      </c>
      <c r="AN35" s="46">
        <v>0.85899999999999999</v>
      </c>
      <c r="AO35" s="46">
        <v>0.89800000000000002</v>
      </c>
      <c r="AP35" s="46">
        <v>0.93899999999999995</v>
      </c>
      <c r="AQ35" s="46">
        <v>0.98499999999999999</v>
      </c>
    </row>
    <row r="36" spans="1:43" x14ac:dyDescent="0.25">
      <c r="A36" s="44">
        <v>9</v>
      </c>
      <c r="B36" s="46">
        <v>0.27100000000000002</v>
      </c>
      <c r="C36" s="46">
        <v>0.27800000000000002</v>
      </c>
      <c r="D36" s="46">
        <v>0.28399999999999997</v>
      </c>
      <c r="E36" s="46">
        <v>0.29099999999999998</v>
      </c>
      <c r="F36" s="46">
        <v>0.29799999999999999</v>
      </c>
      <c r="G36" s="46">
        <v>0.30499999999999999</v>
      </c>
      <c r="H36" s="46">
        <v>0.313</v>
      </c>
      <c r="I36" s="46">
        <v>0.32</v>
      </c>
      <c r="J36" s="46">
        <v>0.32800000000000001</v>
      </c>
      <c r="K36" s="46">
        <v>0.33700000000000002</v>
      </c>
      <c r="L36" s="46">
        <v>0.34499999999999997</v>
      </c>
      <c r="M36" s="46">
        <v>0.35399999999999998</v>
      </c>
      <c r="N36" s="46">
        <v>0.36399999999999999</v>
      </c>
      <c r="O36" s="46">
        <v>0.374</v>
      </c>
      <c r="P36" s="46">
        <v>0.38400000000000001</v>
      </c>
      <c r="Q36" s="46">
        <v>0.39400000000000002</v>
      </c>
      <c r="R36" s="46">
        <v>0.40500000000000003</v>
      </c>
      <c r="S36" s="46">
        <v>0.41699999999999998</v>
      </c>
      <c r="T36" s="46">
        <v>0.42899999999999999</v>
      </c>
      <c r="U36" s="46">
        <v>0.441</v>
      </c>
      <c r="V36" s="46">
        <v>0.45500000000000002</v>
      </c>
      <c r="W36" s="46">
        <v>0.46800000000000003</v>
      </c>
      <c r="X36" s="46">
        <v>0.48299999999999998</v>
      </c>
      <c r="Y36" s="46">
        <v>0.498</v>
      </c>
      <c r="Z36" s="46">
        <v>0.51400000000000001</v>
      </c>
      <c r="AA36" s="46">
        <v>0.53</v>
      </c>
      <c r="AB36" s="46">
        <v>0.54800000000000004</v>
      </c>
      <c r="AC36" s="46">
        <v>0.56599999999999995</v>
      </c>
      <c r="AD36" s="46">
        <v>0.58599999999999997</v>
      </c>
      <c r="AE36" s="46">
        <v>0.60699999999999998</v>
      </c>
      <c r="AF36" s="46">
        <v>0.629</v>
      </c>
      <c r="AG36" s="46">
        <v>0.65200000000000002</v>
      </c>
      <c r="AH36" s="46">
        <v>0.67600000000000005</v>
      </c>
      <c r="AI36" s="46">
        <v>0.70199999999999996</v>
      </c>
      <c r="AJ36" s="46">
        <v>0.73</v>
      </c>
      <c r="AK36" s="46">
        <v>0.76</v>
      </c>
      <c r="AL36" s="46">
        <v>0.79200000000000004</v>
      </c>
      <c r="AM36" s="46">
        <v>0.82499999999999996</v>
      </c>
      <c r="AN36" s="46">
        <v>0.86199999999999999</v>
      </c>
      <c r="AO36" s="46">
        <v>0.90100000000000002</v>
      </c>
      <c r="AP36" s="46">
        <v>0.94299999999999995</v>
      </c>
      <c r="AQ36" s="46">
        <v>0.98799999999999999</v>
      </c>
    </row>
    <row r="37" spans="1:43" x14ac:dyDescent="0.25">
      <c r="A37" s="44">
        <v>10</v>
      </c>
      <c r="B37" s="46">
        <v>0.27200000000000002</v>
      </c>
      <c r="C37" s="46">
        <v>0.27800000000000002</v>
      </c>
      <c r="D37" s="46">
        <v>0.28499999999999998</v>
      </c>
      <c r="E37" s="46">
        <v>0.29199999999999998</v>
      </c>
      <c r="F37" s="46">
        <v>0.29899999999999999</v>
      </c>
      <c r="G37" s="46">
        <v>0.30599999999999999</v>
      </c>
      <c r="H37" s="46">
        <v>0.313</v>
      </c>
      <c r="I37" s="46">
        <v>0.32100000000000001</v>
      </c>
      <c r="J37" s="46">
        <v>0.32900000000000001</v>
      </c>
      <c r="K37" s="46">
        <v>0.33800000000000002</v>
      </c>
      <c r="L37" s="46">
        <v>0.34599999999999997</v>
      </c>
      <c r="M37" s="46">
        <v>0.35499999999999998</v>
      </c>
      <c r="N37" s="46">
        <v>0.36499999999999999</v>
      </c>
      <c r="O37" s="46">
        <v>0.374</v>
      </c>
      <c r="P37" s="46">
        <v>0.38500000000000001</v>
      </c>
      <c r="Q37" s="46">
        <v>0.39500000000000002</v>
      </c>
      <c r="R37" s="46">
        <v>0.40600000000000003</v>
      </c>
      <c r="S37" s="46">
        <v>0.41799999999999998</v>
      </c>
      <c r="T37" s="46">
        <v>0.43</v>
      </c>
      <c r="U37" s="46">
        <v>0.442</v>
      </c>
      <c r="V37" s="46">
        <v>0.45600000000000002</v>
      </c>
      <c r="W37" s="46">
        <v>0.46899999999999997</v>
      </c>
      <c r="X37" s="46">
        <v>0.48399999999999999</v>
      </c>
      <c r="Y37" s="46">
        <v>0.499</v>
      </c>
      <c r="Z37" s="46">
        <v>0.51500000000000001</v>
      </c>
      <c r="AA37" s="46">
        <v>0.53200000000000003</v>
      </c>
      <c r="AB37" s="46">
        <v>0.54900000000000004</v>
      </c>
      <c r="AC37" s="46">
        <v>0.56799999999999995</v>
      </c>
      <c r="AD37" s="46">
        <v>0.58799999999999997</v>
      </c>
      <c r="AE37" s="46">
        <v>0.60799999999999998</v>
      </c>
      <c r="AF37" s="46">
        <v>0.63</v>
      </c>
      <c r="AG37" s="46">
        <v>0.65400000000000003</v>
      </c>
      <c r="AH37" s="46">
        <v>0.67800000000000005</v>
      </c>
      <c r="AI37" s="46">
        <v>0.70499999999999996</v>
      </c>
      <c r="AJ37" s="46">
        <v>0.73299999999999998</v>
      </c>
      <c r="AK37" s="46">
        <v>0.76200000000000001</v>
      </c>
      <c r="AL37" s="46">
        <v>0.79400000000000004</v>
      </c>
      <c r="AM37" s="46">
        <v>0.82799999999999996</v>
      </c>
      <c r="AN37" s="46">
        <v>0.86499999999999999</v>
      </c>
      <c r="AO37" s="46">
        <v>0.90400000000000003</v>
      </c>
      <c r="AP37" s="46">
        <v>0.94699999999999995</v>
      </c>
      <c r="AQ37" s="46">
        <v>0.99199999999999999</v>
      </c>
    </row>
    <row r="38" spans="1:43" x14ac:dyDescent="0.25">
      <c r="A38" s="44">
        <v>11</v>
      </c>
      <c r="B38" s="46">
        <v>0.27200000000000002</v>
      </c>
      <c r="C38" s="46">
        <v>0.27900000000000003</v>
      </c>
      <c r="D38" s="46">
        <v>0.28499999999999998</v>
      </c>
      <c r="E38" s="46">
        <v>0.29199999999999998</v>
      </c>
      <c r="F38" s="46">
        <v>0.29899999999999999</v>
      </c>
      <c r="G38" s="46">
        <v>0.30599999999999999</v>
      </c>
      <c r="H38" s="46">
        <v>0.314</v>
      </c>
      <c r="I38" s="46">
        <v>0.32200000000000001</v>
      </c>
      <c r="J38" s="46">
        <v>0.33</v>
      </c>
      <c r="K38" s="46">
        <v>0.33800000000000002</v>
      </c>
      <c r="L38" s="46">
        <v>0.34699999999999998</v>
      </c>
      <c r="M38" s="46">
        <v>0.35599999999999998</v>
      </c>
      <c r="N38" s="46">
        <v>0.36499999999999999</v>
      </c>
      <c r="O38" s="46">
        <v>0.375</v>
      </c>
      <c r="P38" s="46">
        <v>0.38500000000000001</v>
      </c>
      <c r="Q38" s="46">
        <v>0.39600000000000002</v>
      </c>
      <c r="R38" s="46">
        <v>0.40699999999999997</v>
      </c>
      <c r="S38" s="46">
        <v>0.41899999999999998</v>
      </c>
      <c r="T38" s="46">
        <v>0.43099999999999999</v>
      </c>
      <c r="U38" s="46">
        <v>0.443</v>
      </c>
      <c r="V38" s="46">
        <v>0.45700000000000002</v>
      </c>
      <c r="W38" s="46">
        <v>0.47099999999999997</v>
      </c>
      <c r="X38" s="46">
        <v>0.48499999999999999</v>
      </c>
      <c r="Y38" s="46">
        <v>0.5</v>
      </c>
      <c r="Z38" s="46">
        <v>0.51600000000000001</v>
      </c>
      <c r="AA38" s="46">
        <v>0.53300000000000003</v>
      </c>
      <c r="AB38" s="46">
        <v>0.55100000000000005</v>
      </c>
      <c r="AC38" s="46">
        <v>0.56999999999999995</v>
      </c>
      <c r="AD38" s="46">
        <v>0.58899999999999997</v>
      </c>
      <c r="AE38" s="46">
        <v>0.61</v>
      </c>
      <c r="AF38" s="46">
        <v>0.63200000000000001</v>
      </c>
      <c r="AG38" s="46">
        <v>0.65600000000000003</v>
      </c>
      <c r="AH38" s="46">
        <v>0.68</v>
      </c>
      <c r="AI38" s="46">
        <v>0.70699999999999996</v>
      </c>
      <c r="AJ38" s="46">
        <v>0.73499999999999999</v>
      </c>
      <c r="AK38" s="46">
        <v>0.76500000000000001</v>
      </c>
      <c r="AL38" s="46">
        <v>0.79700000000000004</v>
      </c>
      <c r="AM38" s="46">
        <v>0.83099999999999996</v>
      </c>
      <c r="AN38" s="46">
        <v>0.86799999999999999</v>
      </c>
      <c r="AO38" s="46">
        <v>0.90800000000000003</v>
      </c>
      <c r="AP38" s="46">
        <v>0.95</v>
      </c>
      <c r="AQ38" s="46">
        <v>0.996</v>
      </c>
    </row>
  </sheetData>
  <sheetProtection algorithmName="SHA-512" hashValue="RRBFfhNqVTZLJmOxYzw8Q2sH60Q+7KTkT5kyMHoC5ys5c68TqXUdCKaDqS3REQOqsAQyEEev6tkxcUIdNv/1KA==" saltValue="pcHStGA73MhlFPtg60mTOQ==" spinCount="100000" sheet="1" objects="1" scenarios="1"/>
  <conditionalFormatting sqref="A6:A21">
    <cfRule type="expression" dxfId="185" priority="1" stopIfTrue="1">
      <formula>MOD(ROW(),2)=0</formula>
    </cfRule>
    <cfRule type="expression" dxfId="184" priority="2" stopIfTrue="1">
      <formula>MOD(ROW(),2)&lt;&gt;0</formula>
    </cfRule>
  </conditionalFormatting>
  <conditionalFormatting sqref="B6:M21">
    <cfRule type="expression" dxfId="183" priority="3" stopIfTrue="1">
      <formula>MOD(ROW(),2)=0</formula>
    </cfRule>
    <cfRule type="expression" dxfId="182" priority="4" stopIfTrue="1">
      <formula>MOD(ROW(),2)&lt;&gt;0</formula>
    </cfRule>
  </conditionalFormatting>
  <conditionalFormatting sqref="A26:A38">
    <cfRule type="expression" dxfId="181" priority="5" stopIfTrue="1">
      <formula>MOD(ROW(),2)=0</formula>
    </cfRule>
    <cfRule type="expression" dxfId="180" priority="6" stopIfTrue="1">
      <formula>MOD(ROW(),2)&lt;&gt;0</formula>
    </cfRule>
  </conditionalFormatting>
  <conditionalFormatting sqref="B26:AQ38">
    <cfRule type="expression" dxfId="179" priority="7" stopIfTrue="1">
      <formula>MOD(ROW(),2)=0</formula>
    </cfRule>
    <cfRule type="expression" dxfId="178" priority="8" stopIfTrue="1">
      <formula>MOD(ROW(),2)&lt;&gt;0</formula>
    </cfRule>
  </conditionalFormatting>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286A-ECAC-4317-A018-31F680299D3F}">
  <sheetPr codeName="Sheet77"/>
  <dimension ref="A1:K38"/>
  <sheetViews>
    <sheetView showGridLines="0" workbookViewId="0">
      <selection activeCell="A6" sqref="A6"/>
    </sheetView>
  </sheetViews>
  <sheetFormatPr defaultRowHeight="12.5" x14ac:dyDescent="0.25"/>
  <cols>
    <col min="1" max="1" width="31.7265625" customWidth="1"/>
    <col min="2" max="11" width="22.7265625" customWidth="1"/>
  </cols>
  <sheetData>
    <row r="1" spans="1:11" s="1" customFormat="1" ht="20" x14ac:dyDescent="0.4">
      <c r="A1" s="2" t="s">
        <v>0</v>
      </c>
    </row>
    <row r="2" spans="1:11" s="1" customFormat="1" ht="15.5" x14ac:dyDescent="0.35">
      <c r="A2" s="30" t="s">
        <v>1</v>
      </c>
      <c r="B2" s="3" t="str">
        <f>wb_title</f>
        <v>Fire_W - Consolidated Factor Spreadsheet</v>
      </c>
    </row>
    <row r="3" spans="1:11" s="1" customFormat="1" ht="15.5" x14ac:dyDescent="0.35">
      <c r="A3" s="30" t="s">
        <v>2</v>
      </c>
      <c r="B3" s="3" t="str">
        <f>TABLE_FACTOR_TYPE_1 &amp; " - x-" &amp; TABLE_SERIES_NUMBER_1</f>
        <v>Scheme pays AA - x-614</v>
      </c>
    </row>
    <row r="6" spans="1:11" x14ac:dyDescent="0.25">
      <c r="A6" s="41" t="s">
        <v>382</v>
      </c>
      <c r="B6" s="48" t="s">
        <v>383</v>
      </c>
      <c r="C6" s="48"/>
      <c r="D6" s="48"/>
      <c r="E6" s="48"/>
      <c r="F6" s="48"/>
      <c r="G6" s="48"/>
      <c r="H6" s="48"/>
      <c r="I6" s="48"/>
      <c r="J6" s="48"/>
      <c r="K6" s="48"/>
    </row>
    <row r="7" spans="1:11" x14ac:dyDescent="0.25">
      <c r="A7" s="41" t="s">
        <v>384</v>
      </c>
      <c r="B7" s="48" t="s">
        <v>32</v>
      </c>
      <c r="C7" s="48"/>
      <c r="D7" s="48"/>
      <c r="E7" s="48"/>
      <c r="F7" s="48"/>
      <c r="G7" s="48"/>
      <c r="H7" s="48"/>
      <c r="I7" s="48"/>
      <c r="J7" s="48"/>
      <c r="K7" s="48"/>
    </row>
    <row r="8" spans="1:11" x14ac:dyDescent="0.25">
      <c r="A8" s="41" t="s">
        <v>125</v>
      </c>
      <c r="B8" s="48">
        <v>2007</v>
      </c>
      <c r="C8" s="48"/>
      <c r="D8" s="48"/>
      <c r="E8" s="48"/>
      <c r="F8" s="48"/>
      <c r="G8" s="48"/>
      <c r="H8" s="48"/>
      <c r="I8" s="48"/>
      <c r="J8" s="48"/>
      <c r="K8" s="48"/>
    </row>
    <row r="9" spans="1:11" x14ac:dyDescent="0.25">
      <c r="A9" s="41" t="s">
        <v>126</v>
      </c>
      <c r="B9" s="48" t="s">
        <v>299</v>
      </c>
      <c r="C9" s="48"/>
      <c r="D9" s="48"/>
      <c r="E9" s="48"/>
      <c r="F9" s="48"/>
      <c r="G9" s="48"/>
      <c r="H9" s="48"/>
      <c r="I9" s="48"/>
      <c r="J9" s="48"/>
      <c r="K9" s="48"/>
    </row>
    <row r="10" spans="1:11" x14ac:dyDescent="0.25">
      <c r="A10" s="41" t="s">
        <v>6</v>
      </c>
      <c r="B10" s="48" t="s">
        <v>329</v>
      </c>
      <c r="C10" s="48"/>
      <c r="D10" s="48"/>
      <c r="E10" s="48"/>
      <c r="F10" s="48"/>
      <c r="G10" s="48"/>
      <c r="H10" s="48"/>
      <c r="I10" s="48"/>
      <c r="J10" s="48"/>
      <c r="K10" s="48"/>
    </row>
    <row r="11" spans="1:11" x14ac:dyDescent="0.25">
      <c r="A11" s="41" t="s">
        <v>127</v>
      </c>
      <c r="B11" s="48" t="s">
        <v>222</v>
      </c>
      <c r="C11" s="48"/>
      <c r="D11" s="48"/>
      <c r="E11" s="48"/>
      <c r="F11" s="48"/>
      <c r="G11" s="48"/>
      <c r="H11" s="48"/>
      <c r="I11" s="48"/>
      <c r="J11" s="48"/>
      <c r="K11" s="48"/>
    </row>
    <row r="12" spans="1:11" x14ac:dyDescent="0.25">
      <c r="A12" s="41" t="s">
        <v>128</v>
      </c>
      <c r="B12" s="48" t="s">
        <v>330</v>
      </c>
      <c r="C12" s="48"/>
      <c r="D12" s="48"/>
      <c r="E12" s="48"/>
      <c r="F12" s="48"/>
      <c r="G12" s="48"/>
      <c r="H12" s="48"/>
      <c r="I12" s="48"/>
      <c r="J12" s="48"/>
      <c r="K12" s="48"/>
    </row>
    <row r="13" spans="1:11" x14ac:dyDescent="0.25">
      <c r="A13" s="41" t="s">
        <v>385</v>
      </c>
      <c r="B13" s="48">
        <v>1</v>
      </c>
      <c r="C13" s="48"/>
      <c r="D13" s="48"/>
      <c r="E13" s="48"/>
      <c r="F13" s="48"/>
      <c r="G13" s="48"/>
      <c r="H13" s="48"/>
      <c r="I13" s="48"/>
      <c r="J13" s="48"/>
      <c r="K13" s="48"/>
    </row>
    <row r="14" spans="1:11" x14ac:dyDescent="0.25">
      <c r="A14" s="41" t="s">
        <v>130</v>
      </c>
      <c r="B14" s="48">
        <v>614</v>
      </c>
      <c r="C14" s="48"/>
      <c r="D14" s="48"/>
      <c r="E14" s="48"/>
      <c r="F14" s="48"/>
      <c r="G14" s="48"/>
      <c r="H14" s="48"/>
      <c r="I14" s="48"/>
      <c r="J14" s="48"/>
      <c r="K14" s="48"/>
    </row>
    <row r="15" spans="1:11" x14ac:dyDescent="0.25">
      <c r="A15" s="41" t="s">
        <v>386</v>
      </c>
      <c r="B15" s="48" t="s">
        <v>331</v>
      </c>
      <c r="C15" s="48"/>
      <c r="D15" s="48"/>
      <c r="E15" s="48"/>
      <c r="F15" s="48"/>
      <c r="G15" s="48"/>
      <c r="H15" s="48"/>
      <c r="I15" s="48"/>
      <c r="J15" s="48"/>
      <c r="K15" s="48"/>
    </row>
    <row r="16" spans="1:11" x14ac:dyDescent="0.25">
      <c r="A16" s="41" t="s">
        <v>132</v>
      </c>
      <c r="B16" s="48" t="s">
        <v>323</v>
      </c>
      <c r="C16" s="48"/>
      <c r="D16" s="48"/>
      <c r="E16" s="48"/>
      <c r="F16" s="48"/>
      <c r="G16" s="48"/>
      <c r="H16" s="48"/>
      <c r="I16" s="48"/>
      <c r="J16" s="48"/>
      <c r="K16" s="48"/>
    </row>
    <row r="17" spans="1:11" x14ac:dyDescent="0.25">
      <c r="A17" s="42" t="s">
        <v>387</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388</v>
      </c>
      <c r="B21" s="48" t="s">
        <v>65</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9" customFormat="1" ht="13" x14ac:dyDescent="0.25">
      <c r="A26" s="58" t="s">
        <v>412</v>
      </c>
      <c r="B26" s="58">
        <v>55</v>
      </c>
      <c r="C26" s="58">
        <v>56</v>
      </c>
      <c r="D26" s="58">
        <v>57</v>
      </c>
      <c r="E26" s="58">
        <v>58</v>
      </c>
      <c r="F26" s="58">
        <v>59</v>
      </c>
      <c r="G26" s="58">
        <v>60</v>
      </c>
      <c r="H26" s="58">
        <v>61</v>
      </c>
      <c r="I26" s="58">
        <v>62</v>
      </c>
      <c r="J26" s="58">
        <v>63</v>
      </c>
      <c r="K26" s="58">
        <v>64</v>
      </c>
    </row>
    <row r="27" spans="1:11" x14ac:dyDescent="0.25">
      <c r="A27" s="44">
        <v>0</v>
      </c>
      <c r="B27" s="46">
        <v>0.62</v>
      </c>
      <c r="C27" s="46">
        <v>0.64600000000000002</v>
      </c>
      <c r="D27" s="46">
        <v>0.67400000000000004</v>
      </c>
      <c r="E27" s="46">
        <v>0.70499999999999996</v>
      </c>
      <c r="F27" s="46">
        <v>0.73699999999999999</v>
      </c>
      <c r="G27" s="46">
        <v>0.77200000000000002</v>
      </c>
      <c r="H27" s="46">
        <v>0.81100000000000005</v>
      </c>
      <c r="I27" s="46">
        <v>0.85199999999999998</v>
      </c>
      <c r="J27" s="46">
        <v>0.89700000000000002</v>
      </c>
      <c r="K27" s="46">
        <v>0.94599999999999995</v>
      </c>
    </row>
    <row r="28" spans="1:11" x14ac:dyDescent="0.25">
      <c r="A28" s="44">
        <v>1</v>
      </c>
      <c r="B28" s="46">
        <v>0.622</v>
      </c>
      <c r="C28" s="46">
        <v>0.64800000000000002</v>
      </c>
      <c r="D28" s="46">
        <v>0.67700000000000005</v>
      </c>
      <c r="E28" s="46">
        <v>0.70699999999999996</v>
      </c>
      <c r="F28" s="46">
        <v>0.74</v>
      </c>
      <c r="G28" s="46">
        <v>0.77600000000000002</v>
      </c>
      <c r="H28" s="46">
        <v>0.81399999999999995</v>
      </c>
      <c r="I28" s="46">
        <v>0.85599999999999998</v>
      </c>
      <c r="J28" s="46">
        <v>0.90100000000000002</v>
      </c>
      <c r="K28" s="46">
        <v>0.95099999999999996</v>
      </c>
    </row>
    <row r="29" spans="1:11" x14ac:dyDescent="0.25">
      <c r="A29" s="44">
        <v>2</v>
      </c>
      <c r="B29" s="46">
        <v>0.624</v>
      </c>
      <c r="C29" s="46">
        <v>0.65100000000000002</v>
      </c>
      <c r="D29" s="46">
        <v>0.67900000000000005</v>
      </c>
      <c r="E29" s="46">
        <v>0.71</v>
      </c>
      <c r="F29" s="46">
        <v>0.74299999999999999</v>
      </c>
      <c r="G29" s="46">
        <v>0.77900000000000003</v>
      </c>
      <c r="H29" s="46">
        <v>0.81699999999999995</v>
      </c>
      <c r="I29" s="46">
        <v>0.85899999999999999</v>
      </c>
      <c r="J29" s="46">
        <v>0.90500000000000003</v>
      </c>
      <c r="K29" s="46">
        <v>0.95499999999999996</v>
      </c>
    </row>
    <row r="30" spans="1:11" x14ac:dyDescent="0.25">
      <c r="A30" s="44">
        <v>3</v>
      </c>
      <c r="B30" s="46">
        <v>0.626</v>
      </c>
      <c r="C30" s="46">
        <v>0.65300000000000002</v>
      </c>
      <c r="D30" s="46">
        <v>0.68200000000000005</v>
      </c>
      <c r="E30" s="46">
        <v>0.71299999999999997</v>
      </c>
      <c r="F30" s="46">
        <v>0.746</v>
      </c>
      <c r="G30" s="46">
        <v>0.78200000000000003</v>
      </c>
      <c r="H30" s="46">
        <v>0.82099999999999995</v>
      </c>
      <c r="I30" s="46">
        <v>0.86299999999999999</v>
      </c>
      <c r="J30" s="46">
        <v>0.90900000000000003</v>
      </c>
      <c r="K30" s="46">
        <v>0.96</v>
      </c>
    </row>
    <row r="31" spans="1:11" x14ac:dyDescent="0.25">
      <c r="A31" s="44">
        <v>4</v>
      </c>
      <c r="B31" s="46">
        <v>0.629</v>
      </c>
      <c r="C31" s="46">
        <v>0.65600000000000003</v>
      </c>
      <c r="D31" s="46">
        <v>0.68400000000000005</v>
      </c>
      <c r="E31" s="46">
        <v>0.71499999999999997</v>
      </c>
      <c r="F31" s="46">
        <v>0.749</v>
      </c>
      <c r="G31" s="46">
        <v>0.78500000000000003</v>
      </c>
      <c r="H31" s="46">
        <v>0.82399999999999995</v>
      </c>
      <c r="I31" s="46">
        <v>0.86699999999999999</v>
      </c>
      <c r="J31" s="46">
        <v>0.91300000000000003</v>
      </c>
      <c r="K31" s="46">
        <v>0.96399999999999997</v>
      </c>
    </row>
    <row r="32" spans="1:11" x14ac:dyDescent="0.25">
      <c r="A32" s="44">
        <v>5</v>
      </c>
      <c r="B32" s="46">
        <v>0.63100000000000001</v>
      </c>
      <c r="C32" s="46">
        <v>0.65800000000000003</v>
      </c>
      <c r="D32" s="46">
        <v>0.68700000000000006</v>
      </c>
      <c r="E32" s="46">
        <v>0.71799999999999997</v>
      </c>
      <c r="F32" s="46">
        <v>0.752</v>
      </c>
      <c r="G32" s="46">
        <v>0.78800000000000003</v>
      </c>
      <c r="H32" s="46">
        <v>0.82799999999999996</v>
      </c>
      <c r="I32" s="46">
        <v>0.871</v>
      </c>
      <c r="J32" s="46">
        <v>0.91700000000000004</v>
      </c>
      <c r="K32" s="46">
        <v>0.96899999999999997</v>
      </c>
    </row>
    <row r="33" spans="1:11" x14ac:dyDescent="0.25">
      <c r="A33" s="44">
        <v>6</v>
      </c>
      <c r="B33" s="46">
        <v>0.63300000000000001</v>
      </c>
      <c r="C33" s="46">
        <v>0.66</v>
      </c>
      <c r="D33" s="46">
        <v>0.68899999999999995</v>
      </c>
      <c r="E33" s="46">
        <v>0.72099999999999997</v>
      </c>
      <c r="F33" s="46">
        <v>0.755</v>
      </c>
      <c r="G33" s="46">
        <v>0.79100000000000004</v>
      </c>
      <c r="H33" s="46">
        <v>0.83099999999999996</v>
      </c>
      <c r="I33" s="46">
        <v>0.874</v>
      </c>
      <c r="J33" s="46">
        <v>0.92200000000000004</v>
      </c>
      <c r="K33" s="46">
        <v>0.97299999999999998</v>
      </c>
    </row>
    <row r="34" spans="1:11" x14ac:dyDescent="0.25">
      <c r="A34" s="44">
        <v>7</v>
      </c>
      <c r="B34" s="46">
        <v>0.63500000000000001</v>
      </c>
      <c r="C34" s="46">
        <v>0.66300000000000003</v>
      </c>
      <c r="D34" s="46">
        <v>0.69199999999999995</v>
      </c>
      <c r="E34" s="46">
        <v>0.72399999999999998</v>
      </c>
      <c r="F34" s="46">
        <v>0.75800000000000001</v>
      </c>
      <c r="G34" s="46">
        <v>0.79500000000000004</v>
      </c>
      <c r="H34" s="46">
        <v>0.83499999999999996</v>
      </c>
      <c r="I34" s="46">
        <v>0.878</v>
      </c>
      <c r="J34" s="46">
        <v>0.92600000000000005</v>
      </c>
      <c r="K34" s="46">
        <v>0.97799999999999998</v>
      </c>
    </row>
    <row r="35" spans="1:11" x14ac:dyDescent="0.25">
      <c r="A35" s="44">
        <v>8</v>
      </c>
      <c r="B35" s="46">
        <v>0.63700000000000001</v>
      </c>
      <c r="C35" s="46">
        <v>0.66500000000000004</v>
      </c>
      <c r="D35" s="46">
        <v>0.69399999999999995</v>
      </c>
      <c r="E35" s="46">
        <v>0.72599999999999998</v>
      </c>
      <c r="F35" s="46">
        <v>0.76100000000000001</v>
      </c>
      <c r="G35" s="46">
        <v>0.79800000000000004</v>
      </c>
      <c r="H35" s="46">
        <v>0.83799999999999997</v>
      </c>
      <c r="I35" s="46">
        <v>0.88200000000000001</v>
      </c>
      <c r="J35" s="46">
        <v>0.93</v>
      </c>
      <c r="K35" s="46">
        <v>0.98199999999999998</v>
      </c>
    </row>
    <row r="36" spans="1:11" x14ac:dyDescent="0.25">
      <c r="A36" s="44">
        <v>9</v>
      </c>
      <c r="B36" s="46">
        <v>0.64</v>
      </c>
      <c r="C36" s="46">
        <v>0.66700000000000004</v>
      </c>
      <c r="D36" s="46">
        <v>0.69699999999999995</v>
      </c>
      <c r="E36" s="46">
        <v>0.72899999999999998</v>
      </c>
      <c r="F36" s="46">
        <v>0.76400000000000001</v>
      </c>
      <c r="G36" s="46">
        <v>0.80100000000000005</v>
      </c>
      <c r="H36" s="46">
        <v>0.84199999999999997</v>
      </c>
      <c r="I36" s="46">
        <v>0.88600000000000001</v>
      </c>
      <c r="J36" s="46">
        <v>0.93400000000000005</v>
      </c>
      <c r="K36" s="46">
        <v>0.98699999999999999</v>
      </c>
    </row>
    <row r="37" spans="1:11" x14ac:dyDescent="0.25">
      <c r="A37" s="44">
        <v>10</v>
      </c>
      <c r="B37" s="46">
        <v>0.64200000000000002</v>
      </c>
      <c r="C37" s="46">
        <v>0.67</v>
      </c>
      <c r="D37" s="46">
        <v>0.7</v>
      </c>
      <c r="E37" s="46">
        <v>0.73199999999999998</v>
      </c>
      <c r="F37" s="46">
        <v>0.76700000000000002</v>
      </c>
      <c r="G37" s="46">
        <v>0.80400000000000005</v>
      </c>
      <c r="H37" s="46">
        <v>0.84499999999999997</v>
      </c>
      <c r="I37" s="46">
        <v>0.88900000000000001</v>
      </c>
      <c r="J37" s="46">
        <v>0.93799999999999994</v>
      </c>
      <c r="K37" s="46">
        <v>0.99099999999999999</v>
      </c>
    </row>
    <row r="38" spans="1:11" x14ac:dyDescent="0.25">
      <c r="A38" s="44">
        <v>11</v>
      </c>
      <c r="B38" s="46">
        <v>0.64400000000000002</v>
      </c>
      <c r="C38" s="46">
        <v>0.67200000000000004</v>
      </c>
      <c r="D38" s="46">
        <v>0.70199999999999996</v>
      </c>
      <c r="E38" s="46">
        <v>0.73399999999999999</v>
      </c>
      <c r="F38" s="46">
        <v>0.76900000000000002</v>
      </c>
      <c r="G38" s="46">
        <v>0.80700000000000005</v>
      </c>
      <c r="H38" s="46">
        <v>0.84799999999999998</v>
      </c>
      <c r="I38" s="46">
        <v>0.89300000000000002</v>
      </c>
      <c r="J38" s="46">
        <v>0.94199999999999995</v>
      </c>
      <c r="K38" s="46">
        <v>0.996</v>
      </c>
    </row>
  </sheetData>
  <sheetProtection algorithmName="SHA-512" hashValue="MoDOnI1u4IJYQcmljvWRcJvtfKi/z4TgIfP284ZW1xbd/Om90GaF3/hT7f605GArONm0ZqO6KrboMTZjOzkHcg==" saltValue="wGnNiXXkbrhA+BT3HRmGTw==" spinCount="100000" sheet="1" objects="1" scenarios="1"/>
  <conditionalFormatting sqref="A6:A21">
    <cfRule type="expression" dxfId="175" priority="1" stopIfTrue="1">
      <formula>MOD(ROW(),2)=0</formula>
    </cfRule>
    <cfRule type="expression" dxfId="174" priority="2" stopIfTrue="1">
      <formula>MOD(ROW(),2)&lt;&gt;0</formula>
    </cfRule>
  </conditionalFormatting>
  <conditionalFormatting sqref="B6:K21">
    <cfRule type="expression" dxfId="173" priority="3" stopIfTrue="1">
      <formula>MOD(ROW(),2)=0</formula>
    </cfRule>
    <cfRule type="expression" dxfId="172" priority="4" stopIfTrue="1">
      <formula>MOD(ROW(),2)&lt;&gt;0</formula>
    </cfRule>
  </conditionalFormatting>
  <conditionalFormatting sqref="A26:A38">
    <cfRule type="expression" dxfId="171" priority="5" stopIfTrue="1">
      <formula>MOD(ROW(),2)=0</formula>
    </cfRule>
    <cfRule type="expression" dxfId="170" priority="6" stopIfTrue="1">
      <formula>MOD(ROW(),2)&lt;&gt;0</formula>
    </cfRule>
  </conditionalFormatting>
  <conditionalFormatting sqref="B26:K38">
    <cfRule type="expression" dxfId="169" priority="7" stopIfTrue="1">
      <formula>MOD(ROW(),2)=0</formula>
    </cfRule>
    <cfRule type="expression" dxfId="168" priority="8" stopIfTrue="1">
      <formula>MOD(ROW(),2)&lt;&gt;0</formula>
    </cfRule>
  </conditionalFormatting>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7520-6068-4C6C-A728-C4BE662F597C}">
  <sheetPr codeName="Sheet78"/>
  <dimension ref="A1:K38"/>
  <sheetViews>
    <sheetView showGridLines="0" workbookViewId="0">
      <selection activeCell="A6" sqref="A6"/>
    </sheetView>
  </sheetViews>
  <sheetFormatPr defaultRowHeight="12.5" x14ac:dyDescent="0.25"/>
  <cols>
    <col min="1" max="1" width="31.7265625" customWidth="1"/>
    <col min="2" max="11" width="22.7265625" customWidth="1"/>
  </cols>
  <sheetData>
    <row r="1" spans="1:11" s="1" customFormat="1" ht="20" x14ac:dyDescent="0.4">
      <c r="A1" s="2" t="s">
        <v>0</v>
      </c>
    </row>
    <row r="2" spans="1:11" s="1" customFormat="1" ht="15.5" x14ac:dyDescent="0.35">
      <c r="A2" s="30" t="s">
        <v>1</v>
      </c>
      <c r="B2" s="3" t="str">
        <f>wb_title</f>
        <v>Fire_W - Consolidated Factor Spreadsheet</v>
      </c>
    </row>
    <row r="3" spans="1:11" s="1" customFormat="1" ht="15.5" x14ac:dyDescent="0.35">
      <c r="A3" s="30" t="s">
        <v>2</v>
      </c>
      <c r="B3" s="3" t="str">
        <f>TABLE_FACTOR_TYPE_1 &amp; " - x-" &amp; TABLE_SERIES_NUMBER_1</f>
        <v>Scheme pays AA - x-615</v>
      </c>
    </row>
    <row r="6" spans="1:11" x14ac:dyDescent="0.25">
      <c r="A6" s="41" t="s">
        <v>382</v>
      </c>
      <c r="B6" s="48" t="s">
        <v>383</v>
      </c>
      <c r="C6" s="48"/>
      <c r="D6" s="48"/>
      <c r="E6" s="48"/>
      <c r="F6" s="48"/>
      <c r="G6" s="48"/>
      <c r="H6" s="48"/>
      <c r="I6" s="48"/>
      <c r="J6" s="48"/>
      <c r="K6" s="48"/>
    </row>
    <row r="7" spans="1:11" x14ac:dyDescent="0.25">
      <c r="A7" s="41" t="s">
        <v>384</v>
      </c>
      <c r="B7" s="48" t="s">
        <v>32</v>
      </c>
      <c r="C7" s="48"/>
      <c r="D7" s="48"/>
      <c r="E7" s="48"/>
      <c r="F7" s="48"/>
      <c r="G7" s="48"/>
      <c r="H7" s="48"/>
      <c r="I7" s="48"/>
      <c r="J7" s="48"/>
      <c r="K7" s="48"/>
    </row>
    <row r="8" spans="1:11" x14ac:dyDescent="0.25">
      <c r="A8" s="41" t="s">
        <v>125</v>
      </c>
      <c r="B8" s="48">
        <v>2007</v>
      </c>
      <c r="C8" s="48"/>
      <c r="D8" s="48"/>
      <c r="E8" s="48"/>
      <c r="F8" s="48"/>
      <c r="G8" s="48"/>
      <c r="H8" s="48"/>
      <c r="I8" s="48"/>
      <c r="J8" s="48"/>
      <c r="K8" s="48"/>
    </row>
    <row r="9" spans="1:11" x14ac:dyDescent="0.25">
      <c r="A9" s="41" t="s">
        <v>126</v>
      </c>
      <c r="B9" s="48" t="s">
        <v>299</v>
      </c>
      <c r="C9" s="48"/>
      <c r="D9" s="48"/>
      <c r="E9" s="48"/>
      <c r="F9" s="48"/>
      <c r="G9" s="48"/>
      <c r="H9" s="48"/>
      <c r="I9" s="48"/>
      <c r="J9" s="48"/>
      <c r="K9" s="48"/>
    </row>
    <row r="10" spans="1:11" x14ac:dyDescent="0.25">
      <c r="A10" s="41" t="s">
        <v>6</v>
      </c>
      <c r="B10" s="48" t="s">
        <v>332</v>
      </c>
      <c r="C10" s="48"/>
      <c r="D10" s="48"/>
      <c r="E10" s="48"/>
      <c r="F10" s="48"/>
      <c r="G10" s="48"/>
      <c r="H10" s="48"/>
      <c r="I10" s="48"/>
      <c r="J10" s="48"/>
      <c r="K10" s="48"/>
    </row>
    <row r="11" spans="1:11" x14ac:dyDescent="0.25">
      <c r="A11" s="41" t="s">
        <v>127</v>
      </c>
      <c r="B11" s="48" t="s">
        <v>222</v>
      </c>
      <c r="C11" s="48"/>
      <c r="D11" s="48"/>
      <c r="E11" s="48"/>
      <c r="F11" s="48"/>
      <c r="G11" s="48"/>
      <c r="H11" s="48"/>
      <c r="I11" s="48"/>
      <c r="J11" s="48"/>
      <c r="K11" s="48"/>
    </row>
    <row r="12" spans="1:11" x14ac:dyDescent="0.25">
      <c r="A12" s="41" t="s">
        <v>128</v>
      </c>
      <c r="B12" s="48" t="s">
        <v>330</v>
      </c>
      <c r="C12" s="48"/>
      <c r="D12" s="48"/>
      <c r="E12" s="48"/>
      <c r="F12" s="48"/>
      <c r="G12" s="48"/>
      <c r="H12" s="48"/>
      <c r="I12" s="48"/>
      <c r="J12" s="48"/>
      <c r="K12" s="48"/>
    </row>
    <row r="13" spans="1:11" x14ac:dyDescent="0.25">
      <c r="A13" s="41" t="s">
        <v>385</v>
      </c>
      <c r="B13" s="48">
        <v>1</v>
      </c>
      <c r="C13" s="48"/>
      <c r="D13" s="48"/>
      <c r="E13" s="48"/>
      <c r="F13" s="48"/>
      <c r="G13" s="48"/>
      <c r="H13" s="48"/>
      <c r="I13" s="48"/>
      <c r="J13" s="48"/>
      <c r="K13" s="48"/>
    </row>
    <row r="14" spans="1:11" x14ac:dyDescent="0.25">
      <c r="A14" s="41" t="s">
        <v>130</v>
      </c>
      <c r="B14" s="48">
        <v>615</v>
      </c>
      <c r="C14" s="48"/>
      <c r="D14" s="48"/>
      <c r="E14" s="48"/>
      <c r="F14" s="48"/>
      <c r="G14" s="48"/>
      <c r="H14" s="48"/>
      <c r="I14" s="48"/>
      <c r="J14" s="48"/>
      <c r="K14" s="48"/>
    </row>
    <row r="15" spans="1:11" x14ac:dyDescent="0.25">
      <c r="A15" s="41" t="s">
        <v>386</v>
      </c>
      <c r="B15" s="48" t="s">
        <v>333</v>
      </c>
      <c r="C15" s="48"/>
      <c r="D15" s="48"/>
      <c r="E15" s="48"/>
      <c r="F15" s="48"/>
      <c r="G15" s="48"/>
      <c r="H15" s="48"/>
      <c r="I15" s="48"/>
      <c r="J15" s="48"/>
      <c r="K15" s="48"/>
    </row>
    <row r="16" spans="1:11" x14ac:dyDescent="0.25">
      <c r="A16" s="41" t="s">
        <v>132</v>
      </c>
      <c r="B16" s="48" t="s">
        <v>326</v>
      </c>
      <c r="C16" s="48"/>
      <c r="D16" s="48"/>
      <c r="E16" s="48"/>
      <c r="F16" s="48"/>
      <c r="G16" s="48"/>
      <c r="H16" s="48"/>
      <c r="I16" s="48"/>
      <c r="J16" s="48"/>
      <c r="K16" s="48"/>
    </row>
    <row r="17" spans="1:11" x14ac:dyDescent="0.25">
      <c r="A17" s="42" t="s">
        <v>387</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388</v>
      </c>
      <c r="B21" s="48" t="s">
        <v>65</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9" customFormat="1" ht="13" x14ac:dyDescent="0.25">
      <c r="A26" s="58" t="s">
        <v>412</v>
      </c>
      <c r="B26" s="58">
        <v>65</v>
      </c>
      <c r="C26" s="58">
        <v>66</v>
      </c>
      <c r="D26" s="58">
        <v>67</v>
      </c>
      <c r="E26" s="58">
        <v>68</v>
      </c>
      <c r="F26" s="58">
        <v>69</v>
      </c>
      <c r="G26" s="58">
        <v>70</v>
      </c>
      <c r="H26" s="58">
        <v>71</v>
      </c>
      <c r="I26" s="58">
        <v>72</v>
      </c>
      <c r="J26" s="58">
        <v>73</v>
      </c>
      <c r="K26" s="58">
        <v>74</v>
      </c>
    </row>
    <row r="27" spans="1:11" x14ac:dyDescent="0.25">
      <c r="A27" s="44">
        <v>0</v>
      </c>
      <c r="B27" s="46">
        <v>1</v>
      </c>
      <c r="C27" s="46">
        <v>1.0589999999999999</v>
      </c>
      <c r="D27" s="46">
        <v>1.125</v>
      </c>
      <c r="E27" s="46">
        <v>1.1970000000000001</v>
      </c>
      <c r="F27" s="46">
        <v>1.276</v>
      </c>
      <c r="G27" s="46">
        <v>1.363</v>
      </c>
      <c r="H27" s="46">
        <v>1.46</v>
      </c>
      <c r="I27" s="46">
        <v>1.5669999999999999</v>
      </c>
      <c r="J27" s="46">
        <v>1.6859999999999999</v>
      </c>
      <c r="K27" s="46">
        <v>1.819</v>
      </c>
    </row>
    <row r="28" spans="1:11" x14ac:dyDescent="0.25">
      <c r="A28" s="44">
        <v>1</v>
      </c>
      <c r="B28" s="46">
        <v>1.0049999999999999</v>
      </c>
      <c r="C28" s="46">
        <v>1.0649999999999999</v>
      </c>
      <c r="D28" s="46">
        <v>1.131</v>
      </c>
      <c r="E28" s="46">
        <v>1.2030000000000001</v>
      </c>
      <c r="F28" s="46">
        <v>1.2829999999999999</v>
      </c>
      <c r="G28" s="46">
        <v>1.371</v>
      </c>
      <c r="H28" s="46">
        <v>1.4690000000000001</v>
      </c>
      <c r="I28" s="46">
        <v>1.577</v>
      </c>
      <c r="J28" s="46">
        <v>1.6970000000000001</v>
      </c>
      <c r="K28" s="46">
        <v>1.831</v>
      </c>
    </row>
    <row r="29" spans="1:11" x14ac:dyDescent="0.25">
      <c r="A29" s="44">
        <v>2</v>
      </c>
      <c r="B29" s="46">
        <v>1.01</v>
      </c>
      <c r="C29" s="46">
        <v>1.07</v>
      </c>
      <c r="D29" s="46">
        <v>1.137</v>
      </c>
      <c r="E29" s="46">
        <v>1.21</v>
      </c>
      <c r="F29" s="46">
        <v>1.29</v>
      </c>
      <c r="G29" s="46">
        <v>1.379</v>
      </c>
      <c r="H29" s="46">
        <v>1.478</v>
      </c>
      <c r="I29" s="46">
        <v>1.587</v>
      </c>
      <c r="J29" s="46">
        <v>1.708</v>
      </c>
      <c r="K29" s="46">
        <v>1.8440000000000001</v>
      </c>
    </row>
    <row r="30" spans="1:11" x14ac:dyDescent="0.25">
      <c r="A30" s="44">
        <v>3</v>
      </c>
      <c r="B30" s="46">
        <v>1.0149999999999999</v>
      </c>
      <c r="C30" s="46">
        <v>1.0760000000000001</v>
      </c>
      <c r="D30" s="46">
        <v>1.143</v>
      </c>
      <c r="E30" s="46">
        <v>1.2170000000000001</v>
      </c>
      <c r="F30" s="46">
        <v>1.298</v>
      </c>
      <c r="G30" s="46">
        <v>1.387</v>
      </c>
      <c r="H30" s="46">
        <v>1.4870000000000001</v>
      </c>
      <c r="I30" s="46">
        <v>1.597</v>
      </c>
      <c r="J30" s="46">
        <v>1.7190000000000001</v>
      </c>
      <c r="K30" s="46">
        <v>1.8560000000000001</v>
      </c>
    </row>
    <row r="31" spans="1:11" x14ac:dyDescent="0.25">
      <c r="A31" s="44">
        <v>4</v>
      </c>
      <c r="B31" s="46">
        <v>1.02</v>
      </c>
      <c r="C31" s="46">
        <v>1.081</v>
      </c>
      <c r="D31" s="46">
        <v>1.149</v>
      </c>
      <c r="E31" s="46">
        <v>1.2230000000000001</v>
      </c>
      <c r="F31" s="46">
        <v>1.3049999999999999</v>
      </c>
      <c r="G31" s="46">
        <v>1.3959999999999999</v>
      </c>
      <c r="H31" s="46">
        <v>1.496</v>
      </c>
      <c r="I31" s="46">
        <v>1.607</v>
      </c>
      <c r="J31" s="46">
        <v>1.73</v>
      </c>
      <c r="K31" s="46">
        <v>1.869</v>
      </c>
    </row>
    <row r="32" spans="1:11" x14ac:dyDescent="0.25">
      <c r="A32" s="44">
        <v>5</v>
      </c>
      <c r="B32" s="46">
        <v>1.0249999999999999</v>
      </c>
      <c r="C32" s="46">
        <v>1.087</v>
      </c>
      <c r="D32" s="46">
        <v>1.155</v>
      </c>
      <c r="E32" s="46">
        <v>1.23</v>
      </c>
      <c r="F32" s="46">
        <v>1.3120000000000001</v>
      </c>
      <c r="G32" s="46">
        <v>1.4039999999999999</v>
      </c>
      <c r="H32" s="46">
        <v>1.5049999999999999</v>
      </c>
      <c r="I32" s="46">
        <v>1.617</v>
      </c>
      <c r="J32" s="46">
        <v>1.742</v>
      </c>
      <c r="K32" s="46">
        <v>1.881</v>
      </c>
    </row>
    <row r="33" spans="1:11" x14ac:dyDescent="0.25">
      <c r="A33" s="44">
        <v>6</v>
      </c>
      <c r="B33" s="46">
        <v>1.03</v>
      </c>
      <c r="C33" s="46">
        <v>1.0920000000000001</v>
      </c>
      <c r="D33" s="46">
        <v>1.161</v>
      </c>
      <c r="E33" s="46">
        <v>1.236</v>
      </c>
      <c r="F33" s="46">
        <v>1.32</v>
      </c>
      <c r="G33" s="46">
        <v>1.4119999999999999</v>
      </c>
      <c r="H33" s="46">
        <v>1.5129999999999999</v>
      </c>
      <c r="I33" s="46">
        <v>1.627</v>
      </c>
      <c r="J33" s="46">
        <v>1.7529999999999999</v>
      </c>
      <c r="K33" s="46">
        <v>1.893</v>
      </c>
    </row>
    <row r="34" spans="1:11" x14ac:dyDescent="0.25">
      <c r="A34" s="44">
        <v>7</v>
      </c>
      <c r="B34" s="46">
        <v>1.0349999999999999</v>
      </c>
      <c r="C34" s="46">
        <v>1.0980000000000001</v>
      </c>
      <c r="D34" s="46">
        <v>1.167</v>
      </c>
      <c r="E34" s="46">
        <v>1.2430000000000001</v>
      </c>
      <c r="F34" s="46">
        <v>1.327</v>
      </c>
      <c r="G34" s="46">
        <v>1.42</v>
      </c>
      <c r="H34" s="46">
        <v>1.522</v>
      </c>
      <c r="I34" s="46">
        <v>1.637</v>
      </c>
      <c r="J34" s="46">
        <v>1.764</v>
      </c>
      <c r="K34" s="46">
        <v>1.9059999999999999</v>
      </c>
    </row>
    <row r="35" spans="1:11" x14ac:dyDescent="0.25">
      <c r="A35" s="44">
        <v>8</v>
      </c>
      <c r="B35" s="46">
        <v>1.04</v>
      </c>
      <c r="C35" s="46">
        <v>1.103</v>
      </c>
      <c r="D35" s="46">
        <v>1.173</v>
      </c>
      <c r="E35" s="46">
        <v>1.25</v>
      </c>
      <c r="F35" s="46">
        <v>1.3340000000000001</v>
      </c>
      <c r="G35" s="46">
        <v>1.4279999999999999</v>
      </c>
      <c r="H35" s="46">
        <v>1.5309999999999999</v>
      </c>
      <c r="I35" s="46">
        <v>1.6459999999999999</v>
      </c>
      <c r="J35" s="46">
        <v>1.7749999999999999</v>
      </c>
      <c r="K35" s="46">
        <v>1.9179999999999999</v>
      </c>
    </row>
    <row r="36" spans="1:11" x14ac:dyDescent="0.25">
      <c r="A36" s="44">
        <v>9</v>
      </c>
      <c r="B36" s="46">
        <v>1.0449999999999999</v>
      </c>
      <c r="C36" s="46">
        <v>1.1080000000000001</v>
      </c>
      <c r="D36" s="46">
        <v>1.179</v>
      </c>
      <c r="E36" s="46">
        <v>1.256</v>
      </c>
      <c r="F36" s="46">
        <v>1.341</v>
      </c>
      <c r="G36" s="46">
        <v>1.4359999999999999</v>
      </c>
      <c r="H36" s="46">
        <v>1.54</v>
      </c>
      <c r="I36" s="46">
        <v>1.6559999999999999</v>
      </c>
      <c r="J36" s="46">
        <v>1.786</v>
      </c>
      <c r="K36" s="46">
        <v>1.931</v>
      </c>
    </row>
    <row r="37" spans="1:11" x14ac:dyDescent="0.25">
      <c r="A37" s="44">
        <v>10</v>
      </c>
      <c r="B37" s="46">
        <v>1.05</v>
      </c>
      <c r="C37" s="46">
        <v>1.1140000000000001</v>
      </c>
      <c r="D37" s="46">
        <v>1.1850000000000001</v>
      </c>
      <c r="E37" s="46">
        <v>1.2629999999999999</v>
      </c>
      <c r="F37" s="46">
        <v>1.349</v>
      </c>
      <c r="G37" s="46">
        <v>1.444</v>
      </c>
      <c r="H37" s="46">
        <v>1.5489999999999999</v>
      </c>
      <c r="I37" s="46">
        <v>1.6659999999999999</v>
      </c>
      <c r="J37" s="46">
        <v>1.7969999999999999</v>
      </c>
      <c r="K37" s="46">
        <v>1.9430000000000001</v>
      </c>
    </row>
    <row r="38" spans="1:11" x14ac:dyDescent="0.25">
      <c r="A38" s="44">
        <v>11</v>
      </c>
      <c r="B38" s="46">
        <v>1.0549999999999999</v>
      </c>
      <c r="C38" s="46">
        <v>1.119</v>
      </c>
      <c r="D38" s="46">
        <v>1.1910000000000001</v>
      </c>
      <c r="E38" s="46">
        <v>1.2689999999999999</v>
      </c>
      <c r="F38" s="46">
        <v>1.3560000000000001</v>
      </c>
      <c r="G38" s="46">
        <v>1.452</v>
      </c>
      <c r="H38" s="46">
        <v>1.5580000000000001</v>
      </c>
      <c r="I38" s="46">
        <v>1.6759999999999999</v>
      </c>
      <c r="J38" s="46">
        <v>1.8080000000000001</v>
      </c>
      <c r="K38" s="46">
        <v>1.9550000000000001</v>
      </c>
    </row>
  </sheetData>
  <sheetProtection algorithmName="SHA-512" hashValue="faAwh62vu8ybKJAauERL/tgsYv2OjCUypKseFJI/K5J/DHmjf+dWKDtmNXFhi4NqJwKpPubdNG3yX+WH5McRlQ==" saltValue="urKryc5fOCeN1v/lyTyCLQ==" spinCount="100000" sheet="1" objects="1" scenarios="1"/>
  <conditionalFormatting sqref="A6:A21">
    <cfRule type="expression" dxfId="165" priority="1" stopIfTrue="1">
      <formula>MOD(ROW(),2)=0</formula>
    </cfRule>
    <cfRule type="expression" dxfId="164" priority="2" stopIfTrue="1">
      <formula>MOD(ROW(),2)&lt;&gt;0</formula>
    </cfRule>
  </conditionalFormatting>
  <conditionalFormatting sqref="B6:K21">
    <cfRule type="expression" dxfId="163" priority="3" stopIfTrue="1">
      <formula>MOD(ROW(),2)=0</formula>
    </cfRule>
    <cfRule type="expression" dxfId="162" priority="4" stopIfTrue="1">
      <formula>MOD(ROW(),2)&lt;&gt;0</formula>
    </cfRule>
  </conditionalFormatting>
  <conditionalFormatting sqref="A26:A38">
    <cfRule type="expression" dxfId="161" priority="5" stopIfTrue="1">
      <formula>MOD(ROW(),2)=0</formula>
    </cfRule>
    <cfRule type="expression" dxfId="160" priority="6" stopIfTrue="1">
      <formula>MOD(ROW(),2)&lt;&gt;0</formula>
    </cfRule>
  </conditionalFormatting>
  <conditionalFormatting sqref="B26:K38">
    <cfRule type="expression" dxfId="159" priority="7" stopIfTrue="1">
      <formula>MOD(ROW(),2)=0</formula>
    </cfRule>
    <cfRule type="expression" dxfId="158" priority="8" stopIfTrue="1">
      <formula>MOD(ROW(),2)&lt;&gt;0</formula>
    </cfRule>
  </conditionalFormatting>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9346-54CA-46DD-8D95-E705D750A56B}">
  <sheetPr codeName="Sheet79"/>
  <dimension ref="A1:F38"/>
  <sheetViews>
    <sheetView showGridLines="0" workbookViewId="0">
      <selection activeCell="A6" sqref="A6"/>
    </sheetView>
  </sheetViews>
  <sheetFormatPr defaultRowHeight="12.5" x14ac:dyDescent="0.25"/>
  <cols>
    <col min="1" max="1" width="31.7265625" customWidth="1"/>
    <col min="2" max="6" width="22.7265625" customWidth="1"/>
  </cols>
  <sheetData>
    <row r="1" spans="1:6" s="1" customFormat="1" ht="20" x14ac:dyDescent="0.4">
      <c r="A1" s="2" t="s">
        <v>0</v>
      </c>
    </row>
    <row r="2" spans="1:6" s="1" customFormat="1" ht="15.5" x14ac:dyDescent="0.35">
      <c r="A2" s="30" t="s">
        <v>1</v>
      </c>
      <c r="B2" s="3" t="str">
        <f>wb_title</f>
        <v>Fire_W - Consolidated Factor Spreadsheet</v>
      </c>
    </row>
    <row r="3" spans="1:6" s="1" customFormat="1" ht="15.5" x14ac:dyDescent="0.35">
      <c r="A3" s="30" t="s">
        <v>2</v>
      </c>
      <c r="B3" s="3" t="str">
        <f>TABLE_FACTOR_TYPE_1 &amp; " - x-" &amp; TABLE_SERIES_NUMBER_1</f>
        <v>Scheme pays AA - x-616</v>
      </c>
    </row>
    <row r="6" spans="1:6" x14ac:dyDescent="0.25">
      <c r="A6" s="41" t="s">
        <v>382</v>
      </c>
      <c r="B6" s="48" t="s">
        <v>383</v>
      </c>
      <c r="C6" s="48"/>
      <c r="D6" s="48"/>
      <c r="E6" s="48"/>
      <c r="F6" s="48"/>
    </row>
    <row r="7" spans="1:6" x14ac:dyDescent="0.25">
      <c r="A7" s="41" t="s">
        <v>384</v>
      </c>
      <c r="B7" s="48" t="s">
        <v>32</v>
      </c>
      <c r="C7" s="48"/>
      <c r="D7" s="48"/>
      <c r="E7" s="48"/>
      <c r="F7" s="48"/>
    </row>
    <row r="8" spans="1:6" x14ac:dyDescent="0.25">
      <c r="A8" s="41" t="s">
        <v>125</v>
      </c>
      <c r="B8" s="48">
        <v>2007</v>
      </c>
      <c r="C8" s="48"/>
      <c r="D8" s="48"/>
      <c r="E8" s="48"/>
      <c r="F8" s="48"/>
    </row>
    <row r="9" spans="1:6" x14ac:dyDescent="0.25">
      <c r="A9" s="41" t="s">
        <v>126</v>
      </c>
      <c r="B9" s="48" t="s">
        <v>299</v>
      </c>
      <c r="C9" s="48"/>
      <c r="D9" s="48"/>
      <c r="E9" s="48"/>
      <c r="F9" s="48"/>
    </row>
    <row r="10" spans="1:6" ht="25" x14ac:dyDescent="0.25">
      <c r="A10" s="41" t="s">
        <v>6</v>
      </c>
      <c r="B10" s="48" t="s">
        <v>334</v>
      </c>
      <c r="C10" s="48"/>
      <c r="D10" s="48"/>
      <c r="E10" s="48"/>
      <c r="F10" s="48"/>
    </row>
    <row r="11" spans="1:6" x14ac:dyDescent="0.25">
      <c r="A11" s="41" t="s">
        <v>127</v>
      </c>
      <c r="B11" s="48" t="s">
        <v>222</v>
      </c>
      <c r="C11" s="48"/>
      <c r="D11" s="48"/>
      <c r="E11" s="48"/>
      <c r="F11" s="48"/>
    </row>
    <row r="12" spans="1:6" x14ac:dyDescent="0.25">
      <c r="A12" s="41" t="s">
        <v>128</v>
      </c>
      <c r="B12" s="48" t="s">
        <v>330</v>
      </c>
      <c r="C12" s="48"/>
      <c r="D12" s="48"/>
      <c r="E12" s="48"/>
      <c r="F12" s="48"/>
    </row>
    <row r="13" spans="1:6" x14ac:dyDescent="0.25">
      <c r="A13" s="41" t="s">
        <v>385</v>
      </c>
      <c r="B13" s="48">
        <v>1</v>
      </c>
      <c r="C13" s="48"/>
      <c r="D13" s="48"/>
      <c r="E13" s="48"/>
      <c r="F13" s="48"/>
    </row>
    <row r="14" spans="1:6" x14ac:dyDescent="0.25">
      <c r="A14" s="41" t="s">
        <v>130</v>
      </c>
      <c r="B14" s="48">
        <v>616</v>
      </c>
      <c r="C14" s="48"/>
      <c r="D14" s="48"/>
      <c r="E14" s="48"/>
      <c r="F14" s="48"/>
    </row>
    <row r="15" spans="1:6" x14ac:dyDescent="0.25">
      <c r="A15" s="41" t="s">
        <v>386</v>
      </c>
      <c r="B15" s="48" t="s">
        <v>335</v>
      </c>
      <c r="C15" s="48"/>
      <c r="D15" s="48"/>
      <c r="E15" s="48"/>
      <c r="F15" s="48"/>
    </row>
    <row r="16" spans="1:6" x14ac:dyDescent="0.25">
      <c r="A16" s="41" t="s">
        <v>132</v>
      </c>
      <c r="B16" s="48" t="s">
        <v>336</v>
      </c>
      <c r="C16" s="48"/>
      <c r="D16" s="48"/>
      <c r="E16" s="48"/>
      <c r="F16" s="48"/>
    </row>
    <row r="17" spans="1:6" x14ac:dyDescent="0.25">
      <c r="A17" s="42" t="s">
        <v>387</v>
      </c>
      <c r="B17" s="48"/>
      <c r="C17" s="48"/>
      <c r="D17" s="48"/>
      <c r="E17" s="48"/>
      <c r="F17" s="48"/>
    </row>
    <row r="18" spans="1:6" x14ac:dyDescent="0.25">
      <c r="A18" s="41" t="s">
        <v>133</v>
      </c>
      <c r="B18" s="49">
        <v>45135</v>
      </c>
      <c r="C18" s="49"/>
      <c r="D18" s="49"/>
      <c r="E18" s="49"/>
      <c r="F18" s="49"/>
    </row>
    <row r="19" spans="1:6" x14ac:dyDescent="0.25">
      <c r="A19" s="41" t="s">
        <v>134</v>
      </c>
      <c r="B19" s="49">
        <v>45135</v>
      </c>
      <c r="C19" s="49"/>
      <c r="D19" s="49"/>
      <c r="E19" s="49"/>
      <c r="F19" s="49"/>
    </row>
    <row r="20" spans="1:6" x14ac:dyDescent="0.25">
      <c r="A20" s="41" t="s">
        <v>135</v>
      </c>
      <c r="B20" s="48" t="s">
        <v>144</v>
      </c>
      <c r="C20" s="48"/>
      <c r="D20" s="48"/>
      <c r="E20" s="48"/>
      <c r="F20" s="48"/>
    </row>
    <row r="21" spans="1:6" x14ac:dyDescent="0.25">
      <c r="A21" s="41" t="s">
        <v>388</v>
      </c>
      <c r="B21" s="48" t="s">
        <v>65</v>
      </c>
      <c r="C21" s="48"/>
      <c r="D21" s="48"/>
      <c r="E21" s="48"/>
      <c r="F21" s="48"/>
    </row>
    <row r="23" spans="1:6" x14ac:dyDescent="0.25">
      <c r="A23" s="23" t="str">
        <f>HYPERLINK("#'Factor List'!A1", "Back to Factor List")</f>
        <v>Back to Factor List</v>
      </c>
      <c r="B23" s="23" t="str">
        <f>HYPERLINK("#'Assumptions'!A1", "Assumptions")</f>
        <v>Assumptions</v>
      </c>
    </row>
    <row r="26" spans="1:6" s="59" customFormat="1" ht="13" x14ac:dyDescent="0.25">
      <c r="A26" s="58" t="s">
        <v>412</v>
      </c>
      <c r="B26" s="58">
        <v>55</v>
      </c>
      <c r="C26" s="58">
        <v>56</v>
      </c>
      <c r="D26" s="58">
        <v>57</v>
      </c>
      <c r="E26" s="58">
        <v>58</v>
      </c>
      <c r="F26" s="58">
        <v>59</v>
      </c>
    </row>
    <row r="27" spans="1:6" x14ac:dyDescent="0.25">
      <c r="A27" s="44">
        <v>0</v>
      </c>
      <c r="B27" s="46">
        <v>0.8</v>
      </c>
      <c r="C27" s="46">
        <v>0.83399999999999996</v>
      </c>
      <c r="D27" s="46">
        <v>0.871</v>
      </c>
      <c r="E27" s="46">
        <v>0.91100000000000003</v>
      </c>
      <c r="F27" s="46">
        <v>0.95399999999999996</v>
      </c>
    </row>
    <row r="28" spans="1:6" x14ac:dyDescent="0.25">
      <c r="A28" s="44">
        <v>1</v>
      </c>
      <c r="B28" s="46">
        <v>0.80200000000000005</v>
      </c>
      <c r="C28" s="46">
        <v>0.83699999999999997</v>
      </c>
      <c r="D28" s="46">
        <v>0.874</v>
      </c>
      <c r="E28" s="46">
        <v>0.91400000000000003</v>
      </c>
      <c r="F28" s="46">
        <v>0.95799999999999996</v>
      </c>
    </row>
    <row r="29" spans="1:6" x14ac:dyDescent="0.25">
      <c r="A29" s="44">
        <v>2</v>
      </c>
      <c r="B29" s="46">
        <v>0.80500000000000005</v>
      </c>
      <c r="C29" s="46">
        <v>0.84</v>
      </c>
      <c r="D29" s="46">
        <v>0.878</v>
      </c>
      <c r="E29" s="46">
        <v>0.91800000000000004</v>
      </c>
      <c r="F29" s="46">
        <v>0.96099999999999997</v>
      </c>
    </row>
    <row r="30" spans="1:6" x14ac:dyDescent="0.25">
      <c r="A30" s="44">
        <v>3</v>
      </c>
      <c r="B30" s="46">
        <v>0.80800000000000005</v>
      </c>
      <c r="C30" s="46">
        <v>0.84299999999999997</v>
      </c>
      <c r="D30" s="46">
        <v>0.88100000000000001</v>
      </c>
      <c r="E30" s="46">
        <v>0.92200000000000004</v>
      </c>
      <c r="F30" s="46">
        <v>0.96499999999999997</v>
      </c>
    </row>
    <row r="31" spans="1:6" x14ac:dyDescent="0.25">
      <c r="A31" s="44">
        <v>4</v>
      </c>
      <c r="B31" s="46">
        <v>0.81100000000000005</v>
      </c>
      <c r="C31" s="46">
        <v>0.84599999999999997</v>
      </c>
      <c r="D31" s="46">
        <v>0.88400000000000001</v>
      </c>
      <c r="E31" s="46">
        <v>0.92500000000000004</v>
      </c>
      <c r="F31" s="46">
        <v>0.96899999999999997</v>
      </c>
    </row>
    <row r="32" spans="1:6" x14ac:dyDescent="0.25">
      <c r="A32" s="44">
        <v>5</v>
      </c>
      <c r="B32" s="46">
        <v>0.81399999999999995</v>
      </c>
      <c r="C32" s="46">
        <v>0.84899999999999998</v>
      </c>
      <c r="D32" s="46">
        <v>0.88800000000000001</v>
      </c>
      <c r="E32" s="46">
        <v>0.92900000000000005</v>
      </c>
      <c r="F32" s="46">
        <v>0.97299999999999998</v>
      </c>
    </row>
    <row r="33" spans="1:6" x14ac:dyDescent="0.25">
      <c r="A33" s="44">
        <v>6</v>
      </c>
      <c r="B33" s="46">
        <v>0.81699999999999995</v>
      </c>
      <c r="C33" s="46">
        <v>0.85299999999999998</v>
      </c>
      <c r="D33" s="46">
        <v>0.89100000000000001</v>
      </c>
      <c r="E33" s="46">
        <v>0.93200000000000005</v>
      </c>
      <c r="F33" s="46">
        <v>0.97699999999999998</v>
      </c>
    </row>
    <row r="34" spans="1:6" x14ac:dyDescent="0.25">
      <c r="A34" s="44">
        <v>7</v>
      </c>
      <c r="B34" s="46">
        <v>0.82</v>
      </c>
      <c r="C34" s="46">
        <v>0.85599999999999998</v>
      </c>
      <c r="D34" s="46">
        <v>0.89400000000000002</v>
      </c>
      <c r="E34" s="46">
        <v>0.93600000000000005</v>
      </c>
      <c r="F34" s="46">
        <v>0.98099999999999998</v>
      </c>
    </row>
    <row r="35" spans="1:6" x14ac:dyDescent="0.25">
      <c r="A35" s="44">
        <v>8</v>
      </c>
      <c r="B35" s="46">
        <v>0.82299999999999995</v>
      </c>
      <c r="C35" s="46">
        <v>0.85899999999999999</v>
      </c>
      <c r="D35" s="46">
        <v>0.89800000000000002</v>
      </c>
      <c r="E35" s="46">
        <v>0.93899999999999995</v>
      </c>
      <c r="F35" s="46">
        <v>0.98499999999999999</v>
      </c>
    </row>
    <row r="36" spans="1:6" x14ac:dyDescent="0.25">
      <c r="A36" s="44">
        <v>9</v>
      </c>
      <c r="B36" s="46">
        <v>0.82499999999999996</v>
      </c>
      <c r="C36" s="46">
        <v>0.86199999999999999</v>
      </c>
      <c r="D36" s="46">
        <v>0.90100000000000002</v>
      </c>
      <c r="E36" s="46">
        <v>0.94299999999999995</v>
      </c>
      <c r="F36" s="46">
        <v>0.98799999999999999</v>
      </c>
    </row>
    <row r="37" spans="1:6" x14ac:dyDescent="0.25">
      <c r="A37" s="44">
        <v>10</v>
      </c>
      <c r="B37" s="46">
        <v>0.82799999999999996</v>
      </c>
      <c r="C37" s="46">
        <v>0.86499999999999999</v>
      </c>
      <c r="D37" s="46">
        <v>0.90400000000000003</v>
      </c>
      <c r="E37" s="46">
        <v>0.94699999999999995</v>
      </c>
      <c r="F37" s="46">
        <v>0.99199999999999999</v>
      </c>
    </row>
    <row r="38" spans="1:6" x14ac:dyDescent="0.25">
      <c r="A38" s="44">
        <v>11</v>
      </c>
      <c r="B38" s="46">
        <v>0.83099999999999996</v>
      </c>
      <c r="C38" s="46">
        <v>0.86799999999999999</v>
      </c>
      <c r="D38" s="46">
        <v>0.90800000000000003</v>
      </c>
      <c r="E38" s="46">
        <v>0.95</v>
      </c>
      <c r="F38" s="46">
        <v>0.996</v>
      </c>
    </row>
  </sheetData>
  <sheetProtection algorithmName="SHA-512" hashValue="sfk9m07NwndFjngYZSb12zWP5bT3h7pQ7n+m7uFZ+/ddwoP8cUTmvAAC7/KhqLhirvlhVH8KO+TSbStQU+fjWg==" saltValue="YWzG9gVk3kE4qM+UZfbtRA==" spinCount="100000" sheet="1" objects="1" scenarios="1"/>
  <conditionalFormatting sqref="A6:A21">
    <cfRule type="expression" dxfId="155" priority="1" stopIfTrue="1">
      <formula>MOD(ROW(),2)=0</formula>
    </cfRule>
    <cfRule type="expression" dxfId="154" priority="2" stopIfTrue="1">
      <formula>MOD(ROW(),2)&lt;&gt;0</formula>
    </cfRule>
  </conditionalFormatting>
  <conditionalFormatting sqref="B6:F21">
    <cfRule type="expression" dxfId="153" priority="3" stopIfTrue="1">
      <formula>MOD(ROW(),2)=0</formula>
    </cfRule>
    <cfRule type="expression" dxfId="152" priority="4" stopIfTrue="1">
      <formula>MOD(ROW(),2)&lt;&gt;0</formula>
    </cfRule>
  </conditionalFormatting>
  <conditionalFormatting sqref="A26:A38">
    <cfRule type="expression" dxfId="151" priority="5" stopIfTrue="1">
      <formula>MOD(ROW(),2)=0</formula>
    </cfRule>
    <cfRule type="expression" dxfId="150" priority="6" stopIfTrue="1">
      <formula>MOD(ROW(),2)&lt;&gt;0</formula>
    </cfRule>
  </conditionalFormatting>
  <conditionalFormatting sqref="B26:F38">
    <cfRule type="expression" dxfId="149" priority="7" stopIfTrue="1">
      <formula>MOD(ROW(),2)=0</formula>
    </cfRule>
    <cfRule type="expression" dxfId="148" priority="8" stopIfTrue="1">
      <formula>MOD(ROW(),2)&lt;&gt;0</formula>
    </cfRule>
  </conditionalFormatting>
  <pageMargins left="0.7" right="0.7" top="0.75" bottom="0.75" header="0.3" footer="0.3"/>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5D78-E9EC-43C0-B1BA-0C78D0C35FB1}">
  <sheetPr codeName="Sheet80"/>
  <dimension ref="A1:K38"/>
  <sheetViews>
    <sheetView showGridLines="0" workbookViewId="0">
      <selection activeCell="A6" sqref="A6"/>
    </sheetView>
  </sheetViews>
  <sheetFormatPr defaultRowHeight="12.5" x14ac:dyDescent="0.25"/>
  <cols>
    <col min="1" max="1" width="31.7265625" customWidth="1"/>
    <col min="2" max="11" width="22.7265625" customWidth="1"/>
  </cols>
  <sheetData>
    <row r="1" spans="1:11" s="1" customFormat="1" ht="20" x14ac:dyDescent="0.4">
      <c r="A1" s="2" t="s">
        <v>0</v>
      </c>
    </row>
    <row r="2" spans="1:11" s="1" customFormat="1" ht="15.5" x14ac:dyDescent="0.35">
      <c r="A2" s="30" t="s">
        <v>1</v>
      </c>
      <c r="B2" s="3" t="str">
        <f>wb_title</f>
        <v>Fire_W - Consolidated Factor Spreadsheet</v>
      </c>
    </row>
    <row r="3" spans="1:11" s="1" customFormat="1" ht="15.5" x14ac:dyDescent="0.35">
      <c r="A3" s="30" t="s">
        <v>2</v>
      </c>
      <c r="B3" s="3" t="str">
        <f>TABLE_FACTOR_TYPE_1 &amp; " - x-" &amp; TABLE_SERIES_NUMBER_1</f>
        <v>Scheme pays AA - x-617</v>
      </c>
    </row>
    <row r="6" spans="1:11" x14ac:dyDescent="0.25">
      <c r="A6" s="41" t="s">
        <v>382</v>
      </c>
      <c r="B6" s="48" t="s">
        <v>383</v>
      </c>
      <c r="C6" s="48"/>
      <c r="D6" s="48"/>
      <c r="E6" s="48"/>
      <c r="F6" s="48"/>
      <c r="G6" s="48"/>
      <c r="H6" s="48"/>
      <c r="I6" s="48"/>
      <c r="J6" s="48"/>
      <c r="K6" s="48"/>
    </row>
    <row r="7" spans="1:11" x14ac:dyDescent="0.25">
      <c r="A7" s="41" t="s">
        <v>384</v>
      </c>
      <c r="B7" s="48" t="s">
        <v>32</v>
      </c>
      <c r="C7" s="48"/>
      <c r="D7" s="48"/>
      <c r="E7" s="48"/>
      <c r="F7" s="48"/>
      <c r="G7" s="48"/>
      <c r="H7" s="48"/>
      <c r="I7" s="48"/>
      <c r="J7" s="48"/>
      <c r="K7" s="48"/>
    </row>
    <row r="8" spans="1:11" x14ac:dyDescent="0.25">
      <c r="A8" s="41" t="s">
        <v>125</v>
      </c>
      <c r="B8" s="48">
        <v>2007</v>
      </c>
      <c r="C8" s="48"/>
      <c r="D8" s="48"/>
      <c r="E8" s="48"/>
      <c r="F8" s="48"/>
      <c r="G8" s="48"/>
      <c r="H8" s="48"/>
      <c r="I8" s="48"/>
      <c r="J8" s="48"/>
      <c r="K8" s="48"/>
    </row>
    <row r="9" spans="1:11" x14ac:dyDescent="0.25">
      <c r="A9" s="41" t="s">
        <v>126</v>
      </c>
      <c r="B9" s="48" t="s">
        <v>299</v>
      </c>
      <c r="C9" s="48"/>
      <c r="D9" s="48"/>
      <c r="E9" s="48"/>
      <c r="F9" s="48"/>
      <c r="G9" s="48"/>
      <c r="H9" s="48"/>
      <c r="I9" s="48"/>
      <c r="J9" s="48"/>
      <c r="K9" s="48"/>
    </row>
    <row r="10" spans="1:11" x14ac:dyDescent="0.25">
      <c r="A10" s="41" t="s">
        <v>6</v>
      </c>
      <c r="B10" s="48" t="s">
        <v>337</v>
      </c>
      <c r="C10" s="48"/>
      <c r="D10" s="48"/>
      <c r="E10" s="48"/>
      <c r="F10" s="48"/>
      <c r="G10" s="48"/>
      <c r="H10" s="48"/>
      <c r="I10" s="48"/>
      <c r="J10" s="48"/>
      <c r="K10" s="48"/>
    </row>
    <row r="11" spans="1:11" x14ac:dyDescent="0.25">
      <c r="A11" s="41" t="s">
        <v>127</v>
      </c>
      <c r="B11" s="48" t="s">
        <v>222</v>
      </c>
      <c r="C11" s="48"/>
      <c r="D11" s="48"/>
      <c r="E11" s="48"/>
      <c r="F11" s="48"/>
      <c r="G11" s="48"/>
      <c r="H11" s="48"/>
      <c r="I11" s="48"/>
      <c r="J11" s="48"/>
      <c r="K11" s="48"/>
    </row>
    <row r="12" spans="1:11" x14ac:dyDescent="0.25">
      <c r="A12" s="41" t="s">
        <v>128</v>
      </c>
      <c r="B12" s="48" t="s">
        <v>330</v>
      </c>
      <c r="C12" s="48"/>
      <c r="D12" s="48"/>
      <c r="E12" s="48"/>
      <c r="F12" s="48"/>
      <c r="G12" s="48"/>
      <c r="H12" s="48"/>
      <c r="I12" s="48"/>
      <c r="J12" s="48"/>
      <c r="K12" s="48"/>
    </row>
    <row r="13" spans="1:11" x14ac:dyDescent="0.25">
      <c r="A13" s="41" t="s">
        <v>385</v>
      </c>
      <c r="B13" s="48">
        <v>1</v>
      </c>
      <c r="C13" s="48"/>
      <c r="D13" s="48"/>
      <c r="E13" s="48"/>
      <c r="F13" s="48"/>
      <c r="G13" s="48"/>
      <c r="H13" s="48"/>
      <c r="I13" s="48"/>
      <c r="J13" s="48"/>
      <c r="K13" s="48"/>
    </row>
    <row r="14" spans="1:11" x14ac:dyDescent="0.25">
      <c r="A14" s="41" t="s">
        <v>130</v>
      </c>
      <c r="B14" s="48">
        <v>617</v>
      </c>
      <c r="C14" s="48"/>
      <c r="D14" s="48"/>
      <c r="E14" s="48"/>
      <c r="F14" s="48"/>
      <c r="G14" s="48"/>
      <c r="H14" s="48"/>
      <c r="I14" s="48"/>
      <c r="J14" s="48"/>
      <c r="K14" s="48"/>
    </row>
    <row r="15" spans="1:11" x14ac:dyDescent="0.25">
      <c r="A15" s="41" t="s">
        <v>386</v>
      </c>
      <c r="B15" s="48" t="s">
        <v>338</v>
      </c>
      <c r="C15" s="48"/>
      <c r="D15" s="48"/>
      <c r="E15" s="48"/>
      <c r="F15" s="48"/>
      <c r="G15" s="48"/>
      <c r="H15" s="48"/>
      <c r="I15" s="48"/>
      <c r="J15" s="48"/>
      <c r="K15" s="48"/>
    </row>
    <row r="16" spans="1:11" x14ac:dyDescent="0.25">
      <c r="A16" s="41" t="s">
        <v>132</v>
      </c>
      <c r="B16" s="48" t="s">
        <v>339</v>
      </c>
      <c r="C16" s="48"/>
      <c r="D16" s="48"/>
      <c r="E16" s="48"/>
      <c r="F16" s="48"/>
      <c r="G16" s="48"/>
      <c r="H16" s="48"/>
      <c r="I16" s="48"/>
      <c r="J16" s="48"/>
      <c r="K16" s="48"/>
    </row>
    <row r="17" spans="1:11" x14ac:dyDescent="0.25">
      <c r="A17" s="42" t="s">
        <v>387</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388</v>
      </c>
      <c r="B21" s="48" t="s">
        <v>65</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9" customFormat="1" ht="13" x14ac:dyDescent="0.25">
      <c r="A26" s="58" t="s">
        <v>412</v>
      </c>
      <c r="B26" s="58">
        <v>60</v>
      </c>
      <c r="C26" s="58">
        <v>61</v>
      </c>
      <c r="D26" s="58">
        <v>62</v>
      </c>
      <c r="E26" s="58">
        <v>63</v>
      </c>
      <c r="F26" s="58">
        <v>64</v>
      </c>
      <c r="G26" s="58">
        <v>65</v>
      </c>
      <c r="H26" s="58">
        <v>66</v>
      </c>
      <c r="I26" s="58">
        <v>67</v>
      </c>
      <c r="J26" s="58">
        <v>68</v>
      </c>
      <c r="K26" s="58">
        <v>69</v>
      </c>
    </row>
    <row r="27" spans="1:11" x14ac:dyDescent="0.25">
      <c r="A27" s="44">
        <v>0</v>
      </c>
      <c r="B27" s="46">
        <v>1</v>
      </c>
      <c r="C27" s="46">
        <v>1.05</v>
      </c>
      <c r="D27" s="46">
        <v>1.105</v>
      </c>
      <c r="E27" s="46">
        <v>1.1639999999999999</v>
      </c>
      <c r="F27" s="46">
        <v>1.228</v>
      </c>
      <c r="G27" s="46">
        <v>1.298</v>
      </c>
      <c r="H27" s="46">
        <v>1.3740000000000001</v>
      </c>
      <c r="I27" s="46">
        <v>1.4570000000000001</v>
      </c>
      <c r="J27" s="46">
        <v>1.548</v>
      </c>
      <c r="K27" s="46">
        <v>1.6479999999999999</v>
      </c>
    </row>
    <row r="28" spans="1:11" x14ac:dyDescent="0.25">
      <c r="A28" s="44">
        <v>1</v>
      </c>
      <c r="B28" s="46">
        <v>1.004</v>
      </c>
      <c r="C28" s="46">
        <v>1.0549999999999999</v>
      </c>
      <c r="D28" s="46">
        <v>1.1100000000000001</v>
      </c>
      <c r="E28" s="46">
        <v>1.169</v>
      </c>
      <c r="F28" s="46">
        <v>1.234</v>
      </c>
      <c r="G28" s="46">
        <v>1.304</v>
      </c>
      <c r="H28" s="46">
        <v>1.381</v>
      </c>
      <c r="I28" s="46">
        <v>1.4650000000000001</v>
      </c>
      <c r="J28" s="46">
        <v>1.5569999999999999</v>
      </c>
      <c r="K28" s="46">
        <v>1.6579999999999999</v>
      </c>
    </row>
    <row r="29" spans="1:11" x14ac:dyDescent="0.25">
      <c r="A29" s="44">
        <v>2</v>
      </c>
      <c r="B29" s="46">
        <v>1.008</v>
      </c>
      <c r="C29" s="46">
        <v>1.0589999999999999</v>
      </c>
      <c r="D29" s="46">
        <v>1.115</v>
      </c>
      <c r="E29" s="46">
        <v>1.175</v>
      </c>
      <c r="F29" s="46">
        <v>1.24</v>
      </c>
      <c r="G29" s="46">
        <v>1.3109999999999999</v>
      </c>
      <c r="H29" s="46">
        <v>1.3879999999999999</v>
      </c>
      <c r="I29" s="46">
        <v>1.472</v>
      </c>
      <c r="J29" s="46">
        <v>1.5649999999999999</v>
      </c>
      <c r="K29" s="46">
        <v>1.667</v>
      </c>
    </row>
    <row r="30" spans="1:11" x14ac:dyDescent="0.25">
      <c r="A30" s="44">
        <v>3</v>
      </c>
      <c r="B30" s="46">
        <v>1.0129999999999999</v>
      </c>
      <c r="C30" s="46">
        <v>1.0640000000000001</v>
      </c>
      <c r="D30" s="46">
        <v>1.1200000000000001</v>
      </c>
      <c r="E30" s="46">
        <v>1.18</v>
      </c>
      <c r="F30" s="46">
        <v>1.2450000000000001</v>
      </c>
      <c r="G30" s="46">
        <v>1.3169999999999999</v>
      </c>
      <c r="H30" s="46">
        <v>1.395</v>
      </c>
      <c r="I30" s="46">
        <v>1.48</v>
      </c>
      <c r="J30" s="46">
        <v>1.573</v>
      </c>
      <c r="K30" s="46">
        <v>1.6759999999999999</v>
      </c>
    </row>
    <row r="31" spans="1:11" x14ac:dyDescent="0.25">
      <c r="A31" s="44">
        <v>4</v>
      </c>
      <c r="B31" s="46">
        <v>1.0169999999999999</v>
      </c>
      <c r="C31" s="46">
        <v>1.0680000000000001</v>
      </c>
      <c r="D31" s="46">
        <v>1.1240000000000001</v>
      </c>
      <c r="E31" s="46">
        <v>1.1850000000000001</v>
      </c>
      <c r="F31" s="46">
        <v>1.2509999999999999</v>
      </c>
      <c r="G31" s="46">
        <v>1.323</v>
      </c>
      <c r="H31" s="46">
        <v>1.4019999999999999</v>
      </c>
      <c r="I31" s="46">
        <v>1.4870000000000001</v>
      </c>
      <c r="J31" s="46">
        <v>1.5820000000000001</v>
      </c>
      <c r="K31" s="46">
        <v>1.6850000000000001</v>
      </c>
    </row>
    <row r="32" spans="1:11" x14ac:dyDescent="0.25">
      <c r="A32" s="44">
        <v>5</v>
      </c>
      <c r="B32" s="46">
        <v>1.0209999999999999</v>
      </c>
      <c r="C32" s="46">
        <v>1.073</v>
      </c>
      <c r="D32" s="46">
        <v>1.129</v>
      </c>
      <c r="E32" s="46">
        <v>1.1910000000000001</v>
      </c>
      <c r="F32" s="46">
        <v>1.2569999999999999</v>
      </c>
      <c r="G32" s="46">
        <v>1.33</v>
      </c>
      <c r="H32" s="46">
        <v>1.409</v>
      </c>
      <c r="I32" s="46">
        <v>1.4950000000000001</v>
      </c>
      <c r="J32" s="46">
        <v>1.59</v>
      </c>
      <c r="K32" s="46">
        <v>1.694</v>
      </c>
    </row>
    <row r="33" spans="1:11" x14ac:dyDescent="0.25">
      <c r="A33" s="44">
        <v>6</v>
      </c>
      <c r="B33" s="46">
        <v>1.0249999999999999</v>
      </c>
      <c r="C33" s="46">
        <v>1.0780000000000001</v>
      </c>
      <c r="D33" s="46">
        <v>1.1339999999999999</v>
      </c>
      <c r="E33" s="46">
        <v>1.196</v>
      </c>
      <c r="F33" s="46">
        <v>1.2629999999999999</v>
      </c>
      <c r="G33" s="46">
        <v>1.3360000000000001</v>
      </c>
      <c r="H33" s="46">
        <v>1.4159999999999999</v>
      </c>
      <c r="I33" s="46">
        <v>1.5029999999999999</v>
      </c>
      <c r="J33" s="46">
        <v>1.5980000000000001</v>
      </c>
      <c r="K33" s="46">
        <v>1.7030000000000001</v>
      </c>
    </row>
    <row r="34" spans="1:11" x14ac:dyDescent="0.25">
      <c r="A34" s="44">
        <v>7</v>
      </c>
      <c r="B34" s="46">
        <v>1.0289999999999999</v>
      </c>
      <c r="C34" s="46">
        <v>1.0820000000000001</v>
      </c>
      <c r="D34" s="46">
        <v>1.139</v>
      </c>
      <c r="E34" s="46">
        <v>1.2010000000000001</v>
      </c>
      <c r="F34" s="46">
        <v>1.2689999999999999</v>
      </c>
      <c r="G34" s="46">
        <v>1.3420000000000001</v>
      </c>
      <c r="H34" s="46">
        <v>1.4219999999999999</v>
      </c>
      <c r="I34" s="46">
        <v>1.51</v>
      </c>
      <c r="J34" s="46">
        <v>1.607</v>
      </c>
      <c r="K34" s="46">
        <v>1.7130000000000001</v>
      </c>
    </row>
    <row r="35" spans="1:11" x14ac:dyDescent="0.25">
      <c r="A35" s="44">
        <v>8</v>
      </c>
      <c r="B35" s="46">
        <v>1.034</v>
      </c>
      <c r="C35" s="46">
        <v>1.087</v>
      </c>
      <c r="D35" s="46">
        <v>1.1439999999999999</v>
      </c>
      <c r="E35" s="46">
        <v>1.2070000000000001</v>
      </c>
      <c r="F35" s="46">
        <v>1.2749999999999999</v>
      </c>
      <c r="G35" s="46">
        <v>1.349</v>
      </c>
      <c r="H35" s="46">
        <v>1.429</v>
      </c>
      <c r="I35" s="46">
        <v>1.518</v>
      </c>
      <c r="J35" s="46">
        <v>1.615</v>
      </c>
      <c r="K35" s="46">
        <v>1.722</v>
      </c>
    </row>
    <row r="36" spans="1:11" x14ac:dyDescent="0.25">
      <c r="A36" s="44">
        <v>9</v>
      </c>
      <c r="B36" s="46">
        <v>1.038</v>
      </c>
      <c r="C36" s="46">
        <v>1.091</v>
      </c>
      <c r="D36" s="46">
        <v>1.149</v>
      </c>
      <c r="E36" s="46">
        <v>1.212</v>
      </c>
      <c r="F36" s="46">
        <v>1.28</v>
      </c>
      <c r="G36" s="46">
        <v>1.355</v>
      </c>
      <c r="H36" s="46">
        <v>1.4359999999999999</v>
      </c>
      <c r="I36" s="46">
        <v>1.5249999999999999</v>
      </c>
      <c r="J36" s="46">
        <v>1.623</v>
      </c>
      <c r="K36" s="46">
        <v>1.7310000000000001</v>
      </c>
    </row>
    <row r="37" spans="1:11" x14ac:dyDescent="0.25">
      <c r="A37" s="44">
        <v>10</v>
      </c>
      <c r="B37" s="46">
        <v>1.042</v>
      </c>
      <c r="C37" s="46">
        <v>1.0960000000000001</v>
      </c>
      <c r="D37" s="46">
        <v>1.1539999999999999</v>
      </c>
      <c r="E37" s="46">
        <v>1.2170000000000001</v>
      </c>
      <c r="F37" s="46">
        <v>1.286</v>
      </c>
      <c r="G37" s="46">
        <v>1.361</v>
      </c>
      <c r="H37" s="46">
        <v>1.4430000000000001</v>
      </c>
      <c r="I37" s="46">
        <v>1.5329999999999999</v>
      </c>
      <c r="J37" s="46">
        <v>1.6319999999999999</v>
      </c>
      <c r="K37" s="46">
        <v>1.74</v>
      </c>
    </row>
    <row r="38" spans="1:11" x14ac:dyDescent="0.25">
      <c r="A38" s="44">
        <v>11</v>
      </c>
      <c r="B38" s="46">
        <v>1.046</v>
      </c>
      <c r="C38" s="46">
        <v>1.1000000000000001</v>
      </c>
      <c r="D38" s="46">
        <v>1.159</v>
      </c>
      <c r="E38" s="46">
        <v>1.2230000000000001</v>
      </c>
      <c r="F38" s="46">
        <v>1.292</v>
      </c>
      <c r="G38" s="46">
        <v>1.3680000000000001</v>
      </c>
      <c r="H38" s="46">
        <v>1.45</v>
      </c>
      <c r="I38" s="46">
        <v>1.5409999999999999</v>
      </c>
      <c r="J38" s="46">
        <v>1.64</v>
      </c>
      <c r="K38" s="46">
        <v>1.7490000000000001</v>
      </c>
    </row>
  </sheetData>
  <sheetProtection algorithmName="SHA-512" hashValue="abbJQUk4BP5mq8oW8Eco7ig1sooZTxj8vlcQwuo4xsEkt6eq1SPqiLlDrJjvVd+UAN5CX6Pa9Q7PfseAaZ7+7w==" saltValue="GezzNmYxW8SwYDXUoF76kw==" spinCount="100000" sheet="1" objects="1" scenarios="1"/>
  <conditionalFormatting sqref="A6:A21">
    <cfRule type="expression" dxfId="145" priority="1" stopIfTrue="1">
      <formula>MOD(ROW(),2)=0</formula>
    </cfRule>
    <cfRule type="expression" dxfId="144" priority="2" stopIfTrue="1">
      <formula>MOD(ROW(),2)&lt;&gt;0</formula>
    </cfRule>
  </conditionalFormatting>
  <conditionalFormatting sqref="B6:K21">
    <cfRule type="expression" dxfId="143" priority="3" stopIfTrue="1">
      <formula>MOD(ROW(),2)=0</formula>
    </cfRule>
    <cfRule type="expression" dxfId="142" priority="4" stopIfTrue="1">
      <formula>MOD(ROW(),2)&lt;&gt;0</formula>
    </cfRule>
  </conditionalFormatting>
  <conditionalFormatting sqref="A26:A38">
    <cfRule type="expression" dxfId="141" priority="5" stopIfTrue="1">
      <formula>MOD(ROW(),2)=0</formula>
    </cfRule>
    <cfRule type="expression" dxfId="140" priority="6" stopIfTrue="1">
      <formula>MOD(ROW(),2)&lt;&gt;0</formula>
    </cfRule>
  </conditionalFormatting>
  <conditionalFormatting sqref="B26:K38">
    <cfRule type="expression" dxfId="139" priority="7" stopIfTrue="1">
      <formula>MOD(ROW(),2)=0</formula>
    </cfRule>
    <cfRule type="expression" dxfId="138" priority="8" stopIfTrue="1">
      <formula>MOD(ROW(),2)&lt;&gt;0</formula>
    </cfRule>
  </conditionalFormatting>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4504-DB42-4995-9EBB-9957FFB4D580}">
  <sheetPr codeName="Sheet81"/>
  <dimension ref="A1:AV38"/>
  <sheetViews>
    <sheetView showGridLines="0" workbookViewId="0">
      <selection activeCell="A6" sqref="A6"/>
    </sheetView>
  </sheetViews>
  <sheetFormatPr defaultRowHeight="12.5" x14ac:dyDescent="0.25"/>
  <cols>
    <col min="1" max="1" width="31.7265625" customWidth="1"/>
    <col min="2" max="48" width="22.7265625" customWidth="1"/>
  </cols>
  <sheetData>
    <row r="1" spans="1:13" s="1" customFormat="1" ht="20" x14ac:dyDescent="0.4">
      <c r="A1" s="2" t="s">
        <v>0</v>
      </c>
    </row>
    <row r="2" spans="1:13" s="1" customFormat="1" ht="15.5" x14ac:dyDescent="0.35">
      <c r="A2" s="30" t="s">
        <v>1</v>
      </c>
      <c r="B2" s="3" t="str">
        <f>wb_title</f>
        <v>Fire_W - Consolidated Factor Spreadsheet</v>
      </c>
    </row>
    <row r="3" spans="1:13" s="1" customFormat="1" ht="15.5" x14ac:dyDescent="0.35">
      <c r="A3" s="30" t="s">
        <v>2</v>
      </c>
      <c r="B3" s="3" t="str">
        <f>TABLE_FACTOR_TYPE_1 &amp; " - x-" &amp; TABLE_SERIES_NUMBER_1</f>
        <v>Scheme pays AA - x-618</v>
      </c>
    </row>
    <row r="6" spans="1:13" x14ac:dyDescent="0.25">
      <c r="A6" s="41" t="s">
        <v>382</v>
      </c>
      <c r="B6" s="48" t="s">
        <v>383</v>
      </c>
      <c r="C6" s="48"/>
      <c r="D6" s="48"/>
      <c r="E6" s="48"/>
      <c r="F6" s="48"/>
      <c r="G6" s="48"/>
      <c r="H6" s="48"/>
      <c r="I6" s="48"/>
      <c r="J6" s="48"/>
      <c r="K6" s="48"/>
      <c r="L6" s="48"/>
      <c r="M6" s="48"/>
    </row>
    <row r="7" spans="1:13" x14ac:dyDescent="0.25">
      <c r="A7" s="41" t="s">
        <v>384</v>
      </c>
      <c r="B7" s="48" t="s">
        <v>32</v>
      </c>
      <c r="C7" s="48"/>
      <c r="D7" s="48"/>
      <c r="E7" s="48"/>
      <c r="F7" s="48"/>
      <c r="G7" s="48"/>
      <c r="H7" s="48"/>
      <c r="I7" s="48"/>
      <c r="J7" s="48"/>
      <c r="K7" s="48"/>
      <c r="L7" s="48"/>
      <c r="M7" s="48"/>
    </row>
    <row r="8" spans="1:13" x14ac:dyDescent="0.25">
      <c r="A8" s="41" t="s">
        <v>125</v>
      </c>
      <c r="B8" s="48">
        <v>2007</v>
      </c>
      <c r="C8" s="48"/>
      <c r="D8" s="48"/>
      <c r="E8" s="48"/>
      <c r="F8" s="48"/>
      <c r="G8" s="48"/>
      <c r="H8" s="48"/>
      <c r="I8" s="48"/>
      <c r="J8" s="48"/>
      <c r="K8" s="48"/>
      <c r="L8" s="48"/>
      <c r="M8" s="48"/>
    </row>
    <row r="9" spans="1:13" x14ac:dyDescent="0.25">
      <c r="A9" s="41" t="s">
        <v>126</v>
      </c>
      <c r="B9" s="48" t="s">
        <v>299</v>
      </c>
      <c r="C9" s="48"/>
      <c r="D9" s="48"/>
      <c r="E9" s="48"/>
      <c r="F9" s="48"/>
      <c r="G9" s="48"/>
      <c r="H9" s="48"/>
      <c r="I9" s="48"/>
      <c r="J9" s="48"/>
      <c r="K9" s="48"/>
      <c r="L9" s="48"/>
      <c r="M9" s="48"/>
    </row>
    <row r="10" spans="1:13" x14ac:dyDescent="0.25">
      <c r="A10" s="41" t="s">
        <v>6</v>
      </c>
      <c r="B10" s="48" t="s">
        <v>340</v>
      </c>
      <c r="C10" s="48"/>
      <c r="D10" s="48"/>
      <c r="E10" s="48"/>
      <c r="F10" s="48"/>
      <c r="G10" s="48"/>
      <c r="H10" s="48"/>
      <c r="I10" s="48"/>
      <c r="J10" s="48"/>
      <c r="K10" s="48"/>
      <c r="L10" s="48"/>
      <c r="M10" s="48"/>
    </row>
    <row r="11" spans="1:13" x14ac:dyDescent="0.25">
      <c r="A11" s="41" t="s">
        <v>127</v>
      </c>
      <c r="B11" s="48" t="s">
        <v>222</v>
      </c>
      <c r="C11" s="48"/>
      <c r="D11" s="48"/>
      <c r="E11" s="48"/>
      <c r="F11" s="48"/>
      <c r="G11" s="48"/>
      <c r="H11" s="48"/>
      <c r="I11" s="48"/>
      <c r="J11" s="48"/>
      <c r="K11" s="48"/>
      <c r="L11" s="48"/>
      <c r="M11" s="48"/>
    </row>
    <row r="12" spans="1:13" x14ac:dyDescent="0.25">
      <c r="A12" s="41" t="s">
        <v>128</v>
      </c>
      <c r="B12" s="48" t="s">
        <v>330</v>
      </c>
      <c r="C12" s="48"/>
      <c r="D12" s="48"/>
      <c r="E12" s="48"/>
      <c r="F12" s="48"/>
      <c r="G12" s="48"/>
      <c r="H12" s="48"/>
      <c r="I12" s="48"/>
      <c r="J12" s="48"/>
      <c r="K12" s="48"/>
      <c r="L12" s="48"/>
      <c r="M12" s="48"/>
    </row>
    <row r="13" spans="1:13" x14ac:dyDescent="0.25">
      <c r="A13" s="41" t="s">
        <v>385</v>
      </c>
      <c r="B13" s="48">
        <v>1</v>
      </c>
      <c r="C13" s="48"/>
      <c r="D13" s="48"/>
      <c r="E13" s="48"/>
      <c r="F13" s="48"/>
      <c r="G13" s="48"/>
      <c r="H13" s="48"/>
      <c r="I13" s="48"/>
      <c r="J13" s="48"/>
      <c r="K13" s="48"/>
      <c r="L13" s="48"/>
      <c r="M13" s="48"/>
    </row>
    <row r="14" spans="1:13" x14ac:dyDescent="0.25">
      <c r="A14" s="41" t="s">
        <v>130</v>
      </c>
      <c r="B14" s="48">
        <v>618</v>
      </c>
      <c r="C14" s="48"/>
      <c r="D14" s="48"/>
      <c r="E14" s="48"/>
      <c r="F14" s="48"/>
      <c r="G14" s="48"/>
      <c r="H14" s="48"/>
      <c r="I14" s="48"/>
      <c r="J14" s="48"/>
      <c r="K14" s="48"/>
      <c r="L14" s="48"/>
      <c r="M14" s="48"/>
    </row>
    <row r="15" spans="1:13" x14ac:dyDescent="0.25">
      <c r="A15" s="41" t="s">
        <v>386</v>
      </c>
      <c r="B15" s="48" t="s">
        <v>341</v>
      </c>
      <c r="C15" s="48"/>
      <c r="D15" s="48"/>
      <c r="E15" s="48"/>
      <c r="F15" s="48"/>
      <c r="G15" s="48"/>
      <c r="H15" s="48"/>
      <c r="I15" s="48"/>
      <c r="J15" s="48"/>
      <c r="K15" s="48"/>
      <c r="L15" s="48"/>
      <c r="M15" s="48"/>
    </row>
    <row r="16" spans="1:13" x14ac:dyDescent="0.25">
      <c r="A16" s="41" t="s">
        <v>132</v>
      </c>
      <c r="B16" s="48" t="s">
        <v>275</v>
      </c>
      <c r="C16" s="48"/>
      <c r="D16" s="48"/>
      <c r="E16" s="48"/>
      <c r="F16" s="48"/>
      <c r="G16" s="48"/>
      <c r="H16" s="48"/>
      <c r="I16" s="48"/>
      <c r="J16" s="48"/>
      <c r="K16" s="48"/>
      <c r="L16" s="48"/>
      <c r="M16" s="48"/>
    </row>
    <row r="17" spans="1:48" x14ac:dyDescent="0.25">
      <c r="A17" s="42" t="s">
        <v>387</v>
      </c>
      <c r="B17" s="48"/>
      <c r="C17" s="48"/>
      <c r="D17" s="48"/>
      <c r="E17" s="48"/>
      <c r="F17" s="48"/>
      <c r="G17" s="48"/>
      <c r="H17" s="48"/>
      <c r="I17" s="48"/>
      <c r="J17" s="48"/>
      <c r="K17" s="48"/>
      <c r="L17" s="48"/>
      <c r="M17" s="48"/>
    </row>
    <row r="18" spans="1:48" x14ac:dyDescent="0.25">
      <c r="A18" s="41" t="s">
        <v>133</v>
      </c>
      <c r="B18" s="49">
        <v>45135</v>
      </c>
      <c r="C18" s="49"/>
      <c r="D18" s="49"/>
      <c r="E18" s="49"/>
      <c r="F18" s="49"/>
      <c r="G18" s="49"/>
      <c r="H18" s="49"/>
      <c r="I18" s="49"/>
      <c r="J18" s="49"/>
      <c r="K18" s="49"/>
      <c r="L18" s="49"/>
      <c r="M18" s="49"/>
    </row>
    <row r="19" spans="1:48" x14ac:dyDescent="0.25">
      <c r="A19" s="41" t="s">
        <v>134</v>
      </c>
      <c r="B19" s="49">
        <v>45135</v>
      </c>
      <c r="C19" s="49"/>
      <c r="D19" s="49"/>
      <c r="E19" s="49"/>
      <c r="F19" s="49"/>
      <c r="G19" s="49"/>
      <c r="H19" s="49"/>
      <c r="I19" s="49"/>
      <c r="J19" s="49"/>
      <c r="K19" s="49"/>
      <c r="L19" s="49"/>
      <c r="M19" s="49"/>
    </row>
    <row r="20" spans="1:48" x14ac:dyDescent="0.25">
      <c r="A20" s="41" t="s">
        <v>135</v>
      </c>
      <c r="B20" s="48" t="s">
        <v>144</v>
      </c>
      <c r="C20" s="48"/>
      <c r="D20" s="48"/>
      <c r="E20" s="48"/>
      <c r="F20" s="48"/>
      <c r="G20" s="48"/>
      <c r="H20" s="48"/>
      <c r="I20" s="48"/>
      <c r="J20" s="48"/>
      <c r="K20" s="48"/>
      <c r="L20" s="48"/>
      <c r="M20" s="48"/>
    </row>
    <row r="21" spans="1:48" x14ac:dyDescent="0.25">
      <c r="A21" s="41" t="s">
        <v>388</v>
      </c>
      <c r="B21" s="48" t="s">
        <v>65</v>
      </c>
      <c r="C21" s="48"/>
      <c r="D21" s="48"/>
      <c r="E21" s="48"/>
      <c r="F21" s="48"/>
      <c r="G21" s="48"/>
      <c r="H21" s="48"/>
      <c r="I21" s="48"/>
      <c r="J21" s="48"/>
      <c r="K21" s="48"/>
      <c r="L21" s="48"/>
      <c r="M21" s="48"/>
    </row>
    <row r="23" spans="1:48" x14ac:dyDescent="0.25">
      <c r="A23" s="23" t="str">
        <f>HYPERLINK("#'Factor List'!A1", "Back to Factor List")</f>
        <v>Back to Factor List</v>
      </c>
      <c r="B23" s="23" t="str">
        <f>HYPERLINK("#'Assumptions'!A1", "Assumptions")</f>
        <v>Assumptions</v>
      </c>
    </row>
    <row r="26" spans="1:48" s="59" customFormat="1" ht="13" x14ac:dyDescent="0.25">
      <c r="A26" s="58" t="s">
        <v>412</v>
      </c>
      <c r="B26" s="58">
        <v>18</v>
      </c>
      <c r="C26" s="58">
        <v>19</v>
      </c>
      <c r="D26" s="58">
        <v>20</v>
      </c>
      <c r="E26" s="58">
        <v>21</v>
      </c>
      <c r="F26" s="58">
        <v>22</v>
      </c>
      <c r="G26" s="58">
        <v>23</v>
      </c>
      <c r="H26" s="58">
        <v>24</v>
      </c>
      <c r="I26" s="58">
        <v>25</v>
      </c>
      <c r="J26" s="58">
        <v>26</v>
      </c>
      <c r="K26" s="58">
        <v>27</v>
      </c>
      <c r="L26" s="58">
        <v>28</v>
      </c>
      <c r="M26" s="58">
        <v>29</v>
      </c>
      <c r="N26" s="58">
        <v>30</v>
      </c>
      <c r="O26" s="58">
        <v>31</v>
      </c>
      <c r="P26" s="58">
        <v>32</v>
      </c>
      <c r="Q26" s="58">
        <v>33</v>
      </c>
      <c r="R26" s="58">
        <v>34</v>
      </c>
      <c r="S26" s="58">
        <v>35</v>
      </c>
      <c r="T26" s="58">
        <v>36</v>
      </c>
      <c r="U26" s="58">
        <v>37</v>
      </c>
      <c r="V26" s="58">
        <v>38</v>
      </c>
      <c r="W26" s="58">
        <v>39</v>
      </c>
      <c r="X26" s="58">
        <v>40</v>
      </c>
      <c r="Y26" s="58">
        <v>41</v>
      </c>
      <c r="Z26" s="58">
        <v>42</v>
      </c>
      <c r="AA26" s="58">
        <v>43</v>
      </c>
      <c r="AB26" s="58">
        <v>44</v>
      </c>
      <c r="AC26" s="58">
        <v>45</v>
      </c>
      <c r="AD26" s="58">
        <v>46</v>
      </c>
      <c r="AE26" s="58">
        <v>47</v>
      </c>
      <c r="AF26" s="58">
        <v>48</v>
      </c>
      <c r="AG26" s="58">
        <v>49</v>
      </c>
      <c r="AH26" s="58">
        <v>50</v>
      </c>
      <c r="AI26" s="58">
        <v>51</v>
      </c>
      <c r="AJ26" s="58">
        <v>52</v>
      </c>
      <c r="AK26" s="58">
        <v>53</v>
      </c>
      <c r="AL26" s="58">
        <v>54</v>
      </c>
      <c r="AM26" s="58">
        <v>55</v>
      </c>
      <c r="AN26" s="58">
        <v>56</v>
      </c>
      <c r="AO26" s="58">
        <v>57</v>
      </c>
      <c r="AP26" s="58">
        <v>58</v>
      </c>
      <c r="AQ26" s="58">
        <v>59</v>
      </c>
      <c r="AR26" s="58">
        <v>60</v>
      </c>
      <c r="AS26" s="58">
        <v>61</v>
      </c>
      <c r="AT26" s="58">
        <v>62</v>
      </c>
      <c r="AU26" s="58">
        <v>63</v>
      </c>
      <c r="AV26" s="58">
        <v>64</v>
      </c>
    </row>
    <row r="27" spans="1:48" x14ac:dyDescent="0.25">
      <c r="A27" s="44">
        <v>0</v>
      </c>
      <c r="B27" s="46">
        <v>0.21199999999999999</v>
      </c>
      <c r="C27" s="46">
        <v>0.216</v>
      </c>
      <c r="D27" s="46">
        <v>0.221</v>
      </c>
      <c r="E27" s="46">
        <v>0.22700000000000001</v>
      </c>
      <c r="F27" s="46">
        <v>0.23200000000000001</v>
      </c>
      <c r="G27" s="46">
        <v>0.23699999999999999</v>
      </c>
      <c r="H27" s="46">
        <v>0.24299999999999999</v>
      </c>
      <c r="I27" s="46">
        <v>0.249</v>
      </c>
      <c r="J27" s="46">
        <v>0.255</v>
      </c>
      <c r="K27" s="46">
        <v>0.26100000000000001</v>
      </c>
      <c r="L27" s="46">
        <v>0.26700000000000002</v>
      </c>
      <c r="M27" s="46">
        <v>0.27400000000000002</v>
      </c>
      <c r="N27" s="46">
        <v>0.28100000000000003</v>
      </c>
      <c r="O27" s="46">
        <v>0.28799999999999998</v>
      </c>
      <c r="P27" s="46">
        <v>0.29599999999999999</v>
      </c>
      <c r="Q27" s="46">
        <v>0.30399999999999999</v>
      </c>
      <c r="R27" s="46">
        <v>0.312</v>
      </c>
      <c r="S27" s="46">
        <v>0.32100000000000001</v>
      </c>
      <c r="T27" s="46">
        <v>0.33</v>
      </c>
      <c r="U27" s="46">
        <v>0.33900000000000002</v>
      </c>
      <c r="V27" s="46">
        <v>0.34899999999999998</v>
      </c>
      <c r="W27" s="46">
        <v>0.35899999999999999</v>
      </c>
      <c r="X27" s="46">
        <v>0.36899999999999999</v>
      </c>
      <c r="Y27" s="46">
        <v>0.38100000000000001</v>
      </c>
      <c r="Z27" s="46">
        <v>0.39200000000000002</v>
      </c>
      <c r="AA27" s="46">
        <v>0.40500000000000003</v>
      </c>
      <c r="AB27" s="46">
        <v>0.41799999999999998</v>
      </c>
      <c r="AC27" s="46">
        <v>0.43099999999999999</v>
      </c>
      <c r="AD27" s="46">
        <v>0.44600000000000001</v>
      </c>
      <c r="AE27" s="46">
        <v>0.46100000000000002</v>
      </c>
      <c r="AF27" s="46">
        <v>0.47699999999999998</v>
      </c>
      <c r="AG27" s="46">
        <v>0.49399999999999999</v>
      </c>
      <c r="AH27" s="46">
        <v>0.51200000000000001</v>
      </c>
      <c r="AI27" s="46">
        <v>0.53100000000000003</v>
      </c>
      <c r="AJ27" s="46">
        <v>0.55100000000000005</v>
      </c>
      <c r="AK27" s="46">
        <v>0.57199999999999995</v>
      </c>
      <c r="AL27" s="46">
        <v>0.59499999999999997</v>
      </c>
      <c r="AM27" s="46">
        <v>0.62</v>
      </c>
      <c r="AN27" s="46">
        <v>0.64600000000000002</v>
      </c>
      <c r="AO27" s="46">
        <v>0.67400000000000004</v>
      </c>
      <c r="AP27" s="46">
        <v>0.70499999999999996</v>
      </c>
      <c r="AQ27" s="46">
        <v>0.73699999999999999</v>
      </c>
      <c r="AR27" s="46">
        <v>0.77200000000000002</v>
      </c>
      <c r="AS27" s="46">
        <v>0.81100000000000005</v>
      </c>
      <c r="AT27" s="46">
        <v>0.85199999999999998</v>
      </c>
      <c r="AU27" s="46">
        <v>0.89700000000000002</v>
      </c>
      <c r="AV27" s="46">
        <v>0.94599999999999995</v>
      </c>
    </row>
    <row r="28" spans="1:48" x14ac:dyDescent="0.25">
      <c r="A28" s="44">
        <v>1</v>
      </c>
      <c r="B28" s="46">
        <v>0.21199999999999999</v>
      </c>
      <c r="C28" s="46">
        <v>0.217</v>
      </c>
      <c r="D28" s="46">
        <v>0.222</v>
      </c>
      <c r="E28" s="46">
        <v>0.22700000000000001</v>
      </c>
      <c r="F28" s="46">
        <v>0.23200000000000001</v>
      </c>
      <c r="G28" s="46">
        <v>0.23799999999999999</v>
      </c>
      <c r="H28" s="46">
        <v>0.24299999999999999</v>
      </c>
      <c r="I28" s="46">
        <v>0.249</v>
      </c>
      <c r="J28" s="46">
        <v>0.255</v>
      </c>
      <c r="K28" s="46">
        <v>0.26200000000000001</v>
      </c>
      <c r="L28" s="46">
        <v>0.26800000000000002</v>
      </c>
      <c r="M28" s="46">
        <v>0.27500000000000002</v>
      </c>
      <c r="N28" s="46">
        <v>0.28199999999999997</v>
      </c>
      <c r="O28" s="46">
        <v>0.28899999999999998</v>
      </c>
      <c r="P28" s="46">
        <v>0.29699999999999999</v>
      </c>
      <c r="Q28" s="46">
        <v>0.30499999999999999</v>
      </c>
      <c r="R28" s="46">
        <v>0.313</v>
      </c>
      <c r="S28" s="46">
        <v>0.32100000000000001</v>
      </c>
      <c r="T28" s="46">
        <v>0.33</v>
      </c>
      <c r="U28" s="46">
        <v>0.34</v>
      </c>
      <c r="V28" s="46">
        <v>0.35</v>
      </c>
      <c r="W28" s="46">
        <v>0.36</v>
      </c>
      <c r="X28" s="46">
        <v>0.37</v>
      </c>
      <c r="Y28" s="46">
        <v>0.38200000000000001</v>
      </c>
      <c r="Z28" s="46">
        <v>0.39300000000000002</v>
      </c>
      <c r="AA28" s="46">
        <v>0.40600000000000003</v>
      </c>
      <c r="AB28" s="46">
        <v>0.41899999999999998</v>
      </c>
      <c r="AC28" s="46">
        <v>0.432</v>
      </c>
      <c r="AD28" s="46">
        <v>0.44700000000000001</v>
      </c>
      <c r="AE28" s="46">
        <v>0.46200000000000002</v>
      </c>
      <c r="AF28" s="46">
        <v>0.47799999999999998</v>
      </c>
      <c r="AG28" s="46">
        <v>0.495</v>
      </c>
      <c r="AH28" s="46">
        <v>0.51300000000000001</v>
      </c>
      <c r="AI28" s="46">
        <v>0.53200000000000003</v>
      </c>
      <c r="AJ28" s="46">
        <v>0.55300000000000005</v>
      </c>
      <c r="AK28" s="46">
        <v>0.57399999999999995</v>
      </c>
      <c r="AL28" s="46">
        <v>0.59699999999999998</v>
      </c>
      <c r="AM28" s="46">
        <v>0.622</v>
      </c>
      <c r="AN28" s="46">
        <v>0.64800000000000002</v>
      </c>
      <c r="AO28" s="46">
        <v>0.67700000000000005</v>
      </c>
      <c r="AP28" s="46">
        <v>0.70699999999999996</v>
      </c>
      <c r="AQ28" s="46">
        <v>0.74</v>
      </c>
      <c r="AR28" s="46">
        <v>0.77600000000000002</v>
      </c>
      <c r="AS28" s="46">
        <v>0.81399999999999995</v>
      </c>
      <c r="AT28" s="46">
        <v>0.85599999999999998</v>
      </c>
      <c r="AU28" s="46">
        <v>0.90100000000000002</v>
      </c>
      <c r="AV28" s="46">
        <v>0.95099999999999996</v>
      </c>
    </row>
    <row r="29" spans="1:48" x14ac:dyDescent="0.25">
      <c r="A29" s="44">
        <v>2</v>
      </c>
      <c r="B29" s="46">
        <v>0.21299999999999999</v>
      </c>
      <c r="C29" s="46">
        <v>0.217</v>
      </c>
      <c r="D29" s="46">
        <v>0.222</v>
      </c>
      <c r="E29" s="46">
        <v>0.22700000000000001</v>
      </c>
      <c r="F29" s="46">
        <v>0.23300000000000001</v>
      </c>
      <c r="G29" s="46">
        <v>0.23799999999999999</v>
      </c>
      <c r="H29" s="46">
        <v>0.24399999999999999</v>
      </c>
      <c r="I29" s="46">
        <v>0.25</v>
      </c>
      <c r="J29" s="46">
        <v>0.25600000000000001</v>
      </c>
      <c r="K29" s="46">
        <v>0.26200000000000001</v>
      </c>
      <c r="L29" s="46">
        <v>0.26900000000000002</v>
      </c>
      <c r="M29" s="46">
        <v>0.27500000000000002</v>
      </c>
      <c r="N29" s="46">
        <v>0.28199999999999997</v>
      </c>
      <c r="O29" s="46">
        <v>0.28999999999999998</v>
      </c>
      <c r="P29" s="46">
        <v>0.29699999999999999</v>
      </c>
      <c r="Q29" s="46">
        <v>0.30499999999999999</v>
      </c>
      <c r="R29" s="46">
        <v>0.314</v>
      </c>
      <c r="S29" s="46">
        <v>0.32200000000000001</v>
      </c>
      <c r="T29" s="46">
        <v>0.33100000000000002</v>
      </c>
      <c r="U29" s="46">
        <v>0.34100000000000003</v>
      </c>
      <c r="V29" s="46">
        <v>0.35</v>
      </c>
      <c r="W29" s="46">
        <v>0.36099999999999999</v>
      </c>
      <c r="X29" s="46">
        <v>0.371</v>
      </c>
      <c r="Y29" s="46">
        <v>0.38300000000000001</v>
      </c>
      <c r="Z29" s="46">
        <v>0.39400000000000002</v>
      </c>
      <c r="AA29" s="46">
        <v>0.40699999999999997</v>
      </c>
      <c r="AB29" s="46">
        <v>0.42</v>
      </c>
      <c r="AC29" s="46">
        <v>0.434</v>
      </c>
      <c r="AD29" s="46">
        <v>0.44800000000000001</v>
      </c>
      <c r="AE29" s="46">
        <v>0.46300000000000002</v>
      </c>
      <c r="AF29" s="46">
        <v>0.48</v>
      </c>
      <c r="AG29" s="46">
        <v>0.497</v>
      </c>
      <c r="AH29" s="46">
        <v>0.51500000000000001</v>
      </c>
      <c r="AI29" s="46">
        <v>0.53400000000000003</v>
      </c>
      <c r="AJ29" s="46">
        <v>0.55400000000000005</v>
      </c>
      <c r="AK29" s="46">
        <v>0.57599999999999996</v>
      </c>
      <c r="AL29" s="46">
        <v>0.59899999999999998</v>
      </c>
      <c r="AM29" s="46">
        <v>0.624</v>
      </c>
      <c r="AN29" s="46">
        <v>0.65100000000000002</v>
      </c>
      <c r="AO29" s="46">
        <v>0.67900000000000005</v>
      </c>
      <c r="AP29" s="46">
        <v>0.71</v>
      </c>
      <c r="AQ29" s="46">
        <v>0.74299999999999999</v>
      </c>
      <c r="AR29" s="46">
        <v>0.77900000000000003</v>
      </c>
      <c r="AS29" s="46">
        <v>0.81699999999999995</v>
      </c>
      <c r="AT29" s="46">
        <v>0.85899999999999999</v>
      </c>
      <c r="AU29" s="46">
        <v>0.90500000000000003</v>
      </c>
      <c r="AV29" s="46">
        <v>0.95499999999999996</v>
      </c>
    </row>
    <row r="30" spans="1:48" x14ac:dyDescent="0.25">
      <c r="A30" s="44">
        <v>3</v>
      </c>
      <c r="B30" s="46">
        <v>0.21299999999999999</v>
      </c>
      <c r="C30" s="46">
        <v>0.218</v>
      </c>
      <c r="D30" s="46">
        <v>0.223</v>
      </c>
      <c r="E30" s="46">
        <v>0.22800000000000001</v>
      </c>
      <c r="F30" s="46">
        <v>0.23300000000000001</v>
      </c>
      <c r="G30" s="46">
        <v>0.23899999999999999</v>
      </c>
      <c r="H30" s="46">
        <v>0.24399999999999999</v>
      </c>
      <c r="I30" s="46">
        <v>0.25</v>
      </c>
      <c r="J30" s="46">
        <v>0.25600000000000001</v>
      </c>
      <c r="K30" s="46">
        <v>0.26300000000000001</v>
      </c>
      <c r="L30" s="46">
        <v>0.26900000000000002</v>
      </c>
      <c r="M30" s="46">
        <v>0.27600000000000002</v>
      </c>
      <c r="N30" s="46">
        <v>0.28299999999999997</v>
      </c>
      <c r="O30" s="46">
        <v>0.28999999999999998</v>
      </c>
      <c r="P30" s="46">
        <v>0.29799999999999999</v>
      </c>
      <c r="Q30" s="46">
        <v>0.30599999999999999</v>
      </c>
      <c r="R30" s="46">
        <v>0.314</v>
      </c>
      <c r="S30" s="46">
        <v>0.32300000000000001</v>
      </c>
      <c r="T30" s="46">
        <v>0.33200000000000002</v>
      </c>
      <c r="U30" s="46">
        <v>0.34100000000000003</v>
      </c>
      <c r="V30" s="46">
        <v>0.35099999999999998</v>
      </c>
      <c r="W30" s="46">
        <v>0.36199999999999999</v>
      </c>
      <c r="X30" s="46">
        <v>0.372</v>
      </c>
      <c r="Y30" s="46">
        <v>0.38400000000000001</v>
      </c>
      <c r="Z30" s="46">
        <v>0.39500000000000002</v>
      </c>
      <c r="AA30" s="46">
        <v>0.40799999999999997</v>
      </c>
      <c r="AB30" s="46">
        <v>0.42099999999999999</v>
      </c>
      <c r="AC30" s="46">
        <v>0.435</v>
      </c>
      <c r="AD30" s="46">
        <v>0.44900000000000001</v>
      </c>
      <c r="AE30" s="46">
        <v>0.46500000000000002</v>
      </c>
      <c r="AF30" s="46">
        <v>0.48099999999999998</v>
      </c>
      <c r="AG30" s="46">
        <v>0.498</v>
      </c>
      <c r="AH30" s="46">
        <v>0.51600000000000001</v>
      </c>
      <c r="AI30" s="46">
        <v>0.53600000000000003</v>
      </c>
      <c r="AJ30" s="46">
        <v>0.55600000000000005</v>
      </c>
      <c r="AK30" s="46">
        <v>0.57799999999999996</v>
      </c>
      <c r="AL30" s="46">
        <v>0.60099999999999998</v>
      </c>
      <c r="AM30" s="46">
        <v>0.626</v>
      </c>
      <c r="AN30" s="46">
        <v>0.65300000000000002</v>
      </c>
      <c r="AO30" s="46">
        <v>0.68200000000000005</v>
      </c>
      <c r="AP30" s="46">
        <v>0.71299999999999997</v>
      </c>
      <c r="AQ30" s="46">
        <v>0.746</v>
      </c>
      <c r="AR30" s="46">
        <v>0.78200000000000003</v>
      </c>
      <c r="AS30" s="46">
        <v>0.82099999999999995</v>
      </c>
      <c r="AT30" s="46">
        <v>0.86299999999999999</v>
      </c>
      <c r="AU30" s="46">
        <v>0.90900000000000003</v>
      </c>
      <c r="AV30" s="46">
        <v>0.96</v>
      </c>
    </row>
    <row r="31" spans="1:48" x14ac:dyDescent="0.25">
      <c r="A31" s="44">
        <v>4</v>
      </c>
      <c r="B31" s="46">
        <v>0.21299999999999999</v>
      </c>
      <c r="C31" s="46">
        <v>0.218</v>
      </c>
      <c r="D31" s="46">
        <v>0.223</v>
      </c>
      <c r="E31" s="46">
        <v>0.22800000000000001</v>
      </c>
      <c r="F31" s="46">
        <v>0.23400000000000001</v>
      </c>
      <c r="G31" s="46">
        <v>0.23899999999999999</v>
      </c>
      <c r="H31" s="46">
        <v>0.245</v>
      </c>
      <c r="I31" s="46">
        <v>0.251</v>
      </c>
      <c r="J31" s="46">
        <v>0.25700000000000001</v>
      </c>
      <c r="K31" s="46">
        <v>0.26300000000000001</v>
      </c>
      <c r="L31" s="46">
        <v>0.27</v>
      </c>
      <c r="M31" s="46">
        <v>0.27700000000000002</v>
      </c>
      <c r="N31" s="46">
        <v>0.28399999999999997</v>
      </c>
      <c r="O31" s="46">
        <v>0.29099999999999998</v>
      </c>
      <c r="P31" s="46">
        <v>0.29899999999999999</v>
      </c>
      <c r="Q31" s="46">
        <v>0.307</v>
      </c>
      <c r="R31" s="46">
        <v>0.315</v>
      </c>
      <c r="S31" s="46">
        <v>0.32400000000000001</v>
      </c>
      <c r="T31" s="46">
        <v>0.33300000000000002</v>
      </c>
      <c r="U31" s="46">
        <v>0.34200000000000003</v>
      </c>
      <c r="V31" s="46">
        <v>0.35199999999999998</v>
      </c>
      <c r="W31" s="46">
        <v>0.36199999999999999</v>
      </c>
      <c r="X31" s="46">
        <v>0.373</v>
      </c>
      <c r="Y31" s="46">
        <v>0.38500000000000001</v>
      </c>
      <c r="Z31" s="46">
        <v>0.39600000000000002</v>
      </c>
      <c r="AA31" s="46">
        <v>0.40899999999999997</v>
      </c>
      <c r="AB31" s="46">
        <v>0.42199999999999999</v>
      </c>
      <c r="AC31" s="46">
        <v>0.436</v>
      </c>
      <c r="AD31" s="46">
        <v>0.45100000000000001</v>
      </c>
      <c r="AE31" s="46">
        <v>0.46600000000000003</v>
      </c>
      <c r="AF31" s="46">
        <v>0.48199999999999998</v>
      </c>
      <c r="AG31" s="46">
        <v>0.5</v>
      </c>
      <c r="AH31" s="46">
        <v>0.51800000000000002</v>
      </c>
      <c r="AI31" s="46">
        <v>0.53700000000000003</v>
      </c>
      <c r="AJ31" s="46">
        <v>0.55800000000000005</v>
      </c>
      <c r="AK31" s="46">
        <v>0.57999999999999996</v>
      </c>
      <c r="AL31" s="46">
        <v>0.60299999999999998</v>
      </c>
      <c r="AM31" s="46">
        <v>0.629</v>
      </c>
      <c r="AN31" s="46">
        <v>0.65600000000000003</v>
      </c>
      <c r="AO31" s="46">
        <v>0.68400000000000005</v>
      </c>
      <c r="AP31" s="46">
        <v>0.71499999999999997</v>
      </c>
      <c r="AQ31" s="46">
        <v>0.749</v>
      </c>
      <c r="AR31" s="46">
        <v>0.78500000000000003</v>
      </c>
      <c r="AS31" s="46">
        <v>0.82399999999999995</v>
      </c>
      <c r="AT31" s="46">
        <v>0.86699999999999999</v>
      </c>
      <c r="AU31" s="46">
        <v>0.91300000000000003</v>
      </c>
      <c r="AV31" s="46">
        <v>0.96399999999999997</v>
      </c>
    </row>
    <row r="32" spans="1:48" x14ac:dyDescent="0.25">
      <c r="A32" s="44">
        <v>5</v>
      </c>
      <c r="B32" s="46">
        <v>0.214</v>
      </c>
      <c r="C32" s="46">
        <v>0.219</v>
      </c>
      <c r="D32" s="46">
        <v>0.224</v>
      </c>
      <c r="E32" s="46">
        <v>0.22900000000000001</v>
      </c>
      <c r="F32" s="46">
        <v>0.23400000000000001</v>
      </c>
      <c r="G32" s="46">
        <v>0.24</v>
      </c>
      <c r="H32" s="46">
        <v>0.245</v>
      </c>
      <c r="I32" s="46">
        <v>0.251</v>
      </c>
      <c r="J32" s="46">
        <v>0.25700000000000001</v>
      </c>
      <c r="K32" s="46">
        <v>0.26400000000000001</v>
      </c>
      <c r="L32" s="46">
        <v>0.27</v>
      </c>
      <c r="M32" s="46">
        <v>0.27700000000000002</v>
      </c>
      <c r="N32" s="46">
        <v>0.28399999999999997</v>
      </c>
      <c r="O32" s="46">
        <v>0.29199999999999998</v>
      </c>
      <c r="P32" s="46">
        <v>0.29899999999999999</v>
      </c>
      <c r="Q32" s="46">
        <v>0.307</v>
      </c>
      <c r="R32" s="46">
        <v>0.316</v>
      </c>
      <c r="S32" s="46">
        <v>0.32400000000000001</v>
      </c>
      <c r="T32" s="46">
        <v>0.33300000000000002</v>
      </c>
      <c r="U32" s="46">
        <v>0.34300000000000003</v>
      </c>
      <c r="V32" s="46">
        <v>0.35299999999999998</v>
      </c>
      <c r="W32" s="46">
        <v>0.36299999999999999</v>
      </c>
      <c r="X32" s="46">
        <v>0.374</v>
      </c>
      <c r="Y32" s="46">
        <v>0.38600000000000001</v>
      </c>
      <c r="Z32" s="46">
        <v>0.39800000000000002</v>
      </c>
      <c r="AA32" s="46">
        <v>0.41</v>
      </c>
      <c r="AB32" s="46">
        <v>0.42299999999999999</v>
      </c>
      <c r="AC32" s="46">
        <v>0.437</v>
      </c>
      <c r="AD32" s="46">
        <v>0.45200000000000001</v>
      </c>
      <c r="AE32" s="46">
        <v>0.46700000000000003</v>
      </c>
      <c r="AF32" s="46">
        <v>0.48399999999999999</v>
      </c>
      <c r="AG32" s="46">
        <v>0.501</v>
      </c>
      <c r="AH32" s="46">
        <v>0.52</v>
      </c>
      <c r="AI32" s="46">
        <v>0.53900000000000003</v>
      </c>
      <c r="AJ32" s="46">
        <v>0.56000000000000005</v>
      </c>
      <c r="AK32" s="46">
        <v>0.58199999999999996</v>
      </c>
      <c r="AL32" s="46">
        <v>0.60599999999999998</v>
      </c>
      <c r="AM32" s="46">
        <v>0.63100000000000001</v>
      </c>
      <c r="AN32" s="46">
        <v>0.65800000000000003</v>
      </c>
      <c r="AO32" s="46">
        <v>0.68700000000000006</v>
      </c>
      <c r="AP32" s="46">
        <v>0.71799999999999997</v>
      </c>
      <c r="AQ32" s="46">
        <v>0.752</v>
      </c>
      <c r="AR32" s="46">
        <v>0.78800000000000003</v>
      </c>
      <c r="AS32" s="46">
        <v>0.82799999999999996</v>
      </c>
      <c r="AT32" s="46">
        <v>0.871</v>
      </c>
      <c r="AU32" s="46">
        <v>0.91700000000000004</v>
      </c>
      <c r="AV32" s="46">
        <v>0.96899999999999997</v>
      </c>
    </row>
    <row r="33" spans="1:48" x14ac:dyDescent="0.25">
      <c r="A33" s="44">
        <v>6</v>
      </c>
      <c r="B33" s="46">
        <v>0.214</v>
      </c>
      <c r="C33" s="46">
        <v>0.219</v>
      </c>
      <c r="D33" s="46">
        <v>0.224</v>
      </c>
      <c r="E33" s="46">
        <v>0.22900000000000001</v>
      </c>
      <c r="F33" s="46">
        <v>0.23400000000000001</v>
      </c>
      <c r="G33" s="46">
        <v>0.24</v>
      </c>
      <c r="H33" s="46">
        <v>0.246</v>
      </c>
      <c r="I33" s="46">
        <v>0.252</v>
      </c>
      <c r="J33" s="46">
        <v>0.25800000000000001</v>
      </c>
      <c r="K33" s="46">
        <v>0.26400000000000001</v>
      </c>
      <c r="L33" s="46">
        <v>0.27100000000000002</v>
      </c>
      <c r="M33" s="46">
        <v>0.27800000000000002</v>
      </c>
      <c r="N33" s="46">
        <v>0.28499999999999998</v>
      </c>
      <c r="O33" s="46">
        <v>0.29199999999999998</v>
      </c>
      <c r="P33" s="46">
        <v>0.3</v>
      </c>
      <c r="Q33" s="46">
        <v>0.308</v>
      </c>
      <c r="R33" s="46">
        <v>0.316</v>
      </c>
      <c r="S33" s="46">
        <v>0.32500000000000001</v>
      </c>
      <c r="T33" s="46">
        <v>0.33400000000000002</v>
      </c>
      <c r="U33" s="46">
        <v>0.34399999999999997</v>
      </c>
      <c r="V33" s="46">
        <v>0.35399999999999998</v>
      </c>
      <c r="W33" s="46">
        <v>0.36399999999999999</v>
      </c>
      <c r="X33" s="46">
        <v>0.375</v>
      </c>
      <c r="Y33" s="46">
        <v>0.38700000000000001</v>
      </c>
      <c r="Z33" s="46">
        <v>0.39900000000000002</v>
      </c>
      <c r="AA33" s="46">
        <v>0.41099999999999998</v>
      </c>
      <c r="AB33" s="46">
        <v>0.42399999999999999</v>
      </c>
      <c r="AC33" s="46">
        <v>0.438</v>
      </c>
      <c r="AD33" s="46">
        <v>0.45300000000000001</v>
      </c>
      <c r="AE33" s="46">
        <v>0.46899999999999997</v>
      </c>
      <c r="AF33" s="46">
        <v>0.48499999999999999</v>
      </c>
      <c r="AG33" s="46">
        <v>0.503</v>
      </c>
      <c r="AH33" s="46">
        <v>0.52100000000000002</v>
      </c>
      <c r="AI33" s="46">
        <v>0.54100000000000004</v>
      </c>
      <c r="AJ33" s="46">
        <v>0.56200000000000006</v>
      </c>
      <c r="AK33" s="46">
        <v>0.58399999999999996</v>
      </c>
      <c r="AL33" s="46">
        <v>0.60799999999999998</v>
      </c>
      <c r="AM33" s="46">
        <v>0.63300000000000001</v>
      </c>
      <c r="AN33" s="46">
        <v>0.66</v>
      </c>
      <c r="AO33" s="46">
        <v>0.68899999999999995</v>
      </c>
      <c r="AP33" s="46">
        <v>0.72099999999999997</v>
      </c>
      <c r="AQ33" s="46">
        <v>0.755</v>
      </c>
      <c r="AR33" s="46">
        <v>0.79100000000000004</v>
      </c>
      <c r="AS33" s="46">
        <v>0.83099999999999996</v>
      </c>
      <c r="AT33" s="46">
        <v>0.874</v>
      </c>
      <c r="AU33" s="46">
        <v>0.92200000000000004</v>
      </c>
      <c r="AV33" s="46">
        <v>0.97299999999999998</v>
      </c>
    </row>
    <row r="34" spans="1:48" x14ac:dyDescent="0.25">
      <c r="A34" s="44">
        <v>7</v>
      </c>
      <c r="B34" s="46">
        <v>0.215</v>
      </c>
      <c r="C34" s="46">
        <v>0.219</v>
      </c>
      <c r="D34" s="46">
        <v>0.224</v>
      </c>
      <c r="E34" s="46">
        <v>0.23</v>
      </c>
      <c r="F34" s="46">
        <v>0.23499999999999999</v>
      </c>
      <c r="G34" s="46">
        <v>0.24</v>
      </c>
      <c r="H34" s="46">
        <v>0.246</v>
      </c>
      <c r="I34" s="46">
        <v>0.252</v>
      </c>
      <c r="J34" s="46">
        <v>0.25800000000000001</v>
      </c>
      <c r="K34" s="46">
        <v>0.26500000000000001</v>
      </c>
      <c r="L34" s="46">
        <v>0.27100000000000002</v>
      </c>
      <c r="M34" s="46">
        <v>0.27800000000000002</v>
      </c>
      <c r="N34" s="46">
        <v>0.28499999999999998</v>
      </c>
      <c r="O34" s="46">
        <v>0.29299999999999998</v>
      </c>
      <c r="P34" s="46">
        <v>0.30099999999999999</v>
      </c>
      <c r="Q34" s="46">
        <v>0.309</v>
      </c>
      <c r="R34" s="46">
        <v>0.317</v>
      </c>
      <c r="S34" s="46">
        <v>0.32600000000000001</v>
      </c>
      <c r="T34" s="46">
        <v>0.33500000000000002</v>
      </c>
      <c r="U34" s="46">
        <v>0.34499999999999997</v>
      </c>
      <c r="V34" s="46">
        <v>0.35499999999999998</v>
      </c>
      <c r="W34" s="46">
        <v>0.36499999999999999</v>
      </c>
      <c r="X34" s="46">
        <v>0.376</v>
      </c>
      <c r="Y34" s="46">
        <v>0.38800000000000001</v>
      </c>
      <c r="Z34" s="46">
        <v>0.4</v>
      </c>
      <c r="AA34" s="46">
        <v>0.41199999999999998</v>
      </c>
      <c r="AB34" s="46">
        <v>0.42599999999999999</v>
      </c>
      <c r="AC34" s="46">
        <v>0.44</v>
      </c>
      <c r="AD34" s="46">
        <v>0.45400000000000001</v>
      </c>
      <c r="AE34" s="46">
        <v>0.47</v>
      </c>
      <c r="AF34" s="46">
        <v>0.48699999999999999</v>
      </c>
      <c r="AG34" s="46">
        <v>0.504</v>
      </c>
      <c r="AH34" s="46">
        <v>0.52300000000000002</v>
      </c>
      <c r="AI34" s="46">
        <v>0.54200000000000004</v>
      </c>
      <c r="AJ34" s="46">
        <v>0.56299999999999994</v>
      </c>
      <c r="AK34" s="46">
        <v>0.58599999999999997</v>
      </c>
      <c r="AL34" s="46">
        <v>0.61</v>
      </c>
      <c r="AM34" s="46">
        <v>0.63500000000000001</v>
      </c>
      <c r="AN34" s="46">
        <v>0.66300000000000003</v>
      </c>
      <c r="AO34" s="46">
        <v>0.69199999999999995</v>
      </c>
      <c r="AP34" s="46">
        <v>0.72399999999999998</v>
      </c>
      <c r="AQ34" s="46">
        <v>0.75800000000000001</v>
      </c>
      <c r="AR34" s="46">
        <v>0.79500000000000004</v>
      </c>
      <c r="AS34" s="46">
        <v>0.83499999999999996</v>
      </c>
      <c r="AT34" s="46">
        <v>0.878</v>
      </c>
      <c r="AU34" s="46">
        <v>0.92600000000000005</v>
      </c>
      <c r="AV34" s="46">
        <v>0.97799999999999998</v>
      </c>
    </row>
    <row r="35" spans="1:48" x14ac:dyDescent="0.25">
      <c r="A35" s="44">
        <v>8</v>
      </c>
      <c r="B35" s="46">
        <v>0.215</v>
      </c>
      <c r="C35" s="46">
        <v>0.22</v>
      </c>
      <c r="D35" s="46">
        <v>0.22500000000000001</v>
      </c>
      <c r="E35" s="46">
        <v>0.23</v>
      </c>
      <c r="F35" s="46">
        <v>0.23499999999999999</v>
      </c>
      <c r="G35" s="46">
        <v>0.24099999999999999</v>
      </c>
      <c r="H35" s="46">
        <v>0.247</v>
      </c>
      <c r="I35" s="46">
        <v>0.253</v>
      </c>
      <c r="J35" s="46">
        <v>0.25900000000000001</v>
      </c>
      <c r="K35" s="46">
        <v>0.26500000000000001</v>
      </c>
      <c r="L35" s="46">
        <v>0.27200000000000002</v>
      </c>
      <c r="M35" s="46">
        <v>0.27900000000000003</v>
      </c>
      <c r="N35" s="46">
        <v>0.28599999999999998</v>
      </c>
      <c r="O35" s="46">
        <v>0.29399999999999998</v>
      </c>
      <c r="P35" s="46">
        <v>0.30099999999999999</v>
      </c>
      <c r="Q35" s="46">
        <v>0.309</v>
      </c>
      <c r="R35" s="46">
        <v>0.318</v>
      </c>
      <c r="S35" s="46">
        <v>0.32700000000000001</v>
      </c>
      <c r="T35" s="46">
        <v>0.33600000000000002</v>
      </c>
      <c r="U35" s="46">
        <v>0.34499999999999997</v>
      </c>
      <c r="V35" s="46">
        <v>0.35499999999999998</v>
      </c>
      <c r="W35" s="46">
        <v>0.36599999999999999</v>
      </c>
      <c r="X35" s="46">
        <v>0.377</v>
      </c>
      <c r="Y35" s="46">
        <v>0.38800000000000001</v>
      </c>
      <c r="Z35" s="46">
        <v>0.40100000000000002</v>
      </c>
      <c r="AA35" s="46">
        <v>0.41299999999999998</v>
      </c>
      <c r="AB35" s="46">
        <v>0.42699999999999999</v>
      </c>
      <c r="AC35" s="46">
        <v>0.441</v>
      </c>
      <c r="AD35" s="46">
        <v>0.45600000000000002</v>
      </c>
      <c r="AE35" s="46">
        <v>0.47099999999999997</v>
      </c>
      <c r="AF35" s="46">
        <v>0.48799999999999999</v>
      </c>
      <c r="AG35" s="46">
        <v>0.50600000000000001</v>
      </c>
      <c r="AH35" s="46">
        <v>0.52400000000000002</v>
      </c>
      <c r="AI35" s="46">
        <v>0.54400000000000004</v>
      </c>
      <c r="AJ35" s="46">
        <v>0.56499999999999995</v>
      </c>
      <c r="AK35" s="46">
        <v>0.58799999999999997</v>
      </c>
      <c r="AL35" s="46">
        <v>0.61199999999999999</v>
      </c>
      <c r="AM35" s="46">
        <v>0.63700000000000001</v>
      </c>
      <c r="AN35" s="46">
        <v>0.66500000000000004</v>
      </c>
      <c r="AO35" s="46">
        <v>0.69399999999999995</v>
      </c>
      <c r="AP35" s="46">
        <v>0.72599999999999998</v>
      </c>
      <c r="AQ35" s="46">
        <v>0.76100000000000001</v>
      </c>
      <c r="AR35" s="46">
        <v>0.79800000000000004</v>
      </c>
      <c r="AS35" s="46">
        <v>0.83799999999999997</v>
      </c>
      <c r="AT35" s="46">
        <v>0.88200000000000001</v>
      </c>
      <c r="AU35" s="46">
        <v>0.93</v>
      </c>
      <c r="AV35" s="46">
        <v>0.98199999999999998</v>
      </c>
    </row>
    <row r="36" spans="1:48" x14ac:dyDescent="0.25">
      <c r="A36" s="44">
        <v>9</v>
      </c>
      <c r="B36" s="46">
        <v>0.215</v>
      </c>
      <c r="C36" s="46">
        <v>0.22</v>
      </c>
      <c r="D36" s="46">
        <v>0.22500000000000001</v>
      </c>
      <c r="E36" s="46">
        <v>0.23</v>
      </c>
      <c r="F36" s="46">
        <v>0.23599999999999999</v>
      </c>
      <c r="G36" s="46">
        <v>0.24099999999999999</v>
      </c>
      <c r="H36" s="46">
        <v>0.247</v>
      </c>
      <c r="I36" s="46">
        <v>0.253</v>
      </c>
      <c r="J36" s="46">
        <v>0.25900000000000001</v>
      </c>
      <c r="K36" s="46">
        <v>0.26600000000000001</v>
      </c>
      <c r="L36" s="46">
        <v>0.27300000000000002</v>
      </c>
      <c r="M36" s="46">
        <v>0.27900000000000003</v>
      </c>
      <c r="N36" s="46">
        <v>0.28699999999999998</v>
      </c>
      <c r="O36" s="46">
        <v>0.29399999999999998</v>
      </c>
      <c r="P36" s="46">
        <v>0.30199999999999999</v>
      </c>
      <c r="Q36" s="46">
        <v>0.31</v>
      </c>
      <c r="R36" s="46">
        <v>0.31900000000000001</v>
      </c>
      <c r="S36" s="46">
        <v>0.32700000000000001</v>
      </c>
      <c r="T36" s="46">
        <v>0.33700000000000002</v>
      </c>
      <c r="U36" s="46">
        <v>0.34599999999999997</v>
      </c>
      <c r="V36" s="46">
        <v>0.35599999999999998</v>
      </c>
      <c r="W36" s="46">
        <v>0.36699999999999999</v>
      </c>
      <c r="X36" s="46">
        <v>0.378</v>
      </c>
      <c r="Y36" s="46">
        <v>0.38900000000000001</v>
      </c>
      <c r="Z36" s="46">
        <v>0.40200000000000002</v>
      </c>
      <c r="AA36" s="46">
        <v>0.41399999999999998</v>
      </c>
      <c r="AB36" s="46">
        <v>0.42799999999999999</v>
      </c>
      <c r="AC36" s="46">
        <v>0.442</v>
      </c>
      <c r="AD36" s="46">
        <v>0.45700000000000002</v>
      </c>
      <c r="AE36" s="46">
        <v>0.47299999999999998</v>
      </c>
      <c r="AF36" s="46">
        <v>0.48899999999999999</v>
      </c>
      <c r="AG36" s="46">
        <v>0.50700000000000001</v>
      </c>
      <c r="AH36" s="46">
        <v>0.52600000000000002</v>
      </c>
      <c r="AI36" s="46">
        <v>0.54600000000000004</v>
      </c>
      <c r="AJ36" s="46">
        <v>0.56699999999999995</v>
      </c>
      <c r="AK36" s="46">
        <v>0.59</v>
      </c>
      <c r="AL36" s="46">
        <v>0.61399999999999999</v>
      </c>
      <c r="AM36" s="46">
        <v>0.64</v>
      </c>
      <c r="AN36" s="46">
        <v>0.66700000000000004</v>
      </c>
      <c r="AO36" s="46">
        <v>0.69699999999999995</v>
      </c>
      <c r="AP36" s="46">
        <v>0.72899999999999998</v>
      </c>
      <c r="AQ36" s="46">
        <v>0.76400000000000001</v>
      </c>
      <c r="AR36" s="46">
        <v>0.80100000000000005</v>
      </c>
      <c r="AS36" s="46">
        <v>0.84199999999999997</v>
      </c>
      <c r="AT36" s="46">
        <v>0.88600000000000001</v>
      </c>
      <c r="AU36" s="46">
        <v>0.93400000000000005</v>
      </c>
      <c r="AV36" s="46">
        <v>0.98699999999999999</v>
      </c>
    </row>
    <row r="37" spans="1:48" x14ac:dyDescent="0.25">
      <c r="A37" s="44">
        <v>10</v>
      </c>
      <c r="B37" s="46">
        <v>0.216</v>
      </c>
      <c r="C37" s="46">
        <v>0.221</v>
      </c>
      <c r="D37" s="46">
        <v>0.22600000000000001</v>
      </c>
      <c r="E37" s="46">
        <v>0.23100000000000001</v>
      </c>
      <c r="F37" s="46">
        <v>0.23599999999999999</v>
      </c>
      <c r="G37" s="46">
        <v>0.24199999999999999</v>
      </c>
      <c r="H37" s="46">
        <v>0.248</v>
      </c>
      <c r="I37" s="46">
        <v>0.254</v>
      </c>
      <c r="J37" s="46">
        <v>0.26</v>
      </c>
      <c r="K37" s="46">
        <v>0.26600000000000001</v>
      </c>
      <c r="L37" s="46">
        <v>0.27300000000000002</v>
      </c>
      <c r="M37" s="46">
        <v>0.28000000000000003</v>
      </c>
      <c r="N37" s="46">
        <v>0.28699999999999998</v>
      </c>
      <c r="O37" s="46">
        <v>0.29499999999999998</v>
      </c>
      <c r="P37" s="46">
        <v>0.30299999999999999</v>
      </c>
      <c r="Q37" s="46">
        <v>0.311</v>
      </c>
      <c r="R37" s="46">
        <v>0.31900000000000001</v>
      </c>
      <c r="S37" s="46">
        <v>0.32800000000000001</v>
      </c>
      <c r="T37" s="46">
        <v>0.33700000000000002</v>
      </c>
      <c r="U37" s="46">
        <v>0.34699999999999998</v>
      </c>
      <c r="V37" s="46">
        <v>0.35699999999999998</v>
      </c>
      <c r="W37" s="46">
        <v>0.36799999999999999</v>
      </c>
      <c r="X37" s="46">
        <v>0.379</v>
      </c>
      <c r="Y37" s="46">
        <v>0.39</v>
      </c>
      <c r="Z37" s="46">
        <v>0.40300000000000002</v>
      </c>
      <c r="AA37" s="46">
        <v>0.41499999999999998</v>
      </c>
      <c r="AB37" s="46">
        <v>0.42899999999999999</v>
      </c>
      <c r="AC37" s="46">
        <v>0.443</v>
      </c>
      <c r="AD37" s="46">
        <v>0.45800000000000002</v>
      </c>
      <c r="AE37" s="46">
        <v>0.47399999999999998</v>
      </c>
      <c r="AF37" s="46">
        <v>0.49099999999999999</v>
      </c>
      <c r="AG37" s="46">
        <v>0.50900000000000001</v>
      </c>
      <c r="AH37" s="46">
        <v>0.52700000000000002</v>
      </c>
      <c r="AI37" s="46">
        <v>0.54700000000000004</v>
      </c>
      <c r="AJ37" s="46">
        <v>0.56899999999999995</v>
      </c>
      <c r="AK37" s="46">
        <v>0.59099999999999997</v>
      </c>
      <c r="AL37" s="46">
        <v>0.61599999999999999</v>
      </c>
      <c r="AM37" s="46">
        <v>0.64200000000000002</v>
      </c>
      <c r="AN37" s="46">
        <v>0.67</v>
      </c>
      <c r="AO37" s="46">
        <v>0.7</v>
      </c>
      <c r="AP37" s="46">
        <v>0.73199999999999998</v>
      </c>
      <c r="AQ37" s="46">
        <v>0.76700000000000002</v>
      </c>
      <c r="AR37" s="46">
        <v>0.80400000000000005</v>
      </c>
      <c r="AS37" s="46">
        <v>0.84499999999999997</v>
      </c>
      <c r="AT37" s="46">
        <v>0.88900000000000001</v>
      </c>
      <c r="AU37" s="46">
        <v>0.93799999999999994</v>
      </c>
      <c r="AV37" s="46">
        <v>0.99099999999999999</v>
      </c>
    </row>
    <row r="38" spans="1:48" x14ac:dyDescent="0.25">
      <c r="A38" s="44">
        <v>11</v>
      </c>
      <c r="B38" s="46">
        <v>0.216</v>
      </c>
      <c r="C38" s="46">
        <v>0.221</v>
      </c>
      <c r="D38" s="46">
        <v>0.22600000000000001</v>
      </c>
      <c r="E38" s="46">
        <v>0.23100000000000001</v>
      </c>
      <c r="F38" s="46">
        <v>0.23699999999999999</v>
      </c>
      <c r="G38" s="46">
        <v>0.24199999999999999</v>
      </c>
      <c r="H38" s="46">
        <v>0.248</v>
      </c>
      <c r="I38" s="46">
        <v>0.254</v>
      </c>
      <c r="J38" s="46">
        <v>0.26</v>
      </c>
      <c r="K38" s="46">
        <v>0.26700000000000002</v>
      </c>
      <c r="L38" s="46">
        <v>0.27400000000000002</v>
      </c>
      <c r="M38" s="46">
        <v>0.28100000000000003</v>
      </c>
      <c r="N38" s="46">
        <v>0.28799999999999998</v>
      </c>
      <c r="O38" s="46">
        <v>0.29499999999999998</v>
      </c>
      <c r="P38" s="46">
        <v>0.30299999999999999</v>
      </c>
      <c r="Q38" s="46">
        <v>0.311</v>
      </c>
      <c r="R38" s="46">
        <v>0.32</v>
      </c>
      <c r="S38" s="46">
        <v>0.32900000000000001</v>
      </c>
      <c r="T38" s="46">
        <v>0.33800000000000002</v>
      </c>
      <c r="U38" s="46">
        <v>0.34799999999999998</v>
      </c>
      <c r="V38" s="46">
        <v>0.35799999999999998</v>
      </c>
      <c r="W38" s="46">
        <v>0.36899999999999999</v>
      </c>
      <c r="X38" s="46">
        <v>0.38</v>
      </c>
      <c r="Y38" s="46">
        <v>0.39100000000000001</v>
      </c>
      <c r="Z38" s="46">
        <v>0.40400000000000003</v>
      </c>
      <c r="AA38" s="46">
        <v>0.41699999999999998</v>
      </c>
      <c r="AB38" s="46">
        <v>0.43</v>
      </c>
      <c r="AC38" s="46">
        <v>0.44400000000000001</v>
      </c>
      <c r="AD38" s="46">
        <v>0.45900000000000002</v>
      </c>
      <c r="AE38" s="46">
        <v>0.47499999999999998</v>
      </c>
      <c r="AF38" s="46">
        <v>0.49199999999999999</v>
      </c>
      <c r="AG38" s="46">
        <v>0.51</v>
      </c>
      <c r="AH38" s="46">
        <v>0.52900000000000003</v>
      </c>
      <c r="AI38" s="46">
        <v>0.54900000000000004</v>
      </c>
      <c r="AJ38" s="46">
        <v>0.57099999999999995</v>
      </c>
      <c r="AK38" s="46">
        <v>0.59299999999999997</v>
      </c>
      <c r="AL38" s="46">
        <v>0.61799999999999999</v>
      </c>
      <c r="AM38" s="46">
        <v>0.64400000000000002</v>
      </c>
      <c r="AN38" s="46">
        <v>0.67200000000000004</v>
      </c>
      <c r="AO38" s="46">
        <v>0.70199999999999996</v>
      </c>
      <c r="AP38" s="46">
        <v>0.73399999999999999</v>
      </c>
      <c r="AQ38" s="46">
        <v>0.76900000000000002</v>
      </c>
      <c r="AR38" s="46">
        <v>0.80700000000000005</v>
      </c>
      <c r="AS38" s="46">
        <v>0.84799999999999998</v>
      </c>
      <c r="AT38" s="46">
        <v>0.89300000000000002</v>
      </c>
      <c r="AU38" s="46">
        <v>0.94199999999999995</v>
      </c>
      <c r="AV38" s="46">
        <v>0.996</v>
      </c>
    </row>
  </sheetData>
  <sheetProtection algorithmName="SHA-512" hashValue="b/0horyqnbudqStuK8AXwIH0N5q424AjK1AVnR04P7iq4kfW4j8SkncKOaYvnL5yhWvuSWOcGN+A6Bwiora1fA==" saltValue="et30um5N1TQPttZpPMEKWw==" spinCount="100000" sheet="1" objects="1" scenarios="1"/>
  <conditionalFormatting sqref="A6:A21">
    <cfRule type="expression" dxfId="135" priority="1" stopIfTrue="1">
      <formula>MOD(ROW(),2)=0</formula>
    </cfRule>
    <cfRule type="expression" dxfId="134" priority="2" stopIfTrue="1">
      <formula>MOD(ROW(),2)&lt;&gt;0</formula>
    </cfRule>
  </conditionalFormatting>
  <conditionalFormatting sqref="B6:M21">
    <cfRule type="expression" dxfId="133" priority="3" stopIfTrue="1">
      <formula>MOD(ROW(),2)=0</formula>
    </cfRule>
    <cfRule type="expression" dxfId="132" priority="4" stopIfTrue="1">
      <formula>MOD(ROW(),2)&lt;&gt;0</formula>
    </cfRule>
  </conditionalFormatting>
  <conditionalFormatting sqref="A26:A38">
    <cfRule type="expression" dxfId="131" priority="5" stopIfTrue="1">
      <formula>MOD(ROW(),2)=0</formula>
    </cfRule>
    <cfRule type="expression" dxfId="130" priority="6" stopIfTrue="1">
      <formula>MOD(ROW(),2)&lt;&gt;0</formula>
    </cfRule>
  </conditionalFormatting>
  <conditionalFormatting sqref="B26:AV38">
    <cfRule type="expression" dxfId="129" priority="7" stopIfTrue="1">
      <formula>MOD(ROW(),2)=0</formula>
    </cfRule>
    <cfRule type="expression" dxfId="128" priority="8"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94EAF-A6C3-4F2F-9DB5-1B3B3067AEE0}">
  <sheetPr codeName="Sheet10"/>
  <dimension ref="A1:C73"/>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CETV - x-203</v>
      </c>
    </row>
    <row r="6" spans="1:3" x14ac:dyDescent="0.25">
      <c r="A6" s="41" t="s">
        <v>382</v>
      </c>
      <c r="B6" s="48" t="s">
        <v>383</v>
      </c>
      <c r="C6" s="48"/>
    </row>
    <row r="7" spans="1:3" ht="25" x14ac:dyDescent="0.25">
      <c r="A7" s="41" t="s">
        <v>384</v>
      </c>
      <c r="B7" s="48" t="s">
        <v>31</v>
      </c>
      <c r="C7" s="48"/>
    </row>
    <row r="8" spans="1:3" x14ac:dyDescent="0.25">
      <c r="A8" s="41" t="s">
        <v>125</v>
      </c>
      <c r="B8" s="48">
        <v>2007</v>
      </c>
      <c r="C8" s="48"/>
    </row>
    <row r="9" spans="1:3" x14ac:dyDescent="0.25">
      <c r="A9" s="41" t="s">
        <v>126</v>
      </c>
      <c r="B9" s="48" t="s">
        <v>137</v>
      </c>
      <c r="C9" s="48"/>
    </row>
    <row r="10" spans="1:3" ht="25" x14ac:dyDescent="0.25">
      <c r="A10" s="41" t="s">
        <v>6</v>
      </c>
      <c r="B10" s="48" t="s">
        <v>148</v>
      </c>
      <c r="C10" s="48"/>
    </row>
    <row r="11" spans="1:3" x14ac:dyDescent="0.25">
      <c r="A11" s="41" t="s">
        <v>127</v>
      </c>
      <c r="B11" s="48" t="s">
        <v>139</v>
      </c>
      <c r="C11" s="48"/>
    </row>
    <row r="12" spans="1:3" x14ac:dyDescent="0.25">
      <c r="A12" s="41" t="s">
        <v>128</v>
      </c>
      <c r="B12" s="48" t="s">
        <v>140</v>
      </c>
      <c r="C12" s="48"/>
    </row>
    <row r="13" spans="1:3" x14ac:dyDescent="0.25">
      <c r="A13" s="41" t="s">
        <v>385</v>
      </c>
      <c r="B13" s="48" t="s">
        <v>141</v>
      </c>
      <c r="C13" s="48"/>
    </row>
    <row r="14" spans="1:3" x14ac:dyDescent="0.25">
      <c r="A14" s="41" t="s">
        <v>130</v>
      </c>
      <c r="B14" s="48">
        <v>203</v>
      </c>
      <c r="C14" s="48"/>
    </row>
    <row r="15" spans="1:3" x14ac:dyDescent="0.25">
      <c r="A15" s="41" t="s">
        <v>386</v>
      </c>
      <c r="B15" s="48" t="s">
        <v>149</v>
      </c>
      <c r="C15" s="48"/>
    </row>
    <row r="16" spans="1:3" x14ac:dyDescent="0.25">
      <c r="A16" s="41" t="s">
        <v>132</v>
      </c>
      <c r="B16" s="48" t="s">
        <v>143</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390</v>
      </c>
      <c r="C26" s="58" t="s">
        <v>391</v>
      </c>
    </row>
    <row r="27" spans="1:3" x14ac:dyDescent="0.25">
      <c r="A27" s="44">
        <v>18</v>
      </c>
      <c r="B27" s="45">
        <v>7.2</v>
      </c>
      <c r="C27" s="45">
        <v>2.15</v>
      </c>
    </row>
    <row r="28" spans="1:3" x14ac:dyDescent="0.25">
      <c r="A28" s="44">
        <v>19</v>
      </c>
      <c r="B28" s="45">
        <v>7.33</v>
      </c>
      <c r="C28" s="45">
        <v>2.25</v>
      </c>
    </row>
    <row r="29" spans="1:3" x14ac:dyDescent="0.25">
      <c r="A29" s="44">
        <v>20</v>
      </c>
      <c r="B29" s="45">
        <v>7.46</v>
      </c>
      <c r="C29" s="45">
        <v>2.29</v>
      </c>
    </row>
    <row r="30" spans="1:3" x14ac:dyDescent="0.25">
      <c r="A30" s="44">
        <v>21</v>
      </c>
      <c r="B30" s="45">
        <v>7.59</v>
      </c>
      <c r="C30" s="45">
        <v>2.33</v>
      </c>
    </row>
    <row r="31" spans="1:3" x14ac:dyDescent="0.25">
      <c r="A31" s="44">
        <v>22</v>
      </c>
      <c r="B31" s="45">
        <v>7.72</v>
      </c>
      <c r="C31" s="45">
        <v>2.37</v>
      </c>
    </row>
    <row r="32" spans="1:3" x14ac:dyDescent="0.25">
      <c r="A32" s="44">
        <v>23</v>
      </c>
      <c r="B32" s="45">
        <v>7.85</v>
      </c>
      <c r="C32" s="45">
        <v>2.42</v>
      </c>
    </row>
    <row r="33" spans="1:3" x14ac:dyDescent="0.25">
      <c r="A33" s="44">
        <v>24</v>
      </c>
      <c r="B33" s="45">
        <v>7.99</v>
      </c>
      <c r="C33" s="45">
        <v>2.46</v>
      </c>
    </row>
    <row r="34" spans="1:3" x14ac:dyDescent="0.25">
      <c r="A34" s="44">
        <v>25</v>
      </c>
      <c r="B34" s="45">
        <v>8.1300000000000008</v>
      </c>
      <c r="C34" s="45">
        <v>2.5</v>
      </c>
    </row>
    <row r="35" spans="1:3" x14ac:dyDescent="0.25">
      <c r="A35" s="44">
        <v>26</v>
      </c>
      <c r="B35" s="45">
        <v>8.27</v>
      </c>
      <c r="C35" s="45">
        <v>2.5499999999999998</v>
      </c>
    </row>
    <row r="36" spans="1:3" x14ac:dyDescent="0.25">
      <c r="A36" s="44">
        <v>27</v>
      </c>
      <c r="B36" s="45">
        <v>8.42</v>
      </c>
      <c r="C36" s="45">
        <v>2.59</v>
      </c>
    </row>
    <row r="37" spans="1:3" x14ac:dyDescent="0.25">
      <c r="A37" s="44">
        <v>28</v>
      </c>
      <c r="B37" s="45">
        <v>8.56</v>
      </c>
      <c r="C37" s="45">
        <v>2.63</v>
      </c>
    </row>
    <row r="38" spans="1:3" x14ac:dyDescent="0.25">
      <c r="A38" s="44">
        <v>29</v>
      </c>
      <c r="B38" s="45">
        <v>8.7100000000000009</v>
      </c>
      <c r="C38" s="45">
        <v>2.68</v>
      </c>
    </row>
    <row r="39" spans="1:3" x14ac:dyDescent="0.25">
      <c r="A39" s="44">
        <v>30</v>
      </c>
      <c r="B39" s="45">
        <v>8.8699999999999992</v>
      </c>
      <c r="C39" s="45">
        <v>2.73</v>
      </c>
    </row>
    <row r="40" spans="1:3" x14ac:dyDescent="0.25">
      <c r="A40" s="44">
        <v>31</v>
      </c>
      <c r="B40" s="45">
        <v>9.02</v>
      </c>
      <c r="C40" s="45">
        <v>2.78</v>
      </c>
    </row>
    <row r="41" spans="1:3" x14ac:dyDescent="0.25">
      <c r="A41" s="44">
        <v>32</v>
      </c>
      <c r="B41" s="45">
        <v>9.18</v>
      </c>
      <c r="C41" s="45">
        <v>2.82</v>
      </c>
    </row>
    <row r="42" spans="1:3" x14ac:dyDescent="0.25">
      <c r="A42" s="44">
        <v>33</v>
      </c>
      <c r="B42" s="45">
        <v>9.34</v>
      </c>
      <c r="C42" s="45">
        <v>2.87</v>
      </c>
    </row>
    <row r="43" spans="1:3" x14ac:dyDescent="0.25">
      <c r="A43" s="44">
        <v>34</v>
      </c>
      <c r="B43" s="45">
        <v>9.5</v>
      </c>
      <c r="C43" s="45">
        <v>2.92</v>
      </c>
    </row>
    <row r="44" spans="1:3" x14ac:dyDescent="0.25">
      <c r="A44" s="44">
        <v>35</v>
      </c>
      <c r="B44" s="45">
        <v>9.67</v>
      </c>
      <c r="C44" s="45">
        <v>2.97</v>
      </c>
    </row>
    <row r="45" spans="1:3" x14ac:dyDescent="0.25">
      <c r="A45" s="44">
        <v>36</v>
      </c>
      <c r="B45" s="45">
        <v>9.84</v>
      </c>
      <c r="C45" s="45">
        <v>3.03</v>
      </c>
    </row>
    <row r="46" spans="1:3" x14ac:dyDescent="0.25">
      <c r="A46" s="44">
        <v>37</v>
      </c>
      <c r="B46" s="45">
        <v>10.01</v>
      </c>
      <c r="C46" s="45">
        <v>3.08</v>
      </c>
    </row>
    <row r="47" spans="1:3" x14ac:dyDescent="0.25">
      <c r="A47" s="44">
        <v>38</v>
      </c>
      <c r="B47" s="45">
        <v>10.19</v>
      </c>
      <c r="C47" s="45">
        <v>3.13</v>
      </c>
    </row>
    <row r="48" spans="1:3" x14ac:dyDescent="0.25">
      <c r="A48" s="44">
        <v>39</v>
      </c>
      <c r="B48" s="45">
        <v>10.36</v>
      </c>
      <c r="C48" s="45">
        <v>3.18</v>
      </c>
    </row>
    <row r="49" spans="1:3" x14ac:dyDescent="0.25">
      <c r="A49" s="44">
        <v>40</v>
      </c>
      <c r="B49" s="45">
        <v>10.55</v>
      </c>
      <c r="C49" s="45">
        <v>3.23</v>
      </c>
    </row>
    <row r="50" spans="1:3" x14ac:dyDescent="0.25">
      <c r="A50" s="44">
        <v>41</v>
      </c>
      <c r="B50" s="45">
        <v>10.74</v>
      </c>
      <c r="C50" s="45">
        <v>3.28</v>
      </c>
    </row>
    <row r="51" spans="1:3" x14ac:dyDescent="0.25">
      <c r="A51" s="44">
        <v>42</v>
      </c>
      <c r="B51" s="45">
        <v>10.93</v>
      </c>
      <c r="C51" s="45">
        <v>3.34</v>
      </c>
    </row>
    <row r="52" spans="1:3" x14ac:dyDescent="0.25">
      <c r="A52" s="44">
        <v>43</v>
      </c>
      <c r="B52" s="45">
        <v>11.12</v>
      </c>
      <c r="C52" s="45">
        <v>3.39</v>
      </c>
    </row>
    <row r="53" spans="1:3" x14ac:dyDescent="0.25">
      <c r="A53" s="44">
        <v>44</v>
      </c>
      <c r="B53" s="45">
        <v>11.32</v>
      </c>
      <c r="C53" s="45">
        <v>3.44</v>
      </c>
    </row>
    <row r="54" spans="1:3" x14ac:dyDescent="0.25">
      <c r="A54" s="44">
        <v>45</v>
      </c>
      <c r="B54" s="45">
        <v>11.52</v>
      </c>
      <c r="C54" s="45">
        <v>3.49</v>
      </c>
    </row>
    <row r="55" spans="1:3" x14ac:dyDescent="0.25">
      <c r="A55" s="44">
        <v>46</v>
      </c>
      <c r="B55" s="45">
        <v>11.73</v>
      </c>
      <c r="C55" s="45">
        <v>3.54</v>
      </c>
    </row>
    <row r="56" spans="1:3" x14ac:dyDescent="0.25">
      <c r="A56" s="44">
        <v>47</v>
      </c>
      <c r="B56" s="45">
        <v>11.95</v>
      </c>
      <c r="C56" s="45">
        <v>3.58</v>
      </c>
    </row>
    <row r="57" spans="1:3" x14ac:dyDescent="0.25">
      <c r="A57" s="44">
        <v>48</v>
      </c>
      <c r="B57" s="45">
        <v>12.17</v>
      </c>
      <c r="C57" s="45">
        <v>3.63</v>
      </c>
    </row>
    <row r="58" spans="1:3" x14ac:dyDescent="0.25">
      <c r="A58" s="44">
        <v>49</v>
      </c>
      <c r="B58" s="45">
        <v>12.4</v>
      </c>
      <c r="C58" s="45">
        <v>3.67</v>
      </c>
    </row>
    <row r="59" spans="1:3" x14ac:dyDescent="0.25">
      <c r="A59" s="44">
        <v>50</v>
      </c>
      <c r="B59" s="45">
        <v>12.63</v>
      </c>
      <c r="C59" s="45">
        <v>3.71</v>
      </c>
    </row>
    <row r="60" spans="1:3" x14ac:dyDescent="0.25">
      <c r="A60" s="44">
        <v>51</v>
      </c>
      <c r="B60" s="45">
        <v>12.87</v>
      </c>
      <c r="C60" s="45">
        <v>3.76</v>
      </c>
    </row>
    <row r="61" spans="1:3" x14ac:dyDescent="0.25">
      <c r="A61" s="44">
        <v>52</v>
      </c>
      <c r="B61" s="45">
        <v>13.11</v>
      </c>
      <c r="C61" s="45">
        <v>3.8</v>
      </c>
    </row>
    <row r="62" spans="1:3" x14ac:dyDescent="0.25">
      <c r="A62" s="44">
        <v>53</v>
      </c>
      <c r="B62" s="45">
        <v>13.37</v>
      </c>
      <c r="C62" s="45">
        <v>3.83</v>
      </c>
    </row>
    <row r="63" spans="1:3" x14ac:dyDescent="0.25">
      <c r="A63" s="44">
        <v>54</v>
      </c>
      <c r="B63" s="45">
        <v>13.63</v>
      </c>
      <c r="C63" s="45">
        <v>3.87</v>
      </c>
    </row>
    <row r="64" spans="1:3" x14ac:dyDescent="0.25">
      <c r="A64" s="44">
        <v>55</v>
      </c>
      <c r="B64" s="45">
        <v>13.91</v>
      </c>
      <c r="C64" s="45">
        <v>3.89</v>
      </c>
    </row>
    <row r="65" spans="1:3" x14ac:dyDescent="0.25">
      <c r="A65" s="44">
        <v>56</v>
      </c>
      <c r="B65" s="45">
        <v>14.19</v>
      </c>
      <c r="C65" s="45">
        <v>3.92</v>
      </c>
    </row>
    <row r="66" spans="1:3" x14ac:dyDescent="0.25">
      <c r="A66" s="44">
        <v>57</v>
      </c>
      <c r="B66" s="45">
        <v>14.49</v>
      </c>
      <c r="C66" s="45">
        <v>3.94</v>
      </c>
    </row>
    <row r="67" spans="1:3" x14ac:dyDescent="0.25">
      <c r="A67" s="44">
        <v>58</v>
      </c>
      <c r="B67" s="45">
        <v>14.8</v>
      </c>
      <c r="C67" s="45">
        <v>3.95</v>
      </c>
    </row>
    <row r="68" spans="1:3" x14ac:dyDescent="0.25">
      <c r="A68" s="44">
        <v>59</v>
      </c>
      <c r="B68" s="45">
        <v>15.12</v>
      </c>
      <c r="C68" s="45">
        <v>3.97</v>
      </c>
    </row>
    <row r="69" spans="1:3" x14ac:dyDescent="0.25">
      <c r="A69" s="44">
        <v>60</v>
      </c>
      <c r="B69" s="45">
        <v>15.46</v>
      </c>
      <c r="C69" s="45">
        <v>3.98</v>
      </c>
    </row>
    <row r="70" spans="1:3" x14ac:dyDescent="0.25">
      <c r="A70" s="44">
        <v>61</v>
      </c>
      <c r="B70" s="45">
        <v>15.81</v>
      </c>
      <c r="C70" s="45">
        <v>3.98</v>
      </c>
    </row>
    <row r="71" spans="1:3" x14ac:dyDescent="0.25">
      <c r="A71" s="44">
        <v>62</v>
      </c>
      <c r="B71" s="45">
        <v>16.18</v>
      </c>
      <c r="C71" s="45">
        <v>3.99</v>
      </c>
    </row>
    <row r="72" spans="1:3" x14ac:dyDescent="0.25">
      <c r="A72" s="44">
        <v>63</v>
      </c>
      <c r="B72" s="45">
        <v>16.57</v>
      </c>
      <c r="C72" s="45">
        <v>3.98</v>
      </c>
    </row>
    <row r="73" spans="1:3" x14ac:dyDescent="0.25">
      <c r="A73" s="44">
        <v>64</v>
      </c>
      <c r="B73" s="45">
        <v>16.98</v>
      </c>
      <c r="C73" s="45">
        <v>3.98</v>
      </c>
    </row>
  </sheetData>
  <sheetProtection algorithmName="SHA-512" hashValue="YV7qK5I176B/8oVa8v7qGGcQOSJRekvTvpfx3avbasewZJGmxovo1VCMiRrGHIhgiSosTbDuprDSiRbeOVj9RQ==" saltValue="HfLTvzc/HqjfKouKxbQIwg==" spinCount="100000" sheet="1" objects="1" scenarios="1"/>
  <conditionalFormatting sqref="A6:A21">
    <cfRule type="expression" dxfId="859" priority="9" stopIfTrue="1">
      <formula>MOD(ROW(),2)=0</formula>
    </cfRule>
    <cfRule type="expression" dxfId="858" priority="10" stopIfTrue="1">
      <formula>MOD(ROW(),2)&lt;&gt;0</formula>
    </cfRule>
  </conditionalFormatting>
  <conditionalFormatting sqref="B6:C21">
    <cfRule type="expression" dxfId="857" priority="11" stopIfTrue="1">
      <formula>MOD(ROW(),2)=0</formula>
    </cfRule>
    <cfRule type="expression" dxfId="856" priority="12" stopIfTrue="1">
      <formula>MOD(ROW(),2)&lt;&gt;0</formula>
    </cfRule>
  </conditionalFormatting>
  <conditionalFormatting sqref="A26:A73">
    <cfRule type="expression" dxfId="855" priority="13" stopIfTrue="1">
      <formula>MOD(ROW(),2)=0</formula>
    </cfRule>
    <cfRule type="expression" dxfId="854" priority="14" stopIfTrue="1">
      <formula>MOD(ROW(),2)&lt;&gt;0</formula>
    </cfRule>
  </conditionalFormatting>
  <conditionalFormatting sqref="B26:C73">
    <cfRule type="expression" dxfId="853" priority="15" stopIfTrue="1">
      <formula>MOD(ROW(),2)=0</formula>
    </cfRule>
    <cfRule type="expression" dxfId="852" priority="16" stopIfTrue="1">
      <formula>MOD(ROW(),2)&lt;&gt;0</formula>
    </cfRule>
  </conditionalFormatting>
  <pageMargins left="0.7" right="0.7" top="0.75" bottom="0.75" header="0.3" footer="0.3"/>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3A159-9D05-46D0-8FAE-59EDD27043EE}">
  <sheetPr codeName="Sheet82"/>
  <dimension ref="A1:AQ38"/>
  <sheetViews>
    <sheetView showGridLines="0" workbookViewId="0">
      <selection activeCell="A6" sqref="A6"/>
    </sheetView>
  </sheetViews>
  <sheetFormatPr defaultRowHeight="12.5" x14ac:dyDescent="0.25"/>
  <cols>
    <col min="1" max="1" width="31.7265625" customWidth="1"/>
    <col min="2" max="43" width="22.7265625" customWidth="1"/>
  </cols>
  <sheetData>
    <row r="1" spans="1:13" s="1" customFormat="1" ht="20" x14ac:dyDescent="0.4">
      <c r="A1" s="2" t="s">
        <v>0</v>
      </c>
    </row>
    <row r="2" spans="1:13" s="1" customFormat="1" ht="15.5" x14ac:dyDescent="0.35">
      <c r="A2" s="30" t="s">
        <v>1</v>
      </c>
      <c r="B2" s="3" t="str">
        <f>wb_title</f>
        <v>Fire_W - Consolidated Factor Spreadsheet</v>
      </c>
    </row>
    <row r="3" spans="1:13" s="1" customFormat="1" ht="15.5" x14ac:dyDescent="0.35">
      <c r="A3" s="30" t="s">
        <v>2</v>
      </c>
      <c r="B3" s="3" t="str">
        <f>TABLE_FACTOR_TYPE_1 &amp; " - x-" &amp; TABLE_SERIES_NUMBER_1</f>
        <v>Scheme pays AA - x-619</v>
      </c>
    </row>
    <row r="6" spans="1:13" x14ac:dyDescent="0.25">
      <c r="A6" s="41" t="s">
        <v>382</v>
      </c>
      <c r="B6" s="48" t="s">
        <v>383</v>
      </c>
      <c r="C6" s="48"/>
      <c r="D6" s="48"/>
      <c r="E6" s="48"/>
      <c r="F6" s="48"/>
      <c r="G6" s="48"/>
      <c r="H6" s="48"/>
      <c r="I6" s="48"/>
      <c r="J6" s="48"/>
      <c r="K6" s="48"/>
      <c r="L6" s="48"/>
      <c r="M6" s="48"/>
    </row>
    <row r="7" spans="1:13" x14ac:dyDescent="0.25">
      <c r="A7" s="41" t="s">
        <v>384</v>
      </c>
      <c r="B7" s="48" t="s">
        <v>32</v>
      </c>
      <c r="C7" s="48"/>
      <c r="D7" s="48"/>
      <c r="E7" s="48"/>
      <c r="F7" s="48"/>
      <c r="G7" s="48"/>
      <c r="H7" s="48"/>
      <c r="I7" s="48"/>
      <c r="J7" s="48"/>
      <c r="K7" s="48"/>
      <c r="L7" s="48"/>
      <c r="M7" s="48"/>
    </row>
    <row r="8" spans="1:13" x14ac:dyDescent="0.25">
      <c r="A8" s="41" t="s">
        <v>125</v>
      </c>
      <c r="B8" s="48">
        <v>2007</v>
      </c>
      <c r="C8" s="48"/>
      <c r="D8" s="48"/>
      <c r="E8" s="48"/>
      <c r="F8" s="48"/>
      <c r="G8" s="48"/>
      <c r="H8" s="48"/>
      <c r="I8" s="48"/>
      <c r="J8" s="48"/>
      <c r="K8" s="48"/>
      <c r="L8" s="48"/>
      <c r="M8" s="48"/>
    </row>
    <row r="9" spans="1:13" x14ac:dyDescent="0.25">
      <c r="A9" s="41" t="s">
        <v>126</v>
      </c>
      <c r="B9" s="48" t="s">
        <v>299</v>
      </c>
      <c r="C9" s="48"/>
      <c r="D9" s="48"/>
      <c r="E9" s="48"/>
      <c r="F9" s="48"/>
      <c r="G9" s="48"/>
      <c r="H9" s="48"/>
      <c r="I9" s="48"/>
      <c r="J9" s="48"/>
      <c r="K9" s="48"/>
      <c r="L9" s="48"/>
      <c r="M9" s="48"/>
    </row>
    <row r="10" spans="1:13" x14ac:dyDescent="0.25">
      <c r="A10" s="41" t="s">
        <v>6</v>
      </c>
      <c r="B10" s="48" t="s">
        <v>342</v>
      </c>
      <c r="C10" s="48"/>
      <c r="D10" s="48"/>
      <c r="E10" s="48"/>
      <c r="F10" s="48"/>
      <c r="G10" s="48"/>
      <c r="H10" s="48"/>
      <c r="I10" s="48"/>
      <c r="J10" s="48"/>
      <c r="K10" s="48"/>
      <c r="L10" s="48"/>
      <c r="M10" s="48"/>
    </row>
    <row r="11" spans="1:13" x14ac:dyDescent="0.25">
      <c r="A11" s="41" t="s">
        <v>127</v>
      </c>
      <c r="B11" s="48" t="s">
        <v>222</v>
      </c>
      <c r="C11" s="48"/>
      <c r="D11" s="48"/>
      <c r="E11" s="48"/>
      <c r="F11" s="48"/>
      <c r="G11" s="48"/>
      <c r="H11" s="48"/>
      <c r="I11" s="48"/>
      <c r="J11" s="48"/>
      <c r="K11" s="48"/>
      <c r="L11" s="48"/>
      <c r="M11" s="48"/>
    </row>
    <row r="12" spans="1:13" x14ac:dyDescent="0.25">
      <c r="A12" s="41" t="s">
        <v>128</v>
      </c>
      <c r="B12" s="48" t="s">
        <v>330</v>
      </c>
      <c r="C12" s="48"/>
      <c r="D12" s="48"/>
      <c r="E12" s="48"/>
      <c r="F12" s="48"/>
      <c r="G12" s="48"/>
      <c r="H12" s="48"/>
      <c r="I12" s="48"/>
      <c r="J12" s="48"/>
      <c r="K12" s="48"/>
      <c r="L12" s="48"/>
      <c r="M12" s="48"/>
    </row>
    <row r="13" spans="1:13" x14ac:dyDescent="0.25">
      <c r="A13" s="41" t="s">
        <v>385</v>
      </c>
      <c r="B13" s="48">
        <v>1</v>
      </c>
      <c r="C13" s="48"/>
      <c r="D13" s="48"/>
      <c r="E13" s="48"/>
      <c r="F13" s="48"/>
      <c r="G13" s="48"/>
      <c r="H13" s="48"/>
      <c r="I13" s="48"/>
      <c r="J13" s="48"/>
      <c r="K13" s="48"/>
      <c r="L13" s="48"/>
      <c r="M13" s="48"/>
    </row>
    <row r="14" spans="1:13" x14ac:dyDescent="0.25">
      <c r="A14" s="41" t="s">
        <v>130</v>
      </c>
      <c r="B14" s="48">
        <v>619</v>
      </c>
      <c r="C14" s="48"/>
      <c r="D14" s="48"/>
      <c r="E14" s="48"/>
      <c r="F14" s="48"/>
      <c r="G14" s="48"/>
      <c r="H14" s="48"/>
      <c r="I14" s="48"/>
      <c r="J14" s="48"/>
      <c r="K14" s="48"/>
      <c r="L14" s="48"/>
      <c r="M14" s="48"/>
    </row>
    <row r="15" spans="1:13" x14ac:dyDescent="0.25">
      <c r="A15" s="41" t="s">
        <v>386</v>
      </c>
      <c r="B15" s="48" t="s">
        <v>343</v>
      </c>
      <c r="C15" s="48"/>
      <c r="D15" s="48"/>
      <c r="E15" s="48"/>
      <c r="F15" s="48"/>
      <c r="G15" s="48"/>
      <c r="H15" s="48"/>
      <c r="I15" s="48"/>
      <c r="J15" s="48"/>
      <c r="K15" s="48"/>
      <c r="L15" s="48"/>
      <c r="M15" s="48"/>
    </row>
    <row r="16" spans="1:13" x14ac:dyDescent="0.25">
      <c r="A16" s="41" t="s">
        <v>132</v>
      </c>
      <c r="B16" s="48" t="s">
        <v>344</v>
      </c>
      <c r="C16" s="48"/>
      <c r="D16" s="48"/>
      <c r="E16" s="48"/>
      <c r="F16" s="48"/>
      <c r="G16" s="48"/>
      <c r="H16" s="48"/>
      <c r="I16" s="48"/>
      <c r="J16" s="48"/>
      <c r="K16" s="48"/>
      <c r="L16" s="48"/>
      <c r="M16" s="48"/>
    </row>
    <row r="17" spans="1:43" x14ac:dyDescent="0.25">
      <c r="A17" s="42" t="s">
        <v>387</v>
      </c>
      <c r="B17" s="48"/>
      <c r="C17" s="48"/>
      <c r="D17" s="48"/>
      <c r="E17" s="48"/>
      <c r="F17" s="48"/>
      <c r="G17" s="48"/>
      <c r="H17" s="48"/>
      <c r="I17" s="48"/>
      <c r="J17" s="48"/>
      <c r="K17" s="48"/>
      <c r="L17" s="48"/>
      <c r="M17" s="48"/>
    </row>
    <row r="18" spans="1:43" x14ac:dyDescent="0.25">
      <c r="A18" s="41" t="s">
        <v>133</v>
      </c>
      <c r="B18" s="49">
        <v>45135</v>
      </c>
      <c r="C18" s="49"/>
      <c r="D18" s="49"/>
      <c r="E18" s="49"/>
      <c r="F18" s="49"/>
      <c r="G18" s="49"/>
      <c r="H18" s="49"/>
      <c r="I18" s="49"/>
      <c r="J18" s="49"/>
      <c r="K18" s="49"/>
      <c r="L18" s="49"/>
      <c r="M18" s="49"/>
    </row>
    <row r="19" spans="1:43" x14ac:dyDescent="0.25">
      <c r="A19" s="41" t="s">
        <v>134</v>
      </c>
      <c r="B19" s="49">
        <v>45135</v>
      </c>
      <c r="C19" s="49"/>
      <c r="D19" s="49"/>
      <c r="E19" s="49"/>
      <c r="F19" s="49"/>
      <c r="G19" s="49"/>
      <c r="H19" s="49"/>
      <c r="I19" s="49"/>
      <c r="J19" s="49"/>
      <c r="K19" s="49"/>
      <c r="L19" s="49"/>
      <c r="M19" s="49"/>
    </row>
    <row r="20" spans="1:43" x14ac:dyDescent="0.25">
      <c r="A20" s="41" t="s">
        <v>135</v>
      </c>
      <c r="B20" s="48" t="s">
        <v>144</v>
      </c>
      <c r="C20" s="48"/>
      <c r="D20" s="48"/>
      <c r="E20" s="48"/>
      <c r="F20" s="48"/>
      <c r="G20" s="48"/>
      <c r="H20" s="48"/>
      <c r="I20" s="48"/>
      <c r="J20" s="48"/>
      <c r="K20" s="48"/>
      <c r="L20" s="48"/>
      <c r="M20" s="48"/>
    </row>
    <row r="21" spans="1:43" x14ac:dyDescent="0.25">
      <c r="A21" s="41" t="s">
        <v>388</v>
      </c>
      <c r="B21" s="48" t="s">
        <v>65</v>
      </c>
      <c r="C21" s="48"/>
      <c r="D21" s="48"/>
      <c r="E21" s="48"/>
      <c r="F21" s="48"/>
      <c r="G21" s="48"/>
      <c r="H21" s="48"/>
      <c r="I21" s="48"/>
      <c r="J21" s="48"/>
      <c r="K21" s="48"/>
      <c r="L21" s="48"/>
      <c r="M21" s="48"/>
    </row>
    <row r="23" spans="1:43" x14ac:dyDescent="0.25">
      <c r="A23" s="23" t="str">
        <f>HYPERLINK("#'Factor List'!A1", "Back to Factor List")</f>
        <v>Back to Factor List</v>
      </c>
      <c r="B23" s="23" t="str">
        <f>HYPERLINK("#'Assumptions'!A1", "Assumptions")</f>
        <v>Assumptions</v>
      </c>
    </row>
    <row r="26" spans="1:43" s="59" customFormat="1" ht="13" x14ac:dyDescent="0.25">
      <c r="A26" s="58" t="s">
        <v>412</v>
      </c>
      <c r="B26" s="58">
        <v>18</v>
      </c>
      <c r="C26" s="58">
        <v>19</v>
      </c>
      <c r="D26" s="58">
        <v>20</v>
      </c>
      <c r="E26" s="58">
        <v>21</v>
      </c>
      <c r="F26" s="58">
        <v>22</v>
      </c>
      <c r="G26" s="58">
        <v>23</v>
      </c>
      <c r="H26" s="58">
        <v>24</v>
      </c>
      <c r="I26" s="58">
        <v>25</v>
      </c>
      <c r="J26" s="58">
        <v>26</v>
      </c>
      <c r="K26" s="58">
        <v>27</v>
      </c>
      <c r="L26" s="58">
        <v>28</v>
      </c>
      <c r="M26" s="58">
        <v>29</v>
      </c>
      <c r="N26" s="58">
        <v>30</v>
      </c>
      <c r="O26" s="58">
        <v>31</v>
      </c>
      <c r="P26" s="58">
        <v>32</v>
      </c>
      <c r="Q26" s="58">
        <v>33</v>
      </c>
      <c r="R26" s="58">
        <v>34</v>
      </c>
      <c r="S26" s="58">
        <v>35</v>
      </c>
      <c r="T26" s="58">
        <v>36</v>
      </c>
      <c r="U26" s="58">
        <v>37</v>
      </c>
      <c r="V26" s="58">
        <v>38</v>
      </c>
      <c r="W26" s="58">
        <v>39</v>
      </c>
      <c r="X26" s="58">
        <v>40</v>
      </c>
      <c r="Y26" s="58">
        <v>41</v>
      </c>
      <c r="Z26" s="58">
        <v>42</v>
      </c>
      <c r="AA26" s="58">
        <v>43</v>
      </c>
      <c r="AB26" s="58">
        <v>44</v>
      </c>
      <c r="AC26" s="58">
        <v>45</v>
      </c>
      <c r="AD26" s="58">
        <v>46</v>
      </c>
      <c r="AE26" s="58">
        <v>47</v>
      </c>
      <c r="AF26" s="58">
        <v>48</v>
      </c>
      <c r="AG26" s="58">
        <v>49</v>
      </c>
      <c r="AH26" s="58">
        <v>50</v>
      </c>
      <c r="AI26" s="58">
        <v>51</v>
      </c>
      <c r="AJ26" s="58">
        <v>52</v>
      </c>
      <c r="AK26" s="58">
        <v>53</v>
      </c>
      <c r="AL26" s="58">
        <v>54</v>
      </c>
      <c r="AM26" s="58">
        <v>55</v>
      </c>
      <c r="AN26" s="58">
        <v>56</v>
      </c>
      <c r="AO26" s="58">
        <v>57</v>
      </c>
      <c r="AP26" s="58">
        <v>58</v>
      </c>
      <c r="AQ26" s="58">
        <v>59</v>
      </c>
    </row>
    <row r="27" spans="1:43" x14ac:dyDescent="0.25">
      <c r="A27" s="44">
        <v>0</v>
      </c>
      <c r="B27" s="46">
        <v>0.26700000000000002</v>
      </c>
      <c r="C27" s="46">
        <v>0.27300000000000002</v>
      </c>
      <c r="D27" s="46">
        <v>0.27900000000000003</v>
      </c>
      <c r="E27" s="46">
        <v>0.28599999999999998</v>
      </c>
      <c r="F27" s="46">
        <v>0.29299999999999998</v>
      </c>
      <c r="G27" s="46">
        <v>0.3</v>
      </c>
      <c r="H27" s="46">
        <v>0.307</v>
      </c>
      <c r="I27" s="46">
        <v>0.315</v>
      </c>
      <c r="J27" s="46">
        <v>0.32200000000000001</v>
      </c>
      <c r="K27" s="46">
        <v>0.33</v>
      </c>
      <c r="L27" s="46">
        <v>0.33900000000000002</v>
      </c>
      <c r="M27" s="46">
        <v>0.34799999999999998</v>
      </c>
      <c r="N27" s="46">
        <v>0.35699999999999998</v>
      </c>
      <c r="O27" s="46">
        <v>0.36599999999999999</v>
      </c>
      <c r="P27" s="46">
        <v>0.376</v>
      </c>
      <c r="Q27" s="46">
        <v>0.38600000000000001</v>
      </c>
      <c r="R27" s="46">
        <v>0.39700000000000002</v>
      </c>
      <c r="S27" s="46">
        <v>0.40799999999999997</v>
      </c>
      <c r="T27" s="46">
        <v>0.42</v>
      </c>
      <c r="U27" s="46">
        <v>0.432</v>
      </c>
      <c r="V27" s="46">
        <v>0.44500000000000001</v>
      </c>
      <c r="W27" s="46">
        <v>0.45800000000000002</v>
      </c>
      <c r="X27" s="46">
        <v>0.47199999999999998</v>
      </c>
      <c r="Y27" s="46">
        <v>0.48599999999999999</v>
      </c>
      <c r="Z27" s="46">
        <v>0.502</v>
      </c>
      <c r="AA27" s="46">
        <v>0.51800000000000002</v>
      </c>
      <c r="AB27" s="46">
        <v>0.53500000000000003</v>
      </c>
      <c r="AC27" s="46">
        <v>0.55200000000000005</v>
      </c>
      <c r="AD27" s="46">
        <v>0.57099999999999995</v>
      </c>
      <c r="AE27" s="46">
        <v>0.59099999999999997</v>
      </c>
      <c r="AF27" s="46">
        <v>0.61199999999999999</v>
      </c>
      <c r="AG27" s="46">
        <v>0.63400000000000001</v>
      </c>
      <c r="AH27" s="46">
        <v>0.65800000000000003</v>
      </c>
      <c r="AI27" s="46">
        <v>0.68300000000000005</v>
      </c>
      <c r="AJ27" s="46">
        <v>0.70899999999999996</v>
      </c>
      <c r="AK27" s="46">
        <v>0.73699999999999999</v>
      </c>
      <c r="AL27" s="46">
        <v>0.76700000000000002</v>
      </c>
      <c r="AM27" s="46">
        <v>0.8</v>
      </c>
      <c r="AN27" s="46">
        <v>0.83399999999999996</v>
      </c>
      <c r="AO27" s="46">
        <v>0.871</v>
      </c>
      <c r="AP27" s="46">
        <v>0.91100000000000003</v>
      </c>
      <c r="AQ27" s="46">
        <v>0.95399999999999996</v>
      </c>
    </row>
    <row r="28" spans="1:43" x14ac:dyDescent="0.25">
      <c r="A28" s="44">
        <v>1</v>
      </c>
      <c r="B28" s="46">
        <v>0.26700000000000002</v>
      </c>
      <c r="C28" s="46">
        <v>0.27300000000000002</v>
      </c>
      <c r="D28" s="46">
        <v>0.28000000000000003</v>
      </c>
      <c r="E28" s="46">
        <v>0.28599999999999998</v>
      </c>
      <c r="F28" s="46">
        <v>0.29299999999999998</v>
      </c>
      <c r="G28" s="46">
        <v>0.3</v>
      </c>
      <c r="H28" s="46">
        <v>0.308</v>
      </c>
      <c r="I28" s="46">
        <v>0.315</v>
      </c>
      <c r="J28" s="46">
        <v>0.32300000000000001</v>
      </c>
      <c r="K28" s="46">
        <v>0.33100000000000002</v>
      </c>
      <c r="L28" s="46">
        <v>0.34</v>
      </c>
      <c r="M28" s="46">
        <v>0.34799999999999998</v>
      </c>
      <c r="N28" s="46">
        <v>0.35799999999999998</v>
      </c>
      <c r="O28" s="46">
        <v>0.36699999999999999</v>
      </c>
      <c r="P28" s="46">
        <v>0.377</v>
      </c>
      <c r="Q28" s="46">
        <v>0.38700000000000001</v>
      </c>
      <c r="R28" s="46">
        <v>0.39800000000000002</v>
      </c>
      <c r="S28" s="46">
        <v>0.40899999999999997</v>
      </c>
      <c r="T28" s="46">
        <v>0.42099999999999999</v>
      </c>
      <c r="U28" s="46">
        <v>0.433</v>
      </c>
      <c r="V28" s="46">
        <v>0.44600000000000001</v>
      </c>
      <c r="W28" s="46">
        <v>0.45900000000000002</v>
      </c>
      <c r="X28" s="46">
        <v>0.47299999999999998</v>
      </c>
      <c r="Y28" s="46">
        <v>0.48799999999999999</v>
      </c>
      <c r="Z28" s="46">
        <v>0.503</v>
      </c>
      <c r="AA28" s="46">
        <v>0.51900000000000002</v>
      </c>
      <c r="AB28" s="46">
        <v>0.53600000000000003</v>
      </c>
      <c r="AC28" s="46">
        <v>0.55400000000000005</v>
      </c>
      <c r="AD28" s="46">
        <v>0.57299999999999995</v>
      </c>
      <c r="AE28" s="46">
        <v>0.59299999999999997</v>
      </c>
      <c r="AF28" s="46">
        <v>0.61399999999999999</v>
      </c>
      <c r="AG28" s="46">
        <v>0.63600000000000001</v>
      </c>
      <c r="AH28" s="46">
        <v>0.66</v>
      </c>
      <c r="AI28" s="46">
        <v>0.68500000000000005</v>
      </c>
      <c r="AJ28" s="46">
        <v>0.71099999999999997</v>
      </c>
      <c r="AK28" s="46">
        <v>0.74</v>
      </c>
      <c r="AL28" s="46">
        <v>0.77</v>
      </c>
      <c r="AM28" s="46">
        <v>0.80200000000000005</v>
      </c>
      <c r="AN28" s="46">
        <v>0.83699999999999997</v>
      </c>
      <c r="AO28" s="46">
        <v>0.874</v>
      </c>
      <c r="AP28" s="46">
        <v>0.91400000000000003</v>
      </c>
      <c r="AQ28" s="46">
        <v>0.95799999999999996</v>
      </c>
    </row>
    <row r="29" spans="1:43" x14ac:dyDescent="0.25">
      <c r="A29" s="44">
        <v>2</v>
      </c>
      <c r="B29" s="46">
        <v>0.26800000000000002</v>
      </c>
      <c r="C29" s="46">
        <v>0.27400000000000002</v>
      </c>
      <c r="D29" s="46">
        <v>0.28000000000000003</v>
      </c>
      <c r="E29" s="46">
        <v>0.28699999999999998</v>
      </c>
      <c r="F29" s="46">
        <v>0.29399999999999998</v>
      </c>
      <c r="G29" s="46">
        <v>0.30099999999999999</v>
      </c>
      <c r="H29" s="46">
        <v>0.308</v>
      </c>
      <c r="I29" s="46">
        <v>0.316</v>
      </c>
      <c r="J29" s="46">
        <v>0.32400000000000001</v>
      </c>
      <c r="K29" s="46">
        <v>0.33200000000000002</v>
      </c>
      <c r="L29" s="46">
        <v>0.34</v>
      </c>
      <c r="M29" s="46">
        <v>0.34899999999999998</v>
      </c>
      <c r="N29" s="46">
        <v>0.35799999999999998</v>
      </c>
      <c r="O29" s="46">
        <v>0.36799999999999999</v>
      </c>
      <c r="P29" s="46">
        <v>0.378</v>
      </c>
      <c r="Q29" s="46">
        <v>0.38800000000000001</v>
      </c>
      <c r="R29" s="46">
        <v>0.39900000000000002</v>
      </c>
      <c r="S29" s="46">
        <v>0.41</v>
      </c>
      <c r="T29" s="46">
        <v>0.42199999999999999</v>
      </c>
      <c r="U29" s="46">
        <v>0.434</v>
      </c>
      <c r="V29" s="46">
        <v>0.44700000000000001</v>
      </c>
      <c r="W29" s="46">
        <v>0.46</v>
      </c>
      <c r="X29" s="46">
        <v>0.47399999999999998</v>
      </c>
      <c r="Y29" s="46">
        <v>0.48899999999999999</v>
      </c>
      <c r="Z29" s="46">
        <v>0.504</v>
      </c>
      <c r="AA29" s="46">
        <v>0.52100000000000002</v>
      </c>
      <c r="AB29" s="46">
        <v>0.53800000000000003</v>
      </c>
      <c r="AC29" s="46">
        <v>0.55600000000000005</v>
      </c>
      <c r="AD29" s="46">
        <v>0.57399999999999995</v>
      </c>
      <c r="AE29" s="46">
        <v>0.59399999999999997</v>
      </c>
      <c r="AF29" s="46">
        <v>0.61599999999999999</v>
      </c>
      <c r="AG29" s="46">
        <v>0.63800000000000001</v>
      </c>
      <c r="AH29" s="46">
        <v>0.66200000000000003</v>
      </c>
      <c r="AI29" s="46">
        <v>0.68700000000000006</v>
      </c>
      <c r="AJ29" s="46">
        <v>0.71399999999999997</v>
      </c>
      <c r="AK29" s="46">
        <v>0.74199999999999999</v>
      </c>
      <c r="AL29" s="46">
        <v>0.77300000000000002</v>
      </c>
      <c r="AM29" s="46">
        <v>0.80500000000000005</v>
      </c>
      <c r="AN29" s="46">
        <v>0.84</v>
      </c>
      <c r="AO29" s="46">
        <v>0.878</v>
      </c>
      <c r="AP29" s="46">
        <v>0.91800000000000004</v>
      </c>
      <c r="AQ29" s="46">
        <v>0.96099999999999997</v>
      </c>
    </row>
    <row r="30" spans="1:43" x14ac:dyDescent="0.25">
      <c r="A30" s="44">
        <v>3</v>
      </c>
      <c r="B30" s="46">
        <v>0.26800000000000002</v>
      </c>
      <c r="C30" s="46">
        <v>0.27500000000000002</v>
      </c>
      <c r="D30" s="46">
        <v>0.28100000000000003</v>
      </c>
      <c r="E30" s="46">
        <v>0.28799999999999998</v>
      </c>
      <c r="F30" s="46">
        <v>0.29399999999999998</v>
      </c>
      <c r="G30" s="46">
        <v>0.30199999999999999</v>
      </c>
      <c r="H30" s="46">
        <v>0.309</v>
      </c>
      <c r="I30" s="46">
        <v>0.316</v>
      </c>
      <c r="J30" s="46">
        <v>0.32400000000000001</v>
      </c>
      <c r="K30" s="46">
        <v>0.33300000000000002</v>
      </c>
      <c r="L30" s="46">
        <v>0.34100000000000003</v>
      </c>
      <c r="M30" s="46">
        <v>0.35</v>
      </c>
      <c r="N30" s="46">
        <v>0.35899999999999999</v>
      </c>
      <c r="O30" s="46">
        <v>0.36899999999999999</v>
      </c>
      <c r="P30" s="46">
        <v>0.379</v>
      </c>
      <c r="Q30" s="46">
        <v>0.38900000000000001</v>
      </c>
      <c r="R30" s="46">
        <v>0.4</v>
      </c>
      <c r="S30" s="46">
        <v>0.41099999999999998</v>
      </c>
      <c r="T30" s="46">
        <v>0.42299999999999999</v>
      </c>
      <c r="U30" s="46">
        <v>0.435</v>
      </c>
      <c r="V30" s="46">
        <v>0.44800000000000001</v>
      </c>
      <c r="W30" s="46">
        <v>0.46100000000000002</v>
      </c>
      <c r="X30" s="46">
        <v>0.47499999999999998</v>
      </c>
      <c r="Y30" s="46">
        <v>0.49</v>
      </c>
      <c r="Z30" s="46">
        <v>0.50600000000000001</v>
      </c>
      <c r="AA30" s="46">
        <v>0.52200000000000002</v>
      </c>
      <c r="AB30" s="46">
        <v>0.53900000000000003</v>
      </c>
      <c r="AC30" s="46">
        <v>0.55700000000000005</v>
      </c>
      <c r="AD30" s="46">
        <v>0.57599999999999996</v>
      </c>
      <c r="AE30" s="46">
        <v>0.59599999999999997</v>
      </c>
      <c r="AF30" s="46">
        <v>0.61699999999999999</v>
      </c>
      <c r="AG30" s="46">
        <v>0.64</v>
      </c>
      <c r="AH30" s="46">
        <v>0.66400000000000003</v>
      </c>
      <c r="AI30" s="46">
        <v>0.68899999999999995</v>
      </c>
      <c r="AJ30" s="46">
        <v>0.71599999999999997</v>
      </c>
      <c r="AK30" s="46">
        <v>0.745</v>
      </c>
      <c r="AL30" s="46">
        <v>0.77500000000000002</v>
      </c>
      <c r="AM30" s="46">
        <v>0.80800000000000005</v>
      </c>
      <c r="AN30" s="46">
        <v>0.84299999999999997</v>
      </c>
      <c r="AO30" s="46">
        <v>0.88100000000000001</v>
      </c>
      <c r="AP30" s="46">
        <v>0.92200000000000004</v>
      </c>
      <c r="AQ30" s="46">
        <v>0.96499999999999997</v>
      </c>
    </row>
    <row r="31" spans="1:43" x14ac:dyDescent="0.25">
      <c r="A31" s="44">
        <v>4</v>
      </c>
      <c r="B31" s="46">
        <v>0.26900000000000002</v>
      </c>
      <c r="C31" s="46">
        <v>0.27500000000000002</v>
      </c>
      <c r="D31" s="46">
        <v>0.28100000000000003</v>
      </c>
      <c r="E31" s="46">
        <v>0.28799999999999998</v>
      </c>
      <c r="F31" s="46">
        <v>0.29499999999999998</v>
      </c>
      <c r="G31" s="46">
        <v>0.30199999999999999</v>
      </c>
      <c r="H31" s="46">
        <v>0.31</v>
      </c>
      <c r="I31" s="46">
        <v>0.317</v>
      </c>
      <c r="J31" s="46">
        <v>0.32500000000000001</v>
      </c>
      <c r="K31" s="46">
        <v>0.33300000000000002</v>
      </c>
      <c r="L31" s="46">
        <v>0.34200000000000003</v>
      </c>
      <c r="M31" s="46">
        <v>0.35099999999999998</v>
      </c>
      <c r="N31" s="46">
        <v>0.36</v>
      </c>
      <c r="O31" s="46">
        <v>0.36899999999999999</v>
      </c>
      <c r="P31" s="46">
        <v>0.379</v>
      </c>
      <c r="Q31" s="46">
        <v>0.39</v>
      </c>
      <c r="R31" s="46">
        <v>0.40100000000000002</v>
      </c>
      <c r="S31" s="46">
        <v>0.41199999999999998</v>
      </c>
      <c r="T31" s="46">
        <v>0.42399999999999999</v>
      </c>
      <c r="U31" s="46">
        <v>0.436</v>
      </c>
      <c r="V31" s="46">
        <v>0.44900000000000001</v>
      </c>
      <c r="W31" s="46">
        <v>0.46200000000000002</v>
      </c>
      <c r="X31" s="46">
        <v>0.47699999999999998</v>
      </c>
      <c r="Y31" s="46">
        <v>0.49099999999999999</v>
      </c>
      <c r="Z31" s="46">
        <v>0.50700000000000001</v>
      </c>
      <c r="AA31" s="46">
        <v>0.52300000000000002</v>
      </c>
      <c r="AB31" s="46">
        <v>0.54100000000000004</v>
      </c>
      <c r="AC31" s="46">
        <v>0.55900000000000005</v>
      </c>
      <c r="AD31" s="46">
        <v>0.57799999999999996</v>
      </c>
      <c r="AE31" s="46">
        <v>0.59799999999999998</v>
      </c>
      <c r="AF31" s="46">
        <v>0.61899999999999999</v>
      </c>
      <c r="AG31" s="46">
        <v>0.64200000000000002</v>
      </c>
      <c r="AH31" s="46">
        <v>0.66600000000000004</v>
      </c>
      <c r="AI31" s="46">
        <v>0.69099999999999995</v>
      </c>
      <c r="AJ31" s="46">
        <v>0.71799999999999997</v>
      </c>
      <c r="AK31" s="46">
        <v>0.747</v>
      </c>
      <c r="AL31" s="46">
        <v>0.77800000000000002</v>
      </c>
      <c r="AM31" s="46">
        <v>0.81100000000000005</v>
      </c>
      <c r="AN31" s="46">
        <v>0.84599999999999997</v>
      </c>
      <c r="AO31" s="46">
        <v>0.88400000000000001</v>
      </c>
      <c r="AP31" s="46">
        <v>0.92500000000000004</v>
      </c>
      <c r="AQ31" s="46">
        <v>0.96899999999999997</v>
      </c>
    </row>
    <row r="32" spans="1:43" x14ac:dyDescent="0.25">
      <c r="A32" s="44">
        <v>5</v>
      </c>
      <c r="B32" s="46">
        <v>0.26900000000000002</v>
      </c>
      <c r="C32" s="46">
        <v>0.27600000000000002</v>
      </c>
      <c r="D32" s="46">
        <v>0.28199999999999997</v>
      </c>
      <c r="E32" s="46">
        <v>0.28899999999999998</v>
      </c>
      <c r="F32" s="46">
        <v>0.29599999999999999</v>
      </c>
      <c r="G32" s="46">
        <v>0.30299999999999999</v>
      </c>
      <c r="H32" s="46">
        <v>0.31</v>
      </c>
      <c r="I32" s="46">
        <v>0.318</v>
      </c>
      <c r="J32" s="46">
        <v>0.32600000000000001</v>
      </c>
      <c r="K32" s="46">
        <v>0.33400000000000002</v>
      </c>
      <c r="L32" s="46">
        <v>0.34300000000000003</v>
      </c>
      <c r="M32" s="46">
        <v>0.35099999999999998</v>
      </c>
      <c r="N32" s="46">
        <v>0.36099999999999999</v>
      </c>
      <c r="O32" s="46">
        <v>0.37</v>
      </c>
      <c r="P32" s="46">
        <v>0.38</v>
      </c>
      <c r="Q32" s="46">
        <v>0.39100000000000001</v>
      </c>
      <c r="R32" s="46">
        <v>0.40200000000000002</v>
      </c>
      <c r="S32" s="46">
        <v>0.41299999999999998</v>
      </c>
      <c r="T32" s="46">
        <v>0.42499999999999999</v>
      </c>
      <c r="U32" s="46">
        <v>0.437</v>
      </c>
      <c r="V32" s="46">
        <v>0.45</v>
      </c>
      <c r="W32" s="46">
        <v>0.46400000000000002</v>
      </c>
      <c r="X32" s="46">
        <v>0.47799999999999998</v>
      </c>
      <c r="Y32" s="46">
        <v>0.49299999999999999</v>
      </c>
      <c r="Z32" s="46">
        <v>0.50800000000000001</v>
      </c>
      <c r="AA32" s="46">
        <v>0.52500000000000002</v>
      </c>
      <c r="AB32" s="46">
        <v>0.54200000000000004</v>
      </c>
      <c r="AC32" s="46">
        <v>0.56000000000000005</v>
      </c>
      <c r="AD32" s="46">
        <v>0.57899999999999996</v>
      </c>
      <c r="AE32" s="46">
        <v>0.6</v>
      </c>
      <c r="AF32" s="46">
        <v>0.621</v>
      </c>
      <c r="AG32" s="46">
        <v>0.64400000000000002</v>
      </c>
      <c r="AH32" s="46">
        <v>0.66800000000000004</v>
      </c>
      <c r="AI32" s="46">
        <v>0.69399999999999995</v>
      </c>
      <c r="AJ32" s="46">
        <v>0.72099999999999997</v>
      </c>
      <c r="AK32" s="46">
        <v>0.75</v>
      </c>
      <c r="AL32" s="46">
        <v>0.78100000000000003</v>
      </c>
      <c r="AM32" s="46">
        <v>0.81399999999999995</v>
      </c>
      <c r="AN32" s="46">
        <v>0.84899999999999998</v>
      </c>
      <c r="AO32" s="46">
        <v>0.88800000000000001</v>
      </c>
      <c r="AP32" s="46">
        <v>0.92900000000000005</v>
      </c>
      <c r="AQ32" s="46">
        <v>0.97299999999999998</v>
      </c>
    </row>
    <row r="33" spans="1:43" x14ac:dyDescent="0.25">
      <c r="A33" s="44">
        <v>6</v>
      </c>
      <c r="B33" s="46">
        <v>0.27</v>
      </c>
      <c r="C33" s="46">
        <v>0.27600000000000002</v>
      </c>
      <c r="D33" s="46">
        <v>0.28299999999999997</v>
      </c>
      <c r="E33" s="46">
        <v>0.28899999999999998</v>
      </c>
      <c r="F33" s="46">
        <v>0.29599999999999999</v>
      </c>
      <c r="G33" s="46">
        <v>0.30299999999999999</v>
      </c>
      <c r="H33" s="46">
        <v>0.311</v>
      </c>
      <c r="I33" s="46">
        <v>0.318</v>
      </c>
      <c r="J33" s="46">
        <v>0.32600000000000001</v>
      </c>
      <c r="K33" s="46">
        <v>0.33500000000000002</v>
      </c>
      <c r="L33" s="46">
        <v>0.34300000000000003</v>
      </c>
      <c r="M33" s="46">
        <v>0.35199999999999998</v>
      </c>
      <c r="N33" s="46">
        <v>0.36099999999999999</v>
      </c>
      <c r="O33" s="46">
        <v>0.371</v>
      </c>
      <c r="P33" s="46">
        <v>0.38100000000000001</v>
      </c>
      <c r="Q33" s="46">
        <v>0.39200000000000002</v>
      </c>
      <c r="R33" s="46">
        <v>0.40300000000000002</v>
      </c>
      <c r="S33" s="46">
        <v>0.41399999999999998</v>
      </c>
      <c r="T33" s="46">
        <v>0.42599999999999999</v>
      </c>
      <c r="U33" s="46">
        <v>0.438</v>
      </c>
      <c r="V33" s="46">
        <v>0.45100000000000001</v>
      </c>
      <c r="W33" s="46">
        <v>0.46500000000000002</v>
      </c>
      <c r="X33" s="46">
        <v>0.47899999999999998</v>
      </c>
      <c r="Y33" s="46">
        <v>0.49399999999999999</v>
      </c>
      <c r="Z33" s="46">
        <v>0.51</v>
      </c>
      <c r="AA33" s="46">
        <v>0.52600000000000002</v>
      </c>
      <c r="AB33" s="46">
        <v>0.54400000000000004</v>
      </c>
      <c r="AC33" s="46">
        <v>0.56200000000000006</v>
      </c>
      <c r="AD33" s="46">
        <v>0.58099999999999996</v>
      </c>
      <c r="AE33" s="46">
        <v>0.60099999999999998</v>
      </c>
      <c r="AF33" s="46">
        <v>0.623</v>
      </c>
      <c r="AG33" s="46">
        <v>0.64600000000000002</v>
      </c>
      <c r="AH33" s="46">
        <v>0.67</v>
      </c>
      <c r="AI33" s="46">
        <v>0.69599999999999995</v>
      </c>
      <c r="AJ33" s="46">
        <v>0.72299999999999998</v>
      </c>
      <c r="AK33" s="46">
        <v>0.752</v>
      </c>
      <c r="AL33" s="46">
        <v>0.78300000000000003</v>
      </c>
      <c r="AM33" s="46">
        <v>0.81699999999999995</v>
      </c>
      <c r="AN33" s="46">
        <v>0.85299999999999998</v>
      </c>
      <c r="AO33" s="46">
        <v>0.89100000000000001</v>
      </c>
      <c r="AP33" s="46">
        <v>0.93200000000000005</v>
      </c>
      <c r="AQ33" s="46">
        <v>0.97699999999999998</v>
      </c>
    </row>
    <row r="34" spans="1:43" x14ac:dyDescent="0.25">
      <c r="A34" s="44">
        <v>7</v>
      </c>
      <c r="B34" s="46">
        <v>0.27</v>
      </c>
      <c r="C34" s="46">
        <v>0.27700000000000002</v>
      </c>
      <c r="D34" s="46">
        <v>0.28299999999999997</v>
      </c>
      <c r="E34" s="46">
        <v>0.28999999999999998</v>
      </c>
      <c r="F34" s="46">
        <v>0.29699999999999999</v>
      </c>
      <c r="G34" s="46">
        <v>0.30399999999999999</v>
      </c>
      <c r="H34" s="46">
        <v>0.311</v>
      </c>
      <c r="I34" s="46">
        <v>0.31900000000000001</v>
      </c>
      <c r="J34" s="46">
        <v>0.32700000000000001</v>
      </c>
      <c r="K34" s="46">
        <v>0.33500000000000002</v>
      </c>
      <c r="L34" s="46">
        <v>0.34399999999999997</v>
      </c>
      <c r="M34" s="46">
        <v>0.35299999999999998</v>
      </c>
      <c r="N34" s="46">
        <v>0.36199999999999999</v>
      </c>
      <c r="O34" s="46">
        <v>0.372</v>
      </c>
      <c r="P34" s="46">
        <v>0.38200000000000001</v>
      </c>
      <c r="Q34" s="46">
        <v>0.39300000000000002</v>
      </c>
      <c r="R34" s="46">
        <v>0.40300000000000002</v>
      </c>
      <c r="S34" s="46">
        <v>0.41499999999999998</v>
      </c>
      <c r="T34" s="46">
        <v>0.42699999999999999</v>
      </c>
      <c r="U34" s="46">
        <v>0.439</v>
      </c>
      <c r="V34" s="46">
        <v>0.45200000000000001</v>
      </c>
      <c r="W34" s="46">
        <v>0.46600000000000003</v>
      </c>
      <c r="X34" s="46">
        <v>0.48</v>
      </c>
      <c r="Y34" s="46">
        <v>0.495</v>
      </c>
      <c r="Z34" s="46">
        <v>0.51100000000000001</v>
      </c>
      <c r="AA34" s="46">
        <v>0.52800000000000002</v>
      </c>
      <c r="AB34" s="46">
        <v>0.54500000000000004</v>
      </c>
      <c r="AC34" s="46">
        <v>0.56299999999999994</v>
      </c>
      <c r="AD34" s="46">
        <v>0.58299999999999996</v>
      </c>
      <c r="AE34" s="46">
        <v>0.60299999999999998</v>
      </c>
      <c r="AF34" s="46">
        <v>0.625</v>
      </c>
      <c r="AG34" s="46">
        <v>0.64800000000000002</v>
      </c>
      <c r="AH34" s="46">
        <v>0.67200000000000004</v>
      </c>
      <c r="AI34" s="46">
        <v>0.69799999999999995</v>
      </c>
      <c r="AJ34" s="46">
        <v>0.72499999999999998</v>
      </c>
      <c r="AK34" s="46">
        <v>0.755</v>
      </c>
      <c r="AL34" s="46">
        <v>0.78600000000000003</v>
      </c>
      <c r="AM34" s="46">
        <v>0.82</v>
      </c>
      <c r="AN34" s="46">
        <v>0.85599999999999998</v>
      </c>
      <c r="AO34" s="46">
        <v>0.89400000000000002</v>
      </c>
      <c r="AP34" s="46">
        <v>0.93600000000000005</v>
      </c>
      <c r="AQ34" s="46">
        <v>0.98099999999999998</v>
      </c>
    </row>
    <row r="35" spans="1:43" x14ac:dyDescent="0.25">
      <c r="A35" s="44">
        <v>8</v>
      </c>
      <c r="B35" s="46">
        <v>0.27100000000000002</v>
      </c>
      <c r="C35" s="46">
        <v>0.27700000000000002</v>
      </c>
      <c r="D35" s="46">
        <v>0.28399999999999997</v>
      </c>
      <c r="E35" s="46">
        <v>0.28999999999999998</v>
      </c>
      <c r="F35" s="46">
        <v>0.29699999999999999</v>
      </c>
      <c r="G35" s="46">
        <v>0.30499999999999999</v>
      </c>
      <c r="H35" s="46">
        <v>0.312</v>
      </c>
      <c r="I35" s="46">
        <v>0.32</v>
      </c>
      <c r="J35" s="46">
        <v>0.32800000000000001</v>
      </c>
      <c r="K35" s="46">
        <v>0.33600000000000002</v>
      </c>
      <c r="L35" s="46">
        <v>0.34499999999999997</v>
      </c>
      <c r="M35" s="46">
        <v>0.35399999999999998</v>
      </c>
      <c r="N35" s="46">
        <v>0.36299999999999999</v>
      </c>
      <c r="O35" s="46">
        <v>0.373</v>
      </c>
      <c r="P35" s="46">
        <v>0.38300000000000001</v>
      </c>
      <c r="Q35" s="46">
        <v>0.39300000000000002</v>
      </c>
      <c r="R35" s="46">
        <v>0.40400000000000003</v>
      </c>
      <c r="S35" s="46">
        <v>0.41599999999999998</v>
      </c>
      <c r="T35" s="46">
        <v>0.42799999999999999</v>
      </c>
      <c r="U35" s="46">
        <v>0.44</v>
      </c>
      <c r="V35" s="46">
        <v>0.45300000000000001</v>
      </c>
      <c r="W35" s="46">
        <v>0.46700000000000003</v>
      </c>
      <c r="X35" s="46">
        <v>0.48099999999999998</v>
      </c>
      <c r="Y35" s="46">
        <v>0.497</v>
      </c>
      <c r="Z35" s="46">
        <v>0.51200000000000001</v>
      </c>
      <c r="AA35" s="46">
        <v>0.52900000000000003</v>
      </c>
      <c r="AB35" s="46">
        <v>0.54600000000000004</v>
      </c>
      <c r="AC35" s="46">
        <v>0.56499999999999995</v>
      </c>
      <c r="AD35" s="46">
        <v>0.58399999999999996</v>
      </c>
      <c r="AE35" s="46">
        <v>0.60499999999999998</v>
      </c>
      <c r="AF35" s="46">
        <v>0.627</v>
      </c>
      <c r="AG35" s="46">
        <v>0.65</v>
      </c>
      <c r="AH35" s="46">
        <v>0.67400000000000004</v>
      </c>
      <c r="AI35" s="46">
        <v>0.7</v>
      </c>
      <c r="AJ35" s="46">
        <v>0.72799999999999998</v>
      </c>
      <c r="AK35" s="46">
        <v>0.75700000000000001</v>
      </c>
      <c r="AL35" s="46">
        <v>0.78900000000000003</v>
      </c>
      <c r="AM35" s="46">
        <v>0.82299999999999995</v>
      </c>
      <c r="AN35" s="46">
        <v>0.85899999999999999</v>
      </c>
      <c r="AO35" s="46">
        <v>0.89800000000000002</v>
      </c>
      <c r="AP35" s="46">
        <v>0.93899999999999995</v>
      </c>
      <c r="AQ35" s="46">
        <v>0.98499999999999999</v>
      </c>
    </row>
    <row r="36" spans="1:43" x14ac:dyDescent="0.25">
      <c r="A36" s="44">
        <v>9</v>
      </c>
      <c r="B36" s="46">
        <v>0.27100000000000002</v>
      </c>
      <c r="C36" s="46">
        <v>0.27800000000000002</v>
      </c>
      <c r="D36" s="46">
        <v>0.28399999999999997</v>
      </c>
      <c r="E36" s="46">
        <v>0.29099999999999998</v>
      </c>
      <c r="F36" s="46">
        <v>0.29799999999999999</v>
      </c>
      <c r="G36" s="46">
        <v>0.30499999999999999</v>
      </c>
      <c r="H36" s="46">
        <v>0.313</v>
      </c>
      <c r="I36" s="46">
        <v>0.32</v>
      </c>
      <c r="J36" s="46">
        <v>0.32800000000000001</v>
      </c>
      <c r="K36" s="46">
        <v>0.33700000000000002</v>
      </c>
      <c r="L36" s="46">
        <v>0.34499999999999997</v>
      </c>
      <c r="M36" s="46">
        <v>0.35399999999999998</v>
      </c>
      <c r="N36" s="46">
        <v>0.36399999999999999</v>
      </c>
      <c r="O36" s="46">
        <v>0.374</v>
      </c>
      <c r="P36" s="46">
        <v>0.38400000000000001</v>
      </c>
      <c r="Q36" s="46">
        <v>0.39400000000000002</v>
      </c>
      <c r="R36" s="46">
        <v>0.40500000000000003</v>
      </c>
      <c r="S36" s="46">
        <v>0.41699999999999998</v>
      </c>
      <c r="T36" s="46">
        <v>0.42899999999999999</v>
      </c>
      <c r="U36" s="46">
        <v>0.441</v>
      </c>
      <c r="V36" s="46">
        <v>0.45500000000000002</v>
      </c>
      <c r="W36" s="46">
        <v>0.46800000000000003</v>
      </c>
      <c r="X36" s="46">
        <v>0.48299999999999998</v>
      </c>
      <c r="Y36" s="46">
        <v>0.498</v>
      </c>
      <c r="Z36" s="46">
        <v>0.51400000000000001</v>
      </c>
      <c r="AA36" s="46">
        <v>0.53</v>
      </c>
      <c r="AB36" s="46">
        <v>0.54800000000000004</v>
      </c>
      <c r="AC36" s="46">
        <v>0.56599999999999995</v>
      </c>
      <c r="AD36" s="46">
        <v>0.58599999999999997</v>
      </c>
      <c r="AE36" s="46">
        <v>0.60699999999999998</v>
      </c>
      <c r="AF36" s="46">
        <v>0.629</v>
      </c>
      <c r="AG36" s="46">
        <v>0.65200000000000002</v>
      </c>
      <c r="AH36" s="46">
        <v>0.67600000000000005</v>
      </c>
      <c r="AI36" s="46">
        <v>0.70199999999999996</v>
      </c>
      <c r="AJ36" s="46">
        <v>0.73</v>
      </c>
      <c r="AK36" s="46">
        <v>0.76</v>
      </c>
      <c r="AL36" s="46">
        <v>0.79200000000000004</v>
      </c>
      <c r="AM36" s="46">
        <v>0.82499999999999996</v>
      </c>
      <c r="AN36" s="46">
        <v>0.86199999999999999</v>
      </c>
      <c r="AO36" s="46">
        <v>0.90100000000000002</v>
      </c>
      <c r="AP36" s="46">
        <v>0.94299999999999995</v>
      </c>
      <c r="AQ36" s="46">
        <v>0.98799999999999999</v>
      </c>
    </row>
    <row r="37" spans="1:43" x14ac:dyDescent="0.25">
      <c r="A37" s="44">
        <v>10</v>
      </c>
      <c r="B37" s="46">
        <v>0.27200000000000002</v>
      </c>
      <c r="C37" s="46">
        <v>0.27800000000000002</v>
      </c>
      <c r="D37" s="46">
        <v>0.28499999999999998</v>
      </c>
      <c r="E37" s="46">
        <v>0.29199999999999998</v>
      </c>
      <c r="F37" s="46">
        <v>0.29899999999999999</v>
      </c>
      <c r="G37" s="46">
        <v>0.30599999999999999</v>
      </c>
      <c r="H37" s="46">
        <v>0.313</v>
      </c>
      <c r="I37" s="46">
        <v>0.32100000000000001</v>
      </c>
      <c r="J37" s="46">
        <v>0.32900000000000001</v>
      </c>
      <c r="K37" s="46">
        <v>0.33800000000000002</v>
      </c>
      <c r="L37" s="46">
        <v>0.34599999999999997</v>
      </c>
      <c r="M37" s="46">
        <v>0.35499999999999998</v>
      </c>
      <c r="N37" s="46">
        <v>0.36499999999999999</v>
      </c>
      <c r="O37" s="46">
        <v>0.374</v>
      </c>
      <c r="P37" s="46">
        <v>0.38500000000000001</v>
      </c>
      <c r="Q37" s="46">
        <v>0.39500000000000002</v>
      </c>
      <c r="R37" s="46">
        <v>0.40600000000000003</v>
      </c>
      <c r="S37" s="46">
        <v>0.41799999999999998</v>
      </c>
      <c r="T37" s="46">
        <v>0.43</v>
      </c>
      <c r="U37" s="46">
        <v>0.442</v>
      </c>
      <c r="V37" s="46">
        <v>0.45600000000000002</v>
      </c>
      <c r="W37" s="46">
        <v>0.46899999999999997</v>
      </c>
      <c r="X37" s="46">
        <v>0.48399999999999999</v>
      </c>
      <c r="Y37" s="46">
        <v>0.499</v>
      </c>
      <c r="Z37" s="46">
        <v>0.51500000000000001</v>
      </c>
      <c r="AA37" s="46">
        <v>0.53200000000000003</v>
      </c>
      <c r="AB37" s="46">
        <v>0.54900000000000004</v>
      </c>
      <c r="AC37" s="46">
        <v>0.56799999999999995</v>
      </c>
      <c r="AD37" s="46">
        <v>0.58799999999999997</v>
      </c>
      <c r="AE37" s="46">
        <v>0.60799999999999998</v>
      </c>
      <c r="AF37" s="46">
        <v>0.63</v>
      </c>
      <c r="AG37" s="46">
        <v>0.65400000000000003</v>
      </c>
      <c r="AH37" s="46">
        <v>0.67800000000000005</v>
      </c>
      <c r="AI37" s="46">
        <v>0.70499999999999996</v>
      </c>
      <c r="AJ37" s="46">
        <v>0.73299999999999998</v>
      </c>
      <c r="AK37" s="46">
        <v>0.76200000000000001</v>
      </c>
      <c r="AL37" s="46">
        <v>0.79400000000000004</v>
      </c>
      <c r="AM37" s="46">
        <v>0.82799999999999996</v>
      </c>
      <c r="AN37" s="46">
        <v>0.86499999999999999</v>
      </c>
      <c r="AO37" s="46">
        <v>0.90400000000000003</v>
      </c>
      <c r="AP37" s="46">
        <v>0.94699999999999995</v>
      </c>
      <c r="AQ37" s="46">
        <v>0.99199999999999999</v>
      </c>
    </row>
    <row r="38" spans="1:43" x14ac:dyDescent="0.25">
      <c r="A38" s="44">
        <v>11</v>
      </c>
      <c r="B38" s="46">
        <v>0.27200000000000002</v>
      </c>
      <c r="C38" s="46">
        <v>0.27900000000000003</v>
      </c>
      <c r="D38" s="46">
        <v>0.28499999999999998</v>
      </c>
      <c r="E38" s="46">
        <v>0.29199999999999998</v>
      </c>
      <c r="F38" s="46">
        <v>0.29899999999999999</v>
      </c>
      <c r="G38" s="46">
        <v>0.30599999999999999</v>
      </c>
      <c r="H38" s="46">
        <v>0.314</v>
      </c>
      <c r="I38" s="46">
        <v>0.32200000000000001</v>
      </c>
      <c r="J38" s="46">
        <v>0.33</v>
      </c>
      <c r="K38" s="46">
        <v>0.33800000000000002</v>
      </c>
      <c r="L38" s="46">
        <v>0.34699999999999998</v>
      </c>
      <c r="M38" s="46">
        <v>0.35599999999999998</v>
      </c>
      <c r="N38" s="46">
        <v>0.36499999999999999</v>
      </c>
      <c r="O38" s="46">
        <v>0.375</v>
      </c>
      <c r="P38" s="46">
        <v>0.38500000000000001</v>
      </c>
      <c r="Q38" s="46">
        <v>0.39600000000000002</v>
      </c>
      <c r="R38" s="46">
        <v>0.40699999999999997</v>
      </c>
      <c r="S38" s="46">
        <v>0.41899999999999998</v>
      </c>
      <c r="T38" s="46">
        <v>0.43099999999999999</v>
      </c>
      <c r="U38" s="46">
        <v>0.443</v>
      </c>
      <c r="V38" s="46">
        <v>0.45700000000000002</v>
      </c>
      <c r="W38" s="46">
        <v>0.47099999999999997</v>
      </c>
      <c r="X38" s="46">
        <v>0.48499999999999999</v>
      </c>
      <c r="Y38" s="46">
        <v>0.5</v>
      </c>
      <c r="Z38" s="46">
        <v>0.51600000000000001</v>
      </c>
      <c r="AA38" s="46">
        <v>0.53300000000000003</v>
      </c>
      <c r="AB38" s="46">
        <v>0.55100000000000005</v>
      </c>
      <c r="AC38" s="46">
        <v>0.56999999999999995</v>
      </c>
      <c r="AD38" s="46">
        <v>0.58899999999999997</v>
      </c>
      <c r="AE38" s="46">
        <v>0.61</v>
      </c>
      <c r="AF38" s="46">
        <v>0.63200000000000001</v>
      </c>
      <c r="AG38" s="46">
        <v>0.65600000000000003</v>
      </c>
      <c r="AH38" s="46">
        <v>0.68</v>
      </c>
      <c r="AI38" s="46">
        <v>0.70699999999999996</v>
      </c>
      <c r="AJ38" s="46">
        <v>0.73499999999999999</v>
      </c>
      <c r="AK38" s="46">
        <v>0.76500000000000001</v>
      </c>
      <c r="AL38" s="46">
        <v>0.79700000000000004</v>
      </c>
      <c r="AM38" s="46">
        <v>0.83099999999999996</v>
      </c>
      <c r="AN38" s="46">
        <v>0.86799999999999999</v>
      </c>
      <c r="AO38" s="46">
        <v>0.90800000000000003</v>
      </c>
      <c r="AP38" s="46">
        <v>0.95</v>
      </c>
      <c r="AQ38" s="46">
        <v>0.996</v>
      </c>
    </row>
  </sheetData>
  <sheetProtection algorithmName="SHA-512" hashValue="loA98hZFUaQMyEJaXwWXyql+uO9VRQ/oKceb9N0BGdKjJKABwdwn1rKtq2vKcqu6KoSCXlG2HYqOhYcKCWg7fw==" saltValue="Lk9BebwucY4iYFyxeexi3Q==" spinCount="100000" sheet="1" objects="1" scenarios="1"/>
  <conditionalFormatting sqref="A6:A21">
    <cfRule type="expression" dxfId="125" priority="1" stopIfTrue="1">
      <formula>MOD(ROW(),2)=0</formula>
    </cfRule>
    <cfRule type="expression" dxfId="124" priority="2" stopIfTrue="1">
      <formula>MOD(ROW(),2)&lt;&gt;0</formula>
    </cfRule>
  </conditionalFormatting>
  <conditionalFormatting sqref="B6:M21">
    <cfRule type="expression" dxfId="123" priority="3" stopIfTrue="1">
      <formula>MOD(ROW(),2)=0</formula>
    </cfRule>
    <cfRule type="expression" dxfId="122" priority="4" stopIfTrue="1">
      <formula>MOD(ROW(),2)&lt;&gt;0</formula>
    </cfRule>
  </conditionalFormatting>
  <conditionalFormatting sqref="A26:A38">
    <cfRule type="expression" dxfId="121" priority="5" stopIfTrue="1">
      <formula>MOD(ROW(),2)=0</formula>
    </cfRule>
    <cfRule type="expression" dxfId="120" priority="6" stopIfTrue="1">
      <formula>MOD(ROW(),2)&lt;&gt;0</formula>
    </cfRule>
  </conditionalFormatting>
  <conditionalFormatting sqref="B26:AQ38">
    <cfRule type="expression" dxfId="119" priority="7" stopIfTrue="1">
      <formula>MOD(ROW(),2)=0</formula>
    </cfRule>
    <cfRule type="expression" dxfId="118" priority="8" stopIfTrue="1">
      <formula>MOD(ROW(),2)&lt;&gt;0</formula>
    </cfRule>
  </conditionalFormatting>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44F4B-F01B-4EA6-9CB3-D304A6C6D747}">
  <sheetPr codeName="Sheet83"/>
  <dimension ref="A1:B77"/>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Scheme pays AA - x-620</v>
      </c>
    </row>
    <row r="6" spans="1:2" x14ac:dyDescent="0.25">
      <c r="A6" s="41" t="s">
        <v>382</v>
      </c>
      <c r="B6" s="48" t="s">
        <v>383</v>
      </c>
    </row>
    <row r="7" spans="1:2" x14ac:dyDescent="0.25">
      <c r="A7" s="41" t="s">
        <v>384</v>
      </c>
      <c r="B7" s="48" t="s">
        <v>32</v>
      </c>
    </row>
    <row r="8" spans="1:2" x14ac:dyDescent="0.25">
      <c r="A8" s="41" t="s">
        <v>125</v>
      </c>
      <c r="B8" s="48">
        <v>2015</v>
      </c>
    </row>
    <row r="9" spans="1:2" x14ac:dyDescent="0.25">
      <c r="A9" s="41" t="s">
        <v>126</v>
      </c>
      <c r="B9" s="48" t="s">
        <v>299</v>
      </c>
    </row>
    <row r="10" spans="1:2" ht="50" x14ac:dyDescent="0.25">
      <c r="A10" s="41" t="s">
        <v>6</v>
      </c>
      <c r="B10" s="48" t="s">
        <v>345</v>
      </c>
    </row>
    <row r="11" spans="1:2" x14ac:dyDescent="0.25">
      <c r="A11" s="41" t="s">
        <v>127</v>
      </c>
      <c r="B11" s="48" t="s">
        <v>222</v>
      </c>
    </row>
    <row r="12" spans="1:2" ht="25" x14ac:dyDescent="0.25">
      <c r="A12" s="41" t="s">
        <v>128</v>
      </c>
      <c r="B12" s="48" t="s">
        <v>249</v>
      </c>
    </row>
    <row r="13" spans="1:2" x14ac:dyDescent="0.25">
      <c r="A13" s="41" t="s">
        <v>385</v>
      </c>
      <c r="B13" s="48">
        <v>0</v>
      </c>
    </row>
    <row r="14" spans="1:2" x14ac:dyDescent="0.25">
      <c r="A14" s="41" t="s">
        <v>130</v>
      </c>
      <c r="B14" s="48">
        <v>620</v>
      </c>
    </row>
    <row r="15" spans="1:2" x14ac:dyDescent="0.25">
      <c r="A15" s="41" t="s">
        <v>386</v>
      </c>
      <c r="B15" s="48" t="s">
        <v>346</v>
      </c>
    </row>
    <row r="16" spans="1:2" x14ac:dyDescent="0.25">
      <c r="A16" s="41" t="s">
        <v>132</v>
      </c>
      <c r="B16" s="48" t="s">
        <v>323</v>
      </c>
    </row>
    <row r="17" spans="1:2" x14ac:dyDescent="0.25">
      <c r="A17" s="42" t="s">
        <v>387</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row r="26" spans="1:2" s="59" customFormat="1" ht="13" x14ac:dyDescent="0.25">
      <c r="A26" s="58" t="s">
        <v>413</v>
      </c>
      <c r="B26" s="58" t="s">
        <v>441</v>
      </c>
    </row>
    <row r="27" spans="1:2" x14ac:dyDescent="0.25">
      <c r="A27" s="44">
        <v>0</v>
      </c>
      <c r="B27" s="46">
        <v>1</v>
      </c>
    </row>
    <row r="28" spans="1:2" x14ac:dyDescent="0.25">
      <c r="A28" s="44">
        <v>1</v>
      </c>
      <c r="B28" s="46">
        <v>0.94199999999999995</v>
      </c>
    </row>
    <row r="29" spans="1:2" x14ac:dyDescent="0.25">
      <c r="A29" s="44">
        <v>2</v>
      </c>
      <c r="B29" s="46">
        <v>0.89</v>
      </c>
    </row>
    <row r="30" spans="1:2" x14ac:dyDescent="0.25">
      <c r="A30" s="44">
        <v>3</v>
      </c>
      <c r="B30" s="46">
        <v>0.84199999999999997</v>
      </c>
    </row>
    <row r="31" spans="1:2" x14ac:dyDescent="0.25">
      <c r="A31" s="44">
        <v>4</v>
      </c>
      <c r="B31" s="46">
        <v>0.79900000000000004</v>
      </c>
    </row>
    <row r="32" spans="1:2" x14ac:dyDescent="0.25">
      <c r="A32" s="44">
        <v>5</v>
      </c>
      <c r="B32" s="46">
        <v>0.75900000000000001</v>
      </c>
    </row>
    <row r="33" spans="1:2" x14ac:dyDescent="0.25">
      <c r="A33" s="44">
        <v>6</v>
      </c>
      <c r="B33" s="46">
        <v>0.72199999999999998</v>
      </c>
    </row>
    <row r="34" spans="1:2" x14ac:dyDescent="0.25">
      <c r="A34" s="44">
        <v>7</v>
      </c>
      <c r="B34" s="46">
        <v>0.68899999999999995</v>
      </c>
    </row>
    <row r="35" spans="1:2" x14ac:dyDescent="0.25">
      <c r="A35" s="44">
        <v>8</v>
      </c>
      <c r="B35" s="46">
        <v>0.65800000000000003</v>
      </c>
    </row>
    <row r="36" spans="1:2" x14ac:dyDescent="0.25">
      <c r="A36" s="44">
        <v>9</v>
      </c>
      <c r="B36" s="46">
        <v>0.629</v>
      </c>
    </row>
    <row r="37" spans="1:2" x14ac:dyDescent="0.25">
      <c r="A37" s="44">
        <v>10</v>
      </c>
      <c r="B37" s="46">
        <v>0.60199999999999998</v>
      </c>
    </row>
    <row r="38" spans="1:2" x14ac:dyDescent="0.25">
      <c r="A38" s="44">
        <v>11</v>
      </c>
      <c r="B38" s="46">
        <v>0.57699999999999996</v>
      </c>
    </row>
    <row r="39" spans="1:2" x14ac:dyDescent="0.25">
      <c r="A39" s="44">
        <v>12</v>
      </c>
      <c r="B39" s="46">
        <v>0.55400000000000005</v>
      </c>
    </row>
    <row r="40" spans="1:2" x14ac:dyDescent="0.25">
      <c r="A40" s="44">
        <v>13</v>
      </c>
      <c r="B40" s="46">
        <v>0.53200000000000003</v>
      </c>
    </row>
    <row r="41" spans="1:2" x14ac:dyDescent="0.25">
      <c r="A41" s="44">
        <v>14</v>
      </c>
      <c r="B41" s="46">
        <v>0.51200000000000001</v>
      </c>
    </row>
    <row r="42" spans="1:2" x14ac:dyDescent="0.25">
      <c r="A42" s="44">
        <v>15</v>
      </c>
      <c r="B42" s="46">
        <v>0.49299999999999999</v>
      </c>
    </row>
    <row r="43" spans="1:2" x14ac:dyDescent="0.25">
      <c r="A43" s="44">
        <v>16</v>
      </c>
      <c r="B43" s="46">
        <v>0.47499999999999998</v>
      </c>
    </row>
    <row r="44" spans="1:2" x14ac:dyDescent="0.25">
      <c r="A44" s="44">
        <v>17</v>
      </c>
      <c r="B44" s="46">
        <v>0.45800000000000002</v>
      </c>
    </row>
    <row r="45" spans="1:2" x14ac:dyDescent="0.25">
      <c r="A45" s="44">
        <v>18</v>
      </c>
      <c r="B45" s="46">
        <v>0.442</v>
      </c>
    </row>
    <row r="46" spans="1:2" x14ac:dyDescent="0.25">
      <c r="A46" s="44">
        <v>19</v>
      </c>
      <c r="B46" s="46">
        <v>0.42699999999999999</v>
      </c>
    </row>
    <row r="47" spans="1:2" x14ac:dyDescent="0.25">
      <c r="A47" s="44">
        <v>20</v>
      </c>
      <c r="B47" s="46">
        <v>0.41299999999999998</v>
      </c>
    </row>
    <row r="48" spans="1:2" x14ac:dyDescent="0.25">
      <c r="A48" s="44">
        <v>21</v>
      </c>
      <c r="B48" s="46">
        <v>0.39900000000000002</v>
      </c>
    </row>
    <row r="49" spans="1:2" x14ac:dyDescent="0.25">
      <c r="A49" s="44">
        <v>22</v>
      </c>
      <c r="B49" s="46">
        <v>0.38700000000000001</v>
      </c>
    </row>
    <row r="50" spans="1:2" x14ac:dyDescent="0.25">
      <c r="A50" s="44">
        <v>23</v>
      </c>
      <c r="B50" s="46">
        <v>0.374</v>
      </c>
    </row>
    <row r="51" spans="1:2" x14ac:dyDescent="0.25">
      <c r="A51" s="44">
        <v>24</v>
      </c>
      <c r="B51" s="46">
        <v>0.36299999999999999</v>
      </c>
    </row>
    <row r="52" spans="1:2" x14ac:dyDescent="0.25">
      <c r="A52" s="44">
        <v>25</v>
      </c>
      <c r="B52" s="46">
        <v>0.35199999999999998</v>
      </c>
    </row>
    <row r="53" spans="1:2" x14ac:dyDescent="0.25">
      <c r="A53" s="44">
        <v>26</v>
      </c>
      <c r="B53" s="46">
        <v>0.34200000000000003</v>
      </c>
    </row>
    <row r="54" spans="1:2" x14ac:dyDescent="0.25">
      <c r="A54" s="44">
        <v>27</v>
      </c>
      <c r="B54" s="46">
        <v>0.33200000000000002</v>
      </c>
    </row>
    <row r="55" spans="1:2" x14ac:dyDescent="0.25">
      <c r="A55" s="44">
        <v>28</v>
      </c>
      <c r="B55" s="46">
        <v>0.32200000000000001</v>
      </c>
    </row>
    <row r="56" spans="1:2" x14ac:dyDescent="0.25">
      <c r="A56" s="44">
        <v>29</v>
      </c>
      <c r="B56" s="46">
        <v>0.313</v>
      </c>
    </row>
    <row r="57" spans="1:2" x14ac:dyDescent="0.25">
      <c r="A57" s="44">
        <v>30</v>
      </c>
      <c r="B57" s="46">
        <v>0.30499999999999999</v>
      </c>
    </row>
    <row r="58" spans="1:2" x14ac:dyDescent="0.25">
      <c r="A58" s="44">
        <v>31</v>
      </c>
      <c r="B58" s="46">
        <v>0.29599999999999999</v>
      </c>
    </row>
    <row r="59" spans="1:2" x14ac:dyDescent="0.25">
      <c r="A59" s="44">
        <v>32</v>
      </c>
      <c r="B59" s="46">
        <v>0.28799999999999998</v>
      </c>
    </row>
    <row r="60" spans="1:2" x14ac:dyDescent="0.25">
      <c r="A60" s="44">
        <v>33</v>
      </c>
      <c r="B60" s="46">
        <v>0.28100000000000003</v>
      </c>
    </row>
    <row r="61" spans="1:2" x14ac:dyDescent="0.25">
      <c r="A61" s="44">
        <v>34</v>
      </c>
      <c r="B61" s="46">
        <v>0.27300000000000002</v>
      </c>
    </row>
    <row r="62" spans="1:2" x14ac:dyDescent="0.25">
      <c r="A62" s="44">
        <v>35</v>
      </c>
      <c r="B62" s="46">
        <v>0.26600000000000001</v>
      </c>
    </row>
    <row r="63" spans="1:2" x14ac:dyDescent="0.25">
      <c r="A63" s="44">
        <v>36</v>
      </c>
      <c r="B63" s="46">
        <v>0.26</v>
      </c>
    </row>
    <row r="64" spans="1:2" x14ac:dyDescent="0.25">
      <c r="A64" s="44">
        <v>37</v>
      </c>
      <c r="B64" s="46">
        <v>0.253</v>
      </c>
    </row>
    <row r="65" spans="1:2" x14ac:dyDescent="0.25">
      <c r="A65" s="44">
        <v>38</v>
      </c>
      <c r="B65" s="46">
        <v>0.247</v>
      </c>
    </row>
    <row r="66" spans="1:2" x14ac:dyDescent="0.25">
      <c r="A66" s="44">
        <v>39</v>
      </c>
      <c r="B66" s="46">
        <v>0.24099999999999999</v>
      </c>
    </row>
    <row r="67" spans="1:2" x14ac:dyDescent="0.25">
      <c r="A67" s="44">
        <v>40</v>
      </c>
      <c r="B67" s="46">
        <v>0.23499999999999999</v>
      </c>
    </row>
    <row r="68" spans="1:2" x14ac:dyDescent="0.25">
      <c r="A68" s="44">
        <v>41</v>
      </c>
      <c r="B68" s="46">
        <v>0.23</v>
      </c>
    </row>
    <row r="69" spans="1:2" x14ac:dyDescent="0.25">
      <c r="A69" s="44">
        <v>42</v>
      </c>
      <c r="B69" s="46">
        <v>0.224</v>
      </c>
    </row>
    <row r="70" spans="1:2" x14ac:dyDescent="0.25">
      <c r="A70" s="44">
        <v>43</v>
      </c>
      <c r="B70" s="46">
        <v>0.219</v>
      </c>
    </row>
    <row r="71" spans="1:2" x14ac:dyDescent="0.25">
      <c r="A71" s="44">
        <v>44</v>
      </c>
      <c r="B71" s="46">
        <v>0.214</v>
      </c>
    </row>
    <row r="72" spans="1:2" x14ac:dyDescent="0.25">
      <c r="A72" s="44">
        <v>45</v>
      </c>
      <c r="B72" s="46">
        <v>0.20899999999999999</v>
      </c>
    </row>
    <row r="73" spans="1:2" x14ac:dyDescent="0.25">
      <c r="A73" s="44">
        <v>46</v>
      </c>
      <c r="B73" s="46">
        <v>0.20399999999999999</v>
      </c>
    </row>
    <row r="74" spans="1:2" x14ac:dyDescent="0.25">
      <c r="A74" s="44">
        <v>47</v>
      </c>
      <c r="B74" s="46">
        <v>0.2</v>
      </c>
    </row>
    <row r="75" spans="1:2" x14ac:dyDescent="0.25">
      <c r="A75" s="44">
        <v>48</v>
      </c>
      <c r="B75" s="46">
        <v>0.19600000000000001</v>
      </c>
    </row>
    <row r="76" spans="1:2" x14ac:dyDescent="0.25">
      <c r="A76" s="44">
        <v>49</v>
      </c>
      <c r="B76" s="46">
        <v>0.191</v>
      </c>
    </row>
    <row r="77" spans="1:2" x14ac:dyDescent="0.25">
      <c r="A77" s="44">
        <v>50</v>
      </c>
      <c r="B77" s="46">
        <v>0.187</v>
      </c>
    </row>
  </sheetData>
  <sheetProtection algorithmName="SHA-512" hashValue="4FBhinVBHtREAwDMSc5U6HcNfMY01PR9DjFn/AifT0AkKnb3OAvs8oC5eGydIzfkvp9ppcoHRUFTLEIkzN/I5A==" saltValue="EqnvlKhIfgh1I3Eo2DMHMg==" spinCount="100000" sheet="1" objects="1" scenarios="1"/>
  <conditionalFormatting sqref="A6:A21">
    <cfRule type="expression" dxfId="115" priority="1" stopIfTrue="1">
      <formula>MOD(ROW(),2)=0</formula>
    </cfRule>
    <cfRule type="expression" dxfId="114" priority="2" stopIfTrue="1">
      <formula>MOD(ROW(),2)&lt;&gt;0</formula>
    </cfRule>
  </conditionalFormatting>
  <conditionalFormatting sqref="B6:B21">
    <cfRule type="expression" dxfId="113" priority="3" stopIfTrue="1">
      <formula>MOD(ROW(),2)=0</formula>
    </cfRule>
    <cfRule type="expression" dxfId="112" priority="4" stopIfTrue="1">
      <formula>MOD(ROW(),2)&lt;&gt;0</formula>
    </cfRule>
  </conditionalFormatting>
  <conditionalFormatting sqref="A26:A77">
    <cfRule type="expression" dxfId="111" priority="5" stopIfTrue="1">
      <formula>MOD(ROW(),2)=0</formula>
    </cfRule>
    <cfRule type="expression" dxfId="110" priority="6" stopIfTrue="1">
      <formula>MOD(ROW(),2)&lt;&gt;0</formula>
    </cfRule>
  </conditionalFormatting>
  <conditionalFormatting sqref="B26:B77">
    <cfRule type="expression" dxfId="109" priority="7" stopIfTrue="1">
      <formula>MOD(ROW(),2)=0</formula>
    </cfRule>
    <cfRule type="expression" dxfId="108" priority="8" stopIfTrue="1">
      <formula>MOD(ROW(),2)&lt;&gt;0</formula>
    </cfRule>
  </conditionalFormatting>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8A63-C781-4B4F-93DF-54A46E9AF240}">
  <sheetPr codeName="Sheet84"/>
  <dimension ref="A1:B39"/>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Scheme pays AA - x-621</v>
      </c>
    </row>
    <row r="6" spans="1:2" x14ac:dyDescent="0.25">
      <c r="A6" s="41" t="s">
        <v>382</v>
      </c>
      <c r="B6" s="48" t="s">
        <v>383</v>
      </c>
    </row>
    <row r="7" spans="1:2" x14ac:dyDescent="0.25">
      <c r="A7" s="41" t="s">
        <v>384</v>
      </c>
      <c r="B7" s="48" t="s">
        <v>32</v>
      </c>
    </row>
    <row r="8" spans="1:2" x14ac:dyDescent="0.25">
      <c r="A8" s="41" t="s">
        <v>125</v>
      </c>
      <c r="B8" s="48">
        <v>2015</v>
      </c>
    </row>
    <row r="9" spans="1:2" x14ac:dyDescent="0.25">
      <c r="A9" s="41" t="s">
        <v>126</v>
      </c>
      <c r="B9" s="48" t="s">
        <v>299</v>
      </c>
    </row>
    <row r="10" spans="1:2" ht="50" x14ac:dyDescent="0.25">
      <c r="A10" s="41" t="s">
        <v>6</v>
      </c>
      <c r="B10" s="48" t="s">
        <v>347</v>
      </c>
    </row>
    <row r="11" spans="1:2" x14ac:dyDescent="0.25">
      <c r="A11" s="41" t="s">
        <v>127</v>
      </c>
      <c r="B11" s="48" t="s">
        <v>222</v>
      </c>
    </row>
    <row r="12" spans="1:2" ht="25" x14ac:dyDescent="0.25">
      <c r="A12" s="41" t="s">
        <v>128</v>
      </c>
      <c r="B12" s="48" t="s">
        <v>249</v>
      </c>
    </row>
    <row r="13" spans="1:2" x14ac:dyDescent="0.25">
      <c r="A13" s="41" t="s">
        <v>385</v>
      </c>
      <c r="B13" s="48">
        <v>0</v>
      </c>
    </row>
    <row r="14" spans="1:2" x14ac:dyDescent="0.25">
      <c r="A14" s="41" t="s">
        <v>130</v>
      </c>
      <c r="B14" s="48">
        <v>621</v>
      </c>
    </row>
    <row r="15" spans="1:2" x14ac:dyDescent="0.25">
      <c r="A15" s="41" t="s">
        <v>386</v>
      </c>
      <c r="B15" s="48" t="s">
        <v>348</v>
      </c>
    </row>
    <row r="16" spans="1:2" x14ac:dyDescent="0.25">
      <c r="A16" s="41" t="s">
        <v>132</v>
      </c>
      <c r="B16" s="48" t="s">
        <v>326</v>
      </c>
    </row>
    <row r="17" spans="1:2" x14ac:dyDescent="0.25">
      <c r="A17" s="42" t="s">
        <v>387</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row r="26" spans="1:2" s="59" customFormat="1" ht="13" x14ac:dyDescent="0.25">
      <c r="A26" s="58" t="s">
        <v>413</v>
      </c>
      <c r="B26" s="58" t="s">
        <v>441</v>
      </c>
    </row>
    <row r="27" spans="1:2" x14ac:dyDescent="0.25">
      <c r="A27" s="44">
        <v>0</v>
      </c>
      <c r="B27" s="46">
        <v>1</v>
      </c>
    </row>
    <row r="28" spans="1:2" x14ac:dyDescent="0.25">
      <c r="A28" s="44">
        <v>1</v>
      </c>
      <c r="B28" s="46">
        <v>0.94199999999999995</v>
      </c>
    </row>
    <row r="29" spans="1:2" x14ac:dyDescent="0.25">
      <c r="A29" s="44">
        <v>2</v>
      </c>
      <c r="B29" s="46">
        <v>0.89</v>
      </c>
    </row>
    <row r="30" spans="1:2" x14ac:dyDescent="0.25">
      <c r="A30" s="44">
        <v>3</v>
      </c>
      <c r="B30" s="46">
        <v>0.84199999999999997</v>
      </c>
    </row>
    <row r="31" spans="1:2" x14ac:dyDescent="0.25">
      <c r="A31" s="44">
        <v>4</v>
      </c>
      <c r="B31" s="46">
        <v>0.79900000000000004</v>
      </c>
    </row>
    <row r="32" spans="1:2" x14ac:dyDescent="0.25">
      <c r="A32" s="44">
        <v>5</v>
      </c>
      <c r="B32" s="46">
        <v>0.75900000000000001</v>
      </c>
    </row>
    <row r="33" spans="1:2" x14ac:dyDescent="0.25">
      <c r="A33" s="44">
        <v>6</v>
      </c>
      <c r="B33" s="46">
        <v>0.72199999999999998</v>
      </c>
    </row>
    <row r="34" spans="1:2" x14ac:dyDescent="0.25">
      <c r="A34" s="44">
        <v>7</v>
      </c>
      <c r="B34" s="46">
        <v>0.68899999999999995</v>
      </c>
    </row>
    <row r="35" spans="1:2" x14ac:dyDescent="0.25">
      <c r="A35" s="44">
        <v>8</v>
      </c>
      <c r="B35" s="46">
        <v>0.65800000000000003</v>
      </c>
    </row>
    <row r="36" spans="1:2" x14ac:dyDescent="0.25">
      <c r="A36" s="44">
        <v>9</v>
      </c>
      <c r="B36" s="46">
        <v>0.629</v>
      </c>
    </row>
    <row r="37" spans="1:2" x14ac:dyDescent="0.25">
      <c r="A37" s="44">
        <v>10</v>
      </c>
      <c r="B37" s="46">
        <v>0.60199999999999998</v>
      </c>
    </row>
    <row r="38" spans="1:2" x14ac:dyDescent="0.25">
      <c r="A38" s="44">
        <v>11</v>
      </c>
      <c r="B38" s="46">
        <v>0.57699999999999996</v>
      </c>
    </row>
    <row r="39" spans="1:2" x14ac:dyDescent="0.25">
      <c r="A39" s="44">
        <v>12</v>
      </c>
      <c r="B39" s="46">
        <v>0.55400000000000005</v>
      </c>
    </row>
  </sheetData>
  <sheetProtection algorithmName="SHA-512" hashValue="IbQDRFJzT/mAuydFJzHbo3aSJAK79YXrU+3KCWp2gPJr7Cg+8sB6fhG3YnYa4vByuwo809ttECRhrMl7JhjYbg==" saltValue="zYFiq0uFL6f32cppqDJY5Q==" spinCount="100000" sheet="1" objects="1" scenarios="1"/>
  <conditionalFormatting sqref="A6:A21">
    <cfRule type="expression" dxfId="105" priority="1" stopIfTrue="1">
      <formula>MOD(ROW(),2)=0</formula>
    </cfRule>
    <cfRule type="expression" dxfId="104" priority="2" stopIfTrue="1">
      <formula>MOD(ROW(),2)&lt;&gt;0</formula>
    </cfRule>
  </conditionalFormatting>
  <conditionalFormatting sqref="B6:B21">
    <cfRule type="expression" dxfId="103" priority="3" stopIfTrue="1">
      <formula>MOD(ROW(),2)=0</formula>
    </cfRule>
    <cfRule type="expression" dxfId="102" priority="4" stopIfTrue="1">
      <formula>MOD(ROW(),2)&lt;&gt;0</formula>
    </cfRule>
  </conditionalFormatting>
  <conditionalFormatting sqref="A26:A39">
    <cfRule type="expression" dxfId="101" priority="5" stopIfTrue="1">
      <formula>MOD(ROW(),2)=0</formula>
    </cfRule>
    <cfRule type="expression" dxfId="100" priority="6" stopIfTrue="1">
      <formula>MOD(ROW(),2)&lt;&gt;0</formula>
    </cfRule>
  </conditionalFormatting>
  <conditionalFormatting sqref="B26:B39">
    <cfRule type="expression" dxfId="99" priority="7" stopIfTrue="1">
      <formula>MOD(ROW(),2)=0</formula>
    </cfRule>
    <cfRule type="expression" dxfId="98" priority="8" stopIfTrue="1">
      <formula>MOD(ROW(),2)&lt;&gt;0</formula>
    </cfRule>
  </conditionalFormatting>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A49F-3388-4422-894F-D9C37DB2BD5B}">
  <sheetPr codeName="Sheet85"/>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Scheme pays LTA - x-622</v>
      </c>
    </row>
    <row r="6" spans="1:2" x14ac:dyDescent="0.25">
      <c r="A6" s="41" t="s">
        <v>382</v>
      </c>
      <c r="B6" s="48" t="s">
        <v>383</v>
      </c>
    </row>
    <row r="7" spans="1:2" x14ac:dyDescent="0.25">
      <c r="A7" s="41" t="s">
        <v>384</v>
      </c>
      <c r="B7" s="48" t="s">
        <v>32</v>
      </c>
    </row>
    <row r="8" spans="1:2" x14ac:dyDescent="0.25">
      <c r="A8" s="41" t="s">
        <v>125</v>
      </c>
      <c r="B8" s="48">
        <v>1992</v>
      </c>
    </row>
    <row r="9" spans="1:2" x14ac:dyDescent="0.25">
      <c r="A9" s="41" t="s">
        <v>126</v>
      </c>
      <c r="B9" s="48" t="s">
        <v>349</v>
      </c>
    </row>
    <row r="10" spans="1:2" ht="25" x14ac:dyDescent="0.25">
      <c r="A10" s="41" t="s">
        <v>6</v>
      </c>
      <c r="B10" s="48" t="s">
        <v>350</v>
      </c>
    </row>
    <row r="11" spans="1:2" x14ac:dyDescent="0.25">
      <c r="A11" s="41" t="s">
        <v>127</v>
      </c>
      <c r="B11" s="48" t="s">
        <v>301</v>
      </c>
    </row>
    <row r="12" spans="1:2" x14ac:dyDescent="0.25">
      <c r="A12" s="41" t="s">
        <v>128</v>
      </c>
      <c r="B12" s="48" t="s">
        <v>351</v>
      </c>
    </row>
    <row r="13" spans="1:2" x14ac:dyDescent="0.25">
      <c r="A13" s="41" t="s">
        <v>385</v>
      </c>
      <c r="B13" s="48">
        <v>2</v>
      </c>
    </row>
    <row r="14" spans="1:2" x14ac:dyDescent="0.25">
      <c r="A14" s="41" t="s">
        <v>130</v>
      </c>
      <c r="B14" s="48">
        <v>622</v>
      </c>
    </row>
    <row r="15" spans="1:2" x14ac:dyDescent="0.25">
      <c r="A15" s="41" t="s">
        <v>386</v>
      </c>
      <c r="B15" s="48" t="s">
        <v>352</v>
      </c>
    </row>
    <row r="16" spans="1:2" x14ac:dyDescent="0.25">
      <c r="A16" s="41" t="s">
        <v>132</v>
      </c>
      <c r="B16" s="48" t="s">
        <v>278</v>
      </c>
    </row>
    <row r="17" spans="1:2" x14ac:dyDescent="0.25">
      <c r="A17" s="42" t="s">
        <v>442</v>
      </c>
      <c r="B17" s="48"/>
    </row>
    <row r="18" spans="1:2" x14ac:dyDescent="0.25">
      <c r="A18" s="41" t="s">
        <v>133</v>
      </c>
      <c r="B18" s="49">
        <v>45135</v>
      </c>
    </row>
    <row r="19" spans="1:2" x14ac:dyDescent="0.25">
      <c r="A19" s="41" t="s">
        <v>134</v>
      </c>
      <c r="B19" s="49">
        <v>45135</v>
      </c>
    </row>
    <row r="20" spans="1:2" x14ac:dyDescent="0.25">
      <c r="A20" s="41" t="s">
        <v>135</v>
      </c>
      <c r="B20" s="48" t="s">
        <v>353</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hXUjfybAjFoqXvkXhs9c01PJvbs4/IxilWGzRrOXzLRAGef+bRDV6/7SmoqkfUVgtLqakbqQeKOvwpBQURKxgQ==" saltValue="3KsgWkdFuBaCPKOYFJnxOA==" spinCount="100000" sheet="1" objects="1" scenarios="1"/>
  <conditionalFormatting sqref="A6:A21">
    <cfRule type="expression" dxfId="95" priority="1" stopIfTrue="1">
      <formula>MOD(ROW(),2)=0</formula>
    </cfRule>
    <cfRule type="expression" dxfId="94" priority="2" stopIfTrue="1">
      <formula>MOD(ROW(),2)&lt;&gt;0</formula>
    </cfRule>
  </conditionalFormatting>
  <conditionalFormatting sqref="B6:B21">
    <cfRule type="expression" dxfId="93" priority="3" stopIfTrue="1">
      <formula>MOD(ROW(),2)=0</formula>
    </cfRule>
    <cfRule type="expression" dxfId="92" priority="4" stopIfTrue="1">
      <formula>MOD(ROW(),2)&lt;&gt;0</formula>
    </cfRule>
  </conditionalFormatting>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568E6-97BC-4486-A6FB-C116481BAE10}">
  <sheetPr codeName="Sheet86"/>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Scheme pays LTA - x-623</v>
      </c>
    </row>
    <row r="6" spans="1:2" x14ac:dyDescent="0.25">
      <c r="A6" s="41" t="s">
        <v>382</v>
      </c>
      <c r="B6" s="48" t="s">
        <v>383</v>
      </c>
    </row>
    <row r="7" spans="1:2" x14ac:dyDescent="0.25">
      <c r="A7" s="41" t="s">
        <v>384</v>
      </c>
      <c r="B7" s="48" t="s">
        <v>32</v>
      </c>
    </row>
    <row r="8" spans="1:2" x14ac:dyDescent="0.25">
      <c r="A8" s="41" t="s">
        <v>125</v>
      </c>
      <c r="B8" s="48">
        <v>1992</v>
      </c>
    </row>
    <row r="9" spans="1:2" x14ac:dyDescent="0.25">
      <c r="A9" s="41" t="s">
        <v>126</v>
      </c>
      <c r="B9" s="48" t="s">
        <v>349</v>
      </c>
    </row>
    <row r="10" spans="1:2" ht="37.5" x14ac:dyDescent="0.25">
      <c r="A10" s="41" t="s">
        <v>6</v>
      </c>
      <c r="B10" s="48" t="s">
        <v>354</v>
      </c>
    </row>
    <row r="11" spans="1:2" x14ac:dyDescent="0.25">
      <c r="A11" s="41" t="s">
        <v>127</v>
      </c>
      <c r="B11" s="48" t="s">
        <v>301</v>
      </c>
    </row>
    <row r="12" spans="1:2" x14ac:dyDescent="0.25">
      <c r="A12" s="41" t="s">
        <v>128</v>
      </c>
      <c r="B12" s="48" t="s">
        <v>351</v>
      </c>
    </row>
    <row r="13" spans="1:2" x14ac:dyDescent="0.25">
      <c r="A13" s="41" t="s">
        <v>385</v>
      </c>
      <c r="B13" s="48">
        <v>2</v>
      </c>
    </row>
    <row r="14" spans="1:2" x14ac:dyDescent="0.25">
      <c r="A14" s="41" t="s">
        <v>130</v>
      </c>
      <c r="B14" s="48">
        <v>623</v>
      </c>
    </row>
    <row r="15" spans="1:2" x14ac:dyDescent="0.25">
      <c r="A15" s="41" t="s">
        <v>386</v>
      </c>
      <c r="B15" s="48" t="s">
        <v>355</v>
      </c>
    </row>
    <row r="16" spans="1:2" x14ac:dyDescent="0.25">
      <c r="A16" s="41" t="s">
        <v>132</v>
      </c>
      <c r="B16" s="48" t="s">
        <v>356</v>
      </c>
    </row>
    <row r="17" spans="1:2" x14ac:dyDescent="0.25">
      <c r="A17" s="42" t="s">
        <v>442</v>
      </c>
      <c r="B17" s="48"/>
    </row>
    <row r="18" spans="1:2" x14ac:dyDescent="0.25">
      <c r="A18" s="41" t="s">
        <v>133</v>
      </c>
      <c r="B18" s="49">
        <v>45135</v>
      </c>
    </row>
    <row r="19" spans="1:2" x14ac:dyDescent="0.25">
      <c r="A19" s="41" t="s">
        <v>134</v>
      </c>
      <c r="B19" s="49">
        <v>45135</v>
      </c>
    </row>
    <row r="20" spans="1:2" x14ac:dyDescent="0.25">
      <c r="A20" s="41" t="s">
        <v>135</v>
      </c>
      <c r="B20" s="48" t="s">
        <v>353</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qd190BR9gg1L3B1R4Rx3/lrZ8HoMo9Kllv6wA/vgy5Ed/4IR2qNlB9FSTtPMEf7J+OAylPv76LBaXdD4gK8NGw==" saltValue="Mw/MpckCM1Gb78JOJ1pQEA==" spinCount="100000" sheet="1" objects="1" scenarios="1"/>
  <conditionalFormatting sqref="A6:A21">
    <cfRule type="expression" dxfId="89" priority="1" stopIfTrue="1">
      <formula>MOD(ROW(),2)=0</formula>
    </cfRule>
    <cfRule type="expression" dxfId="88" priority="2" stopIfTrue="1">
      <formula>MOD(ROW(),2)&lt;&gt;0</formula>
    </cfRule>
  </conditionalFormatting>
  <conditionalFormatting sqref="B6:B21">
    <cfRule type="expression" dxfId="87" priority="3" stopIfTrue="1">
      <formula>MOD(ROW(),2)=0</formula>
    </cfRule>
    <cfRule type="expression" dxfId="86" priority="4" stopIfTrue="1">
      <formula>MOD(ROW(),2)&lt;&gt;0</formula>
    </cfRule>
  </conditionalFormatting>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2CBA-964A-4AB9-A98E-1E2E22BAC5E7}">
  <sheetPr codeName="Sheet87"/>
  <dimension ref="A1:B23"/>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Scheme pays LTA - x-624</v>
      </c>
    </row>
    <row r="6" spans="1:2" x14ac:dyDescent="0.25">
      <c r="A6" s="41" t="s">
        <v>382</v>
      </c>
      <c r="B6" s="48" t="s">
        <v>383</v>
      </c>
    </row>
    <row r="7" spans="1:2" x14ac:dyDescent="0.25">
      <c r="A7" s="41" t="s">
        <v>384</v>
      </c>
      <c r="B7" s="48" t="s">
        <v>32</v>
      </c>
    </row>
    <row r="8" spans="1:2" x14ac:dyDescent="0.25">
      <c r="A8" s="41" t="s">
        <v>125</v>
      </c>
      <c r="B8" s="48">
        <v>2007</v>
      </c>
    </row>
    <row r="9" spans="1:2" x14ac:dyDescent="0.25">
      <c r="A9" s="41" t="s">
        <v>126</v>
      </c>
      <c r="B9" s="48" t="s">
        <v>349</v>
      </c>
    </row>
    <row r="10" spans="1:2" x14ac:dyDescent="0.25">
      <c r="A10" s="41" t="s">
        <v>6</v>
      </c>
      <c r="B10" s="48" t="s">
        <v>357</v>
      </c>
    </row>
    <row r="11" spans="1:2" x14ac:dyDescent="0.25">
      <c r="A11" s="41" t="s">
        <v>127</v>
      </c>
      <c r="B11" s="48" t="s">
        <v>301</v>
      </c>
    </row>
    <row r="12" spans="1:2" x14ac:dyDescent="0.25">
      <c r="A12" s="41" t="s">
        <v>128</v>
      </c>
      <c r="B12" s="48" t="s">
        <v>351</v>
      </c>
    </row>
    <row r="13" spans="1:2" x14ac:dyDescent="0.25">
      <c r="A13" s="41" t="s">
        <v>385</v>
      </c>
      <c r="B13" s="48">
        <v>1</v>
      </c>
    </row>
    <row r="14" spans="1:2" x14ac:dyDescent="0.25">
      <c r="A14" s="41" t="s">
        <v>130</v>
      </c>
      <c r="B14" s="48">
        <v>624</v>
      </c>
    </row>
    <row r="15" spans="1:2" x14ac:dyDescent="0.25">
      <c r="A15" s="41" t="s">
        <v>386</v>
      </c>
      <c r="B15" s="48" t="s">
        <v>358</v>
      </c>
    </row>
    <row r="16" spans="1:2" x14ac:dyDescent="0.25">
      <c r="A16" s="41" t="s">
        <v>132</v>
      </c>
      <c r="B16" s="48" t="s">
        <v>278</v>
      </c>
    </row>
    <row r="17" spans="1:2" x14ac:dyDescent="0.25">
      <c r="A17" s="42" t="s">
        <v>387</v>
      </c>
      <c r="B17" s="48"/>
    </row>
    <row r="18" spans="1:2" x14ac:dyDescent="0.25">
      <c r="A18" s="41" t="s">
        <v>133</v>
      </c>
      <c r="B18" s="49">
        <v>45135</v>
      </c>
    </row>
    <row r="19" spans="1:2" x14ac:dyDescent="0.25">
      <c r="A19" s="41" t="s">
        <v>134</v>
      </c>
      <c r="B19" s="49">
        <v>45135</v>
      </c>
    </row>
    <row r="20" spans="1:2" x14ac:dyDescent="0.25">
      <c r="A20" s="41" t="s">
        <v>135</v>
      </c>
      <c r="B20" s="48" t="s">
        <v>353</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sheetData>
  <sheetProtection algorithmName="SHA-512" hashValue="uzCq1rxjm4pxpvW6YUw8WpUzNnfa4zfp64XBYfrh+KV+VfMXRBylw2PcMEHvSciK1kjlNJ24SbCfBFcMP+Y1UA==" saltValue="Y47pITSKa6s4y/lX7RaFSQ==" spinCount="100000" sheet="1" objects="1" scenarios="1"/>
  <conditionalFormatting sqref="A6:A21">
    <cfRule type="expression" dxfId="83" priority="1" stopIfTrue="1">
      <formula>MOD(ROW(),2)=0</formula>
    </cfRule>
    <cfRule type="expression" dxfId="82" priority="2" stopIfTrue="1">
      <formula>MOD(ROW(),2)&lt;&gt;0</formula>
    </cfRule>
  </conditionalFormatting>
  <conditionalFormatting sqref="B6:B21">
    <cfRule type="expression" dxfId="81" priority="3" stopIfTrue="1">
      <formula>MOD(ROW(),2)=0</formula>
    </cfRule>
    <cfRule type="expression" dxfId="80" priority="4" stopIfTrue="1">
      <formula>MOD(ROW(),2)&lt;&gt;0</formula>
    </cfRule>
  </conditionalFormatting>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FB671-134B-4D4E-94B3-40E082EBFD85}">
  <sheetPr codeName="Sheet88"/>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Scheme pays LTA - x-625</v>
      </c>
    </row>
    <row r="6" spans="1:2" x14ac:dyDescent="0.25">
      <c r="A6" s="41" t="s">
        <v>382</v>
      </c>
      <c r="B6" s="48" t="s">
        <v>383</v>
      </c>
    </row>
    <row r="7" spans="1:2" x14ac:dyDescent="0.25">
      <c r="A7" s="41" t="s">
        <v>384</v>
      </c>
      <c r="B7" s="48" t="s">
        <v>32</v>
      </c>
    </row>
    <row r="8" spans="1:2" x14ac:dyDescent="0.25">
      <c r="A8" s="41" t="s">
        <v>125</v>
      </c>
      <c r="B8" s="48">
        <v>2007</v>
      </c>
    </row>
    <row r="9" spans="1:2" x14ac:dyDescent="0.25">
      <c r="A9" s="41" t="s">
        <v>126</v>
      </c>
      <c r="B9" s="48" t="s">
        <v>349</v>
      </c>
    </row>
    <row r="10" spans="1:2" ht="25" x14ac:dyDescent="0.25">
      <c r="A10" s="41" t="s">
        <v>6</v>
      </c>
      <c r="B10" s="48" t="s">
        <v>359</v>
      </c>
    </row>
    <row r="11" spans="1:2" x14ac:dyDescent="0.25">
      <c r="A11" s="41" t="s">
        <v>127</v>
      </c>
      <c r="B11" s="48" t="s">
        <v>301</v>
      </c>
    </row>
    <row r="12" spans="1:2" x14ac:dyDescent="0.25">
      <c r="A12" s="41" t="s">
        <v>128</v>
      </c>
      <c r="B12" s="48" t="s">
        <v>351</v>
      </c>
    </row>
    <row r="13" spans="1:2" x14ac:dyDescent="0.25">
      <c r="A13" s="41" t="s">
        <v>385</v>
      </c>
      <c r="B13" s="48">
        <v>1</v>
      </c>
    </row>
    <row r="14" spans="1:2" x14ac:dyDescent="0.25">
      <c r="A14" s="41" t="s">
        <v>130</v>
      </c>
      <c r="B14" s="48">
        <v>625</v>
      </c>
    </row>
    <row r="15" spans="1:2" x14ac:dyDescent="0.25">
      <c r="A15" s="41" t="s">
        <v>386</v>
      </c>
      <c r="B15" s="48" t="s">
        <v>360</v>
      </c>
    </row>
    <row r="16" spans="1:2" x14ac:dyDescent="0.25">
      <c r="A16" s="41" t="s">
        <v>132</v>
      </c>
      <c r="B16" s="48" t="s">
        <v>356</v>
      </c>
    </row>
    <row r="17" spans="1:2" x14ac:dyDescent="0.25">
      <c r="A17" s="42" t="s">
        <v>442</v>
      </c>
      <c r="B17" s="48"/>
    </row>
    <row r="18" spans="1:2" x14ac:dyDescent="0.25">
      <c r="A18" s="41" t="s">
        <v>133</v>
      </c>
      <c r="B18" s="49">
        <v>45135</v>
      </c>
    </row>
    <row r="19" spans="1:2" x14ac:dyDescent="0.25">
      <c r="A19" s="41" t="s">
        <v>134</v>
      </c>
      <c r="B19" s="49">
        <v>45135</v>
      </c>
    </row>
    <row r="20" spans="1:2" x14ac:dyDescent="0.25">
      <c r="A20" s="41" t="s">
        <v>135</v>
      </c>
      <c r="B20" s="48" t="s">
        <v>353</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kAFKJkKnWKtM36LZuMiQ5sKYS4yhyIrtpWSReizt1nN3/YNyIGh1ZR4JyRPmtzfrzCyrjGUCz8tUiBuVrNCSnw==" saltValue="F8J7LuWwA/OT87XW6QjNZQ==" spinCount="100000" sheet="1" objects="1" scenarios="1"/>
  <conditionalFormatting sqref="A6:A21">
    <cfRule type="expression" dxfId="77" priority="1" stopIfTrue="1">
      <formula>MOD(ROW(),2)=0</formula>
    </cfRule>
    <cfRule type="expression" dxfId="76" priority="2" stopIfTrue="1">
      <formula>MOD(ROW(),2)&lt;&gt;0</formula>
    </cfRule>
  </conditionalFormatting>
  <conditionalFormatting sqref="B6:B21">
    <cfRule type="expression" dxfId="75" priority="3" stopIfTrue="1">
      <formula>MOD(ROW(),2)=0</formula>
    </cfRule>
    <cfRule type="expression" dxfId="74" priority="4" stopIfTrue="1">
      <formula>MOD(ROW(),2)&lt;&gt;0</formula>
    </cfRule>
  </conditionalFormatting>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0ECA0-EECC-49A5-8627-50D9E23BB265}">
  <sheetPr codeName="Sheet89"/>
  <dimension ref="A1:B23"/>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Scheme pays LTA - x-626</v>
      </c>
    </row>
    <row r="6" spans="1:2" x14ac:dyDescent="0.25">
      <c r="A6" s="41" t="s">
        <v>382</v>
      </c>
      <c r="B6" s="48" t="s">
        <v>383</v>
      </c>
    </row>
    <row r="7" spans="1:2" x14ac:dyDescent="0.25">
      <c r="A7" s="41" t="s">
        <v>384</v>
      </c>
      <c r="B7" s="48" t="s">
        <v>32</v>
      </c>
    </row>
    <row r="8" spans="1:2" x14ac:dyDescent="0.25">
      <c r="A8" s="41" t="s">
        <v>125</v>
      </c>
      <c r="B8" s="48">
        <v>2015</v>
      </c>
    </row>
    <row r="9" spans="1:2" x14ac:dyDescent="0.25">
      <c r="A9" s="41" t="s">
        <v>126</v>
      </c>
      <c r="B9" s="48" t="s">
        <v>349</v>
      </c>
    </row>
    <row r="10" spans="1:2" x14ac:dyDescent="0.25">
      <c r="A10" s="41" t="s">
        <v>6</v>
      </c>
      <c r="B10" s="48" t="s">
        <v>357</v>
      </c>
    </row>
    <row r="11" spans="1:2" x14ac:dyDescent="0.25">
      <c r="A11" s="41" t="s">
        <v>127</v>
      </c>
      <c r="B11" s="48" t="s">
        <v>301</v>
      </c>
    </row>
    <row r="12" spans="1:2" x14ac:dyDescent="0.25">
      <c r="A12" s="41" t="s">
        <v>128</v>
      </c>
      <c r="B12" s="48" t="s">
        <v>351</v>
      </c>
    </row>
    <row r="13" spans="1:2" x14ac:dyDescent="0.25">
      <c r="A13" s="41" t="s">
        <v>385</v>
      </c>
      <c r="B13" s="48">
        <v>0</v>
      </c>
    </row>
    <row r="14" spans="1:2" x14ac:dyDescent="0.25">
      <c r="A14" s="41" t="s">
        <v>130</v>
      </c>
      <c r="B14" s="48">
        <v>626</v>
      </c>
    </row>
    <row r="15" spans="1:2" x14ac:dyDescent="0.25">
      <c r="A15" s="41" t="s">
        <v>386</v>
      </c>
      <c r="B15" s="48" t="s">
        <v>361</v>
      </c>
    </row>
    <row r="16" spans="1:2" x14ac:dyDescent="0.25">
      <c r="A16" s="41" t="s">
        <v>132</v>
      </c>
      <c r="B16" s="48" t="s">
        <v>258</v>
      </c>
    </row>
    <row r="17" spans="1:2" x14ac:dyDescent="0.25">
      <c r="A17" s="42" t="s">
        <v>387</v>
      </c>
      <c r="B17" s="48"/>
    </row>
    <row r="18" spans="1:2" x14ac:dyDescent="0.25">
      <c r="A18" s="41" t="s">
        <v>133</v>
      </c>
      <c r="B18" s="49">
        <v>45135</v>
      </c>
    </row>
    <row r="19" spans="1:2" x14ac:dyDescent="0.25">
      <c r="A19" s="41" t="s">
        <v>134</v>
      </c>
      <c r="B19" s="49">
        <v>45135</v>
      </c>
    </row>
    <row r="20" spans="1:2" x14ac:dyDescent="0.25">
      <c r="A20" s="41" t="s">
        <v>135</v>
      </c>
      <c r="B20" s="48" t="s">
        <v>353</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sheetData>
  <sheetProtection algorithmName="SHA-512" hashValue="u/9kYh6jSQ8382S9gpUP7cAIUTI1rvVdIPODqLKfVUL0satxNj/Dsp7HbS5Lz2Wh9AayLoBOCwm3OIXoUprx2A==" saltValue="5z8uRm9MUuR8vy+iGDYJXw==" spinCount="100000" sheet="1" objects="1" scenarios="1"/>
  <conditionalFormatting sqref="A6:A21">
    <cfRule type="expression" dxfId="71" priority="1" stopIfTrue="1">
      <formula>MOD(ROW(),2)=0</formula>
    </cfRule>
    <cfRule type="expression" dxfId="70" priority="2" stopIfTrue="1">
      <formula>MOD(ROW(),2)&lt;&gt;0</formula>
    </cfRule>
  </conditionalFormatting>
  <conditionalFormatting sqref="B6:B21">
    <cfRule type="expression" dxfId="69" priority="3" stopIfTrue="1">
      <formula>MOD(ROW(),2)=0</formula>
    </cfRule>
    <cfRule type="expression" dxfId="68" priority="4" stopIfTrue="1">
      <formula>MOD(ROW(),2)&lt;&gt;0</formula>
    </cfRule>
  </conditionalFormatting>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61F8-056B-4587-9BE9-BC72B72C1336}">
  <sheetPr codeName="Sheet90"/>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Scheme pays LTA - x-627</v>
      </c>
    </row>
    <row r="6" spans="1:2" x14ac:dyDescent="0.25">
      <c r="A6" s="41" t="s">
        <v>382</v>
      </c>
      <c r="B6" s="48" t="s">
        <v>383</v>
      </c>
    </row>
    <row r="7" spans="1:2" x14ac:dyDescent="0.25">
      <c r="A7" s="41" t="s">
        <v>384</v>
      </c>
      <c r="B7" s="48" t="s">
        <v>32</v>
      </c>
    </row>
    <row r="8" spans="1:2" x14ac:dyDescent="0.25">
      <c r="A8" s="41" t="s">
        <v>125</v>
      </c>
      <c r="B8" s="48">
        <v>2015</v>
      </c>
    </row>
    <row r="9" spans="1:2" x14ac:dyDescent="0.25">
      <c r="A9" s="41" t="s">
        <v>126</v>
      </c>
      <c r="B9" s="48" t="s">
        <v>349</v>
      </c>
    </row>
    <row r="10" spans="1:2" ht="25" x14ac:dyDescent="0.25">
      <c r="A10" s="41" t="s">
        <v>6</v>
      </c>
      <c r="B10" s="48" t="s">
        <v>362</v>
      </c>
    </row>
    <row r="11" spans="1:2" x14ac:dyDescent="0.25">
      <c r="A11" s="41" t="s">
        <v>127</v>
      </c>
      <c r="B11" s="48" t="s">
        <v>301</v>
      </c>
    </row>
    <row r="12" spans="1:2" x14ac:dyDescent="0.25">
      <c r="A12" s="41" t="s">
        <v>128</v>
      </c>
      <c r="B12" s="48" t="s">
        <v>351</v>
      </c>
    </row>
    <row r="13" spans="1:2" x14ac:dyDescent="0.25">
      <c r="A13" s="41" t="s">
        <v>385</v>
      </c>
      <c r="B13" s="48">
        <v>0</v>
      </c>
    </row>
    <row r="14" spans="1:2" x14ac:dyDescent="0.25">
      <c r="A14" s="41" t="s">
        <v>130</v>
      </c>
      <c r="B14" s="48">
        <v>627</v>
      </c>
    </row>
    <row r="15" spans="1:2" x14ac:dyDescent="0.25">
      <c r="A15" s="41" t="s">
        <v>386</v>
      </c>
      <c r="B15" s="48" t="s">
        <v>363</v>
      </c>
    </row>
    <row r="16" spans="1:2" x14ac:dyDescent="0.25">
      <c r="A16" s="41" t="s">
        <v>132</v>
      </c>
      <c r="B16" s="48" t="s">
        <v>264</v>
      </c>
    </row>
    <row r="17" spans="1:2" x14ac:dyDescent="0.25">
      <c r="A17" s="42" t="s">
        <v>442</v>
      </c>
      <c r="B17" s="48"/>
    </row>
    <row r="18" spans="1:2" x14ac:dyDescent="0.25">
      <c r="A18" s="41" t="s">
        <v>133</v>
      </c>
      <c r="B18" s="49">
        <v>45135</v>
      </c>
    </row>
    <row r="19" spans="1:2" x14ac:dyDescent="0.25">
      <c r="A19" s="41" t="s">
        <v>134</v>
      </c>
      <c r="B19" s="49">
        <v>45135</v>
      </c>
    </row>
    <row r="20" spans="1:2" x14ac:dyDescent="0.25">
      <c r="A20" s="41" t="s">
        <v>135</v>
      </c>
      <c r="B20" s="48" t="s">
        <v>353</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HcZUO8efoqCuv0Lz06CYlDXpdNSKRMAAaJfAVSOEH5Z+4/bkpvjWcMw0doxxB13HgJq8NiwdvO1pSlchJ5DHRw==" saltValue="WIKNRzK+z1GHFwsDCb6Lfg==" spinCount="100000" sheet="1" objects="1" scenarios="1"/>
  <conditionalFormatting sqref="A6:A21">
    <cfRule type="expression" dxfId="65" priority="1" stopIfTrue="1">
      <formula>MOD(ROW(),2)=0</formula>
    </cfRule>
    <cfRule type="expression" dxfId="64" priority="2" stopIfTrue="1">
      <formula>MOD(ROW(),2)&lt;&gt;0</formula>
    </cfRule>
  </conditionalFormatting>
  <conditionalFormatting sqref="B6:B21">
    <cfRule type="expression" dxfId="63" priority="3" stopIfTrue="1">
      <formula>MOD(ROW(),2)=0</formula>
    </cfRule>
    <cfRule type="expression" dxfId="62" priority="4" stopIfTrue="1">
      <formula>MOD(ROW(),2)&lt;&gt;0</formula>
    </cfRule>
  </conditionalFormatting>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CAC70-0152-4E20-8765-99EBE265E020}">
  <sheetPr codeName="Sheet91"/>
  <dimension ref="A1:F68"/>
  <sheetViews>
    <sheetView showGridLines="0" workbookViewId="0">
      <selection activeCell="A6" sqref="A6"/>
    </sheetView>
  </sheetViews>
  <sheetFormatPr defaultRowHeight="12.5" x14ac:dyDescent="0.25"/>
  <cols>
    <col min="1" max="1" width="31.7265625" customWidth="1"/>
    <col min="2" max="2" width="40.7265625" customWidth="1"/>
    <col min="5" max="5" width="28.26953125" customWidth="1"/>
    <col min="6" max="6" width="40.7265625" customWidth="1"/>
  </cols>
  <sheetData>
    <row r="1" spans="1:6" s="1" customFormat="1" ht="20" x14ac:dyDescent="0.4">
      <c r="A1" s="2" t="s">
        <v>0</v>
      </c>
    </row>
    <row r="2" spans="1:6" s="1" customFormat="1" ht="15.5" x14ac:dyDescent="0.35">
      <c r="A2" s="30" t="s">
        <v>1</v>
      </c>
      <c r="B2" s="3" t="str">
        <f>wb_title</f>
        <v>Fire_W - Consolidated Factor Spreadsheet</v>
      </c>
    </row>
    <row r="3" spans="1:6" s="1" customFormat="1" ht="15.5" x14ac:dyDescent="0.35">
      <c r="A3" s="30" t="s">
        <v>2</v>
      </c>
      <c r="B3" s="3" t="str">
        <f>TABLE_FACTOR_TYPE_1 &amp; " - x-" &amp; TABLE_SERIES_NUMBER_1</f>
        <v>Added pension - x-701A</v>
      </c>
    </row>
    <row r="6" spans="1:6" x14ac:dyDescent="0.25">
      <c r="A6" s="41" t="s">
        <v>382</v>
      </c>
      <c r="B6" s="48" t="s">
        <v>383</v>
      </c>
      <c r="E6" s="41" t="s">
        <v>382</v>
      </c>
      <c r="F6" s="48" t="s">
        <v>383</v>
      </c>
    </row>
    <row r="7" spans="1:6" x14ac:dyDescent="0.25">
      <c r="A7" s="41" t="s">
        <v>384</v>
      </c>
      <c r="B7" s="48" t="s">
        <v>32</v>
      </c>
      <c r="E7" s="41" t="s">
        <v>384</v>
      </c>
      <c r="F7" s="48" t="s">
        <v>32</v>
      </c>
    </row>
    <row r="8" spans="1:6" x14ac:dyDescent="0.25">
      <c r="A8" s="41" t="s">
        <v>125</v>
      </c>
      <c r="B8" s="48">
        <v>2015</v>
      </c>
      <c r="E8" s="41" t="s">
        <v>125</v>
      </c>
      <c r="F8" s="48">
        <v>2015</v>
      </c>
    </row>
    <row r="9" spans="1:6" x14ac:dyDescent="0.25">
      <c r="A9" s="41" t="s">
        <v>126</v>
      </c>
      <c r="B9" s="48" t="s">
        <v>364</v>
      </c>
      <c r="E9" s="41" t="s">
        <v>126</v>
      </c>
      <c r="F9" s="48" t="s">
        <v>364</v>
      </c>
    </row>
    <row r="10" spans="1:6" ht="25" x14ac:dyDescent="0.25">
      <c r="A10" s="41" t="s">
        <v>6</v>
      </c>
      <c r="B10" s="48" t="s">
        <v>365</v>
      </c>
      <c r="E10" s="41" t="s">
        <v>6</v>
      </c>
      <c r="F10" s="48" t="s">
        <v>365</v>
      </c>
    </row>
    <row r="11" spans="1:6" x14ac:dyDescent="0.25">
      <c r="A11" s="41" t="s">
        <v>127</v>
      </c>
      <c r="B11" s="48" t="s">
        <v>222</v>
      </c>
      <c r="E11" s="41" t="s">
        <v>127</v>
      </c>
      <c r="F11" s="48" t="s">
        <v>222</v>
      </c>
    </row>
    <row r="12" spans="1:6" x14ac:dyDescent="0.25">
      <c r="A12" s="41" t="s">
        <v>128</v>
      </c>
      <c r="B12" s="48" t="s">
        <v>366</v>
      </c>
      <c r="E12" s="41" t="s">
        <v>128</v>
      </c>
      <c r="F12" s="48" t="s">
        <v>366</v>
      </c>
    </row>
    <row r="13" spans="1:6" x14ac:dyDescent="0.25">
      <c r="A13" s="41" t="s">
        <v>385</v>
      </c>
      <c r="B13" s="48">
        <v>0</v>
      </c>
      <c r="E13" s="41" t="s">
        <v>385</v>
      </c>
      <c r="F13" s="48">
        <v>0</v>
      </c>
    </row>
    <row r="14" spans="1:6" x14ac:dyDescent="0.25">
      <c r="A14" s="41" t="s">
        <v>130</v>
      </c>
      <c r="B14" s="48" t="s">
        <v>367</v>
      </c>
      <c r="E14" s="41" t="s">
        <v>130</v>
      </c>
      <c r="F14" s="48" t="s">
        <v>369</v>
      </c>
    </row>
    <row r="15" spans="1:6" x14ac:dyDescent="0.25">
      <c r="A15" s="41" t="s">
        <v>386</v>
      </c>
      <c r="B15" s="48" t="s">
        <v>368</v>
      </c>
      <c r="E15" s="41" t="s">
        <v>386</v>
      </c>
      <c r="F15" s="48" t="s">
        <v>370</v>
      </c>
    </row>
    <row r="16" spans="1:6" x14ac:dyDescent="0.25">
      <c r="A16" s="41" t="s">
        <v>132</v>
      </c>
      <c r="B16" s="48" t="s">
        <v>284</v>
      </c>
      <c r="E16" s="41" t="s">
        <v>132</v>
      </c>
      <c r="F16" s="48" t="s">
        <v>284</v>
      </c>
    </row>
    <row r="17" spans="1:6" x14ac:dyDescent="0.25">
      <c r="A17" s="42" t="s">
        <v>387</v>
      </c>
      <c r="B17" s="48"/>
      <c r="E17" s="42" t="s">
        <v>387</v>
      </c>
      <c r="F17" s="48"/>
    </row>
    <row r="18" spans="1:6" x14ac:dyDescent="0.25">
      <c r="A18" s="41" t="s">
        <v>133</v>
      </c>
      <c r="B18" s="49">
        <v>45196</v>
      </c>
      <c r="E18" s="41" t="s">
        <v>133</v>
      </c>
      <c r="F18" s="49">
        <v>45196</v>
      </c>
    </row>
    <row r="19" spans="1:6" x14ac:dyDescent="0.25">
      <c r="A19" s="41" t="s">
        <v>134</v>
      </c>
      <c r="B19" s="49">
        <v>45197</v>
      </c>
      <c r="E19" s="41" t="s">
        <v>134</v>
      </c>
      <c r="F19" s="49">
        <v>45197</v>
      </c>
    </row>
    <row r="20" spans="1:6" x14ac:dyDescent="0.25">
      <c r="A20" s="41" t="s">
        <v>135</v>
      </c>
      <c r="B20" s="48" t="s">
        <v>144</v>
      </c>
      <c r="E20" s="41" t="s">
        <v>135</v>
      </c>
      <c r="F20" s="48" t="s">
        <v>144</v>
      </c>
    </row>
    <row r="21" spans="1:6" x14ac:dyDescent="0.25">
      <c r="A21" s="41" t="s">
        <v>388</v>
      </c>
      <c r="B21" s="48" t="s">
        <v>65</v>
      </c>
      <c r="E21" s="41" t="s">
        <v>388</v>
      </c>
      <c r="F21" s="48" t="s">
        <v>65</v>
      </c>
    </row>
    <row r="23" spans="1:6" x14ac:dyDescent="0.25">
      <c r="A23" s="23" t="str">
        <f>HYPERLINK("#'Factor List'!A1", "Back to Factor List")</f>
        <v>Back to Factor List</v>
      </c>
      <c r="B23" s="23" t="str">
        <f>HYPERLINK("#'Assumptions'!A1", "Assumptions")</f>
        <v>Assumptions</v>
      </c>
    </row>
    <row r="26" spans="1:6" s="59" customFormat="1" ht="13" x14ac:dyDescent="0.25">
      <c r="A26" s="58" t="s">
        <v>389</v>
      </c>
      <c r="B26" s="58" t="s">
        <v>443</v>
      </c>
      <c r="E26" s="58" t="s">
        <v>426</v>
      </c>
      <c r="F26" s="58" t="s">
        <v>427</v>
      </c>
    </row>
    <row r="27" spans="1:6" x14ac:dyDescent="0.25">
      <c r="A27" s="44">
        <v>18</v>
      </c>
      <c r="B27" s="45">
        <v>5.59</v>
      </c>
      <c r="E27" s="44" t="s">
        <v>444</v>
      </c>
      <c r="F27" s="46">
        <v>1.02</v>
      </c>
    </row>
    <row r="28" spans="1:6" x14ac:dyDescent="0.25">
      <c r="A28" s="44">
        <v>19</v>
      </c>
      <c r="B28" s="45">
        <v>5.81</v>
      </c>
    </row>
    <row r="29" spans="1:6" x14ac:dyDescent="0.25">
      <c r="A29" s="44">
        <v>20</v>
      </c>
      <c r="B29" s="45">
        <v>6.01</v>
      </c>
    </row>
    <row r="30" spans="1:6" x14ac:dyDescent="0.25">
      <c r="A30" s="44">
        <v>21</v>
      </c>
      <c r="B30" s="45">
        <v>6.23</v>
      </c>
    </row>
    <row r="31" spans="1:6" x14ac:dyDescent="0.25">
      <c r="A31" s="44">
        <v>22</v>
      </c>
      <c r="B31" s="45">
        <v>6.44</v>
      </c>
    </row>
    <row r="32" spans="1:6" x14ac:dyDescent="0.25">
      <c r="A32" s="44">
        <v>23</v>
      </c>
      <c r="B32" s="45">
        <v>6.67</v>
      </c>
    </row>
    <row r="33" spans="1:2" x14ac:dyDescent="0.25">
      <c r="A33" s="44">
        <v>24</v>
      </c>
      <c r="B33" s="45">
        <v>6.9</v>
      </c>
    </row>
    <row r="34" spans="1:2" x14ac:dyDescent="0.25">
      <c r="A34" s="44">
        <v>25</v>
      </c>
      <c r="B34" s="45">
        <v>7.15</v>
      </c>
    </row>
    <row r="35" spans="1:2" x14ac:dyDescent="0.25">
      <c r="A35" s="44">
        <v>26</v>
      </c>
      <c r="B35" s="45">
        <v>7.4</v>
      </c>
    </row>
    <row r="36" spans="1:2" x14ac:dyDescent="0.25">
      <c r="A36" s="44">
        <v>27</v>
      </c>
      <c r="B36" s="45">
        <v>7.66</v>
      </c>
    </row>
    <row r="37" spans="1:2" x14ac:dyDescent="0.25">
      <c r="A37" s="44">
        <v>28</v>
      </c>
      <c r="B37" s="45">
        <v>7.92</v>
      </c>
    </row>
    <row r="38" spans="1:2" x14ac:dyDescent="0.25">
      <c r="A38" s="44">
        <v>29</v>
      </c>
      <c r="B38" s="45">
        <v>8.1999999999999993</v>
      </c>
    </row>
    <row r="39" spans="1:2" x14ac:dyDescent="0.25">
      <c r="A39" s="44">
        <v>30</v>
      </c>
      <c r="B39" s="45">
        <v>8.48</v>
      </c>
    </row>
    <row r="40" spans="1:2" x14ac:dyDescent="0.25">
      <c r="A40" s="44">
        <v>31</v>
      </c>
      <c r="B40" s="45">
        <v>8.7799999999999994</v>
      </c>
    </row>
    <row r="41" spans="1:2" x14ac:dyDescent="0.25">
      <c r="A41" s="44">
        <v>32</v>
      </c>
      <c r="B41" s="45">
        <v>9.08</v>
      </c>
    </row>
    <row r="42" spans="1:2" x14ac:dyDescent="0.25">
      <c r="A42" s="44">
        <v>33</v>
      </c>
      <c r="B42" s="45">
        <v>9.4</v>
      </c>
    </row>
    <row r="43" spans="1:2" x14ac:dyDescent="0.25">
      <c r="A43" s="44">
        <v>34</v>
      </c>
      <c r="B43" s="45">
        <v>9.7200000000000006</v>
      </c>
    </row>
    <row r="44" spans="1:2" x14ac:dyDescent="0.25">
      <c r="A44" s="44">
        <v>35</v>
      </c>
      <c r="B44" s="45">
        <v>10.06</v>
      </c>
    </row>
    <row r="45" spans="1:2" x14ac:dyDescent="0.25">
      <c r="A45" s="44">
        <v>36</v>
      </c>
      <c r="B45" s="45">
        <v>10.4</v>
      </c>
    </row>
    <row r="46" spans="1:2" x14ac:dyDescent="0.25">
      <c r="A46" s="44">
        <v>37</v>
      </c>
      <c r="B46" s="45">
        <v>10.76</v>
      </c>
    </row>
    <row r="47" spans="1:2" x14ac:dyDescent="0.25">
      <c r="A47" s="44">
        <v>38</v>
      </c>
      <c r="B47" s="45">
        <v>11.13</v>
      </c>
    </row>
    <row r="48" spans="1:2" x14ac:dyDescent="0.25">
      <c r="A48" s="44">
        <v>39</v>
      </c>
      <c r="B48" s="45">
        <v>11.51</v>
      </c>
    </row>
    <row r="49" spans="1:2" x14ac:dyDescent="0.25">
      <c r="A49" s="44">
        <v>40</v>
      </c>
      <c r="B49" s="45">
        <v>11.9</v>
      </c>
    </row>
    <row r="50" spans="1:2" x14ac:dyDescent="0.25">
      <c r="A50" s="44">
        <v>41</v>
      </c>
      <c r="B50" s="45">
        <v>12.31</v>
      </c>
    </row>
    <row r="51" spans="1:2" x14ac:dyDescent="0.25">
      <c r="A51" s="44">
        <v>42</v>
      </c>
      <c r="B51" s="45">
        <v>12.73</v>
      </c>
    </row>
    <row r="52" spans="1:2" x14ac:dyDescent="0.25">
      <c r="A52" s="44">
        <v>43</v>
      </c>
      <c r="B52" s="45">
        <v>13.15</v>
      </c>
    </row>
    <row r="53" spans="1:2" x14ac:dyDescent="0.25">
      <c r="A53" s="44">
        <v>44</v>
      </c>
      <c r="B53" s="45">
        <v>13.6</v>
      </c>
    </row>
    <row r="54" spans="1:2" x14ac:dyDescent="0.25">
      <c r="A54" s="44">
        <v>45</v>
      </c>
      <c r="B54" s="45">
        <v>14.05</v>
      </c>
    </row>
    <row r="55" spans="1:2" x14ac:dyDescent="0.25">
      <c r="A55" s="44">
        <v>46</v>
      </c>
      <c r="B55" s="45">
        <v>14.52</v>
      </c>
    </row>
    <row r="56" spans="1:2" x14ac:dyDescent="0.25">
      <c r="A56" s="44">
        <v>47</v>
      </c>
      <c r="B56" s="45">
        <v>15.01</v>
      </c>
    </row>
    <row r="57" spans="1:2" x14ac:dyDescent="0.25">
      <c r="A57" s="44">
        <v>48</v>
      </c>
      <c r="B57" s="45">
        <v>15.51</v>
      </c>
    </row>
    <row r="58" spans="1:2" x14ac:dyDescent="0.25">
      <c r="A58" s="44">
        <v>49</v>
      </c>
      <c r="B58" s="45">
        <v>16.02</v>
      </c>
    </row>
    <row r="59" spans="1:2" x14ac:dyDescent="0.25">
      <c r="A59" s="44">
        <v>50</v>
      </c>
      <c r="B59" s="45">
        <v>16.559999999999999</v>
      </c>
    </row>
    <row r="60" spans="1:2" x14ac:dyDescent="0.25">
      <c r="A60" s="44">
        <v>51</v>
      </c>
      <c r="B60" s="45">
        <v>17.100000000000001</v>
      </c>
    </row>
    <row r="61" spans="1:2" x14ac:dyDescent="0.25">
      <c r="A61" s="44">
        <v>52</v>
      </c>
      <c r="B61" s="45">
        <v>17.670000000000002</v>
      </c>
    </row>
    <row r="62" spans="1:2" x14ac:dyDescent="0.25">
      <c r="A62" s="44">
        <v>53</v>
      </c>
      <c r="B62" s="45">
        <v>18.260000000000002</v>
      </c>
    </row>
    <row r="63" spans="1:2" x14ac:dyDescent="0.25">
      <c r="A63" s="44">
        <v>54</v>
      </c>
      <c r="B63" s="45">
        <v>18.86</v>
      </c>
    </row>
    <row r="64" spans="1:2" x14ac:dyDescent="0.25">
      <c r="A64" s="44">
        <v>55</v>
      </c>
      <c r="B64" s="45">
        <v>19.489999999999998</v>
      </c>
    </row>
    <row r="65" spans="1:2" x14ac:dyDescent="0.25">
      <c r="A65" s="44">
        <v>56</v>
      </c>
      <c r="B65" s="45">
        <v>20.149999999999999</v>
      </c>
    </row>
    <row r="66" spans="1:2" x14ac:dyDescent="0.25">
      <c r="A66" s="44">
        <v>57</v>
      </c>
      <c r="B66" s="45">
        <v>20.85</v>
      </c>
    </row>
    <row r="67" spans="1:2" x14ac:dyDescent="0.25">
      <c r="A67" s="44">
        <v>58</v>
      </c>
      <c r="B67" s="45">
        <v>21.57</v>
      </c>
    </row>
    <row r="68" spans="1:2" x14ac:dyDescent="0.25">
      <c r="A68" s="44">
        <v>59</v>
      </c>
      <c r="B68" s="45">
        <v>22.34</v>
      </c>
    </row>
  </sheetData>
  <sheetProtection algorithmName="SHA-512" hashValue="aZH79IaVGBECjo3FOV5oT6oWzEWMfwp6njPXWWpvvRNDlvfIR6/E2Q24TI1qfKEYwDiCDqQCuLcNDBn4UaEkEg==" saltValue="SquC/63CVkMJAtmsxRX4sw==" spinCount="100000" sheet="1" objects="1" scenarios="1"/>
  <conditionalFormatting sqref="A6:A21">
    <cfRule type="expression" dxfId="59" priority="5" stopIfTrue="1">
      <formula>MOD(ROW(),2)=0</formula>
    </cfRule>
    <cfRule type="expression" dxfId="58" priority="6" stopIfTrue="1">
      <formula>MOD(ROW(),2)&lt;&gt;0</formula>
    </cfRule>
  </conditionalFormatting>
  <conditionalFormatting sqref="B6:B21">
    <cfRule type="expression" dxfId="57" priority="7" stopIfTrue="1">
      <formula>MOD(ROW(),2)=0</formula>
    </cfRule>
    <cfRule type="expression" dxfId="56" priority="8" stopIfTrue="1">
      <formula>MOD(ROW(),2)&lt;&gt;0</formula>
    </cfRule>
  </conditionalFormatting>
  <conditionalFormatting sqref="A26:A68">
    <cfRule type="expression" dxfId="55" priority="9" stopIfTrue="1">
      <formula>MOD(ROW(),2)=0</formula>
    </cfRule>
    <cfRule type="expression" dxfId="54" priority="10" stopIfTrue="1">
      <formula>MOD(ROW(),2)&lt;&gt;0</formula>
    </cfRule>
  </conditionalFormatting>
  <conditionalFormatting sqref="B26:B68">
    <cfRule type="expression" dxfId="53" priority="11" stopIfTrue="1">
      <formula>MOD(ROW(),2)=0</formula>
    </cfRule>
    <cfRule type="expression" dxfId="52" priority="12" stopIfTrue="1">
      <formula>MOD(ROW(),2)&lt;&gt;0</formula>
    </cfRule>
  </conditionalFormatting>
  <conditionalFormatting sqref="E6:E21">
    <cfRule type="expression" dxfId="51" priority="13" stopIfTrue="1">
      <formula>MOD(ROW(),2)=0</formula>
    </cfRule>
    <cfRule type="expression" dxfId="50" priority="14" stopIfTrue="1">
      <formula>MOD(ROW(),2)&lt;&gt;0</formula>
    </cfRule>
  </conditionalFormatting>
  <conditionalFormatting sqref="F6:F21">
    <cfRule type="expression" dxfId="49" priority="15" stopIfTrue="1">
      <formula>MOD(ROW(),2)=0</formula>
    </cfRule>
    <cfRule type="expression" dxfId="48" priority="16" stopIfTrue="1">
      <formula>MOD(ROW(),2)&lt;&gt;0</formula>
    </cfRule>
  </conditionalFormatting>
  <conditionalFormatting sqref="E26:E27">
    <cfRule type="expression" dxfId="47" priority="17" stopIfTrue="1">
      <formula>MOD(ROW(),2)=0</formula>
    </cfRule>
    <cfRule type="expression" dxfId="46" priority="18" stopIfTrue="1">
      <formula>MOD(ROW(),2)&lt;&gt;0</formula>
    </cfRule>
  </conditionalFormatting>
  <conditionalFormatting sqref="F26:F27">
    <cfRule type="expression" dxfId="45" priority="19" stopIfTrue="1">
      <formula>MOD(ROW(),2)=0</formula>
    </cfRule>
    <cfRule type="expression" dxfId="44" priority="20" stopIfTrue="1">
      <formula>MOD(ROW(),2)&lt;&gt;0</formula>
    </cfRule>
  </conditionalFormatting>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9D5D-CD7E-4DA0-9E0B-E042779D3A9B}">
  <sheetPr codeName="Sheet11"/>
  <dimension ref="A1:C68"/>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Fire_W - Consolidated Factor Spreadsheet</v>
      </c>
    </row>
    <row r="3" spans="1:3" s="1" customFormat="1" ht="15.5" x14ac:dyDescent="0.35">
      <c r="A3" s="30" t="s">
        <v>2</v>
      </c>
      <c r="B3" s="3" t="str">
        <f>TABLE_FACTOR_TYPE_1 &amp; " - x-" &amp; TABLE_SERIES_NUMBER_1</f>
        <v>CETV - x-204</v>
      </c>
    </row>
    <row r="6" spans="1:3" x14ac:dyDescent="0.25">
      <c r="A6" s="41" t="s">
        <v>382</v>
      </c>
      <c r="B6" s="48" t="s">
        <v>383</v>
      </c>
      <c r="C6" s="48"/>
    </row>
    <row r="7" spans="1:3" ht="25" x14ac:dyDescent="0.25">
      <c r="A7" s="41" t="s">
        <v>384</v>
      </c>
      <c r="B7" s="48" t="s">
        <v>31</v>
      </c>
      <c r="C7" s="48"/>
    </row>
    <row r="8" spans="1:3" x14ac:dyDescent="0.25">
      <c r="A8" s="41" t="s">
        <v>125</v>
      </c>
      <c r="B8" s="48">
        <v>2007</v>
      </c>
      <c r="C8" s="48"/>
    </row>
    <row r="9" spans="1:3" x14ac:dyDescent="0.25">
      <c r="A9" s="41" t="s">
        <v>126</v>
      </c>
      <c r="B9" s="48" t="s">
        <v>137</v>
      </c>
      <c r="C9" s="48"/>
    </row>
    <row r="10" spans="1:3" ht="37.5" x14ac:dyDescent="0.25">
      <c r="A10" s="41" t="s">
        <v>6</v>
      </c>
      <c r="B10" s="48" t="s">
        <v>150</v>
      </c>
      <c r="C10" s="48"/>
    </row>
    <row r="11" spans="1:3" x14ac:dyDescent="0.25">
      <c r="A11" s="41" t="s">
        <v>127</v>
      </c>
      <c r="B11" s="48" t="s">
        <v>145</v>
      </c>
      <c r="C11" s="48"/>
    </row>
    <row r="12" spans="1:3" x14ac:dyDescent="0.25">
      <c r="A12" s="41" t="s">
        <v>128</v>
      </c>
      <c r="B12" s="48" t="s">
        <v>140</v>
      </c>
      <c r="C12" s="48"/>
    </row>
    <row r="13" spans="1:3" x14ac:dyDescent="0.25">
      <c r="A13" s="41" t="s">
        <v>385</v>
      </c>
      <c r="B13" s="48" t="s">
        <v>141</v>
      </c>
      <c r="C13" s="48"/>
    </row>
    <row r="14" spans="1:3" x14ac:dyDescent="0.25">
      <c r="A14" s="41" t="s">
        <v>130</v>
      </c>
      <c r="B14" s="48">
        <v>204</v>
      </c>
      <c r="C14" s="48"/>
    </row>
    <row r="15" spans="1:3" x14ac:dyDescent="0.25">
      <c r="A15" s="41" t="s">
        <v>386</v>
      </c>
      <c r="B15" s="48" t="s">
        <v>151</v>
      </c>
      <c r="C15" s="48"/>
    </row>
    <row r="16" spans="1:3" x14ac:dyDescent="0.25">
      <c r="A16" s="41" t="s">
        <v>132</v>
      </c>
      <c r="B16" s="48" t="s">
        <v>147</v>
      </c>
      <c r="C16" s="48"/>
    </row>
    <row r="17" spans="1:3" x14ac:dyDescent="0.25">
      <c r="A17" s="42" t="s">
        <v>387</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388</v>
      </c>
      <c r="B21" s="48" t="s">
        <v>64</v>
      </c>
      <c r="C21" s="48"/>
    </row>
    <row r="23" spans="1:3" x14ac:dyDescent="0.25">
      <c r="A23" s="23" t="str">
        <f>HYPERLINK("#'Factor List'!A1", "Back to Factor List")</f>
        <v>Back to Factor List</v>
      </c>
      <c r="B23" s="23" t="str">
        <f>HYPERLINK("#'Assumptions'!A1", "Assumptions")</f>
        <v>Assumptions</v>
      </c>
    </row>
    <row r="26" spans="1:3" s="59" customFormat="1" ht="26" x14ac:dyDescent="0.25">
      <c r="A26" s="58" t="s">
        <v>389</v>
      </c>
      <c r="B26" s="58" t="s">
        <v>390</v>
      </c>
      <c r="C26" s="58" t="s">
        <v>391</v>
      </c>
    </row>
    <row r="27" spans="1:3" x14ac:dyDescent="0.25">
      <c r="A27" s="44">
        <v>18</v>
      </c>
      <c r="B27" s="45">
        <v>7.2</v>
      </c>
      <c r="C27" s="45">
        <v>2.15</v>
      </c>
    </row>
    <row r="28" spans="1:3" x14ac:dyDescent="0.25">
      <c r="A28" s="44">
        <v>19</v>
      </c>
      <c r="B28" s="45">
        <v>7.33</v>
      </c>
      <c r="C28" s="45">
        <v>2.25</v>
      </c>
    </row>
    <row r="29" spans="1:3" x14ac:dyDescent="0.25">
      <c r="A29" s="44">
        <v>20</v>
      </c>
      <c r="B29" s="45">
        <v>7.46</v>
      </c>
      <c r="C29" s="45">
        <v>2.29</v>
      </c>
    </row>
    <row r="30" spans="1:3" x14ac:dyDescent="0.25">
      <c r="A30" s="44">
        <v>21</v>
      </c>
      <c r="B30" s="45">
        <v>7.59</v>
      </c>
      <c r="C30" s="45">
        <v>2.33</v>
      </c>
    </row>
    <row r="31" spans="1:3" x14ac:dyDescent="0.25">
      <c r="A31" s="44">
        <v>22</v>
      </c>
      <c r="B31" s="45">
        <v>7.72</v>
      </c>
      <c r="C31" s="45">
        <v>2.37</v>
      </c>
    </row>
    <row r="32" spans="1:3" x14ac:dyDescent="0.25">
      <c r="A32" s="44">
        <v>23</v>
      </c>
      <c r="B32" s="45">
        <v>7.85</v>
      </c>
      <c r="C32" s="45">
        <v>2.42</v>
      </c>
    </row>
    <row r="33" spans="1:3" x14ac:dyDescent="0.25">
      <c r="A33" s="44">
        <v>24</v>
      </c>
      <c r="B33" s="45">
        <v>7.99</v>
      </c>
      <c r="C33" s="45">
        <v>2.46</v>
      </c>
    </row>
    <row r="34" spans="1:3" x14ac:dyDescent="0.25">
      <c r="A34" s="44">
        <v>25</v>
      </c>
      <c r="B34" s="45">
        <v>8.1300000000000008</v>
      </c>
      <c r="C34" s="45">
        <v>2.5</v>
      </c>
    </row>
    <row r="35" spans="1:3" x14ac:dyDescent="0.25">
      <c r="A35" s="44">
        <v>26</v>
      </c>
      <c r="B35" s="45">
        <v>8.27</v>
      </c>
      <c r="C35" s="45">
        <v>2.5499999999999998</v>
      </c>
    </row>
    <row r="36" spans="1:3" x14ac:dyDescent="0.25">
      <c r="A36" s="44">
        <v>27</v>
      </c>
      <c r="B36" s="45">
        <v>8.42</v>
      </c>
      <c r="C36" s="45">
        <v>2.59</v>
      </c>
    </row>
    <row r="37" spans="1:3" x14ac:dyDescent="0.25">
      <c r="A37" s="44">
        <v>28</v>
      </c>
      <c r="B37" s="45">
        <v>8.56</v>
      </c>
      <c r="C37" s="45">
        <v>2.63</v>
      </c>
    </row>
    <row r="38" spans="1:3" x14ac:dyDescent="0.25">
      <c r="A38" s="44">
        <v>29</v>
      </c>
      <c r="B38" s="45">
        <v>8.7100000000000009</v>
      </c>
      <c r="C38" s="45">
        <v>2.68</v>
      </c>
    </row>
    <row r="39" spans="1:3" x14ac:dyDescent="0.25">
      <c r="A39" s="44">
        <v>30</v>
      </c>
      <c r="B39" s="45">
        <v>8.8699999999999992</v>
      </c>
      <c r="C39" s="45">
        <v>2.73</v>
      </c>
    </row>
    <row r="40" spans="1:3" x14ac:dyDescent="0.25">
      <c r="A40" s="44">
        <v>31</v>
      </c>
      <c r="B40" s="45">
        <v>9.02</v>
      </c>
      <c r="C40" s="45">
        <v>2.78</v>
      </c>
    </row>
    <row r="41" spans="1:3" x14ac:dyDescent="0.25">
      <c r="A41" s="44">
        <v>32</v>
      </c>
      <c r="B41" s="45">
        <v>9.18</v>
      </c>
      <c r="C41" s="45">
        <v>2.82</v>
      </c>
    </row>
    <row r="42" spans="1:3" x14ac:dyDescent="0.25">
      <c r="A42" s="44">
        <v>33</v>
      </c>
      <c r="B42" s="45">
        <v>9.34</v>
      </c>
      <c r="C42" s="45">
        <v>2.87</v>
      </c>
    </row>
    <row r="43" spans="1:3" x14ac:dyDescent="0.25">
      <c r="A43" s="44">
        <v>34</v>
      </c>
      <c r="B43" s="45">
        <v>9.5</v>
      </c>
      <c r="C43" s="45">
        <v>2.92</v>
      </c>
    </row>
    <row r="44" spans="1:3" x14ac:dyDescent="0.25">
      <c r="A44" s="44">
        <v>35</v>
      </c>
      <c r="B44" s="45">
        <v>9.67</v>
      </c>
      <c r="C44" s="45">
        <v>2.97</v>
      </c>
    </row>
    <row r="45" spans="1:3" x14ac:dyDescent="0.25">
      <c r="A45" s="44">
        <v>36</v>
      </c>
      <c r="B45" s="45">
        <v>9.84</v>
      </c>
      <c r="C45" s="45">
        <v>3.03</v>
      </c>
    </row>
    <row r="46" spans="1:3" x14ac:dyDescent="0.25">
      <c r="A46" s="44">
        <v>37</v>
      </c>
      <c r="B46" s="45">
        <v>10.01</v>
      </c>
      <c r="C46" s="45">
        <v>3.08</v>
      </c>
    </row>
    <row r="47" spans="1:3" x14ac:dyDescent="0.25">
      <c r="A47" s="44">
        <v>38</v>
      </c>
      <c r="B47" s="45">
        <v>10.19</v>
      </c>
      <c r="C47" s="45">
        <v>3.13</v>
      </c>
    </row>
    <row r="48" spans="1:3" x14ac:dyDescent="0.25">
      <c r="A48" s="44">
        <v>39</v>
      </c>
      <c r="B48" s="45">
        <v>10.36</v>
      </c>
      <c r="C48" s="45">
        <v>3.18</v>
      </c>
    </row>
    <row r="49" spans="1:3" x14ac:dyDescent="0.25">
      <c r="A49" s="44">
        <v>40</v>
      </c>
      <c r="B49" s="45">
        <v>10.55</v>
      </c>
      <c r="C49" s="45">
        <v>3.23</v>
      </c>
    </row>
    <row r="50" spans="1:3" x14ac:dyDescent="0.25">
      <c r="A50" s="44">
        <v>41</v>
      </c>
      <c r="B50" s="45">
        <v>10.74</v>
      </c>
      <c r="C50" s="45">
        <v>3.28</v>
      </c>
    </row>
    <row r="51" spans="1:3" x14ac:dyDescent="0.25">
      <c r="A51" s="44">
        <v>42</v>
      </c>
      <c r="B51" s="45">
        <v>10.93</v>
      </c>
      <c r="C51" s="45">
        <v>3.34</v>
      </c>
    </row>
    <row r="52" spans="1:3" x14ac:dyDescent="0.25">
      <c r="A52" s="44">
        <v>43</v>
      </c>
      <c r="B52" s="45">
        <v>11.12</v>
      </c>
      <c r="C52" s="45">
        <v>3.39</v>
      </c>
    </row>
    <row r="53" spans="1:3" x14ac:dyDescent="0.25">
      <c r="A53" s="44">
        <v>44</v>
      </c>
      <c r="B53" s="45">
        <v>11.32</v>
      </c>
      <c r="C53" s="45">
        <v>3.44</v>
      </c>
    </row>
    <row r="54" spans="1:3" x14ac:dyDescent="0.25">
      <c r="A54" s="44">
        <v>45</v>
      </c>
      <c r="B54" s="45">
        <v>11.52</v>
      </c>
      <c r="C54" s="45">
        <v>3.49</v>
      </c>
    </row>
    <row r="55" spans="1:3" x14ac:dyDescent="0.25">
      <c r="A55" s="44">
        <v>46</v>
      </c>
      <c r="B55" s="45">
        <v>11.73</v>
      </c>
      <c r="C55" s="45">
        <v>3.54</v>
      </c>
    </row>
    <row r="56" spans="1:3" x14ac:dyDescent="0.25">
      <c r="A56" s="44">
        <v>47</v>
      </c>
      <c r="B56" s="45">
        <v>11.95</v>
      </c>
      <c r="C56" s="45">
        <v>3.58</v>
      </c>
    </row>
    <row r="57" spans="1:3" x14ac:dyDescent="0.25">
      <c r="A57" s="44">
        <v>48</v>
      </c>
      <c r="B57" s="45">
        <v>12.17</v>
      </c>
      <c r="C57" s="45">
        <v>3.63</v>
      </c>
    </row>
    <row r="58" spans="1:3" x14ac:dyDescent="0.25">
      <c r="A58" s="44">
        <v>49</v>
      </c>
      <c r="B58" s="45">
        <v>12.4</v>
      </c>
      <c r="C58" s="45">
        <v>3.67</v>
      </c>
    </row>
    <row r="59" spans="1:3" x14ac:dyDescent="0.25">
      <c r="A59" s="44">
        <v>50</v>
      </c>
      <c r="B59" s="45">
        <v>12.63</v>
      </c>
      <c r="C59" s="45">
        <v>3.71</v>
      </c>
    </row>
    <row r="60" spans="1:3" x14ac:dyDescent="0.25">
      <c r="A60" s="44">
        <v>51</v>
      </c>
      <c r="B60" s="45">
        <v>12.87</v>
      </c>
      <c r="C60" s="45">
        <v>3.76</v>
      </c>
    </row>
    <row r="61" spans="1:3" x14ac:dyDescent="0.25">
      <c r="A61" s="44">
        <v>52</v>
      </c>
      <c r="B61" s="45">
        <v>13.11</v>
      </c>
      <c r="C61" s="45">
        <v>3.8</v>
      </c>
    </row>
    <row r="62" spans="1:3" x14ac:dyDescent="0.25">
      <c r="A62" s="44">
        <v>53</v>
      </c>
      <c r="B62" s="45">
        <v>13.37</v>
      </c>
      <c r="C62" s="45">
        <v>3.83</v>
      </c>
    </row>
    <row r="63" spans="1:3" x14ac:dyDescent="0.25">
      <c r="A63" s="44">
        <v>54</v>
      </c>
      <c r="B63" s="45">
        <v>13.63</v>
      </c>
      <c r="C63" s="45">
        <v>3.87</v>
      </c>
    </row>
    <row r="64" spans="1:3" x14ac:dyDescent="0.25">
      <c r="A64" s="44">
        <v>55</v>
      </c>
      <c r="B64" s="45">
        <v>13.91</v>
      </c>
      <c r="C64" s="45">
        <v>3.89</v>
      </c>
    </row>
    <row r="65" spans="1:3" x14ac:dyDescent="0.25">
      <c r="A65" s="44">
        <v>56</v>
      </c>
      <c r="B65" s="45">
        <v>14.19</v>
      </c>
      <c r="C65" s="45">
        <v>3.92</v>
      </c>
    </row>
    <row r="66" spans="1:3" x14ac:dyDescent="0.25">
      <c r="A66" s="44">
        <v>57</v>
      </c>
      <c r="B66" s="45">
        <v>14.49</v>
      </c>
      <c r="C66" s="45">
        <v>3.94</v>
      </c>
    </row>
    <row r="67" spans="1:3" x14ac:dyDescent="0.25">
      <c r="A67" s="44">
        <v>58</v>
      </c>
      <c r="B67" s="45">
        <v>14.8</v>
      </c>
      <c r="C67" s="45">
        <v>3.95</v>
      </c>
    </row>
    <row r="68" spans="1:3" x14ac:dyDescent="0.25">
      <c r="A68" s="44">
        <v>59</v>
      </c>
      <c r="B68" s="45">
        <v>15.12</v>
      </c>
      <c r="C68" s="45">
        <v>3.97</v>
      </c>
    </row>
  </sheetData>
  <sheetProtection algorithmName="SHA-512" hashValue="Gw2ZZPCi1arofOKfbVd5IVJSB++tfMtsdqr+nuk16f0ivlfUHx9nrlH8fTv5Xvt+m4INtU1Z4cezKFXVp9cM2A==" saltValue="CiiiCS5SmB+P2g+maBrb9g==" spinCount="100000" sheet="1" objects="1" scenarios="1"/>
  <conditionalFormatting sqref="A6:A21">
    <cfRule type="expression" dxfId="849" priority="9" stopIfTrue="1">
      <formula>MOD(ROW(),2)=0</formula>
    </cfRule>
    <cfRule type="expression" dxfId="848" priority="10" stopIfTrue="1">
      <formula>MOD(ROW(),2)&lt;&gt;0</formula>
    </cfRule>
  </conditionalFormatting>
  <conditionalFormatting sqref="B6:C21">
    <cfRule type="expression" dxfId="847" priority="11" stopIfTrue="1">
      <formula>MOD(ROW(),2)=0</formula>
    </cfRule>
    <cfRule type="expression" dxfId="846" priority="12" stopIfTrue="1">
      <formula>MOD(ROW(),2)&lt;&gt;0</formula>
    </cfRule>
  </conditionalFormatting>
  <conditionalFormatting sqref="A26:A68">
    <cfRule type="expression" dxfId="845" priority="13" stopIfTrue="1">
      <formula>MOD(ROW(),2)=0</formula>
    </cfRule>
    <cfRule type="expression" dxfId="844" priority="14" stopIfTrue="1">
      <formula>MOD(ROW(),2)&lt;&gt;0</formula>
    </cfRule>
  </conditionalFormatting>
  <conditionalFormatting sqref="B26:C68">
    <cfRule type="expression" dxfId="843" priority="15" stopIfTrue="1">
      <formula>MOD(ROW(),2)=0</formula>
    </cfRule>
    <cfRule type="expression" dxfId="842" priority="16" stopIfTrue="1">
      <formula>MOD(ROW(),2)&lt;&gt;0</formula>
    </cfRule>
  </conditionalFormatting>
  <pageMargins left="0.7" right="0.7" top="0.75" bottom="0.75" header="0.3" footer="0.3"/>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AF12-1886-422C-BA92-E60C3A84C907}">
  <sheetPr codeName="Sheet92"/>
  <dimension ref="A1:B67"/>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Added pension - x-702</v>
      </c>
    </row>
    <row r="6" spans="1:2" x14ac:dyDescent="0.25">
      <c r="A6" s="41" t="s">
        <v>382</v>
      </c>
      <c r="B6" s="48" t="s">
        <v>383</v>
      </c>
    </row>
    <row r="7" spans="1:2" x14ac:dyDescent="0.25">
      <c r="A7" s="41" t="s">
        <v>384</v>
      </c>
      <c r="B7" s="48" t="s">
        <v>32</v>
      </c>
    </row>
    <row r="8" spans="1:2" x14ac:dyDescent="0.25">
      <c r="A8" s="41" t="s">
        <v>125</v>
      </c>
      <c r="B8" s="48">
        <v>2015</v>
      </c>
    </row>
    <row r="9" spans="1:2" x14ac:dyDescent="0.25">
      <c r="A9" s="41" t="s">
        <v>126</v>
      </c>
      <c r="B9" s="48" t="s">
        <v>364</v>
      </c>
    </row>
    <row r="10" spans="1:2" ht="25" x14ac:dyDescent="0.25">
      <c r="A10" s="41" t="s">
        <v>6</v>
      </c>
      <c r="B10" s="48" t="s">
        <v>371</v>
      </c>
    </row>
    <row r="11" spans="1:2" x14ac:dyDescent="0.25">
      <c r="A11" s="41" t="s">
        <v>127</v>
      </c>
      <c r="B11" s="48" t="s">
        <v>222</v>
      </c>
    </row>
    <row r="12" spans="1:2" ht="25" x14ac:dyDescent="0.25">
      <c r="A12" s="41" t="s">
        <v>128</v>
      </c>
      <c r="B12" s="48" t="s">
        <v>372</v>
      </c>
    </row>
    <row r="13" spans="1:2" x14ac:dyDescent="0.25">
      <c r="A13" s="41" t="s">
        <v>385</v>
      </c>
      <c r="B13" s="48">
        <v>0</v>
      </c>
    </row>
    <row r="14" spans="1:2" x14ac:dyDescent="0.25">
      <c r="A14" s="41" t="s">
        <v>130</v>
      </c>
      <c r="B14" s="48">
        <v>702</v>
      </c>
    </row>
    <row r="15" spans="1:2" x14ac:dyDescent="0.25">
      <c r="A15" s="41" t="s">
        <v>386</v>
      </c>
      <c r="B15" s="48" t="s">
        <v>373</v>
      </c>
    </row>
    <row r="16" spans="1:2" x14ac:dyDescent="0.25">
      <c r="A16" s="41" t="s">
        <v>132</v>
      </c>
      <c r="B16" s="48" t="s">
        <v>287</v>
      </c>
    </row>
    <row r="17" spans="1:2" x14ac:dyDescent="0.25">
      <c r="A17" s="42" t="s">
        <v>387</v>
      </c>
      <c r="B17" s="48"/>
    </row>
    <row r="18" spans="1:2" x14ac:dyDescent="0.25">
      <c r="A18" s="41" t="s">
        <v>133</v>
      </c>
      <c r="B18" s="49">
        <v>45196</v>
      </c>
    </row>
    <row r="19" spans="1:2" x14ac:dyDescent="0.25">
      <c r="A19" s="41" t="s">
        <v>134</v>
      </c>
      <c r="B19" s="49">
        <v>45197</v>
      </c>
    </row>
    <row r="20" spans="1:2" x14ac:dyDescent="0.25">
      <c r="A20" s="41" t="s">
        <v>135</v>
      </c>
      <c r="B20" s="48" t="s">
        <v>144</v>
      </c>
    </row>
    <row r="21" spans="1:2" x14ac:dyDescent="0.25">
      <c r="A21" s="41" t="s">
        <v>388</v>
      </c>
      <c r="B21" s="48" t="s">
        <v>65</v>
      </c>
    </row>
    <row r="23" spans="1:2" x14ac:dyDescent="0.25">
      <c r="A23" s="23" t="str">
        <f>HYPERLINK("#'Factor List'!A1", "Back to Factor List")</f>
        <v>Back to Factor List</v>
      </c>
      <c r="B23" s="23" t="str">
        <f>HYPERLINK("#'Assumptions'!A1", "Assumptions")</f>
        <v>Assumptions</v>
      </c>
    </row>
    <row r="26" spans="1:2" s="59" customFormat="1" ht="26" x14ac:dyDescent="0.25">
      <c r="A26" s="58" t="s">
        <v>372</v>
      </c>
      <c r="B26" s="58" t="s">
        <v>445</v>
      </c>
    </row>
    <row r="27" spans="1:2" x14ac:dyDescent="0.25">
      <c r="A27" s="44">
        <v>0</v>
      </c>
      <c r="B27" s="45">
        <v>1</v>
      </c>
    </row>
    <row r="28" spans="1:2" x14ac:dyDescent="0.25">
      <c r="A28" s="44">
        <v>1</v>
      </c>
      <c r="B28" s="45">
        <v>1.02</v>
      </c>
    </row>
    <row r="29" spans="1:2" x14ac:dyDescent="0.25">
      <c r="A29" s="44">
        <v>2</v>
      </c>
      <c r="B29" s="45">
        <v>1.04</v>
      </c>
    </row>
    <row r="30" spans="1:2" x14ac:dyDescent="0.25">
      <c r="A30" s="44">
        <v>3</v>
      </c>
      <c r="B30" s="45">
        <v>1.06</v>
      </c>
    </row>
    <row r="31" spans="1:2" x14ac:dyDescent="0.25">
      <c r="A31" s="44">
        <v>4</v>
      </c>
      <c r="B31" s="45">
        <v>1.08</v>
      </c>
    </row>
    <row r="32" spans="1:2" x14ac:dyDescent="0.25">
      <c r="A32" s="44">
        <v>5</v>
      </c>
      <c r="B32" s="45">
        <v>1.1000000000000001</v>
      </c>
    </row>
    <row r="33" spans="1:2" x14ac:dyDescent="0.25">
      <c r="A33" s="44">
        <v>6</v>
      </c>
      <c r="B33" s="45">
        <v>1.1299999999999999</v>
      </c>
    </row>
    <row r="34" spans="1:2" x14ac:dyDescent="0.25">
      <c r="A34" s="44">
        <v>7</v>
      </c>
      <c r="B34" s="45">
        <v>1.1499999999999999</v>
      </c>
    </row>
    <row r="35" spans="1:2" x14ac:dyDescent="0.25">
      <c r="A35" s="44">
        <v>8</v>
      </c>
      <c r="B35" s="45">
        <v>1.17</v>
      </c>
    </row>
    <row r="36" spans="1:2" x14ac:dyDescent="0.25">
      <c r="A36" s="44">
        <v>9</v>
      </c>
      <c r="B36" s="45">
        <v>1.2</v>
      </c>
    </row>
    <row r="37" spans="1:2" x14ac:dyDescent="0.25">
      <c r="A37" s="44">
        <v>10</v>
      </c>
      <c r="B37" s="45">
        <v>1.22</v>
      </c>
    </row>
    <row r="38" spans="1:2" x14ac:dyDescent="0.25">
      <c r="A38" s="44">
        <v>11</v>
      </c>
      <c r="B38" s="45">
        <v>1.24</v>
      </c>
    </row>
    <row r="39" spans="1:2" x14ac:dyDescent="0.25">
      <c r="A39" s="44">
        <v>12</v>
      </c>
      <c r="B39" s="45">
        <v>1.27</v>
      </c>
    </row>
    <row r="40" spans="1:2" x14ac:dyDescent="0.25">
      <c r="A40" s="44">
        <v>13</v>
      </c>
      <c r="B40" s="45">
        <v>1.29</v>
      </c>
    </row>
    <row r="41" spans="1:2" x14ac:dyDescent="0.25">
      <c r="A41" s="44">
        <v>14</v>
      </c>
      <c r="B41" s="45">
        <v>1.32</v>
      </c>
    </row>
    <row r="42" spans="1:2" x14ac:dyDescent="0.25">
      <c r="A42" s="44">
        <v>15</v>
      </c>
      <c r="B42" s="45">
        <v>1.35</v>
      </c>
    </row>
    <row r="43" spans="1:2" x14ac:dyDescent="0.25">
      <c r="A43" s="44">
        <v>16</v>
      </c>
      <c r="B43" s="45">
        <v>1.37</v>
      </c>
    </row>
    <row r="44" spans="1:2" x14ac:dyDescent="0.25">
      <c r="A44" s="44">
        <v>17</v>
      </c>
      <c r="B44" s="45">
        <v>1.4</v>
      </c>
    </row>
    <row r="45" spans="1:2" x14ac:dyDescent="0.25">
      <c r="A45" s="44">
        <v>18</v>
      </c>
      <c r="B45" s="45">
        <v>1.43</v>
      </c>
    </row>
    <row r="46" spans="1:2" x14ac:dyDescent="0.25">
      <c r="A46" s="44">
        <v>19</v>
      </c>
      <c r="B46" s="45">
        <v>1.46</v>
      </c>
    </row>
    <row r="47" spans="1:2" x14ac:dyDescent="0.25">
      <c r="A47" s="44">
        <v>20</v>
      </c>
      <c r="B47" s="45">
        <v>1.49</v>
      </c>
    </row>
    <row r="48" spans="1:2" x14ac:dyDescent="0.25">
      <c r="A48" s="44">
        <v>21</v>
      </c>
      <c r="B48" s="45">
        <v>1.52</v>
      </c>
    </row>
    <row r="49" spans="1:2" x14ac:dyDescent="0.25">
      <c r="A49" s="44">
        <v>22</v>
      </c>
      <c r="B49" s="45">
        <v>1.55</v>
      </c>
    </row>
    <row r="50" spans="1:2" x14ac:dyDescent="0.25">
      <c r="A50" s="44">
        <v>23</v>
      </c>
      <c r="B50" s="45">
        <v>1.58</v>
      </c>
    </row>
    <row r="51" spans="1:2" x14ac:dyDescent="0.25">
      <c r="A51" s="44">
        <v>24</v>
      </c>
      <c r="B51" s="45">
        <v>1.61</v>
      </c>
    </row>
    <row r="52" spans="1:2" x14ac:dyDescent="0.25">
      <c r="A52" s="44">
        <v>25</v>
      </c>
      <c r="B52" s="45">
        <v>1.64</v>
      </c>
    </row>
    <row r="53" spans="1:2" x14ac:dyDescent="0.25">
      <c r="A53" s="44">
        <v>26</v>
      </c>
      <c r="B53" s="45">
        <v>1.67</v>
      </c>
    </row>
    <row r="54" spans="1:2" x14ac:dyDescent="0.25">
      <c r="A54" s="44">
        <v>27</v>
      </c>
      <c r="B54" s="45">
        <v>1.71</v>
      </c>
    </row>
    <row r="55" spans="1:2" x14ac:dyDescent="0.25">
      <c r="A55" s="44">
        <v>28</v>
      </c>
      <c r="B55" s="45">
        <v>1.74</v>
      </c>
    </row>
    <row r="56" spans="1:2" x14ac:dyDescent="0.25">
      <c r="A56" s="44">
        <v>29</v>
      </c>
      <c r="B56" s="45">
        <v>1.78</v>
      </c>
    </row>
    <row r="57" spans="1:2" x14ac:dyDescent="0.25">
      <c r="A57" s="44">
        <v>30</v>
      </c>
      <c r="B57" s="45">
        <v>1.81</v>
      </c>
    </row>
    <row r="58" spans="1:2" x14ac:dyDescent="0.25">
      <c r="A58" s="44">
        <v>31</v>
      </c>
      <c r="B58" s="45">
        <v>1.85</v>
      </c>
    </row>
    <row r="59" spans="1:2" x14ac:dyDescent="0.25">
      <c r="A59" s="44">
        <v>32</v>
      </c>
      <c r="B59" s="45">
        <v>1.88</v>
      </c>
    </row>
    <row r="60" spans="1:2" x14ac:dyDescent="0.25">
      <c r="A60" s="44">
        <v>33</v>
      </c>
      <c r="B60" s="45">
        <v>1.92</v>
      </c>
    </row>
    <row r="61" spans="1:2" x14ac:dyDescent="0.25">
      <c r="A61" s="44">
        <v>34</v>
      </c>
      <c r="B61" s="45">
        <v>1.96</v>
      </c>
    </row>
    <row r="62" spans="1:2" x14ac:dyDescent="0.25">
      <c r="A62" s="44">
        <v>35</v>
      </c>
      <c r="B62" s="45">
        <v>2</v>
      </c>
    </row>
    <row r="63" spans="1:2" x14ac:dyDescent="0.25">
      <c r="A63" s="44">
        <v>36</v>
      </c>
      <c r="B63" s="45">
        <v>2.04</v>
      </c>
    </row>
    <row r="64" spans="1:2" x14ac:dyDescent="0.25">
      <c r="A64" s="44">
        <v>37</v>
      </c>
      <c r="B64" s="45">
        <v>2.08</v>
      </c>
    </row>
    <row r="65" spans="1:2" x14ac:dyDescent="0.25">
      <c r="A65" s="44">
        <v>38</v>
      </c>
      <c r="B65" s="45">
        <v>2.12</v>
      </c>
    </row>
    <row r="66" spans="1:2" x14ac:dyDescent="0.25">
      <c r="A66" s="44">
        <v>39</v>
      </c>
      <c r="B66" s="45">
        <v>2.16</v>
      </c>
    </row>
    <row r="67" spans="1:2" x14ac:dyDescent="0.25">
      <c r="A67" s="44">
        <v>40</v>
      </c>
      <c r="B67" s="45">
        <v>2.21</v>
      </c>
    </row>
  </sheetData>
  <sheetProtection algorithmName="SHA-512" hashValue="WdyaZ1y6g/WKFRgbD6jvYXzRs/x9nbMfT6+m3WoPJXqceVLL+zdfSUNkJHsro3s3B9dTNOzuJdvr8FR0e+ljyA==" saltValue="AENzn6Xx5jTmWN18AtZmFA==" spinCount="100000" sheet="1" objects="1" scenarios="1"/>
  <conditionalFormatting sqref="A6:A21">
    <cfRule type="expression" dxfId="39" priority="1" stopIfTrue="1">
      <formula>MOD(ROW(),2)=0</formula>
    </cfRule>
    <cfRule type="expression" dxfId="38" priority="2" stopIfTrue="1">
      <formula>MOD(ROW(),2)&lt;&gt;0</formula>
    </cfRule>
  </conditionalFormatting>
  <conditionalFormatting sqref="B6:B21">
    <cfRule type="expression" dxfId="37" priority="3" stopIfTrue="1">
      <formula>MOD(ROW(),2)=0</formula>
    </cfRule>
    <cfRule type="expression" dxfId="36" priority="4" stopIfTrue="1">
      <formula>MOD(ROW(),2)&lt;&gt;0</formula>
    </cfRule>
  </conditionalFormatting>
  <conditionalFormatting sqref="A26:A67">
    <cfRule type="expression" dxfId="35" priority="5" stopIfTrue="1">
      <formula>MOD(ROW(),2)=0</formula>
    </cfRule>
    <cfRule type="expression" dxfId="34" priority="6" stopIfTrue="1">
      <formula>MOD(ROW(),2)&lt;&gt;0</formula>
    </cfRule>
  </conditionalFormatting>
  <conditionalFormatting sqref="B26:B67">
    <cfRule type="expression" dxfId="33" priority="7" stopIfTrue="1">
      <formula>MOD(ROW(),2)=0</formula>
    </cfRule>
    <cfRule type="expression" dxfId="32" priority="8" stopIfTrue="1">
      <formula>MOD(ROW(),2)&lt;&gt;0</formula>
    </cfRule>
  </conditionalFormatting>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2891B-152E-4C98-81A5-5EC913DAAF45}">
  <sheetPr codeName="Sheet93"/>
  <dimension ref="A1:P36"/>
  <sheetViews>
    <sheetView showGridLines="0" workbookViewId="0">
      <selection activeCell="A6" sqref="A6"/>
    </sheetView>
  </sheetViews>
  <sheetFormatPr defaultRowHeight="12.5" x14ac:dyDescent="0.25"/>
  <cols>
    <col min="1" max="1" width="31.54296875" customWidth="1"/>
    <col min="2" max="2" width="24.54296875" customWidth="1"/>
    <col min="3" max="3" width="24.7265625" customWidth="1"/>
    <col min="6" max="6" width="30.26953125" customWidth="1"/>
    <col min="7" max="7" width="40.7265625" customWidth="1"/>
    <col min="10" max="10" width="30.26953125" customWidth="1"/>
    <col min="11" max="11" width="40.7265625" customWidth="1"/>
    <col min="16" max="16" width="9.90625" bestFit="1" customWidth="1"/>
  </cols>
  <sheetData>
    <row r="1" spans="1:16" s="1" customFormat="1" ht="20" x14ac:dyDescent="0.4">
      <c r="A1" s="2" t="s">
        <v>0</v>
      </c>
    </row>
    <row r="2" spans="1:16" s="1" customFormat="1" ht="15.5" x14ac:dyDescent="0.35">
      <c r="A2" s="30" t="s">
        <v>1</v>
      </c>
      <c r="B2" s="3" t="str">
        <f>wb_title</f>
        <v>Fire_W - Consolidated Factor Spreadsheet</v>
      </c>
    </row>
    <row r="3" spans="1:16" s="1" customFormat="1" ht="15.5" x14ac:dyDescent="0.35">
      <c r="A3" s="30" t="s">
        <v>2</v>
      </c>
      <c r="B3" s="3" t="str">
        <f>TABLE_FACTOR_TYPE_1 &amp; " - x-" &amp; TABLE_SERIES_NUMBER_1</f>
        <v>Conversion Factors - x-802</v>
      </c>
    </row>
    <row r="6" spans="1:16" x14ac:dyDescent="0.25">
      <c r="A6" s="41" t="s">
        <v>382</v>
      </c>
      <c r="B6" s="48" t="s">
        <v>383</v>
      </c>
      <c r="C6" s="48"/>
      <c r="F6" s="41" t="s">
        <v>382</v>
      </c>
      <c r="G6" s="48" t="s">
        <v>383</v>
      </c>
      <c r="J6" s="41" t="s">
        <v>382</v>
      </c>
      <c r="K6" s="48" t="s">
        <v>383</v>
      </c>
    </row>
    <row r="7" spans="1:16" x14ac:dyDescent="0.25">
      <c r="A7" s="41" t="s">
        <v>384</v>
      </c>
      <c r="B7" s="48" t="s">
        <v>32</v>
      </c>
      <c r="C7" s="48"/>
      <c r="F7" s="41" t="s">
        <v>384</v>
      </c>
      <c r="G7" s="48" t="s">
        <v>32</v>
      </c>
      <c r="J7" s="41" t="s">
        <v>384</v>
      </c>
      <c r="K7" s="48" t="s">
        <v>32</v>
      </c>
      <c r="P7" t="s">
        <v>32</v>
      </c>
    </row>
    <row r="8" spans="1:16" x14ac:dyDescent="0.25">
      <c r="A8" s="41" t="s">
        <v>125</v>
      </c>
      <c r="B8" s="48">
        <v>2007</v>
      </c>
      <c r="C8" s="48"/>
      <c r="F8" s="41" t="s">
        <v>125</v>
      </c>
      <c r="G8" s="48">
        <v>2007</v>
      </c>
      <c r="J8" s="41" t="s">
        <v>125</v>
      </c>
      <c r="K8" s="48">
        <v>2007</v>
      </c>
      <c r="P8">
        <v>2007</v>
      </c>
    </row>
    <row r="9" spans="1:16" x14ac:dyDescent="0.25">
      <c r="A9" s="41" t="s">
        <v>126</v>
      </c>
      <c r="B9" s="48" t="s">
        <v>374</v>
      </c>
      <c r="C9" s="48"/>
      <c r="F9" s="41" t="s">
        <v>126</v>
      </c>
      <c r="G9" s="48" t="s">
        <v>374</v>
      </c>
      <c r="J9" s="41" t="s">
        <v>126</v>
      </c>
      <c r="K9" s="48" t="s">
        <v>374</v>
      </c>
      <c r="P9" t="s">
        <v>374</v>
      </c>
    </row>
    <row r="10" spans="1:16" ht="25" x14ac:dyDescent="0.25">
      <c r="A10" s="41" t="s">
        <v>6</v>
      </c>
      <c r="B10" s="48" t="s">
        <v>375</v>
      </c>
      <c r="C10" s="48"/>
      <c r="F10" s="41" t="s">
        <v>6</v>
      </c>
      <c r="G10" s="48" t="s">
        <v>378</v>
      </c>
      <c r="J10" s="41" t="s">
        <v>6</v>
      </c>
      <c r="K10" s="48" t="s">
        <v>380</v>
      </c>
      <c r="P10" t="s">
        <v>380</v>
      </c>
    </row>
    <row r="11" spans="1:16" x14ac:dyDescent="0.25">
      <c r="A11" s="41" t="s">
        <v>127</v>
      </c>
      <c r="B11" s="48" t="s">
        <v>222</v>
      </c>
      <c r="C11" s="48"/>
      <c r="F11" s="41" t="s">
        <v>127</v>
      </c>
      <c r="G11" s="48" t="s">
        <v>222</v>
      </c>
      <c r="J11" s="41" t="s">
        <v>127</v>
      </c>
      <c r="K11" s="48" t="s">
        <v>222</v>
      </c>
      <c r="P11" t="s">
        <v>222</v>
      </c>
    </row>
    <row r="12" spans="1:16" x14ac:dyDescent="0.25">
      <c r="A12" s="41" t="s">
        <v>128</v>
      </c>
      <c r="B12" s="48" t="s">
        <v>351</v>
      </c>
      <c r="C12" s="48"/>
      <c r="F12" s="41" t="s">
        <v>128</v>
      </c>
      <c r="G12" s="48" t="s">
        <v>351</v>
      </c>
      <c r="J12" s="41" t="s">
        <v>128</v>
      </c>
      <c r="K12" s="48" t="s">
        <v>351</v>
      </c>
      <c r="P12" t="s">
        <v>351</v>
      </c>
    </row>
    <row r="13" spans="1:16" x14ac:dyDescent="0.25">
      <c r="A13" s="41" t="s">
        <v>385</v>
      </c>
      <c r="B13" s="48">
        <v>0</v>
      </c>
      <c r="C13" s="48"/>
      <c r="F13" s="41" t="s">
        <v>385</v>
      </c>
      <c r="G13" s="48">
        <v>0</v>
      </c>
      <c r="J13" s="41" t="s">
        <v>385</v>
      </c>
      <c r="K13" s="48">
        <v>0</v>
      </c>
      <c r="P13">
        <v>0</v>
      </c>
    </row>
    <row r="14" spans="1:16" x14ac:dyDescent="0.25">
      <c r="A14" s="41" t="s">
        <v>130</v>
      </c>
      <c r="B14" s="48">
        <v>802</v>
      </c>
      <c r="C14" s="48"/>
      <c r="F14" s="41" t="s">
        <v>130</v>
      </c>
      <c r="G14" s="48">
        <v>802</v>
      </c>
      <c r="J14" s="41" t="s">
        <v>130</v>
      </c>
      <c r="K14" s="48">
        <v>802</v>
      </c>
      <c r="P14">
        <v>802</v>
      </c>
    </row>
    <row r="15" spans="1:16" x14ac:dyDescent="0.25">
      <c r="A15" s="41" t="s">
        <v>386</v>
      </c>
      <c r="B15" s="48" t="s">
        <v>376</v>
      </c>
      <c r="C15" s="48"/>
      <c r="F15" s="41" t="s">
        <v>386</v>
      </c>
      <c r="G15" s="48" t="s">
        <v>379</v>
      </c>
      <c r="J15" s="41" t="s">
        <v>386</v>
      </c>
      <c r="K15" s="48" t="s">
        <v>381</v>
      </c>
      <c r="P15" t="s">
        <v>381</v>
      </c>
    </row>
    <row r="16" spans="1:16" x14ac:dyDescent="0.25">
      <c r="A16" s="41" t="s">
        <v>132</v>
      </c>
      <c r="B16" s="48" t="s">
        <v>258</v>
      </c>
      <c r="C16" s="48"/>
      <c r="F16" s="41" t="s">
        <v>132</v>
      </c>
      <c r="G16" s="48" t="s">
        <v>264</v>
      </c>
      <c r="J16" s="41" t="s">
        <v>132</v>
      </c>
      <c r="K16" s="48" t="s">
        <v>275</v>
      </c>
      <c r="P16" t="s">
        <v>275</v>
      </c>
    </row>
    <row r="17" spans="1:16" s="65" customFormat="1" x14ac:dyDescent="0.25">
      <c r="A17" s="64" t="s">
        <v>387</v>
      </c>
      <c r="B17" s="54"/>
      <c r="C17" s="54"/>
      <c r="F17" s="64" t="s">
        <v>387</v>
      </c>
      <c r="G17" s="54"/>
      <c r="J17" s="64" t="s">
        <v>387</v>
      </c>
      <c r="K17" s="54"/>
    </row>
    <row r="18" spans="1:16" x14ac:dyDescent="0.25">
      <c r="A18" s="41" t="s">
        <v>133</v>
      </c>
      <c r="B18" s="49">
        <v>46163</v>
      </c>
      <c r="C18" s="48"/>
      <c r="F18" s="41" t="s">
        <v>133</v>
      </c>
      <c r="G18" s="49">
        <v>46163</v>
      </c>
      <c r="J18" s="41" t="s">
        <v>133</v>
      </c>
      <c r="K18" s="48"/>
      <c r="P18" s="31">
        <v>46163</v>
      </c>
    </row>
    <row r="19" spans="1:16" x14ac:dyDescent="0.25">
      <c r="A19" s="41" t="s">
        <v>134</v>
      </c>
      <c r="B19" s="48"/>
      <c r="C19" s="48"/>
      <c r="F19" s="41" t="s">
        <v>134</v>
      </c>
      <c r="G19" s="48"/>
      <c r="J19" s="41" t="s">
        <v>134</v>
      </c>
      <c r="K19" s="48"/>
    </row>
    <row r="20" spans="1:16" x14ac:dyDescent="0.25">
      <c r="A20" s="41" t="s">
        <v>135</v>
      </c>
      <c r="B20" s="48" t="s">
        <v>377</v>
      </c>
      <c r="C20" s="48"/>
      <c r="F20" s="41" t="s">
        <v>135</v>
      </c>
      <c r="G20" s="48" t="s">
        <v>377</v>
      </c>
      <c r="J20" s="41" t="s">
        <v>135</v>
      </c>
      <c r="K20" s="48" t="s">
        <v>377</v>
      </c>
      <c r="P20" t="s">
        <v>377</v>
      </c>
    </row>
    <row r="21" spans="1:16" x14ac:dyDescent="0.25">
      <c r="A21" s="41" t="s">
        <v>388</v>
      </c>
      <c r="B21" s="48"/>
      <c r="C21" s="48"/>
      <c r="F21" s="41" t="s">
        <v>388</v>
      </c>
      <c r="G21" s="48"/>
      <c r="J21" s="41" t="s">
        <v>388</v>
      </c>
      <c r="K21" s="48"/>
    </row>
    <row r="23" spans="1:16" x14ac:dyDescent="0.25">
      <c r="A23" s="23" t="str">
        <f>HYPERLINK("#'Factor List'!A1", "Back to Factor List")</f>
        <v>Back to Factor List</v>
      </c>
      <c r="B23" s="23" t="str">
        <f>HYPERLINK("#'Assumptions'!A1", "Assumptions")</f>
        <v>Assumptions</v>
      </c>
    </row>
    <row r="26" spans="1:16" s="59" customFormat="1" ht="13" x14ac:dyDescent="0.25">
      <c r="A26" s="58" t="s">
        <v>140</v>
      </c>
      <c r="B26" s="58" t="s">
        <v>446</v>
      </c>
      <c r="C26" s="58" t="s">
        <v>447</v>
      </c>
      <c r="F26" s="58" t="s">
        <v>140</v>
      </c>
      <c r="G26" s="58" t="s">
        <v>374</v>
      </c>
      <c r="J26" s="58" t="s">
        <v>140</v>
      </c>
      <c r="K26" s="58" t="s">
        <v>446</v>
      </c>
    </row>
    <row r="27" spans="1:16" x14ac:dyDescent="0.25">
      <c r="A27" s="44" t="s">
        <v>448</v>
      </c>
      <c r="B27" s="46"/>
      <c r="C27" s="46"/>
      <c r="F27" s="44" t="s">
        <v>449</v>
      </c>
      <c r="G27" s="46"/>
      <c r="J27" s="44" t="s">
        <v>448</v>
      </c>
      <c r="K27" s="46"/>
    </row>
    <row r="28" spans="1:16" x14ac:dyDescent="0.25">
      <c r="A28" s="44">
        <v>56</v>
      </c>
      <c r="B28" s="46"/>
      <c r="C28" s="46"/>
      <c r="F28" s="44">
        <v>36</v>
      </c>
      <c r="G28" s="46"/>
      <c r="J28" s="44">
        <v>56</v>
      </c>
      <c r="K28" s="46"/>
    </row>
    <row r="29" spans="1:16" x14ac:dyDescent="0.25">
      <c r="A29" s="44">
        <v>57</v>
      </c>
      <c r="B29" s="46"/>
      <c r="C29" s="46"/>
      <c r="F29" s="44">
        <v>37</v>
      </c>
      <c r="G29" s="46"/>
      <c r="J29" s="44">
        <v>57</v>
      </c>
      <c r="K29" s="46"/>
    </row>
    <row r="30" spans="1:16" x14ac:dyDescent="0.25">
      <c r="A30" s="44">
        <v>58</v>
      </c>
      <c r="B30" s="46"/>
      <c r="C30" s="46"/>
      <c r="F30" s="44">
        <v>38</v>
      </c>
      <c r="G30" s="46"/>
      <c r="J30" s="44">
        <v>58</v>
      </c>
      <c r="K30" s="46"/>
    </row>
    <row r="31" spans="1:16" x14ac:dyDescent="0.25">
      <c r="A31" s="44">
        <v>59</v>
      </c>
      <c r="B31" s="46"/>
      <c r="C31" s="46"/>
      <c r="F31" s="44">
        <v>39</v>
      </c>
      <c r="G31" s="46"/>
      <c r="J31" s="44">
        <v>59</v>
      </c>
      <c r="K31" s="46"/>
    </row>
    <row r="32" spans="1:16" x14ac:dyDescent="0.25">
      <c r="F32" s="44" t="s">
        <v>450</v>
      </c>
      <c r="G32" s="46"/>
    </row>
    <row r="33" spans="6:7" x14ac:dyDescent="0.25">
      <c r="F33" s="44">
        <v>56</v>
      </c>
      <c r="G33" s="46"/>
    </row>
    <row r="34" spans="6:7" x14ac:dyDescent="0.25">
      <c r="F34" s="44">
        <v>57</v>
      </c>
      <c r="G34" s="46"/>
    </row>
    <row r="35" spans="6:7" x14ac:dyDescent="0.25">
      <c r="F35" s="44">
        <v>58</v>
      </c>
      <c r="G35" s="46"/>
    </row>
    <row r="36" spans="6:7" x14ac:dyDescent="0.25">
      <c r="F36" s="44">
        <v>59</v>
      </c>
      <c r="G36" s="46"/>
    </row>
  </sheetData>
  <sheetProtection algorithmName="SHA-512" hashValue="1/+fsBR9ZF3NLXdSorQbk7XoQvMHoaEyLOHpq5aEjEBAmgANgKPA8Dh5XgPXsybcZfvknNghkyxqg4Q2yjPPiw==" saltValue="BgOjMOCHuCIIhtYVQ7/HZw==" spinCount="100000" sheet="1" objects="1" scenarios="1"/>
  <conditionalFormatting sqref="A6:A21">
    <cfRule type="expression" dxfId="29" priority="9" stopIfTrue="1">
      <formula>MOD(ROW(),2)=0</formula>
    </cfRule>
    <cfRule type="expression" dxfId="28" priority="10" stopIfTrue="1">
      <formula>MOD(ROW(),2)&lt;&gt;0</formula>
    </cfRule>
  </conditionalFormatting>
  <conditionalFormatting sqref="B6:C21">
    <cfRule type="expression" dxfId="27" priority="11" stopIfTrue="1">
      <formula>MOD(ROW(),2)=0</formula>
    </cfRule>
    <cfRule type="expression" dxfId="26" priority="12" stopIfTrue="1">
      <formula>MOD(ROW(),2)&lt;&gt;0</formula>
    </cfRule>
  </conditionalFormatting>
  <conditionalFormatting sqref="A26:A31">
    <cfRule type="expression" dxfId="25" priority="13" stopIfTrue="1">
      <formula>MOD(ROW(),2)=0</formula>
    </cfRule>
    <cfRule type="expression" dxfId="24" priority="14" stopIfTrue="1">
      <formula>MOD(ROW(),2)&lt;&gt;0</formula>
    </cfRule>
  </conditionalFormatting>
  <conditionalFormatting sqref="B26:C31">
    <cfRule type="expression" dxfId="23" priority="15" stopIfTrue="1">
      <formula>MOD(ROW(),2)=0</formula>
    </cfRule>
    <cfRule type="expression" dxfId="22" priority="16" stopIfTrue="1">
      <formula>MOD(ROW(),2)&lt;&gt;0</formula>
    </cfRule>
  </conditionalFormatting>
  <conditionalFormatting sqref="F6:F21">
    <cfRule type="expression" dxfId="21" priority="17" stopIfTrue="1">
      <formula>MOD(ROW(),2)=0</formula>
    </cfRule>
    <cfRule type="expression" dxfId="20" priority="18" stopIfTrue="1">
      <formula>MOD(ROW(),2)&lt;&gt;0</formula>
    </cfRule>
  </conditionalFormatting>
  <conditionalFormatting sqref="G6:G21">
    <cfRule type="expression" dxfId="19" priority="19" stopIfTrue="1">
      <formula>MOD(ROW(),2)=0</formula>
    </cfRule>
    <cfRule type="expression" dxfId="18" priority="20" stopIfTrue="1">
      <formula>MOD(ROW(),2)&lt;&gt;0</formula>
    </cfRule>
  </conditionalFormatting>
  <conditionalFormatting sqref="F26:F36">
    <cfRule type="expression" dxfId="17" priority="21" stopIfTrue="1">
      <formula>MOD(ROW(),2)=0</formula>
    </cfRule>
    <cfRule type="expression" dxfId="16" priority="22" stopIfTrue="1">
      <formula>MOD(ROW(),2)&lt;&gt;0</formula>
    </cfRule>
  </conditionalFormatting>
  <conditionalFormatting sqref="G26:G36">
    <cfRule type="expression" dxfId="15" priority="23" stopIfTrue="1">
      <formula>MOD(ROW(),2)=0</formula>
    </cfRule>
    <cfRule type="expression" dxfId="14" priority="24" stopIfTrue="1">
      <formula>MOD(ROW(),2)&lt;&gt;0</formula>
    </cfRule>
  </conditionalFormatting>
  <conditionalFormatting sqref="J6:J21">
    <cfRule type="expression" dxfId="13" priority="25" stopIfTrue="1">
      <formula>MOD(ROW(),2)=0</formula>
    </cfRule>
    <cfRule type="expression" dxfId="12" priority="26" stopIfTrue="1">
      <formula>MOD(ROW(),2)&lt;&gt;0</formula>
    </cfRule>
  </conditionalFormatting>
  <conditionalFormatting sqref="K6:K21">
    <cfRule type="expression" dxfId="11" priority="27" stopIfTrue="1">
      <formula>MOD(ROW(),2)=0</formula>
    </cfRule>
    <cfRule type="expression" dxfId="10" priority="28" stopIfTrue="1">
      <formula>MOD(ROW(),2)&lt;&gt;0</formula>
    </cfRule>
  </conditionalFormatting>
  <conditionalFormatting sqref="J26:J31">
    <cfRule type="expression" dxfId="9" priority="29" stopIfTrue="1">
      <formula>MOD(ROW(),2)=0</formula>
    </cfRule>
  </conditionalFormatting>
  <conditionalFormatting sqref="J26:J31">
    <cfRule type="expression" dxfId="8" priority="30" stopIfTrue="1">
      <formula>MOD(ROW(),2)&lt;&gt;0</formula>
    </cfRule>
  </conditionalFormatting>
  <conditionalFormatting sqref="K26:K31">
    <cfRule type="expression" dxfId="7" priority="31" stopIfTrue="1">
      <formula>MOD(ROW(),2)=0</formula>
    </cfRule>
  </conditionalFormatting>
  <conditionalFormatting sqref="K26:K31">
    <cfRule type="expression" dxfId="6" priority="32" stopIfTrue="1">
      <formula>MOD(ROW(),2)&lt;&gt;0</formula>
    </cfRule>
  </conditionalFormatting>
  <pageMargins left="0.7" right="0.7" top="0.75" bottom="0.75" header="0.3" footer="0.3"/>
  <tableParts count="3">
    <tablePart r:id="rId1"/>
    <tablePart r:id="rId2"/>
    <tablePart r:id="rId3"/>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Fire_W - Consolidated Factor Spreadsheet</v>
      </c>
    </row>
    <row r="3" spans="1:2" s="1" customFormat="1" ht="15.5" x14ac:dyDescent="0.35">
      <c r="A3" s="30" t="s">
        <v>2</v>
      </c>
      <c r="B3" s="3" t="str">
        <f>TABLE_FACTOR_TYPE_1 &amp; " - x-" &amp; TABLE_SERIES_NUMBER_1</f>
        <v xml:space="preserve"> - x-</v>
      </c>
    </row>
    <row r="6" spans="1:2" x14ac:dyDescent="0.25">
      <c r="A6" t="s">
        <v>382</v>
      </c>
      <c r="B6" t="s">
        <v>383</v>
      </c>
    </row>
    <row r="7" spans="1:2" x14ac:dyDescent="0.25">
      <c r="A7" t="s">
        <v>384</v>
      </c>
    </row>
    <row r="8" spans="1:2" x14ac:dyDescent="0.25">
      <c r="A8" t="s">
        <v>125</v>
      </c>
    </row>
    <row r="9" spans="1:2" x14ac:dyDescent="0.25">
      <c r="A9" t="s">
        <v>126</v>
      </c>
    </row>
    <row r="10" spans="1:2" x14ac:dyDescent="0.25">
      <c r="A10" t="s">
        <v>6</v>
      </c>
    </row>
    <row r="11" spans="1:2" x14ac:dyDescent="0.25">
      <c r="A11" t="s">
        <v>127</v>
      </c>
    </row>
    <row r="12" spans="1:2" x14ac:dyDescent="0.25">
      <c r="A12" t="s">
        <v>128</v>
      </c>
    </row>
    <row r="13" spans="1:2" x14ac:dyDescent="0.25">
      <c r="A13" t="s">
        <v>385</v>
      </c>
    </row>
    <row r="14" spans="1:2" x14ac:dyDescent="0.25">
      <c r="A14" t="s">
        <v>130</v>
      </c>
    </row>
    <row r="15" spans="1:2" x14ac:dyDescent="0.25">
      <c r="A15" t="s">
        <v>386</v>
      </c>
    </row>
    <row r="16" spans="1:2" x14ac:dyDescent="0.25">
      <c r="A16" t="s">
        <v>132</v>
      </c>
    </row>
    <row r="17" spans="1:2" x14ac:dyDescent="0.25">
      <c r="A17" s="24" t="s">
        <v>387</v>
      </c>
    </row>
    <row r="18" spans="1:2" x14ac:dyDescent="0.25">
      <c r="A18" t="s">
        <v>133</v>
      </c>
    </row>
    <row r="19" spans="1:2" x14ac:dyDescent="0.25">
      <c r="A19" t="s">
        <v>134</v>
      </c>
    </row>
    <row r="20" spans="1:2" x14ac:dyDescent="0.25">
      <c r="A20" t="s">
        <v>135</v>
      </c>
    </row>
    <row r="21" spans="1:2" x14ac:dyDescent="0.25">
      <c r="A21" t="s">
        <v>388</v>
      </c>
    </row>
    <row r="23" spans="1:2" x14ac:dyDescent="0.25">
      <c r="A23" s="23" t="str">
        <f>HYPERLINK("#'Factor List'!A1", "Back to Factor List")</f>
        <v>Back to Factor List</v>
      </c>
      <c r="B23" s="23" t="str">
        <f>HYPERLINK("#'Assumptions'!A1", "Assumptions")</f>
        <v>Assumptions</v>
      </c>
    </row>
  </sheetData>
  <sheetProtection algorithmName="SHA-512" hashValue="t1rMhBtdfpohilPorfNr4HTvif+PXzkSlRX/lb6npwf7UsO7fkY3bOcunSuE01l9SIp74YTXAj3H3X5Onp7snw==" saltValue="AqAKZuk9TjM30NJVytNxMA==" spinCount="100000" sheet="1" objects="1" scenarios="1"/>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Guidance</TermName>
          <TermId xmlns="http://schemas.microsoft.com/office/infopath/2007/PartnerControls">ed606928-c24d-4a79-a80c-d6eb5d189fb4</TermId>
        </TermInfo>
      </Terms>
    </HMT_DocumentTypeHTField0>
    <TaxCatchAll xmlns="f69fd3ce-e1df-49de-b78d-1d800e75d0a3">
      <Value>96</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GADWRKGRPACTUA-1580777631-151725</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https://tris42.sharepoint.com/sites/gad_wrkgrp_actuarial/_layouts/15/DocIdRedir.aspx?ID=GADWRKGRPACTUA-1580777631-151725</Url>
      <Description>GADWRKGRPACTUA-1580777631-151725</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2918D84-93A7-44D0-8014-DD7C0DF44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FAA2A5-E045-458E-A7A9-69F57C5B7409}">
  <ds:schemaRefs>
    <ds:schemaRef ds:uri="http://schemas.microsoft.com/sharepoint/v3/contenttype/forms"/>
  </ds:schemaRefs>
</ds:datastoreItem>
</file>

<file path=customXml/itemProps3.xml><?xml version="1.0" encoding="utf-8"?>
<ds:datastoreItem xmlns:ds="http://schemas.openxmlformats.org/officeDocument/2006/customXml" ds:itemID="{F32A91F8-47F2-4E1B-9942-1F23C02D827D}">
  <ds:schemaRefs>
    <ds:schemaRef ds:uri="http://schemas.openxmlformats.org/package/2006/metadata/core-properties"/>
    <ds:schemaRef ds:uri="http://www.w3.org/XML/1998/namespace"/>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elements/1.1/"/>
    <ds:schemaRef ds:uri="f69fd3ce-e1df-49de-b78d-1d800e75d0a3"/>
    <ds:schemaRef ds:uri="62c7038d-3aec-4dd4-8afa-8b92667eb25d"/>
    <ds:schemaRef ds:uri="http://schemas.microsoft.com/sharepoint/v3"/>
    <ds:schemaRef ds:uri="http://purl.org/dc/dcmitype/"/>
  </ds:schemaRefs>
</ds:datastoreItem>
</file>

<file path=customXml/itemProps4.xml><?xml version="1.0" encoding="utf-8"?>
<ds:datastoreItem xmlns:ds="http://schemas.openxmlformats.org/officeDocument/2006/customXml" ds:itemID="{EEF46BC2-CD3C-4240-A76C-9095DD37B3C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92</vt:i4>
      </vt:variant>
      <vt:variant>
        <vt:lpstr>Named Ranges</vt:lpstr>
      </vt:variant>
      <vt:variant>
        <vt:i4>1538</vt:i4>
      </vt:variant>
    </vt:vector>
  </HeadingPairs>
  <TitlesOfParts>
    <vt:vector size="1630" baseType="lpstr">
      <vt:lpstr>Cover</vt:lpstr>
      <vt:lpstr>Purpose of spreadsheet</vt:lpstr>
      <vt:lpstr>Version control</vt:lpstr>
      <vt:lpstr>Assumptions</vt:lpstr>
      <vt:lpstr>Factor List</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x-402</vt:lpstr>
      <vt:lpstr>x-403</vt:lpstr>
      <vt:lpstr>x-404</vt:lpstr>
      <vt:lpstr>x-405</vt:lpstr>
      <vt:lpstr>x-406</vt:lpstr>
      <vt:lpstr>x-407</vt:lpstr>
      <vt:lpstr>x-501</vt:lpstr>
      <vt:lpstr>x-502</vt:lpstr>
      <vt:lpstr>x-503</vt:lpstr>
      <vt:lpstr>x-504</vt:lpstr>
      <vt:lpstr>x-505</vt:lpstr>
      <vt:lpstr>x-506</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x-802</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'x-402'!TABLE_AGE_DEF_1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'x-506'!TABLE_AGE_DEF_1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'x-802'!TABLE_AGE_DEF_1</vt:lpstr>
      <vt:lpstr>'x-template'!TABLE_AGE_DEF_1</vt:lpstr>
      <vt:lpstr>'x-701'!TABLE_AGE_DEF_2</vt:lpstr>
      <vt:lpstr>'x-802'!TABLE_AGE_DEF_2</vt:lpstr>
      <vt:lpstr>'x-802'!TABLE_AGE_DEF_3</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'x-402'!TABLE_AREA_1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'x-506'!TABLE_AREA_1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'x-701'!TABLE_AREA_1</vt:lpstr>
      <vt:lpstr>'x-702'!TABLE_AREA_1</vt:lpstr>
      <vt:lpstr>'x-802'!TABLE_AREA_1</vt:lpstr>
      <vt:lpstr>'x-701'!TABLE_AREA_2</vt:lpstr>
      <vt:lpstr>'x-802'!TABLE_AREA_2</vt:lpstr>
      <vt:lpstr>'x-802'!TABLE_AREA_3</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'x-220'!TABLE_ASSUMPTION_SET_1</vt:lpstr>
      <vt:lpstr>'x-221'!TABLE_ASSUMPTION_SET_1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'x-312'!TABLE_ASSUMPTION_SET_1</vt:lpstr>
      <vt:lpstr>'x-313'!TABLE_ASSUMPTION_SET_1</vt:lpstr>
      <vt:lpstr>'x-314'!TABLE_ASSUMPTION_SET_1</vt:lpstr>
      <vt:lpstr>'x-315'!TABLE_ASSUMPTION_SET_1</vt:lpstr>
      <vt:lpstr>'x-316'!TABLE_ASSUMPTION_SET_1</vt:lpstr>
      <vt:lpstr>'x-317'!TABLE_ASSUMPTION_SET_1</vt:lpstr>
      <vt:lpstr>'x-318'!TABLE_ASSUMPTION_SET_1</vt:lpstr>
      <vt:lpstr>'x-319'!TABLE_ASSUMPTION_SET_1</vt:lpstr>
      <vt:lpstr>'x-320'!TABLE_ASSUMPTION_SET_1</vt:lpstr>
      <vt:lpstr>'x-321'!TABLE_ASSUMPTION_SET_1</vt:lpstr>
      <vt:lpstr>'x-322'!TABLE_ASSUMPTION_SET_1</vt:lpstr>
      <vt:lpstr>'x-323'!TABLE_ASSUMPTION_SET_1</vt:lpstr>
      <vt:lpstr>'x-324'!TABLE_ASSUMPTION_SET_1</vt:lpstr>
      <vt:lpstr>'x-325'!TABLE_ASSUMPTION_SET_1</vt:lpstr>
      <vt:lpstr>'x-326'!TABLE_ASSUMPTION_SET_1</vt:lpstr>
      <vt:lpstr>'x-327'!TABLE_ASSUMPTION_SET_1</vt:lpstr>
      <vt:lpstr>'x-328'!TABLE_ASSUMPTION_SET_1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'x-616'!TABLE_ASSUMPTION_SET_1</vt:lpstr>
      <vt:lpstr>'x-617'!TABLE_ASSUMPTION_SET_1</vt:lpstr>
      <vt:lpstr>'x-618'!TABLE_ASSUMPTION_SET_1</vt:lpstr>
      <vt:lpstr>'x-619'!TABLE_ASSUMPTION_SET_1</vt:lpstr>
      <vt:lpstr>'x-620'!TABLE_ASSUMPTION_SET_1</vt:lpstr>
      <vt:lpstr>'x-621'!TABLE_ASSUMPTION_SET_1</vt:lpstr>
      <vt:lpstr>'x-622'!TABLE_ASSUMPTION_SET_1</vt:lpstr>
      <vt:lpstr>'x-623'!TABLE_ASSUMPTION_SET_1</vt:lpstr>
      <vt:lpstr>'x-624'!TABLE_ASSUMPTION_SET_1</vt:lpstr>
      <vt:lpstr>'x-625'!TABLE_ASSUMPTION_SET_1</vt:lpstr>
      <vt:lpstr>'x-626'!TABLE_ASSUMPTION_SET_1</vt:lpstr>
      <vt:lpstr>'x-627'!TABLE_ASSUMPTION_SET_1</vt:lpstr>
      <vt:lpstr>'x-701'!TABLE_ASSUMPTION_SET_1</vt:lpstr>
      <vt:lpstr>'x-702'!TABLE_ASSUMPTION_SET_1</vt:lpstr>
      <vt:lpstr>'x-802'!TABLE_ASSUMPTION_SET_1</vt:lpstr>
      <vt:lpstr>'x-template'!TABLE_ASSUMPTION_SET_1</vt:lpstr>
      <vt:lpstr>'x-701'!TABLE_ASSUMPTION_SET_2</vt:lpstr>
      <vt:lpstr>'x-802'!TABLE_ASSUMPTION_SET_2</vt:lpstr>
      <vt:lpstr>'x-802'!TABLE_ASSUMPTION_SET_3</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'x-402'!TABLE_CLIENT_1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'x-506'!TABLE_CLIENT_1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'x-802'!TABLE_CLIENT_1</vt:lpstr>
      <vt:lpstr>'x-template'!TABLE_CLIENT_1</vt:lpstr>
      <vt:lpstr>'x-701'!TABLE_CLIENT_2</vt:lpstr>
      <vt:lpstr>'x-802'!TABLE_CLIENT_2</vt:lpstr>
      <vt:lpstr>'x-802'!TABLE_CLIENT_3</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'x-802'!TABLE_DATE_IMPLEMENTED_1</vt:lpstr>
      <vt:lpstr>'x-template'!TABLE_DATE_IMPLEMENTED_1</vt:lpstr>
      <vt:lpstr>'x-701'!TABLE_DATE_IMPLEMENTED_2</vt:lpstr>
      <vt:lpstr>'x-802'!TABLE_DATE_IMPLEMENTED_2</vt:lpstr>
      <vt:lpstr>'x-802'!TABLE_DATE_IMPLEMENTED_3</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'x-802'!TABLE_DATE_ISSUED_1</vt:lpstr>
      <vt:lpstr>'x-template'!TABLE_DATE_ISSUED_1</vt:lpstr>
      <vt:lpstr>'x-701'!TABLE_DATE_ISSUED_2</vt:lpstr>
      <vt:lpstr>'x-802'!TABLE_DATE_ISSUED_2</vt:lpstr>
      <vt:lpstr>'x-802'!TABLE_DATE_ISSUED_3</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'x-802'!TABLE_DESCRIPTION_1</vt:lpstr>
      <vt:lpstr>'x-template'!TABLE_DESCRIPTION_1</vt:lpstr>
      <vt:lpstr>'x-701'!TABLE_DESCRIPTION_2</vt:lpstr>
      <vt:lpstr>'x-802'!TABLE_DESCRIPTION_2</vt:lpstr>
      <vt:lpstr>'x-802'!TABLE_DESCRIPTION_3</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'x-802'!TABLE_FACTOR_STATUS_1</vt:lpstr>
      <vt:lpstr>'x-template'!TABLE_FACTOR_STATUS_1</vt:lpstr>
      <vt:lpstr>'x-701'!TABLE_FACTOR_STATUS_2</vt:lpstr>
      <vt:lpstr>'x-802'!TABLE_FACTOR_STATUS_2</vt:lpstr>
      <vt:lpstr>'x-802'!TABLE_FACTOR_STATUS_3</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'x-802'!TABLE_FACTOR_TYPE_1</vt:lpstr>
      <vt:lpstr>'x-template'!TABLE_FACTOR_TYPE_1</vt:lpstr>
      <vt:lpstr>'x-701'!TABLE_FACTOR_TYPE_2</vt:lpstr>
      <vt:lpstr>'x-802'!TABLE_FACTOR_TYPE_2</vt:lpstr>
      <vt:lpstr>'x-802'!TABLE_FACTOR_TYPE_3</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'x-402'!TABLE_GENDER_1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'x-506'!TABLE_GENDER_1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'x-802'!TABLE_GENDER_1</vt:lpstr>
      <vt:lpstr>'x-template'!TABLE_GENDER_1</vt:lpstr>
      <vt:lpstr>'x-701'!TABLE_GENDER_2</vt:lpstr>
      <vt:lpstr>'x-802'!TABLE_GENDER_2</vt:lpstr>
      <vt:lpstr>'x-802'!TABLE_GENDER_3</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'x-402'!TABLE_INFO_1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'x-506'!TABLE_INFO_1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'x-802'!TABLE_INFO_1</vt:lpstr>
      <vt:lpstr>'x-template'!TABLE_INFO_1</vt:lpstr>
      <vt:lpstr>'x-701'!TABLE_INFO_2</vt:lpstr>
      <vt:lpstr>'x-802'!TABLE_INFO_2</vt:lpstr>
      <vt:lpstr>'x-802'!TABLE_INFO_3</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'x-802'!TABLE_REFERENCE_1</vt:lpstr>
      <vt:lpstr>'x-template'!TABLE_REFERENCE_1</vt:lpstr>
      <vt:lpstr>'x-701'!TABLE_REFERENCE_2</vt:lpstr>
      <vt:lpstr>'x-802'!TABLE_REFERENCE_2</vt:lpstr>
      <vt:lpstr>'x-802'!TABLE_REFERENCE_3</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'x-802'!TABLE_REFERENCE_GUIDANCE_1</vt:lpstr>
      <vt:lpstr>'x-template'!TABLE_REFERENCE_GUIDANCE_1</vt:lpstr>
      <vt:lpstr>'x-701'!TABLE_REFERENCE_GUIDANCE_2</vt:lpstr>
      <vt:lpstr>'x-802'!TABLE_REFERENCE_GUIDANCE_2</vt:lpstr>
      <vt:lpstr>'x-802'!TABLE_REFERENCE_GUIDANCE_3</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'x-402'!TABLE_RELATED_1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'x-506'!TABLE_RELATED_1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'x-802'!TABLE_RELATED_1</vt:lpstr>
      <vt:lpstr>'x-template'!TABLE_RELATED_1</vt:lpstr>
      <vt:lpstr>'x-701'!TABLE_RELATED_2</vt:lpstr>
      <vt:lpstr>'x-802'!TABLE_RELATED_2</vt:lpstr>
      <vt:lpstr>'x-802'!TABLE_RELATED_3</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'x-402'!TABLE_SECTION_1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'x-506'!TABLE_SECTION_1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'x-802'!TABLE_SECTION_1</vt:lpstr>
      <vt:lpstr>'x-template'!TABLE_SECTION_1</vt:lpstr>
      <vt:lpstr>'x-701'!TABLE_SECTION_2</vt:lpstr>
      <vt:lpstr>'x-802'!TABLE_SECTION_2</vt:lpstr>
      <vt:lpstr>'x-802'!TABLE_SECTION_3</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'x-802'!TABLE_SECTION_NUMBER_1</vt:lpstr>
      <vt:lpstr>'x-template'!TABLE_SECTION_NUMBER_1</vt:lpstr>
      <vt:lpstr>'x-701'!TABLE_SECTION_NUMBER_2</vt:lpstr>
      <vt:lpstr>'x-802'!TABLE_SECTION_NUMBER_2</vt:lpstr>
      <vt:lpstr>'x-802'!TABLE_SECTION_NUMBER_3</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'x-802'!TABLE_SERIES_NUMBER_1</vt:lpstr>
      <vt:lpstr>'x-template'!TABLE_SERIES_NUMBER_1</vt:lpstr>
      <vt:lpstr>'x-701'!TABLE_SERIES_NUMBER_2</vt:lpstr>
      <vt:lpstr>'x-802'!TABLE_SERIES_NUMBER_2</vt:lpstr>
      <vt:lpstr>'x-802'!TABLE_SERIES_NUMBER_3</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 W Batch 1 New Template.xlsm</dc:title>
  <dc:subject/>
  <dc:creator>Garvin, Mathew - GAD</dc:creator>
  <cp:keywords/>
  <dc:description/>
  <cp:lastModifiedBy>Angel, Izaak - GAD</cp:lastModifiedBy>
  <cp:revision/>
  <dcterms:created xsi:type="dcterms:W3CDTF">2007-01-30T12:07:56Z</dcterms:created>
  <dcterms:modified xsi:type="dcterms:W3CDTF">2026-05-21T10:06:18Z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96;#Guidance|ed606928-c24d-4a79-a80c-d6eb5d189fb4</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b7b0382c-a1d5-46c9-bdf0-f3ec59cf89e8</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