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3b2d82e9b00d4840"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fileSharing readOnlyRecommended="1"/>
  <workbookPr codeName="ThisWorkbook"/>
  <mc:AlternateContent xmlns:mc="http://schemas.openxmlformats.org/markup-compatibility/2006">
    <mc:Choice Requires="x15">
      <x15ac:absPath xmlns:x15ac="http://schemas.microsoft.com/office/spreadsheetml/2010/11/ac" url="https://tris42.sharepoint.com/sites/gad_wrkgrp_actuarial/pspsactuarialwork/Client Work/JPS/Factors &amp; Guidance/2026 Factor Review/Outputs/"/>
    </mc:Choice>
  </mc:AlternateContent>
  <xr:revisionPtr revIDLastSave="0" documentId="8_{E8958B0D-8960-4482-9A99-0A64EE8F0D54}" xr6:coauthVersionLast="47" xr6:coauthVersionMax="47" xr10:uidLastSave="{00000000-0000-0000-0000-000000000000}"/>
  <bookViews>
    <workbookView xWindow="12525" yWindow="-16320" windowWidth="29040" windowHeight="15720" tabRatio="834" firstSheet="4" activeTab="4" xr2:uid="{00000000-000D-0000-FFFF-FFFF00000000}"/>
  </bookViews>
  <sheets>
    <sheet name="Cover" sheetId="13" r:id="rId1"/>
    <sheet name="Purpose of spreadsheet" sheetId="7" r:id="rId2"/>
    <sheet name="Version control" sheetId="10" r:id="rId3"/>
    <sheet name="Assumptions" sheetId="5" r:id="rId4"/>
    <sheet name="Factor List" sheetId="9" r:id="rId5"/>
    <sheet name="x-201" sheetId="16" r:id="rId6"/>
    <sheet name="x-202" sheetId="17" r:id="rId7"/>
    <sheet name="x-203" sheetId="18" r:id="rId8"/>
    <sheet name="x-204" sheetId="19" r:id="rId9"/>
    <sheet name="x-205" sheetId="20" r:id="rId10"/>
    <sheet name="x-206" sheetId="21" r:id="rId11"/>
    <sheet name="x-207" sheetId="22" r:id="rId12"/>
    <sheet name="x-208" sheetId="23" r:id="rId13"/>
    <sheet name="x-209" sheetId="24" r:id="rId14"/>
    <sheet name="x-210" sheetId="25" r:id="rId15"/>
    <sheet name="x-211" sheetId="26" r:id="rId16"/>
    <sheet name="x-212" sheetId="27" r:id="rId17"/>
    <sheet name="x-213" sheetId="28" r:id="rId18"/>
    <sheet name="x-214" sheetId="29" r:id="rId19"/>
    <sheet name="x-215" sheetId="30" r:id="rId20"/>
    <sheet name="x-216" sheetId="31" r:id="rId21"/>
    <sheet name="x-301" sheetId="32" r:id="rId22"/>
    <sheet name="x-302" sheetId="33" r:id="rId23"/>
    <sheet name="x-303" sheetId="34" r:id="rId24"/>
    <sheet name="x-304" sheetId="35" r:id="rId25"/>
    <sheet name="x-305" sheetId="36" r:id="rId26"/>
    <sheet name="x-306" sheetId="37" r:id="rId27"/>
    <sheet name="x-307" sheetId="38" r:id="rId28"/>
    <sheet name="x-308" sheetId="39" r:id="rId29"/>
    <sheet name="x-309" sheetId="40" r:id="rId30"/>
    <sheet name="x-401" sheetId="41" r:id="rId31"/>
    <sheet name="x-402" sheetId="42" r:id="rId32"/>
    <sheet name="x-403" sheetId="43" r:id="rId33"/>
    <sheet name="x-404" sheetId="44" r:id="rId34"/>
    <sheet name="x-405" sheetId="45" r:id="rId35"/>
    <sheet name="x-406" sheetId="46" r:id="rId36"/>
    <sheet name="x-407" sheetId="47" r:id="rId37"/>
    <sheet name="x-408" sheetId="48" r:id="rId38"/>
    <sheet name="x-409" sheetId="49" r:id="rId39"/>
    <sheet name="x-410" sheetId="50" r:id="rId40"/>
    <sheet name="x-411" sheetId="51" r:id="rId41"/>
    <sheet name="x-412" sheetId="52" r:id="rId42"/>
    <sheet name="x-413" sheetId="53" r:id="rId43"/>
    <sheet name="x-414" sheetId="54" r:id="rId44"/>
    <sheet name="x-415" sheetId="55" r:id="rId45"/>
    <sheet name="x-416" sheetId="56" r:id="rId46"/>
    <sheet name="x-417" sheetId="57" r:id="rId47"/>
    <sheet name="x-418" sheetId="58" r:id="rId48"/>
    <sheet name="x-419" sheetId="59" r:id="rId49"/>
    <sheet name="x-420" sheetId="60" r:id="rId50"/>
    <sheet name="x-421" sheetId="61" r:id="rId51"/>
    <sheet name="x-422" sheetId="62" r:id="rId52"/>
    <sheet name="x-423" sheetId="63" r:id="rId53"/>
    <sheet name="x-424" sheetId="64" r:id="rId54"/>
    <sheet name="x-425" sheetId="65" r:id="rId55"/>
    <sheet name="x-426" sheetId="66" r:id="rId56"/>
    <sheet name="x-427" sheetId="67" r:id="rId57"/>
    <sheet name="x-428" sheetId="68" r:id="rId58"/>
    <sheet name="x-429" sheetId="69" r:id="rId59"/>
    <sheet name="x-501" sheetId="70" r:id="rId60"/>
    <sheet name="x-502" sheetId="71" r:id="rId61"/>
    <sheet name="x-503" sheetId="72" r:id="rId62"/>
    <sheet name="x-504" sheetId="73" r:id="rId63"/>
    <sheet name="x-505" sheetId="74" r:id="rId64"/>
    <sheet name="x-506" sheetId="75" r:id="rId65"/>
    <sheet name="x-601" sheetId="76" r:id="rId66"/>
    <sheet name="x-602" sheetId="77" r:id="rId67"/>
    <sheet name="x-603" sheetId="78" r:id="rId68"/>
    <sheet name="x-701" sheetId="79" r:id="rId69"/>
    <sheet name="x-702" sheetId="80" r:id="rId70"/>
    <sheet name="x-703" sheetId="81" r:id="rId71"/>
    <sheet name="x-704" sheetId="82" r:id="rId72"/>
    <sheet name="x-705" sheetId="83" r:id="rId73"/>
    <sheet name="x-706" sheetId="84" r:id="rId74"/>
    <sheet name="x-707" sheetId="85" r:id="rId75"/>
    <sheet name="x-708" sheetId="86" r:id="rId76"/>
    <sheet name="x-709" sheetId="87" r:id="rId77"/>
    <sheet name="x-710" sheetId="88" r:id="rId78"/>
    <sheet name="x-711" sheetId="89" r:id="rId79"/>
    <sheet name="x-712" sheetId="90" r:id="rId80"/>
    <sheet name="x-713" sheetId="91" r:id="rId81"/>
    <sheet name="x-714" sheetId="92" r:id="rId82"/>
    <sheet name="x-715" sheetId="93" r:id="rId83"/>
    <sheet name="x-716" sheetId="94" r:id="rId84"/>
    <sheet name="x-717" sheetId="95" r:id="rId85"/>
    <sheet name="x-718" sheetId="96" r:id="rId86"/>
    <sheet name="x-719" sheetId="97" r:id="rId87"/>
    <sheet name="x-720" sheetId="98" r:id="rId88"/>
    <sheet name="x-721" sheetId="99" r:id="rId89"/>
    <sheet name="x-730" sheetId="100" r:id="rId90"/>
    <sheet name="x-731" sheetId="101" r:id="rId91"/>
    <sheet name="x-732" sheetId="102" r:id="rId92"/>
    <sheet name="x-733" sheetId="103" r:id="rId93"/>
    <sheet name="x-801" sheetId="104" r:id="rId94"/>
    <sheet name="x-template" sheetId="14" state="hidden" r:id="rId95"/>
  </sheets>
  <definedNames>
    <definedName name="client_abbr">"Ministry of Justice"</definedName>
    <definedName name="client_name">"MoJ"</definedName>
    <definedName name="FACTOR_LIST_AGE_DEF">'Factor List'!$G$7</definedName>
    <definedName name="FACTOR_LIST_ASSUMPTION_SET">'Factor List'!$P$7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scheme_abbr">"JPS"</definedName>
    <definedName name="scheme_name">"Judicial Pension Schemes"</definedName>
    <definedName name="shorten_scheme_names">#REF!</definedName>
    <definedName name="TABLE_AGE_DEF_1" localSheetId="5">'x-201'!$B$12</definedName>
    <definedName name="TABLE_AGE_DEF_1" localSheetId="6">'x-202'!$B$12</definedName>
    <definedName name="TABLE_AGE_DEF_1" localSheetId="7">'x-203'!$B$12</definedName>
    <definedName name="TABLE_AGE_DEF_1" localSheetId="8">'x-204'!$B$12</definedName>
    <definedName name="TABLE_AGE_DEF_1" localSheetId="9">'x-205'!$B$12</definedName>
    <definedName name="TABLE_AGE_DEF_1" localSheetId="10">'x-206'!$B$12</definedName>
    <definedName name="TABLE_AGE_DEF_1" localSheetId="11">'x-207'!$B$12</definedName>
    <definedName name="TABLE_AGE_DEF_1" localSheetId="12">'x-208'!$B$12</definedName>
    <definedName name="TABLE_AGE_DEF_1" localSheetId="13">'x-209'!$B$12</definedName>
    <definedName name="TABLE_AGE_DEF_1" localSheetId="14">'x-210'!$B$12</definedName>
    <definedName name="TABLE_AGE_DEF_1" localSheetId="15">'x-211'!$B$12</definedName>
    <definedName name="TABLE_AGE_DEF_1" localSheetId="16">'x-212'!$B$12</definedName>
    <definedName name="TABLE_AGE_DEF_1" localSheetId="17">'x-213'!$B$12</definedName>
    <definedName name="TABLE_AGE_DEF_1" localSheetId="18">'x-214'!$B$12</definedName>
    <definedName name="TABLE_AGE_DEF_1" localSheetId="19">'x-215'!$B$12</definedName>
    <definedName name="TABLE_AGE_DEF_1" localSheetId="20">'x-216'!$B$12</definedName>
    <definedName name="TABLE_AGE_DEF_1" localSheetId="21">'x-301'!$B$12</definedName>
    <definedName name="TABLE_AGE_DEF_1" localSheetId="22">'x-302'!$B$12</definedName>
    <definedName name="TABLE_AGE_DEF_1" localSheetId="23">'x-303'!$B$12</definedName>
    <definedName name="TABLE_AGE_DEF_1" localSheetId="24">'x-304'!$B$12</definedName>
    <definedName name="TABLE_AGE_DEF_1" localSheetId="25">'x-305'!$B$12</definedName>
    <definedName name="TABLE_AGE_DEF_1" localSheetId="26">'x-306'!$B$12</definedName>
    <definedName name="TABLE_AGE_DEF_1" localSheetId="27">'x-307'!$B$12</definedName>
    <definedName name="TABLE_AGE_DEF_1" localSheetId="28">'x-308'!$B$12</definedName>
    <definedName name="TABLE_AGE_DEF_1" localSheetId="29">'x-309'!$B$12</definedName>
    <definedName name="TABLE_AGE_DEF_1" localSheetId="30">'x-401'!$B$12</definedName>
    <definedName name="TABLE_AGE_DEF_1" localSheetId="31">'x-402'!$B$12</definedName>
    <definedName name="TABLE_AGE_DEF_1" localSheetId="32">'x-403'!$B$12</definedName>
    <definedName name="TABLE_AGE_DEF_1" localSheetId="33">'x-404'!$B$12</definedName>
    <definedName name="TABLE_AGE_DEF_1" localSheetId="34">'x-405'!$B$12</definedName>
    <definedName name="TABLE_AGE_DEF_1" localSheetId="35">'x-406'!$B$12</definedName>
    <definedName name="TABLE_AGE_DEF_1" localSheetId="36">'x-407'!$B$12</definedName>
    <definedName name="TABLE_AGE_DEF_1" localSheetId="37">'x-408'!$B$12</definedName>
    <definedName name="TABLE_AGE_DEF_1" localSheetId="38">'x-409'!$B$12</definedName>
    <definedName name="TABLE_AGE_DEF_1" localSheetId="39">'x-410'!$B$12</definedName>
    <definedName name="TABLE_AGE_DEF_1" localSheetId="40">'x-411'!$B$12</definedName>
    <definedName name="TABLE_AGE_DEF_1" localSheetId="41">'x-412'!$B$12</definedName>
    <definedName name="TABLE_AGE_DEF_1" localSheetId="42">'x-413'!$B$12</definedName>
    <definedName name="TABLE_AGE_DEF_1" localSheetId="43">'x-414'!$B$12</definedName>
    <definedName name="TABLE_AGE_DEF_1" localSheetId="44">'x-415'!$B$12</definedName>
    <definedName name="TABLE_AGE_DEF_1" localSheetId="45">'x-416'!$B$12</definedName>
    <definedName name="TABLE_AGE_DEF_1" localSheetId="46">'x-417'!$B$12</definedName>
    <definedName name="TABLE_AGE_DEF_1" localSheetId="47">'x-418'!$B$12</definedName>
    <definedName name="TABLE_AGE_DEF_1" localSheetId="48">'x-419'!$B$12</definedName>
    <definedName name="TABLE_AGE_DEF_1" localSheetId="49">'x-420'!$B$12</definedName>
    <definedName name="TABLE_AGE_DEF_1" localSheetId="50">'x-421'!$B$12</definedName>
    <definedName name="TABLE_AGE_DEF_1" localSheetId="51">'x-422'!$B$12</definedName>
    <definedName name="TABLE_AGE_DEF_1" localSheetId="52">'x-423'!$B$12</definedName>
    <definedName name="TABLE_AGE_DEF_1" localSheetId="53">'x-424'!$B$12</definedName>
    <definedName name="TABLE_AGE_DEF_1" localSheetId="54">'x-425'!$B$12</definedName>
    <definedName name="TABLE_AGE_DEF_1" localSheetId="55">'x-426'!$B$12</definedName>
    <definedName name="TABLE_AGE_DEF_1" localSheetId="56">'x-427'!$B$12</definedName>
    <definedName name="TABLE_AGE_DEF_1" localSheetId="57">'x-428'!$B$12</definedName>
    <definedName name="TABLE_AGE_DEF_1" localSheetId="58">'x-429'!$B$12</definedName>
    <definedName name="TABLE_AGE_DEF_1" localSheetId="59">'x-501'!$B$12</definedName>
    <definedName name="TABLE_AGE_DEF_1" localSheetId="60">'x-502'!$B$12</definedName>
    <definedName name="TABLE_AGE_DEF_1" localSheetId="61">'x-503'!$B$12</definedName>
    <definedName name="TABLE_AGE_DEF_1" localSheetId="62">'x-504'!$B$12</definedName>
    <definedName name="TABLE_AGE_DEF_1" localSheetId="63">'x-505'!$B$12</definedName>
    <definedName name="TABLE_AGE_DEF_1" localSheetId="64">'x-506'!$B$12</definedName>
    <definedName name="TABLE_AGE_DEF_1" localSheetId="65">'x-601'!$B$12</definedName>
    <definedName name="TABLE_AGE_DEF_1" localSheetId="66">'x-602'!$B$12</definedName>
    <definedName name="TABLE_AGE_DEF_1" localSheetId="67">'x-603'!$B$12</definedName>
    <definedName name="TABLE_AGE_DEF_1" localSheetId="68">'x-701'!$B$12</definedName>
    <definedName name="TABLE_AGE_DEF_1" localSheetId="69">'x-702'!$B$12</definedName>
    <definedName name="TABLE_AGE_DEF_1" localSheetId="70">'x-703'!$B$12</definedName>
    <definedName name="TABLE_AGE_DEF_1" localSheetId="71">'x-704'!$B$12</definedName>
    <definedName name="TABLE_AGE_DEF_1" localSheetId="72">'x-705'!$B$12</definedName>
    <definedName name="TABLE_AGE_DEF_1" localSheetId="73">'x-706'!$B$12</definedName>
    <definedName name="TABLE_AGE_DEF_1" localSheetId="74">'x-707'!$B$12</definedName>
    <definedName name="TABLE_AGE_DEF_1" localSheetId="75">'x-708'!$B$12</definedName>
    <definedName name="TABLE_AGE_DEF_1" localSheetId="76">'x-709'!$B$12</definedName>
    <definedName name="TABLE_AGE_DEF_1" localSheetId="77">'x-710'!$B$12</definedName>
    <definedName name="TABLE_AGE_DEF_1" localSheetId="78">'x-711'!$B$12</definedName>
    <definedName name="TABLE_AGE_DEF_1" localSheetId="79">'x-712'!$B$12</definedName>
    <definedName name="TABLE_AGE_DEF_1" localSheetId="80">'x-713'!$B$12</definedName>
    <definedName name="TABLE_AGE_DEF_1" localSheetId="81">'x-714'!$B$12</definedName>
    <definedName name="TABLE_AGE_DEF_1" localSheetId="82">'x-715'!$B$12</definedName>
    <definedName name="TABLE_AGE_DEF_1" localSheetId="83">'x-716'!$B$12</definedName>
    <definedName name="TABLE_AGE_DEF_1" localSheetId="84">'x-717'!$B$12</definedName>
    <definedName name="TABLE_AGE_DEF_1" localSheetId="85">'x-718'!$B$12</definedName>
    <definedName name="TABLE_AGE_DEF_1" localSheetId="86">'x-719'!$B$12</definedName>
    <definedName name="TABLE_AGE_DEF_1" localSheetId="87">'x-720'!$B$12</definedName>
    <definedName name="TABLE_AGE_DEF_1" localSheetId="88">'x-721'!$B$12</definedName>
    <definedName name="TABLE_AGE_DEF_1" localSheetId="89">'x-730'!$B$12</definedName>
    <definedName name="TABLE_AGE_DEF_1" localSheetId="90">'x-731'!$B$12</definedName>
    <definedName name="TABLE_AGE_DEF_1" localSheetId="91">'x-732'!$B$12</definedName>
    <definedName name="TABLE_AGE_DEF_1" localSheetId="92">'x-733'!$B$12</definedName>
    <definedName name="TABLE_AGE_DEF_1" localSheetId="93">'x-801'!$B$12</definedName>
    <definedName name="TABLE_AGE_DEF_1" localSheetId="94">'x-template'!$B$12</definedName>
    <definedName name="TABLE_AREA_1" localSheetId="5">'x-201'!$A$26:$D$80</definedName>
    <definedName name="TABLE_AREA_1" localSheetId="6">'x-202'!$A$26:$C$41</definedName>
    <definedName name="TABLE_AREA_1" localSheetId="7">'x-203'!$A$26:$C$51</definedName>
    <definedName name="TABLE_AREA_1" localSheetId="8">'x-204'!$A$26:$C$80</definedName>
    <definedName name="TABLE_AREA_1" localSheetId="9">'x-205'!$A$26:$C$80</definedName>
    <definedName name="TABLE_AREA_1" localSheetId="10">'x-206'!$A$26:$C$76</definedName>
    <definedName name="TABLE_AREA_1" localSheetId="11">'x-207'!$A$26:$C$72</definedName>
    <definedName name="TABLE_AREA_1" localSheetId="12">'x-208'!$A$26:$C$73</definedName>
    <definedName name="TABLE_AREA_1" localSheetId="13">'x-209'!$A$26:$C$74</definedName>
    <definedName name="TABLE_AREA_1" localSheetId="14">'x-210'!$A$26:$B$76</definedName>
    <definedName name="TABLE_AREA_1" localSheetId="15">'x-211'!$A$26:$B$76</definedName>
    <definedName name="TABLE_AREA_1" localSheetId="16">'x-212'!$A$26:$C$41</definedName>
    <definedName name="TABLE_AREA_1" localSheetId="17">'x-213'!$A$26:$C$51</definedName>
    <definedName name="TABLE_AREA_1" localSheetId="18">'x-214'!$A$26:$C$80</definedName>
    <definedName name="TABLE_AREA_1" localSheetId="19">'x-215'!$A$26:$C$80</definedName>
    <definedName name="TABLE_AREA_1" localSheetId="20">'x-216'!$A$26:$B$67</definedName>
    <definedName name="TABLE_AREA_1" localSheetId="21">'x-301'!$A$26:$C$62</definedName>
    <definedName name="TABLE_AREA_1" localSheetId="22">'x-302'!$A$26:$C$62</definedName>
    <definedName name="TABLE_AREA_1" localSheetId="23">'x-303'!$A$26:$C$76</definedName>
    <definedName name="TABLE_AREA_1" localSheetId="24">'x-304'!$A$26:$B$57</definedName>
    <definedName name="TABLE_AREA_1" localSheetId="25">'x-305'!$A$26:$E$64</definedName>
    <definedName name="TABLE_AREA_1" localSheetId="26">'x-306'!$A$26:$B$47</definedName>
    <definedName name="TABLE_AREA_1" localSheetId="27">'x-307'!$A$26:$C$57</definedName>
    <definedName name="TABLE_AREA_1" localSheetId="28">'x-308'!$A$26:$E$72</definedName>
    <definedName name="TABLE_AREA_1" localSheetId="29">'x-309'!$A$26:$E$57</definedName>
    <definedName name="TABLE_AREA_1" localSheetId="30">'x-401'!$A$26:$M$38</definedName>
    <definedName name="TABLE_AREA_1" localSheetId="31">'x-402'!$A$26:$N$38</definedName>
    <definedName name="TABLE_AREA_1" localSheetId="32">'x-403'!$A$26:$O$38</definedName>
    <definedName name="TABLE_AREA_1" localSheetId="33">'x-404'!$A$26:$P$38</definedName>
    <definedName name="TABLE_AREA_1" localSheetId="34">'x-405'!$A$26:$B$62</definedName>
    <definedName name="TABLE_AREA_1" localSheetId="35">'x-406'!$A$26:$M$37</definedName>
    <definedName name="TABLE_AREA_1" localSheetId="36">'x-407'!$A$26:$M$36</definedName>
    <definedName name="TABLE_AREA_1" localSheetId="37">'x-408'!$A$26:$M$35</definedName>
    <definedName name="TABLE_AREA_1" localSheetId="38">'x-409'!$A$26:$M$34</definedName>
    <definedName name="TABLE_AREA_1" localSheetId="39">'x-410'!$A$26:$M$38</definedName>
    <definedName name="TABLE_AREA_1" localSheetId="40">'x-411'!$A$26:$N$38</definedName>
    <definedName name="TABLE_AREA_1" localSheetId="41">'x-412'!$A$26:$O$38</definedName>
    <definedName name="TABLE_AREA_1" localSheetId="42">'x-413'!$A$26:$P$38</definedName>
    <definedName name="TABLE_AREA_1" localSheetId="43">'x-414'!$A$26:$M$37</definedName>
    <definedName name="TABLE_AREA_1" localSheetId="44">'x-415'!$A$26:$M$36</definedName>
    <definedName name="TABLE_AREA_1" localSheetId="45">'x-416'!$A$26:$M$35</definedName>
    <definedName name="TABLE_AREA_1" localSheetId="46">'x-417'!$A$26:$M$34</definedName>
    <definedName name="TABLE_AREA_1" localSheetId="47">'x-418'!$A$26:$M$37</definedName>
    <definedName name="TABLE_AREA_1" localSheetId="48">'x-419'!$A$26:$M$36</definedName>
    <definedName name="TABLE_AREA_1" localSheetId="49">'x-420'!$A$26:$M$35</definedName>
    <definedName name="TABLE_AREA_1" localSheetId="50">'x-421'!$A$26:$M$34</definedName>
    <definedName name="TABLE_AREA_1" localSheetId="51">'x-422'!$A$26:$M$38</definedName>
    <definedName name="TABLE_AREA_1" localSheetId="52">'x-423'!$A$26:$N$38</definedName>
    <definedName name="TABLE_AREA_1" localSheetId="53">'x-424'!$A$26:$O$38</definedName>
    <definedName name="TABLE_AREA_1" localSheetId="54">'x-425'!$A$26:$P$38</definedName>
    <definedName name="TABLE_AREA_1" localSheetId="55">'x-426'!$A$26:$M$37</definedName>
    <definedName name="TABLE_AREA_1" localSheetId="56">'x-427'!$A$26:$M$36</definedName>
    <definedName name="TABLE_AREA_1" localSheetId="57">'x-428'!$A$26:$M$35</definedName>
    <definedName name="TABLE_AREA_1" localSheetId="58">'x-429'!$A$26:$M$34</definedName>
    <definedName name="TABLE_AREA_1" localSheetId="59">'x-501'!$A$26:$C$47</definedName>
    <definedName name="TABLE_AREA_1" localSheetId="60">'x-502'!$A$26:$B$67</definedName>
    <definedName name="TABLE_AREA_1" localSheetId="61">'x-503'!$A$26:$B$49</definedName>
    <definedName name="TABLE_AREA_1" localSheetId="62">'x-504'!$A$26:$C$47</definedName>
    <definedName name="TABLE_AREA_1" localSheetId="63">'x-505'!$A$26:$B$67</definedName>
    <definedName name="TABLE_AREA_1" localSheetId="64">'x-506'!$A$26:$B$49</definedName>
    <definedName name="TABLE_AREA_1" localSheetId="65">'x-601'!$A$26:$E$59</definedName>
    <definedName name="TABLE_AREA_1" localSheetId="66">'x-602'!#REF!</definedName>
    <definedName name="TABLE_AREA_1" localSheetId="67">'x-603'!$A$26:$B$67</definedName>
    <definedName name="TABLE_AREA_1" localSheetId="72">'x-705'!$A$26:$C$71</definedName>
    <definedName name="TABLE_AREA_1" localSheetId="73">'x-706'!$A$26:$C$71</definedName>
    <definedName name="TABLE_AREA_1" localSheetId="74">'x-707'!$A$26:$C$71</definedName>
    <definedName name="TABLE_AREA_1" localSheetId="75">'x-708'!$A$26:$C$71</definedName>
    <definedName name="TABLE_AREA_1" localSheetId="80">'x-713'!$A$26:$C$71</definedName>
    <definedName name="TABLE_AREA_1" localSheetId="81">'x-714'!$A$26:$C$71</definedName>
    <definedName name="TABLE_AREA_1" localSheetId="82">'x-715'!$A$26:$C$71</definedName>
    <definedName name="TABLE_AREA_1" localSheetId="83">'x-716'!$A$26:$C$71</definedName>
    <definedName name="TABLE_AREA_1" localSheetId="84">'x-717'!$A$26:$B$67</definedName>
    <definedName name="TABLE_AREA_1" localSheetId="85">'x-718'!$A$26:$CI$52</definedName>
    <definedName name="TABLE_AREA_1" localSheetId="86">'x-719'!$A$26:$CI$52</definedName>
    <definedName name="TABLE_AREA_1" localSheetId="87">'x-720'!$A$26:$CI$52</definedName>
    <definedName name="TABLE_AREA_1" localSheetId="88">'x-721'!$A$26:$CI$52</definedName>
    <definedName name="TABLE_AREA_1" localSheetId="89">'x-730'!$A$26:$CI$52</definedName>
    <definedName name="TABLE_AREA_1" localSheetId="90">'x-731'!$A$26:$CI$52</definedName>
    <definedName name="TABLE_AREA_1" localSheetId="91">'x-732'!$A$26:$CI$52</definedName>
    <definedName name="TABLE_AREA_1" localSheetId="92">'x-733'!$A$26:$CI$52</definedName>
    <definedName name="TABLE_AREA_1" localSheetId="93">'x-801'!$A$26:$E$37</definedName>
    <definedName name="TABLE_ASSUMPTION_SET_1" localSheetId="5">'x-201'!$B$21</definedName>
    <definedName name="TABLE_ASSUMPTION_SET_1" localSheetId="6">'x-202'!$B$21</definedName>
    <definedName name="TABLE_ASSUMPTION_SET_1" localSheetId="7">'x-203'!$B$21</definedName>
    <definedName name="TABLE_ASSUMPTION_SET_1" localSheetId="8">'x-204'!$B$21</definedName>
    <definedName name="TABLE_ASSUMPTION_SET_1" localSheetId="9">'x-205'!$B$21</definedName>
    <definedName name="TABLE_ASSUMPTION_SET_1" localSheetId="10">'x-206'!$B$21</definedName>
    <definedName name="TABLE_ASSUMPTION_SET_1" localSheetId="11">'x-207'!$B$21</definedName>
    <definedName name="TABLE_ASSUMPTION_SET_1" localSheetId="12">'x-208'!$B$21</definedName>
    <definedName name="TABLE_ASSUMPTION_SET_1" localSheetId="13">'x-209'!$B$21</definedName>
    <definedName name="TABLE_ASSUMPTION_SET_1" localSheetId="14">'x-210'!$B$21</definedName>
    <definedName name="TABLE_ASSUMPTION_SET_1" localSheetId="15">'x-211'!$B$21</definedName>
    <definedName name="TABLE_ASSUMPTION_SET_1" localSheetId="16">'x-212'!$B$21</definedName>
    <definedName name="TABLE_ASSUMPTION_SET_1" localSheetId="17">'x-213'!$B$21</definedName>
    <definedName name="TABLE_ASSUMPTION_SET_1" localSheetId="18">'x-214'!$B$21</definedName>
    <definedName name="TABLE_ASSUMPTION_SET_1" localSheetId="19">'x-215'!$B$21</definedName>
    <definedName name="TABLE_ASSUMPTION_SET_1" localSheetId="20">'x-216'!$B$21</definedName>
    <definedName name="TABLE_ASSUMPTION_SET_1" localSheetId="21">'x-301'!$B$21</definedName>
    <definedName name="TABLE_ASSUMPTION_SET_1" localSheetId="22">'x-302'!$B$21</definedName>
    <definedName name="TABLE_ASSUMPTION_SET_1" localSheetId="23">'x-303'!$B$21</definedName>
    <definedName name="TABLE_ASSUMPTION_SET_1" localSheetId="24">'x-304'!$B$21</definedName>
    <definedName name="TABLE_ASSUMPTION_SET_1" localSheetId="25">'x-305'!$B$21</definedName>
    <definedName name="TABLE_ASSUMPTION_SET_1" localSheetId="26">'x-306'!$B$21</definedName>
    <definedName name="TABLE_ASSUMPTION_SET_1" localSheetId="27">'x-307'!$B$21</definedName>
    <definedName name="TABLE_ASSUMPTION_SET_1" localSheetId="28">'x-308'!$B$21</definedName>
    <definedName name="TABLE_ASSUMPTION_SET_1" localSheetId="29">'x-309'!$B$21</definedName>
    <definedName name="TABLE_ASSUMPTION_SET_1" localSheetId="30">'x-401'!$B$21</definedName>
    <definedName name="TABLE_ASSUMPTION_SET_1" localSheetId="31">'x-402'!$B$21</definedName>
    <definedName name="TABLE_ASSUMPTION_SET_1" localSheetId="32">'x-403'!$B$21</definedName>
    <definedName name="TABLE_ASSUMPTION_SET_1" localSheetId="33">'x-404'!$B$21</definedName>
    <definedName name="TABLE_ASSUMPTION_SET_1" localSheetId="34">'x-405'!$B$21</definedName>
    <definedName name="TABLE_ASSUMPTION_SET_1" localSheetId="35">'x-406'!$B$21</definedName>
    <definedName name="TABLE_ASSUMPTION_SET_1" localSheetId="36">'x-407'!$B$21</definedName>
    <definedName name="TABLE_ASSUMPTION_SET_1" localSheetId="37">'x-408'!$B$21</definedName>
    <definedName name="TABLE_ASSUMPTION_SET_1" localSheetId="38">'x-409'!$B$21</definedName>
    <definedName name="TABLE_ASSUMPTION_SET_1" localSheetId="39">'x-410'!$B$21</definedName>
    <definedName name="TABLE_ASSUMPTION_SET_1" localSheetId="40">'x-411'!$B$21</definedName>
    <definedName name="TABLE_ASSUMPTION_SET_1" localSheetId="41">'x-412'!$B$21</definedName>
    <definedName name="TABLE_ASSUMPTION_SET_1" localSheetId="42">'x-413'!$B$21</definedName>
    <definedName name="TABLE_ASSUMPTION_SET_1" localSheetId="43">'x-414'!$B$21</definedName>
    <definedName name="TABLE_ASSUMPTION_SET_1" localSheetId="44">'x-415'!$B$21</definedName>
    <definedName name="TABLE_ASSUMPTION_SET_1" localSheetId="45">'x-416'!$B$21</definedName>
    <definedName name="TABLE_ASSUMPTION_SET_1" localSheetId="46">'x-417'!$B$21</definedName>
    <definedName name="TABLE_ASSUMPTION_SET_1" localSheetId="47">'x-418'!$B$21</definedName>
    <definedName name="TABLE_ASSUMPTION_SET_1" localSheetId="48">'x-419'!$B$21</definedName>
    <definedName name="TABLE_ASSUMPTION_SET_1" localSheetId="49">'x-420'!$B$21</definedName>
    <definedName name="TABLE_ASSUMPTION_SET_1" localSheetId="50">'x-421'!$B$21</definedName>
    <definedName name="TABLE_ASSUMPTION_SET_1" localSheetId="51">'x-422'!$B$21</definedName>
    <definedName name="TABLE_ASSUMPTION_SET_1" localSheetId="52">'x-423'!$B$21</definedName>
    <definedName name="TABLE_ASSUMPTION_SET_1" localSheetId="53">'x-424'!$B$21</definedName>
    <definedName name="TABLE_ASSUMPTION_SET_1" localSheetId="54">'x-425'!$B$21</definedName>
    <definedName name="TABLE_ASSUMPTION_SET_1" localSheetId="55">'x-426'!$B$21</definedName>
    <definedName name="TABLE_ASSUMPTION_SET_1" localSheetId="56">'x-427'!$B$21</definedName>
    <definedName name="TABLE_ASSUMPTION_SET_1" localSheetId="57">'x-428'!$B$21</definedName>
    <definedName name="TABLE_ASSUMPTION_SET_1" localSheetId="58">'x-429'!$B$21</definedName>
    <definedName name="TABLE_ASSUMPTION_SET_1" localSheetId="59">'x-501'!$B$21</definedName>
    <definedName name="TABLE_ASSUMPTION_SET_1" localSheetId="60">'x-502'!$B$21</definedName>
    <definedName name="TABLE_ASSUMPTION_SET_1" localSheetId="61">'x-503'!$B$21</definedName>
    <definedName name="TABLE_ASSUMPTION_SET_1" localSheetId="62">'x-504'!$B$21</definedName>
    <definedName name="TABLE_ASSUMPTION_SET_1" localSheetId="63">'x-505'!$B$21</definedName>
    <definedName name="TABLE_ASSUMPTION_SET_1" localSheetId="64">'x-506'!$B$21</definedName>
    <definedName name="TABLE_ASSUMPTION_SET_1" localSheetId="65">'x-601'!$B$21</definedName>
    <definedName name="TABLE_ASSUMPTION_SET_1" localSheetId="66">'x-602'!$B$21</definedName>
    <definedName name="TABLE_ASSUMPTION_SET_1" localSheetId="67">'x-603'!$B$21</definedName>
    <definedName name="TABLE_ASSUMPTION_SET_1" localSheetId="68">'x-701'!$B$21</definedName>
    <definedName name="TABLE_ASSUMPTION_SET_1" localSheetId="69">'x-702'!$B$21</definedName>
    <definedName name="TABLE_ASSUMPTION_SET_1" localSheetId="70">'x-703'!$B$21</definedName>
    <definedName name="TABLE_ASSUMPTION_SET_1" localSheetId="71">'x-704'!$B$21</definedName>
    <definedName name="TABLE_ASSUMPTION_SET_1" localSheetId="72">'x-705'!$B$21</definedName>
    <definedName name="TABLE_ASSUMPTION_SET_1" localSheetId="73">'x-706'!$B$21</definedName>
    <definedName name="TABLE_ASSUMPTION_SET_1" localSheetId="74">'x-707'!$B$21</definedName>
    <definedName name="TABLE_ASSUMPTION_SET_1" localSheetId="75">'x-708'!$B$21</definedName>
    <definedName name="TABLE_ASSUMPTION_SET_1" localSheetId="76">'x-709'!$B$21</definedName>
    <definedName name="TABLE_ASSUMPTION_SET_1" localSheetId="77">'x-710'!$B$21</definedName>
    <definedName name="TABLE_ASSUMPTION_SET_1" localSheetId="78">'x-711'!$B$21</definedName>
    <definedName name="TABLE_ASSUMPTION_SET_1" localSheetId="79">'x-712'!$B$21</definedName>
    <definedName name="TABLE_ASSUMPTION_SET_1" localSheetId="80">'x-713'!$B$21</definedName>
    <definedName name="TABLE_ASSUMPTION_SET_1" localSheetId="81">'x-714'!$B$21</definedName>
    <definedName name="TABLE_ASSUMPTION_SET_1" localSheetId="82">'x-715'!$B$21</definedName>
    <definedName name="TABLE_ASSUMPTION_SET_1" localSheetId="83">'x-716'!$B$21</definedName>
    <definedName name="TABLE_ASSUMPTION_SET_1" localSheetId="84">'x-717'!$B$21</definedName>
    <definedName name="TABLE_ASSUMPTION_SET_1" localSheetId="85">'x-718'!$B$21</definedName>
    <definedName name="TABLE_ASSUMPTION_SET_1" localSheetId="86">'x-719'!$B$21</definedName>
    <definedName name="TABLE_ASSUMPTION_SET_1" localSheetId="87">'x-720'!$B$21</definedName>
    <definedName name="TABLE_ASSUMPTION_SET_1" localSheetId="88">'x-721'!$B$21</definedName>
    <definedName name="TABLE_ASSUMPTION_SET_1" localSheetId="89">'x-730'!$B$21</definedName>
    <definedName name="TABLE_ASSUMPTION_SET_1" localSheetId="90">'x-731'!$B$21</definedName>
    <definedName name="TABLE_ASSUMPTION_SET_1" localSheetId="91">'x-732'!$B$21</definedName>
    <definedName name="TABLE_ASSUMPTION_SET_1" localSheetId="92">'x-733'!$B$21</definedName>
    <definedName name="TABLE_ASSUMPTION_SET_1" localSheetId="93">'x-801'!$B$21</definedName>
    <definedName name="TABLE_ASSUMPTION_SET_1" localSheetId="94">'x-template'!$B$21</definedName>
    <definedName name="TABLE_CLIENT_1" localSheetId="5">'x-201'!$B$7</definedName>
    <definedName name="TABLE_CLIENT_1" localSheetId="6">'x-202'!$B$7</definedName>
    <definedName name="TABLE_CLIENT_1" localSheetId="7">'x-203'!$B$7</definedName>
    <definedName name="TABLE_CLIENT_1" localSheetId="8">'x-204'!$B$7</definedName>
    <definedName name="TABLE_CLIENT_1" localSheetId="9">'x-205'!$B$7</definedName>
    <definedName name="TABLE_CLIENT_1" localSheetId="10">'x-206'!$B$7</definedName>
    <definedName name="TABLE_CLIENT_1" localSheetId="11">'x-207'!$B$7</definedName>
    <definedName name="TABLE_CLIENT_1" localSheetId="12">'x-208'!$B$7</definedName>
    <definedName name="TABLE_CLIENT_1" localSheetId="13">'x-209'!$B$7</definedName>
    <definedName name="TABLE_CLIENT_1" localSheetId="14">'x-210'!$B$7</definedName>
    <definedName name="TABLE_CLIENT_1" localSheetId="15">'x-211'!$B$7</definedName>
    <definedName name="TABLE_CLIENT_1" localSheetId="16">'x-212'!$B$7</definedName>
    <definedName name="TABLE_CLIENT_1" localSheetId="17">'x-213'!$B$7</definedName>
    <definedName name="TABLE_CLIENT_1" localSheetId="18">'x-214'!$B$7</definedName>
    <definedName name="TABLE_CLIENT_1" localSheetId="19">'x-215'!$B$7</definedName>
    <definedName name="TABLE_CLIENT_1" localSheetId="20">'x-216'!$B$7</definedName>
    <definedName name="TABLE_CLIENT_1" localSheetId="21">'x-301'!$B$7</definedName>
    <definedName name="TABLE_CLIENT_1" localSheetId="22">'x-302'!$B$7</definedName>
    <definedName name="TABLE_CLIENT_1" localSheetId="23">'x-303'!$B$7</definedName>
    <definedName name="TABLE_CLIENT_1" localSheetId="24">'x-304'!$B$7</definedName>
    <definedName name="TABLE_CLIENT_1" localSheetId="25">'x-305'!$B$7</definedName>
    <definedName name="TABLE_CLIENT_1" localSheetId="26">'x-306'!$B$7</definedName>
    <definedName name="TABLE_CLIENT_1" localSheetId="27">'x-307'!$B$7</definedName>
    <definedName name="TABLE_CLIENT_1" localSheetId="28">'x-308'!$B$7</definedName>
    <definedName name="TABLE_CLIENT_1" localSheetId="29">'x-309'!$B$7</definedName>
    <definedName name="TABLE_CLIENT_1" localSheetId="30">'x-401'!$B$7</definedName>
    <definedName name="TABLE_CLIENT_1" localSheetId="31">'x-402'!$B$7</definedName>
    <definedName name="TABLE_CLIENT_1" localSheetId="32">'x-403'!$B$7</definedName>
    <definedName name="TABLE_CLIENT_1" localSheetId="33">'x-404'!$B$7</definedName>
    <definedName name="TABLE_CLIENT_1" localSheetId="34">'x-405'!$B$7</definedName>
    <definedName name="TABLE_CLIENT_1" localSheetId="35">'x-406'!$B$7</definedName>
    <definedName name="TABLE_CLIENT_1" localSheetId="36">'x-407'!$B$7</definedName>
    <definedName name="TABLE_CLIENT_1" localSheetId="37">'x-408'!$B$7</definedName>
    <definedName name="TABLE_CLIENT_1" localSheetId="38">'x-409'!$B$7</definedName>
    <definedName name="TABLE_CLIENT_1" localSheetId="39">'x-410'!$B$7</definedName>
    <definedName name="TABLE_CLIENT_1" localSheetId="40">'x-411'!$B$7</definedName>
    <definedName name="TABLE_CLIENT_1" localSheetId="41">'x-412'!$B$7</definedName>
    <definedName name="TABLE_CLIENT_1" localSheetId="42">'x-413'!$B$7</definedName>
    <definedName name="TABLE_CLIENT_1" localSheetId="43">'x-414'!$B$7</definedName>
    <definedName name="TABLE_CLIENT_1" localSheetId="44">'x-415'!$B$7</definedName>
    <definedName name="TABLE_CLIENT_1" localSheetId="45">'x-416'!$B$7</definedName>
    <definedName name="TABLE_CLIENT_1" localSheetId="46">'x-417'!$B$7</definedName>
    <definedName name="TABLE_CLIENT_1" localSheetId="47">'x-418'!$B$7</definedName>
    <definedName name="TABLE_CLIENT_1" localSheetId="48">'x-419'!$B$7</definedName>
    <definedName name="TABLE_CLIENT_1" localSheetId="49">'x-420'!$B$7</definedName>
    <definedName name="TABLE_CLIENT_1" localSheetId="50">'x-421'!$B$7</definedName>
    <definedName name="TABLE_CLIENT_1" localSheetId="51">'x-422'!$B$7</definedName>
    <definedName name="TABLE_CLIENT_1" localSheetId="52">'x-423'!$B$7</definedName>
    <definedName name="TABLE_CLIENT_1" localSheetId="53">'x-424'!$B$7</definedName>
    <definedName name="TABLE_CLIENT_1" localSheetId="54">'x-425'!$B$7</definedName>
    <definedName name="TABLE_CLIENT_1" localSheetId="55">'x-426'!$B$7</definedName>
    <definedName name="TABLE_CLIENT_1" localSheetId="56">'x-427'!$B$7</definedName>
    <definedName name="TABLE_CLIENT_1" localSheetId="57">'x-428'!$B$7</definedName>
    <definedName name="TABLE_CLIENT_1" localSheetId="58">'x-429'!$B$7</definedName>
    <definedName name="TABLE_CLIENT_1" localSheetId="59">'x-501'!$B$7</definedName>
    <definedName name="TABLE_CLIENT_1" localSheetId="60">'x-502'!$B$7</definedName>
    <definedName name="TABLE_CLIENT_1" localSheetId="61">'x-503'!$B$7</definedName>
    <definedName name="TABLE_CLIENT_1" localSheetId="62">'x-504'!$B$7</definedName>
    <definedName name="TABLE_CLIENT_1" localSheetId="63">'x-505'!$B$7</definedName>
    <definedName name="TABLE_CLIENT_1" localSheetId="64">'x-506'!$B$7</definedName>
    <definedName name="TABLE_CLIENT_1" localSheetId="65">'x-601'!$B$7</definedName>
    <definedName name="TABLE_CLIENT_1" localSheetId="66">'x-602'!$B$7</definedName>
    <definedName name="TABLE_CLIENT_1" localSheetId="67">'x-603'!$B$7</definedName>
    <definedName name="TABLE_CLIENT_1" localSheetId="68">'x-701'!$B$7</definedName>
    <definedName name="TABLE_CLIENT_1" localSheetId="69">'x-702'!$B$7</definedName>
    <definedName name="TABLE_CLIENT_1" localSheetId="70">'x-703'!$B$7</definedName>
    <definedName name="TABLE_CLIENT_1" localSheetId="71">'x-704'!$B$7</definedName>
    <definedName name="TABLE_CLIENT_1" localSheetId="72">'x-705'!$B$7</definedName>
    <definedName name="TABLE_CLIENT_1" localSheetId="73">'x-706'!$B$7</definedName>
    <definedName name="TABLE_CLIENT_1" localSheetId="74">'x-707'!$B$7</definedName>
    <definedName name="TABLE_CLIENT_1" localSheetId="75">'x-708'!$B$7</definedName>
    <definedName name="TABLE_CLIENT_1" localSheetId="76">'x-709'!$B$7</definedName>
    <definedName name="TABLE_CLIENT_1" localSheetId="77">'x-710'!$B$7</definedName>
    <definedName name="TABLE_CLIENT_1" localSheetId="78">'x-711'!$B$7</definedName>
    <definedName name="TABLE_CLIENT_1" localSheetId="79">'x-712'!$B$7</definedName>
    <definedName name="TABLE_CLIENT_1" localSheetId="80">'x-713'!$B$7</definedName>
    <definedName name="TABLE_CLIENT_1" localSheetId="81">'x-714'!$B$7</definedName>
    <definedName name="TABLE_CLIENT_1" localSheetId="82">'x-715'!$B$7</definedName>
    <definedName name="TABLE_CLIENT_1" localSheetId="83">'x-716'!$B$7</definedName>
    <definedName name="TABLE_CLIENT_1" localSheetId="84">'x-717'!$B$7</definedName>
    <definedName name="TABLE_CLIENT_1" localSheetId="85">'x-718'!$B$7</definedName>
    <definedName name="TABLE_CLIENT_1" localSheetId="86">'x-719'!$B$7</definedName>
    <definedName name="TABLE_CLIENT_1" localSheetId="87">'x-720'!$B$7</definedName>
    <definedName name="TABLE_CLIENT_1" localSheetId="88">'x-721'!$B$7</definedName>
    <definedName name="TABLE_CLIENT_1" localSheetId="89">'x-730'!$B$7</definedName>
    <definedName name="TABLE_CLIENT_1" localSheetId="90">'x-731'!$B$7</definedName>
    <definedName name="TABLE_CLIENT_1" localSheetId="91">'x-732'!$B$7</definedName>
    <definedName name="TABLE_CLIENT_1" localSheetId="92">'x-733'!$B$7</definedName>
    <definedName name="TABLE_CLIENT_1" localSheetId="93">'x-801'!$B$7</definedName>
    <definedName name="TABLE_CLIENT_1" localSheetId="94">'x-template'!$B$7</definedName>
    <definedName name="TABLE_DATE_IMPLEMENTED_1" localSheetId="5">'x-201'!$B$19</definedName>
    <definedName name="TABLE_DATE_IMPLEMENTED_1" localSheetId="6">'x-202'!$B$19</definedName>
    <definedName name="TABLE_DATE_IMPLEMENTED_1" localSheetId="7">'x-203'!$B$19</definedName>
    <definedName name="TABLE_DATE_IMPLEMENTED_1" localSheetId="8">'x-204'!$B$19</definedName>
    <definedName name="TABLE_DATE_IMPLEMENTED_1" localSheetId="9">'x-205'!$B$19</definedName>
    <definedName name="TABLE_DATE_IMPLEMENTED_1" localSheetId="10">'x-206'!$B$19</definedName>
    <definedName name="TABLE_DATE_IMPLEMENTED_1" localSheetId="11">'x-207'!$B$19</definedName>
    <definedName name="TABLE_DATE_IMPLEMENTED_1" localSheetId="12">'x-208'!$B$19</definedName>
    <definedName name="TABLE_DATE_IMPLEMENTED_1" localSheetId="13">'x-209'!$B$19</definedName>
    <definedName name="TABLE_DATE_IMPLEMENTED_1" localSheetId="14">'x-210'!$B$19</definedName>
    <definedName name="TABLE_DATE_IMPLEMENTED_1" localSheetId="15">'x-211'!$B$19</definedName>
    <definedName name="TABLE_DATE_IMPLEMENTED_1" localSheetId="16">'x-212'!$B$19</definedName>
    <definedName name="TABLE_DATE_IMPLEMENTED_1" localSheetId="17">'x-213'!$B$19</definedName>
    <definedName name="TABLE_DATE_IMPLEMENTED_1" localSheetId="18">'x-214'!$B$19</definedName>
    <definedName name="TABLE_DATE_IMPLEMENTED_1" localSheetId="19">'x-215'!$B$19</definedName>
    <definedName name="TABLE_DATE_IMPLEMENTED_1" localSheetId="20">'x-216'!$B$19</definedName>
    <definedName name="TABLE_DATE_IMPLEMENTED_1" localSheetId="21">'x-301'!$B$19</definedName>
    <definedName name="TABLE_DATE_IMPLEMENTED_1" localSheetId="22">'x-302'!$B$19</definedName>
    <definedName name="TABLE_DATE_IMPLEMENTED_1" localSheetId="23">'x-303'!$B$19</definedName>
    <definedName name="TABLE_DATE_IMPLEMENTED_1" localSheetId="24">'x-304'!$B$19</definedName>
    <definedName name="TABLE_DATE_IMPLEMENTED_1" localSheetId="25">'x-305'!$B$19</definedName>
    <definedName name="TABLE_DATE_IMPLEMENTED_1" localSheetId="26">'x-306'!$B$19</definedName>
    <definedName name="TABLE_DATE_IMPLEMENTED_1" localSheetId="27">'x-307'!$B$19</definedName>
    <definedName name="TABLE_DATE_IMPLEMENTED_1" localSheetId="28">'x-308'!$B$19</definedName>
    <definedName name="TABLE_DATE_IMPLEMENTED_1" localSheetId="29">'x-309'!$B$19</definedName>
    <definedName name="TABLE_DATE_IMPLEMENTED_1" localSheetId="30">'x-401'!$B$19</definedName>
    <definedName name="TABLE_DATE_IMPLEMENTED_1" localSheetId="31">'x-402'!$B$19</definedName>
    <definedName name="TABLE_DATE_IMPLEMENTED_1" localSheetId="32">'x-403'!$B$19</definedName>
    <definedName name="TABLE_DATE_IMPLEMENTED_1" localSheetId="33">'x-404'!$B$19</definedName>
    <definedName name="TABLE_DATE_IMPLEMENTED_1" localSheetId="34">'x-405'!$B$19</definedName>
    <definedName name="TABLE_DATE_IMPLEMENTED_1" localSheetId="35">'x-406'!$B$19</definedName>
    <definedName name="TABLE_DATE_IMPLEMENTED_1" localSheetId="36">'x-407'!$B$19</definedName>
    <definedName name="TABLE_DATE_IMPLEMENTED_1" localSheetId="37">'x-408'!$B$19</definedName>
    <definedName name="TABLE_DATE_IMPLEMENTED_1" localSheetId="38">'x-409'!$B$19</definedName>
    <definedName name="TABLE_DATE_IMPLEMENTED_1" localSheetId="39">'x-410'!$B$19</definedName>
    <definedName name="TABLE_DATE_IMPLEMENTED_1" localSheetId="40">'x-411'!$B$19</definedName>
    <definedName name="TABLE_DATE_IMPLEMENTED_1" localSheetId="41">'x-412'!$B$19</definedName>
    <definedName name="TABLE_DATE_IMPLEMENTED_1" localSheetId="42">'x-413'!$B$19</definedName>
    <definedName name="TABLE_DATE_IMPLEMENTED_1" localSheetId="43">'x-414'!$B$19</definedName>
    <definedName name="TABLE_DATE_IMPLEMENTED_1" localSheetId="44">'x-415'!$B$19</definedName>
    <definedName name="TABLE_DATE_IMPLEMENTED_1" localSheetId="45">'x-416'!$B$19</definedName>
    <definedName name="TABLE_DATE_IMPLEMENTED_1" localSheetId="46">'x-417'!$B$19</definedName>
    <definedName name="TABLE_DATE_IMPLEMENTED_1" localSheetId="47">'x-418'!$B$19</definedName>
    <definedName name="TABLE_DATE_IMPLEMENTED_1" localSheetId="48">'x-419'!$B$19</definedName>
    <definedName name="TABLE_DATE_IMPLEMENTED_1" localSheetId="49">'x-420'!$B$19</definedName>
    <definedName name="TABLE_DATE_IMPLEMENTED_1" localSheetId="50">'x-421'!$B$19</definedName>
    <definedName name="TABLE_DATE_IMPLEMENTED_1" localSheetId="51">'x-422'!$B$19</definedName>
    <definedName name="TABLE_DATE_IMPLEMENTED_1" localSheetId="52">'x-423'!$B$19</definedName>
    <definedName name="TABLE_DATE_IMPLEMENTED_1" localSheetId="53">'x-424'!$B$19</definedName>
    <definedName name="TABLE_DATE_IMPLEMENTED_1" localSheetId="54">'x-425'!$B$19</definedName>
    <definedName name="TABLE_DATE_IMPLEMENTED_1" localSheetId="55">'x-426'!$B$19</definedName>
    <definedName name="TABLE_DATE_IMPLEMENTED_1" localSheetId="56">'x-427'!$B$19</definedName>
    <definedName name="TABLE_DATE_IMPLEMENTED_1" localSheetId="57">'x-428'!$B$19</definedName>
    <definedName name="TABLE_DATE_IMPLEMENTED_1" localSheetId="58">'x-429'!$B$19</definedName>
    <definedName name="TABLE_DATE_IMPLEMENTED_1" localSheetId="59">'x-501'!$B$19</definedName>
    <definedName name="TABLE_DATE_IMPLEMENTED_1" localSheetId="60">'x-502'!$B$19</definedName>
    <definedName name="TABLE_DATE_IMPLEMENTED_1" localSheetId="61">'x-503'!$B$19</definedName>
    <definedName name="TABLE_DATE_IMPLEMENTED_1" localSheetId="62">'x-504'!$B$19</definedName>
    <definedName name="TABLE_DATE_IMPLEMENTED_1" localSheetId="63">'x-505'!$B$19</definedName>
    <definedName name="TABLE_DATE_IMPLEMENTED_1" localSheetId="64">'x-506'!$B$19</definedName>
    <definedName name="TABLE_DATE_IMPLEMENTED_1" localSheetId="65">'x-601'!$B$19</definedName>
    <definedName name="TABLE_DATE_IMPLEMENTED_1" localSheetId="66">'x-602'!$B$19</definedName>
    <definedName name="TABLE_DATE_IMPLEMENTED_1" localSheetId="67">'x-603'!$B$19</definedName>
    <definedName name="TABLE_DATE_IMPLEMENTED_1" localSheetId="68">'x-701'!$B$19</definedName>
    <definedName name="TABLE_DATE_IMPLEMENTED_1" localSheetId="69">'x-702'!$B$19</definedName>
    <definedName name="TABLE_DATE_IMPLEMENTED_1" localSheetId="70">'x-703'!$B$19</definedName>
    <definedName name="TABLE_DATE_IMPLEMENTED_1" localSheetId="71">'x-704'!$B$19</definedName>
    <definedName name="TABLE_DATE_IMPLEMENTED_1" localSheetId="72">'x-705'!$B$19</definedName>
    <definedName name="TABLE_DATE_IMPLEMENTED_1" localSheetId="73">'x-706'!$B$19</definedName>
    <definedName name="TABLE_DATE_IMPLEMENTED_1" localSheetId="74">'x-707'!$B$19</definedName>
    <definedName name="TABLE_DATE_IMPLEMENTED_1" localSheetId="75">'x-708'!$B$19</definedName>
    <definedName name="TABLE_DATE_IMPLEMENTED_1" localSheetId="76">'x-709'!$B$19</definedName>
    <definedName name="TABLE_DATE_IMPLEMENTED_1" localSheetId="77">'x-710'!$B$19</definedName>
    <definedName name="TABLE_DATE_IMPLEMENTED_1" localSheetId="78">'x-711'!$B$19</definedName>
    <definedName name="TABLE_DATE_IMPLEMENTED_1" localSheetId="79">'x-712'!$B$19</definedName>
    <definedName name="TABLE_DATE_IMPLEMENTED_1" localSheetId="80">'x-713'!$B$19</definedName>
    <definedName name="TABLE_DATE_IMPLEMENTED_1" localSheetId="81">'x-714'!$B$19</definedName>
    <definedName name="TABLE_DATE_IMPLEMENTED_1" localSheetId="82">'x-715'!$B$19</definedName>
    <definedName name="TABLE_DATE_IMPLEMENTED_1" localSheetId="83">'x-716'!$B$19</definedName>
    <definedName name="TABLE_DATE_IMPLEMENTED_1" localSheetId="84">'x-717'!$B$19</definedName>
    <definedName name="TABLE_DATE_IMPLEMENTED_1" localSheetId="85">'x-718'!$B$19</definedName>
    <definedName name="TABLE_DATE_IMPLEMENTED_1" localSheetId="86">'x-719'!$B$19</definedName>
    <definedName name="TABLE_DATE_IMPLEMENTED_1" localSheetId="87">'x-720'!$B$19</definedName>
    <definedName name="TABLE_DATE_IMPLEMENTED_1" localSheetId="88">'x-721'!$B$19</definedName>
    <definedName name="TABLE_DATE_IMPLEMENTED_1" localSheetId="89">'x-730'!$B$19</definedName>
    <definedName name="TABLE_DATE_IMPLEMENTED_1" localSheetId="90">'x-731'!$B$19</definedName>
    <definedName name="TABLE_DATE_IMPLEMENTED_1" localSheetId="91">'x-732'!$B$19</definedName>
    <definedName name="TABLE_DATE_IMPLEMENTED_1" localSheetId="92">'x-733'!$B$19</definedName>
    <definedName name="TABLE_DATE_IMPLEMENTED_1" localSheetId="93">'x-801'!$B$19</definedName>
    <definedName name="TABLE_DATE_IMPLEMENTED_1" localSheetId="94">'x-template'!$B$19</definedName>
    <definedName name="TABLE_DATE_ISSUED_1" localSheetId="5">'x-201'!$B$18</definedName>
    <definedName name="TABLE_DATE_ISSUED_1" localSheetId="6">'x-202'!$B$18</definedName>
    <definedName name="TABLE_DATE_ISSUED_1" localSheetId="7">'x-203'!$B$18</definedName>
    <definedName name="TABLE_DATE_ISSUED_1" localSheetId="8">'x-204'!$B$18</definedName>
    <definedName name="TABLE_DATE_ISSUED_1" localSheetId="9">'x-205'!$B$18</definedName>
    <definedName name="TABLE_DATE_ISSUED_1" localSheetId="10">'x-206'!$B$18</definedName>
    <definedName name="TABLE_DATE_ISSUED_1" localSheetId="11">'x-207'!$B$18</definedName>
    <definedName name="TABLE_DATE_ISSUED_1" localSheetId="12">'x-208'!$B$18</definedName>
    <definedName name="TABLE_DATE_ISSUED_1" localSheetId="13">'x-209'!$B$18</definedName>
    <definedName name="TABLE_DATE_ISSUED_1" localSheetId="14">'x-210'!$B$18</definedName>
    <definedName name="TABLE_DATE_ISSUED_1" localSheetId="15">'x-211'!$B$18</definedName>
    <definedName name="TABLE_DATE_ISSUED_1" localSheetId="16">'x-212'!$B$18</definedName>
    <definedName name="TABLE_DATE_ISSUED_1" localSheetId="17">'x-213'!$B$18</definedName>
    <definedName name="TABLE_DATE_ISSUED_1" localSheetId="18">'x-214'!$B$18</definedName>
    <definedName name="TABLE_DATE_ISSUED_1" localSheetId="19">'x-215'!$B$18</definedName>
    <definedName name="TABLE_DATE_ISSUED_1" localSheetId="20">'x-216'!$B$18</definedName>
    <definedName name="TABLE_DATE_ISSUED_1" localSheetId="21">'x-301'!$B$18</definedName>
    <definedName name="TABLE_DATE_ISSUED_1" localSheetId="22">'x-302'!$B$18</definedName>
    <definedName name="TABLE_DATE_ISSUED_1" localSheetId="23">'x-303'!$B$18</definedName>
    <definedName name="TABLE_DATE_ISSUED_1" localSheetId="24">'x-304'!$B$18</definedName>
    <definedName name="TABLE_DATE_ISSUED_1" localSheetId="25">'x-305'!$B$18</definedName>
    <definedName name="TABLE_DATE_ISSUED_1" localSheetId="26">'x-306'!$B$18</definedName>
    <definedName name="TABLE_DATE_ISSUED_1" localSheetId="27">'x-307'!$B$18</definedName>
    <definedName name="TABLE_DATE_ISSUED_1" localSheetId="28">'x-308'!$B$18</definedName>
    <definedName name="TABLE_DATE_ISSUED_1" localSheetId="29">'x-309'!$B$18</definedName>
    <definedName name="TABLE_DATE_ISSUED_1" localSheetId="30">'x-401'!$B$18</definedName>
    <definedName name="TABLE_DATE_ISSUED_1" localSheetId="31">'x-402'!$B$18</definedName>
    <definedName name="TABLE_DATE_ISSUED_1" localSheetId="32">'x-403'!$B$18</definedName>
    <definedName name="TABLE_DATE_ISSUED_1" localSheetId="33">'x-404'!$B$18</definedName>
    <definedName name="TABLE_DATE_ISSUED_1" localSheetId="34">'x-405'!$B$18</definedName>
    <definedName name="TABLE_DATE_ISSUED_1" localSheetId="35">'x-406'!$B$18</definedName>
    <definedName name="TABLE_DATE_ISSUED_1" localSheetId="36">'x-407'!$B$18</definedName>
    <definedName name="TABLE_DATE_ISSUED_1" localSheetId="37">'x-408'!$B$18</definedName>
    <definedName name="TABLE_DATE_ISSUED_1" localSheetId="38">'x-409'!$B$18</definedName>
    <definedName name="TABLE_DATE_ISSUED_1" localSheetId="39">'x-410'!$B$18</definedName>
    <definedName name="TABLE_DATE_ISSUED_1" localSheetId="40">'x-411'!$B$18</definedName>
    <definedName name="TABLE_DATE_ISSUED_1" localSheetId="41">'x-412'!$B$18</definedName>
    <definedName name="TABLE_DATE_ISSUED_1" localSheetId="42">'x-413'!$B$18</definedName>
    <definedName name="TABLE_DATE_ISSUED_1" localSheetId="43">'x-414'!$B$18</definedName>
    <definedName name="TABLE_DATE_ISSUED_1" localSheetId="44">'x-415'!$B$18</definedName>
    <definedName name="TABLE_DATE_ISSUED_1" localSheetId="45">'x-416'!$B$18</definedName>
    <definedName name="TABLE_DATE_ISSUED_1" localSheetId="46">'x-417'!$B$18</definedName>
    <definedName name="TABLE_DATE_ISSUED_1" localSheetId="47">'x-418'!$B$18</definedName>
    <definedName name="TABLE_DATE_ISSUED_1" localSheetId="48">'x-419'!$B$18</definedName>
    <definedName name="TABLE_DATE_ISSUED_1" localSheetId="49">'x-420'!$B$18</definedName>
    <definedName name="TABLE_DATE_ISSUED_1" localSheetId="50">'x-421'!$B$18</definedName>
    <definedName name="TABLE_DATE_ISSUED_1" localSheetId="51">'x-422'!$B$18</definedName>
    <definedName name="TABLE_DATE_ISSUED_1" localSheetId="52">'x-423'!$B$18</definedName>
    <definedName name="TABLE_DATE_ISSUED_1" localSheetId="53">'x-424'!$B$18</definedName>
    <definedName name="TABLE_DATE_ISSUED_1" localSheetId="54">'x-425'!$B$18</definedName>
    <definedName name="TABLE_DATE_ISSUED_1" localSheetId="55">'x-426'!$B$18</definedName>
    <definedName name="TABLE_DATE_ISSUED_1" localSheetId="56">'x-427'!$B$18</definedName>
    <definedName name="TABLE_DATE_ISSUED_1" localSheetId="57">'x-428'!$B$18</definedName>
    <definedName name="TABLE_DATE_ISSUED_1" localSheetId="58">'x-429'!$B$18</definedName>
    <definedName name="TABLE_DATE_ISSUED_1" localSheetId="59">'x-501'!$B$18</definedName>
    <definedName name="TABLE_DATE_ISSUED_1" localSheetId="60">'x-502'!$B$18</definedName>
    <definedName name="TABLE_DATE_ISSUED_1" localSheetId="61">'x-503'!$B$18</definedName>
    <definedName name="TABLE_DATE_ISSUED_1" localSheetId="62">'x-504'!$B$18</definedName>
    <definedName name="TABLE_DATE_ISSUED_1" localSheetId="63">'x-505'!$B$18</definedName>
    <definedName name="TABLE_DATE_ISSUED_1" localSheetId="64">'x-506'!$B$18</definedName>
    <definedName name="TABLE_DATE_ISSUED_1" localSheetId="65">'x-601'!$B$18</definedName>
    <definedName name="TABLE_DATE_ISSUED_1" localSheetId="66">'x-602'!$B$18</definedName>
    <definedName name="TABLE_DATE_ISSUED_1" localSheetId="67">'x-603'!$B$18</definedName>
    <definedName name="TABLE_DATE_ISSUED_1" localSheetId="68">'x-701'!$B$18</definedName>
    <definedName name="TABLE_DATE_ISSUED_1" localSheetId="69">'x-702'!$B$18</definedName>
    <definedName name="TABLE_DATE_ISSUED_1" localSheetId="70">'x-703'!$B$18</definedName>
    <definedName name="TABLE_DATE_ISSUED_1" localSheetId="71">'x-704'!$B$18</definedName>
    <definedName name="TABLE_DATE_ISSUED_1" localSheetId="72">'x-705'!$B$18</definedName>
    <definedName name="TABLE_DATE_ISSUED_1" localSheetId="73">'x-706'!$B$18</definedName>
    <definedName name="TABLE_DATE_ISSUED_1" localSheetId="74">'x-707'!$B$18</definedName>
    <definedName name="TABLE_DATE_ISSUED_1" localSheetId="75">'x-708'!$B$18</definedName>
    <definedName name="TABLE_DATE_ISSUED_1" localSheetId="76">'x-709'!$B$18</definedName>
    <definedName name="TABLE_DATE_ISSUED_1" localSheetId="77">'x-710'!$B$18</definedName>
    <definedName name="TABLE_DATE_ISSUED_1" localSheetId="78">'x-711'!$B$18</definedName>
    <definedName name="TABLE_DATE_ISSUED_1" localSheetId="79">'x-712'!$B$18</definedName>
    <definedName name="TABLE_DATE_ISSUED_1" localSheetId="80">'x-713'!$B$18</definedName>
    <definedName name="TABLE_DATE_ISSUED_1" localSheetId="81">'x-714'!$B$18</definedName>
    <definedName name="TABLE_DATE_ISSUED_1" localSheetId="82">'x-715'!$B$18</definedName>
    <definedName name="TABLE_DATE_ISSUED_1" localSheetId="83">'x-716'!$B$18</definedName>
    <definedName name="TABLE_DATE_ISSUED_1" localSheetId="84">'x-717'!$B$18</definedName>
    <definedName name="TABLE_DATE_ISSUED_1" localSheetId="85">'x-718'!$B$18</definedName>
    <definedName name="TABLE_DATE_ISSUED_1" localSheetId="86">'x-719'!$B$18</definedName>
    <definedName name="TABLE_DATE_ISSUED_1" localSheetId="87">'x-720'!$B$18</definedName>
    <definedName name="TABLE_DATE_ISSUED_1" localSheetId="88">'x-721'!$B$18</definedName>
    <definedName name="TABLE_DATE_ISSUED_1" localSheetId="89">'x-730'!$B$18</definedName>
    <definedName name="TABLE_DATE_ISSUED_1" localSheetId="90">'x-731'!$B$18</definedName>
    <definedName name="TABLE_DATE_ISSUED_1" localSheetId="91">'x-732'!$B$18</definedName>
    <definedName name="TABLE_DATE_ISSUED_1" localSheetId="92">'x-733'!$B$18</definedName>
    <definedName name="TABLE_DATE_ISSUED_1" localSheetId="93">'x-801'!$B$18</definedName>
    <definedName name="TABLE_DATE_ISSUED_1" localSheetId="94">'x-template'!$B$18</definedName>
    <definedName name="TABLE_DESCRIPTION_1" localSheetId="5">'x-201'!$B$10</definedName>
    <definedName name="TABLE_DESCRIPTION_1" localSheetId="6">'x-202'!$B$10</definedName>
    <definedName name="TABLE_DESCRIPTION_1" localSheetId="7">'x-203'!$B$10</definedName>
    <definedName name="TABLE_DESCRIPTION_1" localSheetId="8">'x-204'!$B$10</definedName>
    <definedName name="TABLE_DESCRIPTION_1" localSheetId="9">'x-205'!$B$10</definedName>
    <definedName name="TABLE_DESCRIPTION_1" localSheetId="10">'x-206'!$B$10</definedName>
    <definedName name="TABLE_DESCRIPTION_1" localSheetId="11">'x-207'!$B$10</definedName>
    <definedName name="TABLE_DESCRIPTION_1" localSheetId="12">'x-208'!$B$10</definedName>
    <definedName name="TABLE_DESCRIPTION_1" localSheetId="13">'x-209'!$B$10</definedName>
    <definedName name="TABLE_DESCRIPTION_1" localSheetId="14">'x-210'!$B$10</definedName>
    <definedName name="TABLE_DESCRIPTION_1" localSheetId="15">'x-211'!$B$10</definedName>
    <definedName name="TABLE_DESCRIPTION_1" localSheetId="16">'x-212'!$B$10</definedName>
    <definedName name="TABLE_DESCRIPTION_1" localSheetId="17">'x-213'!$B$10</definedName>
    <definedName name="TABLE_DESCRIPTION_1" localSheetId="18">'x-214'!$B$10</definedName>
    <definedName name="TABLE_DESCRIPTION_1" localSheetId="19">'x-215'!$B$10</definedName>
    <definedName name="TABLE_DESCRIPTION_1" localSheetId="20">'x-216'!$B$10</definedName>
    <definedName name="TABLE_DESCRIPTION_1" localSheetId="21">'x-301'!$B$10</definedName>
    <definedName name="TABLE_DESCRIPTION_1" localSheetId="22">'x-302'!$B$10</definedName>
    <definedName name="TABLE_DESCRIPTION_1" localSheetId="23">'x-303'!$B$10</definedName>
    <definedName name="TABLE_DESCRIPTION_1" localSheetId="24">'x-304'!$B$10</definedName>
    <definedName name="TABLE_DESCRIPTION_1" localSheetId="25">'x-305'!$B$10</definedName>
    <definedName name="TABLE_DESCRIPTION_1" localSheetId="26">'x-306'!$B$10</definedName>
    <definedName name="TABLE_DESCRIPTION_1" localSheetId="27">'x-307'!$B$10</definedName>
    <definedName name="TABLE_DESCRIPTION_1" localSheetId="28">'x-308'!$B$10</definedName>
    <definedName name="TABLE_DESCRIPTION_1" localSheetId="29">'x-309'!$B$10</definedName>
    <definedName name="TABLE_DESCRIPTION_1" localSheetId="30">'x-401'!$B$10</definedName>
    <definedName name="TABLE_DESCRIPTION_1" localSheetId="31">'x-402'!$B$10</definedName>
    <definedName name="TABLE_DESCRIPTION_1" localSheetId="32">'x-403'!$B$10</definedName>
    <definedName name="TABLE_DESCRIPTION_1" localSheetId="33">'x-404'!$B$10</definedName>
    <definedName name="TABLE_DESCRIPTION_1" localSheetId="34">'x-405'!$B$10</definedName>
    <definedName name="TABLE_DESCRIPTION_1" localSheetId="35">'x-406'!$B$10</definedName>
    <definedName name="TABLE_DESCRIPTION_1" localSheetId="36">'x-407'!$B$10</definedName>
    <definedName name="TABLE_DESCRIPTION_1" localSheetId="37">'x-408'!$B$10</definedName>
    <definedName name="TABLE_DESCRIPTION_1" localSheetId="38">'x-409'!$B$10</definedName>
    <definedName name="TABLE_DESCRIPTION_1" localSheetId="39">'x-410'!$B$10</definedName>
    <definedName name="TABLE_DESCRIPTION_1" localSheetId="40">'x-411'!$B$10</definedName>
    <definedName name="TABLE_DESCRIPTION_1" localSheetId="41">'x-412'!$B$10</definedName>
    <definedName name="TABLE_DESCRIPTION_1" localSheetId="42">'x-413'!$B$10</definedName>
    <definedName name="TABLE_DESCRIPTION_1" localSheetId="43">'x-414'!$B$10</definedName>
    <definedName name="TABLE_DESCRIPTION_1" localSheetId="44">'x-415'!$B$10</definedName>
    <definedName name="TABLE_DESCRIPTION_1" localSheetId="45">'x-416'!$B$10</definedName>
    <definedName name="TABLE_DESCRIPTION_1" localSheetId="46">'x-417'!$B$10</definedName>
    <definedName name="TABLE_DESCRIPTION_1" localSheetId="47">'x-418'!$B$10</definedName>
    <definedName name="TABLE_DESCRIPTION_1" localSheetId="48">'x-419'!$B$10</definedName>
    <definedName name="TABLE_DESCRIPTION_1" localSheetId="49">'x-420'!$B$10</definedName>
    <definedName name="TABLE_DESCRIPTION_1" localSheetId="50">'x-421'!$B$10</definedName>
    <definedName name="TABLE_DESCRIPTION_1" localSheetId="51">'x-422'!$B$10</definedName>
    <definedName name="TABLE_DESCRIPTION_1" localSheetId="52">'x-423'!$B$10</definedName>
    <definedName name="TABLE_DESCRIPTION_1" localSheetId="53">'x-424'!$B$10</definedName>
    <definedName name="TABLE_DESCRIPTION_1" localSheetId="54">'x-425'!$B$10</definedName>
    <definedName name="TABLE_DESCRIPTION_1" localSheetId="55">'x-426'!$B$10</definedName>
    <definedName name="TABLE_DESCRIPTION_1" localSheetId="56">'x-427'!$B$10</definedName>
    <definedName name="TABLE_DESCRIPTION_1" localSheetId="57">'x-428'!$B$10</definedName>
    <definedName name="TABLE_DESCRIPTION_1" localSheetId="58">'x-429'!$B$10</definedName>
    <definedName name="TABLE_DESCRIPTION_1" localSheetId="59">'x-501'!$B$10</definedName>
    <definedName name="TABLE_DESCRIPTION_1" localSheetId="60">'x-502'!$B$10</definedName>
    <definedName name="TABLE_DESCRIPTION_1" localSheetId="61">'x-503'!$B$10</definedName>
    <definedName name="TABLE_DESCRIPTION_1" localSheetId="62">'x-504'!$B$10</definedName>
    <definedName name="TABLE_DESCRIPTION_1" localSheetId="63">'x-505'!$B$10</definedName>
    <definedName name="TABLE_DESCRIPTION_1" localSheetId="64">'x-506'!$B$10</definedName>
    <definedName name="TABLE_DESCRIPTION_1" localSheetId="65">'x-601'!$B$10</definedName>
    <definedName name="TABLE_DESCRIPTION_1" localSheetId="66">'x-602'!$B$10</definedName>
    <definedName name="TABLE_DESCRIPTION_1" localSheetId="67">'x-603'!$B$10</definedName>
    <definedName name="TABLE_DESCRIPTION_1" localSheetId="68">'x-701'!$B$10</definedName>
    <definedName name="TABLE_DESCRIPTION_1" localSheetId="69">'x-702'!$B$10</definedName>
    <definedName name="TABLE_DESCRIPTION_1" localSheetId="70">'x-703'!$B$10</definedName>
    <definedName name="TABLE_DESCRIPTION_1" localSheetId="71">'x-704'!$B$10</definedName>
    <definedName name="TABLE_DESCRIPTION_1" localSheetId="72">'x-705'!$B$10</definedName>
    <definedName name="TABLE_DESCRIPTION_1" localSheetId="73">'x-706'!$B$10</definedName>
    <definedName name="TABLE_DESCRIPTION_1" localSheetId="74">'x-707'!$B$10</definedName>
    <definedName name="TABLE_DESCRIPTION_1" localSheetId="75">'x-708'!$B$10</definedName>
    <definedName name="TABLE_DESCRIPTION_1" localSheetId="76">'x-709'!$B$10</definedName>
    <definedName name="TABLE_DESCRIPTION_1" localSheetId="77">'x-710'!$B$10</definedName>
    <definedName name="TABLE_DESCRIPTION_1" localSheetId="78">'x-711'!$B$10</definedName>
    <definedName name="TABLE_DESCRIPTION_1" localSheetId="79">'x-712'!$B$10</definedName>
    <definedName name="TABLE_DESCRIPTION_1" localSheetId="80">'x-713'!$B$10</definedName>
    <definedName name="TABLE_DESCRIPTION_1" localSheetId="81">'x-714'!$B$10</definedName>
    <definedName name="TABLE_DESCRIPTION_1" localSheetId="82">'x-715'!$B$10</definedName>
    <definedName name="TABLE_DESCRIPTION_1" localSheetId="83">'x-716'!$B$10</definedName>
    <definedName name="TABLE_DESCRIPTION_1" localSheetId="84">'x-717'!$B$10</definedName>
    <definedName name="TABLE_DESCRIPTION_1" localSheetId="85">'x-718'!$B$10</definedName>
    <definedName name="TABLE_DESCRIPTION_1" localSheetId="86">'x-719'!$B$10</definedName>
    <definedName name="TABLE_DESCRIPTION_1" localSheetId="87">'x-720'!$B$10</definedName>
    <definedName name="TABLE_DESCRIPTION_1" localSheetId="88">'x-721'!$B$10</definedName>
    <definedName name="TABLE_DESCRIPTION_1" localSheetId="89">'x-730'!$B$10</definedName>
    <definedName name="TABLE_DESCRIPTION_1" localSheetId="90">'x-731'!$B$10</definedName>
    <definedName name="TABLE_DESCRIPTION_1" localSheetId="91">'x-732'!$B$10</definedName>
    <definedName name="TABLE_DESCRIPTION_1" localSheetId="92">'x-733'!$B$10</definedName>
    <definedName name="TABLE_DESCRIPTION_1" localSheetId="93">'x-801'!$B$10</definedName>
    <definedName name="TABLE_DESCRIPTION_1" localSheetId="94">'x-template'!$B$10</definedName>
    <definedName name="TABLE_FACTOR_STATUS_1" localSheetId="5">'x-201'!$B$20</definedName>
    <definedName name="TABLE_FACTOR_STATUS_1" localSheetId="6">'x-202'!$B$20</definedName>
    <definedName name="TABLE_FACTOR_STATUS_1" localSheetId="7">'x-203'!$B$20</definedName>
    <definedName name="TABLE_FACTOR_STATUS_1" localSheetId="8">'x-204'!$B$20</definedName>
    <definedName name="TABLE_FACTOR_STATUS_1" localSheetId="9">'x-205'!$B$20</definedName>
    <definedName name="TABLE_FACTOR_STATUS_1" localSheetId="10">'x-206'!$B$20</definedName>
    <definedName name="TABLE_FACTOR_STATUS_1" localSheetId="11">'x-207'!$B$20</definedName>
    <definedName name="TABLE_FACTOR_STATUS_1" localSheetId="12">'x-208'!$B$20</definedName>
    <definedName name="TABLE_FACTOR_STATUS_1" localSheetId="13">'x-209'!$B$20</definedName>
    <definedName name="TABLE_FACTOR_STATUS_1" localSheetId="14">'x-210'!$B$20</definedName>
    <definedName name="TABLE_FACTOR_STATUS_1" localSheetId="15">'x-211'!$B$20</definedName>
    <definedName name="TABLE_FACTOR_STATUS_1" localSheetId="16">'x-212'!$B$20</definedName>
    <definedName name="TABLE_FACTOR_STATUS_1" localSheetId="17">'x-213'!$B$20</definedName>
    <definedName name="TABLE_FACTOR_STATUS_1" localSheetId="18">'x-214'!$B$20</definedName>
    <definedName name="TABLE_FACTOR_STATUS_1" localSheetId="19">'x-215'!$B$20</definedName>
    <definedName name="TABLE_FACTOR_STATUS_1" localSheetId="20">'x-216'!$B$20</definedName>
    <definedName name="TABLE_FACTOR_STATUS_1" localSheetId="21">'x-301'!$B$20</definedName>
    <definedName name="TABLE_FACTOR_STATUS_1" localSheetId="22">'x-302'!$B$20</definedName>
    <definedName name="TABLE_FACTOR_STATUS_1" localSheetId="23">'x-303'!$B$20</definedName>
    <definedName name="TABLE_FACTOR_STATUS_1" localSheetId="24">'x-304'!$B$20</definedName>
    <definedName name="TABLE_FACTOR_STATUS_1" localSheetId="25">'x-305'!$B$20</definedName>
    <definedName name="TABLE_FACTOR_STATUS_1" localSheetId="26">'x-306'!$B$20</definedName>
    <definedName name="TABLE_FACTOR_STATUS_1" localSheetId="27">'x-307'!$B$20</definedName>
    <definedName name="TABLE_FACTOR_STATUS_1" localSheetId="28">'x-308'!$B$20</definedName>
    <definedName name="TABLE_FACTOR_STATUS_1" localSheetId="29">'x-309'!$B$20</definedName>
    <definedName name="TABLE_FACTOR_STATUS_1" localSheetId="30">'x-401'!$B$20</definedName>
    <definedName name="TABLE_FACTOR_STATUS_1" localSheetId="31">'x-402'!$B$20</definedName>
    <definedName name="TABLE_FACTOR_STATUS_1" localSheetId="32">'x-403'!$B$20</definedName>
    <definedName name="TABLE_FACTOR_STATUS_1" localSheetId="33">'x-404'!$B$20</definedName>
    <definedName name="TABLE_FACTOR_STATUS_1" localSheetId="34">'x-405'!$B$20</definedName>
    <definedName name="TABLE_FACTOR_STATUS_1" localSheetId="35">'x-406'!$B$20</definedName>
    <definedName name="TABLE_FACTOR_STATUS_1" localSheetId="36">'x-407'!$B$20</definedName>
    <definedName name="TABLE_FACTOR_STATUS_1" localSheetId="37">'x-408'!$B$20</definedName>
    <definedName name="TABLE_FACTOR_STATUS_1" localSheetId="38">'x-409'!$B$20</definedName>
    <definedName name="TABLE_FACTOR_STATUS_1" localSheetId="39">'x-410'!$B$20</definedName>
    <definedName name="TABLE_FACTOR_STATUS_1" localSheetId="40">'x-411'!$B$20</definedName>
    <definedName name="TABLE_FACTOR_STATUS_1" localSheetId="41">'x-412'!$B$20</definedName>
    <definedName name="TABLE_FACTOR_STATUS_1" localSheetId="42">'x-413'!$B$20</definedName>
    <definedName name="TABLE_FACTOR_STATUS_1" localSheetId="43">'x-414'!$B$20</definedName>
    <definedName name="TABLE_FACTOR_STATUS_1" localSheetId="44">'x-415'!$B$20</definedName>
    <definedName name="TABLE_FACTOR_STATUS_1" localSheetId="45">'x-416'!$B$20</definedName>
    <definedName name="TABLE_FACTOR_STATUS_1" localSheetId="46">'x-417'!$B$20</definedName>
    <definedName name="TABLE_FACTOR_STATUS_1" localSheetId="47">'x-418'!$B$20</definedName>
    <definedName name="TABLE_FACTOR_STATUS_1" localSheetId="48">'x-419'!$B$20</definedName>
    <definedName name="TABLE_FACTOR_STATUS_1" localSheetId="49">'x-420'!$B$20</definedName>
    <definedName name="TABLE_FACTOR_STATUS_1" localSheetId="50">'x-421'!$B$20</definedName>
    <definedName name="TABLE_FACTOR_STATUS_1" localSheetId="51">'x-422'!$B$20</definedName>
    <definedName name="TABLE_FACTOR_STATUS_1" localSheetId="52">'x-423'!$B$20</definedName>
    <definedName name="TABLE_FACTOR_STATUS_1" localSheetId="53">'x-424'!$B$20</definedName>
    <definedName name="TABLE_FACTOR_STATUS_1" localSheetId="54">'x-425'!$B$20</definedName>
    <definedName name="TABLE_FACTOR_STATUS_1" localSheetId="55">'x-426'!$B$20</definedName>
    <definedName name="TABLE_FACTOR_STATUS_1" localSheetId="56">'x-427'!$B$20</definedName>
    <definedName name="TABLE_FACTOR_STATUS_1" localSheetId="57">'x-428'!$B$20</definedName>
    <definedName name="TABLE_FACTOR_STATUS_1" localSheetId="58">'x-429'!$B$20</definedName>
    <definedName name="TABLE_FACTOR_STATUS_1" localSheetId="59">'x-501'!$B$20</definedName>
    <definedName name="TABLE_FACTOR_STATUS_1" localSheetId="60">'x-502'!$B$20</definedName>
    <definedName name="TABLE_FACTOR_STATUS_1" localSheetId="61">'x-503'!$B$20</definedName>
    <definedName name="TABLE_FACTOR_STATUS_1" localSheetId="62">'x-504'!$B$20</definedName>
    <definedName name="TABLE_FACTOR_STATUS_1" localSheetId="63">'x-505'!$B$20</definedName>
    <definedName name="TABLE_FACTOR_STATUS_1" localSheetId="64">'x-506'!$B$20</definedName>
    <definedName name="TABLE_FACTOR_STATUS_1" localSheetId="65">'x-601'!$B$20</definedName>
    <definedName name="TABLE_FACTOR_STATUS_1" localSheetId="66">'x-602'!$B$20</definedName>
    <definedName name="TABLE_FACTOR_STATUS_1" localSheetId="67">'x-603'!$B$20</definedName>
    <definedName name="TABLE_FACTOR_STATUS_1" localSheetId="68">'x-701'!$B$20</definedName>
    <definedName name="TABLE_FACTOR_STATUS_1" localSheetId="69">'x-702'!$B$20</definedName>
    <definedName name="TABLE_FACTOR_STATUS_1" localSheetId="70">'x-703'!$B$20</definedName>
    <definedName name="TABLE_FACTOR_STATUS_1" localSheetId="71">'x-704'!$B$20</definedName>
    <definedName name="TABLE_FACTOR_STATUS_1" localSheetId="72">'x-705'!$B$20</definedName>
    <definedName name="TABLE_FACTOR_STATUS_1" localSheetId="73">'x-706'!$B$20</definedName>
    <definedName name="TABLE_FACTOR_STATUS_1" localSheetId="74">'x-707'!$B$20</definedName>
    <definedName name="TABLE_FACTOR_STATUS_1" localSheetId="75">'x-708'!$B$20</definedName>
    <definedName name="TABLE_FACTOR_STATUS_1" localSheetId="76">'x-709'!$B$20</definedName>
    <definedName name="TABLE_FACTOR_STATUS_1" localSheetId="77">'x-710'!$B$20</definedName>
    <definedName name="TABLE_FACTOR_STATUS_1" localSheetId="78">'x-711'!$B$20</definedName>
    <definedName name="TABLE_FACTOR_STATUS_1" localSheetId="79">'x-712'!$B$20</definedName>
    <definedName name="TABLE_FACTOR_STATUS_1" localSheetId="80">'x-713'!$B$20</definedName>
    <definedName name="TABLE_FACTOR_STATUS_1" localSheetId="81">'x-714'!$B$20</definedName>
    <definedName name="TABLE_FACTOR_STATUS_1" localSheetId="82">'x-715'!$B$20</definedName>
    <definedName name="TABLE_FACTOR_STATUS_1" localSheetId="83">'x-716'!$B$20</definedName>
    <definedName name="TABLE_FACTOR_STATUS_1" localSheetId="84">'x-717'!$B$20</definedName>
    <definedName name="TABLE_FACTOR_STATUS_1" localSheetId="85">'x-718'!$B$20</definedName>
    <definedName name="TABLE_FACTOR_STATUS_1" localSheetId="86">'x-719'!$B$20</definedName>
    <definedName name="TABLE_FACTOR_STATUS_1" localSheetId="87">'x-720'!$B$20</definedName>
    <definedName name="TABLE_FACTOR_STATUS_1" localSheetId="88">'x-721'!$B$20</definedName>
    <definedName name="TABLE_FACTOR_STATUS_1" localSheetId="89">'x-730'!$B$20</definedName>
    <definedName name="TABLE_FACTOR_STATUS_1" localSheetId="90">'x-731'!$B$20</definedName>
    <definedName name="TABLE_FACTOR_STATUS_1" localSheetId="91">'x-732'!$B$20</definedName>
    <definedName name="TABLE_FACTOR_STATUS_1" localSheetId="92">'x-733'!$B$20</definedName>
    <definedName name="TABLE_FACTOR_STATUS_1" localSheetId="93">'x-801'!$B$20</definedName>
    <definedName name="TABLE_FACTOR_STATUS_1" localSheetId="94">'x-template'!$B$20</definedName>
    <definedName name="TABLE_FACTOR_TYPE_1" localSheetId="5">'x-201'!$B$9</definedName>
    <definedName name="TABLE_FACTOR_TYPE_1" localSheetId="6">'x-202'!$B$9</definedName>
    <definedName name="TABLE_FACTOR_TYPE_1" localSheetId="7">'x-203'!$B$9</definedName>
    <definedName name="TABLE_FACTOR_TYPE_1" localSheetId="8">'x-204'!$B$9</definedName>
    <definedName name="TABLE_FACTOR_TYPE_1" localSheetId="9">'x-205'!$B$9</definedName>
    <definedName name="TABLE_FACTOR_TYPE_1" localSheetId="10">'x-206'!$B$9</definedName>
    <definedName name="TABLE_FACTOR_TYPE_1" localSheetId="11">'x-207'!$B$9</definedName>
    <definedName name="TABLE_FACTOR_TYPE_1" localSheetId="12">'x-208'!$B$9</definedName>
    <definedName name="TABLE_FACTOR_TYPE_1" localSheetId="13">'x-209'!$B$9</definedName>
    <definedName name="TABLE_FACTOR_TYPE_1" localSheetId="14">'x-210'!$B$9</definedName>
    <definedName name="TABLE_FACTOR_TYPE_1" localSheetId="15">'x-211'!$B$9</definedName>
    <definedName name="TABLE_FACTOR_TYPE_1" localSheetId="16">'x-212'!$B$9</definedName>
    <definedName name="TABLE_FACTOR_TYPE_1" localSheetId="17">'x-213'!$B$9</definedName>
    <definedName name="TABLE_FACTOR_TYPE_1" localSheetId="18">'x-214'!$B$9</definedName>
    <definedName name="TABLE_FACTOR_TYPE_1" localSheetId="19">'x-215'!$B$9</definedName>
    <definedName name="TABLE_FACTOR_TYPE_1" localSheetId="20">'x-216'!$B$9</definedName>
    <definedName name="TABLE_FACTOR_TYPE_1" localSheetId="21">'x-301'!$B$9</definedName>
    <definedName name="TABLE_FACTOR_TYPE_1" localSheetId="22">'x-302'!$B$9</definedName>
    <definedName name="TABLE_FACTOR_TYPE_1" localSheetId="23">'x-303'!$B$9</definedName>
    <definedName name="TABLE_FACTOR_TYPE_1" localSheetId="24">'x-304'!$B$9</definedName>
    <definedName name="TABLE_FACTOR_TYPE_1" localSheetId="25">'x-305'!$B$9</definedName>
    <definedName name="TABLE_FACTOR_TYPE_1" localSheetId="26">'x-306'!$B$9</definedName>
    <definedName name="TABLE_FACTOR_TYPE_1" localSheetId="27">'x-307'!$B$9</definedName>
    <definedName name="TABLE_FACTOR_TYPE_1" localSheetId="28">'x-308'!$B$9</definedName>
    <definedName name="TABLE_FACTOR_TYPE_1" localSheetId="29">'x-309'!$B$9</definedName>
    <definedName name="TABLE_FACTOR_TYPE_1" localSheetId="30">'x-401'!$B$9</definedName>
    <definedName name="TABLE_FACTOR_TYPE_1" localSheetId="31">'x-402'!$B$9</definedName>
    <definedName name="TABLE_FACTOR_TYPE_1" localSheetId="32">'x-403'!$B$9</definedName>
    <definedName name="TABLE_FACTOR_TYPE_1" localSheetId="33">'x-404'!$B$9</definedName>
    <definedName name="TABLE_FACTOR_TYPE_1" localSheetId="34">'x-405'!$B$9</definedName>
    <definedName name="TABLE_FACTOR_TYPE_1" localSheetId="35">'x-406'!$B$9</definedName>
    <definedName name="TABLE_FACTOR_TYPE_1" localSheetId="36">'x-407'!$B$9</definedName>
    <definedName name="TABLE_FACTOR_TYPE_1" localSheetId="37">'x-408'!$B$9</definedName>
    <definedName name="TABLE_FACTOR_TYPE_1" localSheetId="38">'x-409'!$B$9</definedName>
    <definedName name="TABLE_FACTOR_TYPE_1" localSheetId="39">'x-410'!$B$9</definedName>
    <definedName name="TABLE_FACTOR_TYPE_1" localSheetId="40">'x-411'!$B$9</definedName>
    <definedName name="TABLE_FACTOR_TYPE_1" localSheetId="41">'x-412'!$B$9</definedName>
    <definedName name="TABLE_FACTOR_TYPE_1" localSheetId="42">'x-413'!$B$9</definedName>
    <definedName name="TABLE_FACTOR_TYPE_1" localSheetId="43">'x-414'!$B$9</definedName>
    <definedName name="TABLE_FACTOR_TYPE_1" localSheetId="44">'x-415'!$B$9</definedName>
    <definedName name="TABLE_FACTOR_TYPE_1" localSheetId="45">'x-416'!$B$9</definedName>
    <definedName name="TABLE_FACTOR_TYPE_1" localSheetId="46">'x-417'!$B$9</definedName>
    <definedName name="TABLE_FACTOR_TYPE_1" localSheetId="47">'x-418'!$B$9</definedName>
    <definedName name="TABLE_FACTOR_TYPE_1" localSheetId="48">'x-419'!$B$9</definedName>
    <definedName name="TABLE_FACTOR_TYPE_1" localSheetId="49">'x-420'!$B$9</definedName>
    <definedName name="TABLE_FACTOR_TYPE_1" localSheetId="50">'x-421'!$B$9</definedName>
    <definedName name="TABLE_FACTOR_TYPE_1" localSheetId="51">'x-422'!$B$9</definedName>
    <definedName name="TABLE_FACTOR_TYPE_1" localSheetId="52">'x-423'!$B$9</definedName>
    <definedName name="TABLE_FACTOR_TYPE_1" localSheetId="53">'x-424'!$B$9</definedName>
    <definedName name="TABLE_FACTOR_TYPE_1" localSheetId="54">'x-425'!$B$9</definedName>
    <definedName name="TABLE_FACTOR_TYPE_1" localSheetId="55">'x-426'!$B$9</definedName>
    <definedName name="TABLE_FACTOR_TYPE_1" localSheetId="56">'x-427'!$B$9</definedName>
    <definedName name="TABLE_FACTOR_TYPE_1" localSheetId="57">'x-428'!$B$9</definedName>
    <definedName name="TABLE_FACTOR_TYPE_1" localSheetId="58">'x-429'!$B$9</definedName>
    <definedName name="TABLE_FACTOR_TYPE_1" localSheetId="59">'x-501'!$B$9</definedName>
    <definedName name="TABLE_FACTOR_TYPE_1" localSheetId="60">'x-502'!$B$9</definedName>
    <definedName name="TABLE_FACTOR_TYPE_1" localSheetId="61">'x-503'!$B$9</definedName>
    <definedName name="TABLE_FACTOR_TYPE_1" localSheetId="62">'x-504'!$B$9</definedName>
    <definedName name="TABLE_FACTOR_TYPE_1" localSheetId="63">'x-505'!$B$9</definedName>
    <definedName name="TABLE_FACTOR_TYPE_1" localSheetId="64">'x-506'!$B$9</definedName>
    <definedName name="TABLE_FACTOR_TYPE_1" localSheetId="65">'x-601'!$B$9</definedName>
    <definedName name="TABLE_FACTOR_TYPE_1" localSheetId="66">'x-602'!$B$9</definedName>
    <definedName name="TABLE_FACTOR_TYPE_1" localSheetId="67">'x-603'!$B$9</definedName>
    <definedName name="TABLE_FACTOR_TYPE_1" localSheetId="68">'x-701'!$B$9</definedName>
    <definedName name="TABLE_FACTOR_TYPE_1" localSheetId="69">'x-702'!$B$9</definedName>
    <definedName name="TABLE_FACTOR_TYPE_1" localSheetId="70">'x-703'!$B$9</definedName>
    <definedName name="TABLE_FACTOR_TYPE_1" localSheetId="71">'x-704'!$B$9</definedName>
    <definedName name="TABLE_FACTOR_TYPE_1" localSheetId="72">'x-705'!$B$9</definedName>
    <definedName name="TABLE_FACTOR_TYPE_1" localSheetId="73">'x-706'!$B$9</definedName>
    <definedName name="TABLE_FACTOR_TYPE_1" localSheetId="74">'x-707'!$B$9</definedName>
    <definedName name="TABLE_FACTOR_TYPE_1" localSheetId="75">'x-708'!$B$9</definedName>
    <definedName name="TABLE_FACTOR_TYPE_1" localSheetId="76">'x-709'!$B$9</definedName>
    <definedName name="TABLE_FACTOR_TYPE_1" localSheetId="77">'x-710'!$B$9</definedName>
    <definedName name="TABLE_FACTOR_TYPE_1" localSheetId="78">'x-711'!$B$9</definedName>
    <definedName name="TABLE_FACTOR_TYPE_1" localSheetId="79">'x-712'!$B$9</definedName>
    <definedName name="TABLE_FACTOR_TYPE_1" localSheetId="80">'x-713'!$B$9</definedName>
    <definedName name="TABLE_FACTOR_TYPE_1" localSheetId="81">'x-714'!$B$9</definedName>
    <definedName name="TABLE_FACTOR_TYPE_1" localSheetId="82">'x-715'!$B$9</definedName>
    <definedName name="TABLE_FACTOR_TYPE_1" localSheetId="83">'x-716'!$B$9</definedName>
    <definedName name="TABLE_FACTOR_TYPE_1" localSheetId="84">'x-717'!$B$9</definedName>
    <definedName name="TABLE_FACTOR_TYPE_1" localSheetId="85">'x-718'!$B$9</definedName>
    <definedName name="TABLE_FACTOR_TYPE_1" localSheetId="86">'x-719'!$B$9</definedName>
    <definedName name="TABLE_FACTOR_TYPE_1" localSheetId="87">'x-720'!$B$9</definedName>
    <definedName name="TABLE_FACTOR_TYPE_1" localSheetId="88">'x-721'!$B$9</definedName>
    <definedName name="TABLE_FACTOR_TYPE_1" localSheetId="89">'x-730'!$B$9</definedName>
    <definedName name="TABLE_FACTOR_TYPE_1" localSheetId="90">'x-731'!$B$9</definedName>
    <definedName name="TABLE_FACTOR_TYPE_1" localSheetId="91">'x-732'!$B$9</definedName>
    <definedName name="TABLE_FACTOR_TYPE_1" localSheetId="92">'x-733'!$B$9</definedName>
    <definedName name="TABLE_FACTOR_TYPE_1" localSheetId="93">'x-801'!$B$9</definedName>
    <definedName name="TABLE_FACTOR_TYPE_1" localSheetId="94">'x-template'!$B$9</definedName>
    <definedName name="TABLE_GENDER_1" localSheetId="5">'x-201'!$B$11</definedName>
    <definedName name="TABLE_GENDER_1" localSheetId="6">'x-202'!$B$11</definedName>
    <definedName name="TABLE_GENDER_1" localSheetId="7">'x-203'!$B$11</definedName>
    <definedName name="TABLE_GENDER_1" localSheetId="8">'x-204'!$B$11</definedName>
    <definedName name="TABLE_GENDER_1" localSheetId="9">'x-205'!$B$11</definedName>
    <definedName name="TABLE_GENDER_1" localSheetId="10">'x-206'!$B$11</definedName>
    <definedName name="TABLE_GENDER_1" localSheetId="11">'x-207'!$B$11</definedName>
    <definedName name="TABLE_GENDER_1" localSheetId="12">'x-208'!$B$11</definedName>
    <definedName name="TABLE_GENDER_1" localSheetId="13">'x-209'!$B$11</definedName>
    <definedName name="TABLE_GENDER_1" localSheetId="14">'x-210'!$B$11</definedName>
    <definedName name="TABLE_GENDER_1" localSheetId="15">'x-211'!$B$11</definedName>
    <definedName name="TABLE_GENDER_1" localSheetId="16">'x-212'!$B$11</definedName>
    <definedName name="TABLE_GENDER_1" localSheetId="17">'x-213'!$B$11</definedName>
    <definedName name="TABLE_GENDER_1" localSheetId="18">'x-214'!$B$11</definedName>
    <definedName name="TABLE_GENDER_1" localSheetId="19">'x-215'!$B$11</definedName>
    <definedName name="TABLE_GENDER_1" localSheetId="20">'x-216'!$B$11</definedName>
    <definedName name="TABLE_GENDER_1" localSheetId="21">'x-301'!$B$11</definedName>
    <definedName name="TABLE_GENDER_1" localSheetId="22">'x-302'!$B$11</definedName>
    <definedName name="TABLE_GENDER_1" localSheetId="23">'x-303'!$B$11</definedName>
    <definedName name="TABLE_GENDER_1" localSheetId="24">'x-304'!$B$11</definedName>
    <definedName name="TABLE_GENDER_1" localSheetId="25">'x-305'!$B$11</definedName>
    <definedName name="TABLE_GENDER_1" localSheetId="26">'x-306'!$B$11</definedName>
    <definedName name="TABLE_GENDER_1" localSheetId="27">'x-307'!$B$11</definedName>
    <definedName name="TABLE_GENDER_1" localSheetId="28">'x-308'!$B$11</definedName>
    <definedName name="TABLE_GENDER_1" localSheetId="29">'x-309'!$B$11</definedName>
    <definedName name="TABLE_GENDER_1" localSheetId="30">'x-401'!$B$11</definedName>
    <definedName name="TABLE_GENDER_1" localSheetId="31">'x-402'!$B$11</definedName>
    <definedName name="TABLE_GENDER_1" localSheetId="32">'x-403'!$B$11</definedName>
    <definedName name="TABLE_GENDER_1" localSheetId="33">'x-404'!$B$11</definedName>
    <definedName name="TABLE_GENDER_1" localSheetId="34">'x-405'!$B$11</definedName>
    <definedName name="TABLE_GENDER_1" localSheetId="35">'x-406'!$B$11</definedName>
    <definedName name="TABLE_GENDER_1" localSheetId="36">'x-407'!$B$11</definedName>
    <definedName name="TABLE_GENDER_1" localSheetId="37">'x-408'!$B$11</definedName>
    <definedName name="TABLE_GENDER_1" localSheetId="38">'x-409'!$B$11</definedName>
    <definedName name="TABLE_GENDER_1" localSheetId="39">'x-410'!$B$11</definedName>
    <definedName name="TABLE_GENDER_1" localSheetId="40">'x-411'!$B$11</definedName>
    <definedName name="TABLE_GENDER_1" localSheetId="41">'x-412'!$B$11</definedName>
    <definedName name="TABLE_GENDER_1" localSheetId="42">'x-413'!$B$11</definedName>
    <definedName name="TABLE_GENDER_1" localSheetId="43">'x-414'!$B$11</definedName>
    <definedName name="TABLE_GENDER_1" localSheetId="44">'x-415'!$B$11</definedName>
    <definedName name="TABLE_GENDER_1" localSheetId="45">'x-416'!$B$11</definedName>
    <definedName name="TABLE_GENDER_1" localSheetId="46">'x-417'!$B$11</definedName>
    <definedName name="TABLE_GENDER_1" localSheetId="47">'x-418'!$B$11</definedName>
    <definedName name="TABLE_GENDER_1" localSheetId="48">'x-419'!$B$11</definedName>
    <definedName name="TABLE_GENDER_1" localSheetId="49">'x-420'!$B$11</definedName>
    <definedName name="TABLE_GENDER_1" localSheetId="50">'x-421'!$B$11</definedName>
    <definedName name="TABLE_GENDER_1" localSheetId="51">'x-422'!$B$11</definedName>
    <definedName name="TABLE_GENDER_1" localSheetId="52">'x-423'!$B$11</definedName>
    <definedName name="TABLE_GENDER_1" localSheetId="53">'x-424'!$B$11</definedName>
    <definedName name="TABLE_GENDER_1" localSheetId="54">'x-425'!$B$11</definedName>
    <definedName name="TABLE_GENDER_1" localSheetId="55">'x-426'!$B$11</definedName>
    <definedName name="TABLE_GENDER_1" localSheetId="56">'x-427'!$B$11</definedName>
    <definedName name="TABLE_GENDER_1" localSheetId="57">'x-428'!$B$11</definedName>
    <definedName name="TABLE_GENDER_1" localSheetId="58">'x-429'!$B$11</definedName>
    <definedName name="TABLE_GENDER_1" localSheetId="59">'x-501'!$B$11</definedName>
    <definedName name="TABLE_GENDER_1" localSheetId="60">'x-502'!$B$11</definedName>
    <definedName name="TABLE_GENDER_1" localSheetId="61">'x-503'!$B$11</definedName>
    <definedName name="TABLE_GENDER_1" localSheetId="62">'x-504'!$B$11</definedName>
    <definedName name="TABLE_GENDER_1" localSheetId="63">'x-505'!$B$11</definedName>
    <definedName name="TABLE_GENDER_1" localSheetId="64">'x-506'!$B$11</definedName>
    <definedName name="TABLE_GENDER_1" localSheetId="65">'x-601'!$B$11</definedName>
    <definedName name="TABLE_GENDER_1" localSheetId="66">'x-602'!$B$11</definedName>
    <definedName name="TABLE_GENDER_1" localSheetId="67">'x-603'!$B$11</definedName>
    <definedName name="TABLE_GENDER_1" localSheetId="68">'x-701'!$B$11</definedName>
    <definedName name="TABLE_GENDER_1" localSheetId="69">'x-702'!$B$11</definedName>
    <definedName name="TABLE_GENDER_1" localSheetId="70">'x-703'!$B$11</definedName>
    <definedName name="TABLE_GENDER_1" localSheetId="71">'x-704'!$B$11</definedName>
    <definedName name="TABLE_GENDER_1" localSheetId="72">'x-705'!$B$11</definedName>
    <definedName name="TABLE_GENDER_1" localSheetId="73">'x-706'!$B$11</definedName>
    <definedName name="TABLE_GENDER_1" localSheetId="74">'x-707'!$B$11</definedName>
    <definedName name="TABLE_GENDER_1" localSheetId="75">'x-708'!$B$11</definedName>
    <definedName name="TABLE_GENDER_1" localSheetId="76">'x-709'!$B$11</definedName>
    <definedName name="TABLE_GENDER_1" localSheetId="77">'x-710'!$B$11</definedName>
    <definedName name="TABLE_GENDER_1" localSheetId="78">'x-711'!$B$11</definedName>
    <definedName name="TABLE_GENDER_1" localSheetId="79">'x-712'!$B$11</definedName>
    <definedName name="TABLE_GENDER_1" localSheetId="80">'x-713'!$B$11</definedName>
    <definedName name="TABLE_GENDER_1" localSheetId="81">'x-714'!$B$11</definedName>
    <definedName name="TABLE_GENDER_1" localSheetId="82">'x-715'!$B$11</definedName>
    <definedName name="TABLE_GENDER_1" localSheetId="83">'x-716'!$B$11</definedName>
    <definedName name="TABLE_GENDER_1" localSheetId="84">'x-717'!$B$11</definedName>
    <definedName name="TABLE_GENDER_1" localSheetId="85">'x-718'!$B$11</definedName>
    <definedName name="TABLE_GENDER_1" localSheetId="86">'x-719'!$B$11</definedName>
    <definedName name="TABLE_GENDER_1" localSheetId="87">'x-720'!$B$11</definedName>
    <definedName name="TABLE_GENDER_1" localSheetId="88">'x-721'!$B$11</definedName>
    <definedName name="TABLE_GENDER_1" localSheetId="89">'x-730'!$B$11</definedName>
    <definedName name="TABLE_GENDER_1" localSheetId="90">'x-731'!$B$11</definedName>
    <definedName name="TABLE_GENDER_1" localSheetId="91">'x-732'!$B$11</definedName>
    <definedName name="TABLE_GENDER_1" localSheetId="92">'x-733'!$B$11</definedName>
    <definedName name="TABLE_GENDER_1" localSheetId="93">'x-801'!$B$11</definedName>
    <definedName name="TABLE_GENDER_1" localSheetId="94">'x-template'!$B$11</definedName>
    <definedName name="TABLE_INFO_1" localSheetId="5">'x-201'!$A$6:$B$21</definedName>
    <definedName name="TABLE_INFO_1" localSheetId="6">'x-202'!$A$6:$B$21</definedName>
    <definedName name="TABLE_INFO_1" localSheetId="7">'x-203'!$A$6:$B$21</definedName>
    <definedName name="TABLE_INFO_1" localSheetId="8">'x-204'!$A$6:$B$21</definedName>
    <definedName name="TABLE_INFO_1" localSheetId="9">'x-205'!$A$6:$B$21</definedName>
    <definedName name="TABLE_INFO_1" localSheetId="10">'x-206'!$A$6:$B$21</definedName>
    <definedName name="TABLE_INFO_1" localSheetId="11">'x-207'!$A$6:$B$21</definedName>
    <definedName name="TABLE_INFO_1" localSheetId="12">'x-208'!$A$6:$B$21</definedName>
    <definedName name="TABLE_INFO_1" localSheetId="13">'x-209'!$A$6:$B$21</definedName>
    <definedName name="TABLE_INFO_1" localSheetId="14">'x-210'!$A$6:$B$21</definedName>
    <definedName name="TABLE_INFO_1" localSheetId="15">'x-211'!$A$6:$B$21</definedName>
    <definedName name="TABLE_INFO_1" localSheetId="16">'x-212'!$A$6:$B$21</definedName>
    <definedName name="TABLE_INFO_1" localSheetId="17">'x-213'!$A$6:$B$21</definedName>
    <definedName name="TABLE_INFO_1" localSheetId="18">'x-214'!$A$6:$B$21</definedName>
    <definedName name="TABLE_INFO_1" localSheetId="19">'x-215'!$A$6:$B$21</definedName>
    <definedName name="TABLE_INFO_1" localSheetId="20">'x-216'!$A$6:$B$21</definedName>
    <definedName name="TABLE_INFO_1" localSheetId="21">'x-301'!$A$6:$B$21</definedName>
    <definedName name="TABLE_INFO_1" localSheetId="22">'x-302'!$A$6:$B$21</definedName>
    <definedName name="TABLE_INFO_1" localSheetId="23">'x-303'!$A$6:$B$21</definedName>
    <definedName name="TABLE_INFO_1" localSheetId="24">'x-304'!$A$6:$B$21</definedName>
    <definedName name="TABLE_INFO_1" localSheetId="25">'x-305'!$A$6:$B$21</definedName>
    <definedName name="TABLE_INFO_1" localSheetId="26">'x-306'!$A$6:$B$21</definedName>
    <definedName name="TABLE_INFO_1" localSheetId="27">'x-307'!$A$6:$B$21</definedName>
    <definedName name="TABLE_INFO_1" localSheetId="28">'x-308'!$A$6:$B$21</definedName>
    <definedName name="TABLE_INFO_1" localSheetId="29">'x-309'!$A$6:$B$21</definedName>
    <definedName name="TABLE_INFO_1" localSheetId="30">'x-401'!$A$6:$B$21</definedName>
    <definedName name="TABLE_INFO_1" localSheetId="31">'x-402'!$A$6:$B$21</definedName>
    <definedName name="TABLE_INFO_1" localSheetId="32">'x-403'!$A$6:$B$21</definedName>
    <definedName name="TABLE_INFO_1" localSheetId="33">'x-404'!$A$6:$B$21</definedName>
    <definedName name="TABLE_INFO_1" localSheetId="34">'x-405'!$A$6:$B$21</definedName>
    <definedName name="TABLE_INFO_1" localSheetId="35">'x-406'!$A$6:$B$21</definedName>
    <definedName name="TABLE_INFO_1" localSheetId="36">'x-407'!$A$6:$B$21</definedName>
    <definedName name="TABLE_INFO_1" localSheetId="37">'x-408'!$A$6:$B$21</definedName>
    <definedName name="TABLE_INFO_1" localSheetId="38">'x-409'!$A$6:$B$21</definedName>
    <definedName name="TABLE_INFO_1" localSheetId="39">'x-410'!$A$6:$B$21</definedName>
    <definedName name="TABLE_INFO_1" localSheetId="40">'x-411'!$A$6:$B$21</definedName>
    <definedName name="TABLE_INFO_1" localSheetId="41">'x-412'!$A$6:$B$21</definedName>
    <definedName name="TABLE_INFO_1" localSheetId="42">'x-413'!$A$6:$B$21</definedName>
    <definedName name="TABLE_INFO_1" localSheetId="43">'x-414'!$A$6:$B$21</definedName>
    <definedName name="TABLE_INFO_1" localSheetId="44">'x-415'!$A$6:$B$21</definedName>
    <definedName name="TABLE_INFO_1" localSheetId="45">'x-416'!$A$6:$B$21</definedName>
    <definedName name="TABLE_INFO_1" localSheetId="46">'x-417'!$A$6:$B$21</definedName>
    <definedName name="TABLE_INFO_1" localSheetId="47">'x-418'!$A$6:$B$21</definedName>
    <definedName name="TABLE_INFO_1" localSheetId="48">'x-419'!$A$6:$B$21</definedName>
    <definedName name="TABLE_INFO_1" localSheetId="49">'x-420'!$A$6:$B$21</definedName>
    <definedName name="TABLE_INFO_1" localSheetId="50">'x-421'!$A$6:$B$21</definedName>
    <definedName name="TABLE_INFO_1" localSheetId="51">'x-422'!$A$6:$B$21</definedName>
    <definedName name="TABLE_INFO_1" localSheetId="52">'x-423'!$A$6:$B$21</definedName>
    <definedName name="TABLE_INFO_1" localSheetId="53">'x-424'!$A$6:$B$21</definedName>
    <definedName name="TABLE_INFO_1" localSheetId="54">'x-425'!$A$6:$B$21</definedName>
    <definedName name="TABLE_INFO_1" localSheetId="55">'x-426'!$A$6:$B$21</definedName>
    <definedName name="TABLE_INFO_1" localSheetId="56">'x-427'!$A$6:$B$21</definedName>
    <definedName name="TABLE_INFO_1" localSheetId="57">'x-428'!$A$6:$B$21</definedName>
    <definedName name="TABLE_INFO_1" localSheetId="58">'x-429'!$A$6:$B$21</definedName>
    <definedName name="TABLE_INFO_1" localSheetId="59">'x-501'!$A$6:$B$21</definedName>
    <definedName name="TABLE_INFO_1" localSheetId="60">'x-502'!$A$6:$B$21</definedName>
    <definedName name="TABLE_INFO_1" localSheetId="61">'x-503'!$A$6:$B$21</definedName>
    <definedName name="TABLE_INFO_1" localSheetId="62">'x-504'!$A$6:$B$21</definedName>
    <definedName name="TABLE_INFO_1" localSheetId="63">'x-505'!$A$6:$B$21</definedName>
    <definedName name="TABLE_INFO_1" localSheetId="64">'x-506'!$A$6:$B$21</definedName>
    <definedName name="TABLE_INFO_1" localSheetId="65">'x-601'!$A$6:$B$21</definedName>
    <definedName name="TABLE_INFO_1" localSheetId="66">'x-602'!$A$6:$B$21</definedName>
    <definedName name="TABLE_INFO_1" localSheetId="67">'x-603'!$A$6:$B$21</definedName>
    <definedName name="TABLE_INFO_1" localSheetId="68">'x-701'!$A$6:$B$21</definedName>
    <definedName name="TABLE_INFO_1" localSheetId="69">'x-702'!$A$6:$B$21</definedName>
    <definedName name="TABLE_INFO_1" localSheetId="70">'x-703'!$A$6:$B$21</definedName>
    <definedName name="TABLE_INFO_1" localSheetId="71">'x-704'!$A$6:$B$21</definedName>
    <definedName name="TABLE_INFO_1" localSheetId="72">'x-705'!$A$6:$B$21</definedName>
    <definedName name="TABLE_INFO_1" localSheetId="73">'x-706'!$A$6:$B$21</definedName>
    <definedName name="TABLE_INFO_1" localSheetId="74">'x-707'!$A$6:$B$21</definedName>
    <definedName name="TABLE_INFO_1" localSheetId="75">'x-708'!$A$6:$B$21</definedName>
    <definedName name="TABLE_INFO_1" localSheetId="76">'x-709'!$A$6:$B$21</definedName>
    <definedName name="TABLE_INFO_1" localSheetId="77">'x-710'!$A$6:$B$21</definedName>
    <definedName name="TABLE_INFO_1" localSheetId="78">'x-711'!$A$6:$B$21</definedName>
    <definedName name="TABLE_INFO_1" localSheetId="79">'x-712'!$A$6:$B$21</definedName>
    <definedName name="TABLE_INFO_1" localSheetId="80">'x-713'!$A$6:$B$21</definedName>
    <definedName name="TABLE_INFO_1" localSheetId="81">'x-714'!$A$6:$B$21</definedName>
    <definedName name="TABLE_INFO_1" localSheetId="82">'x-715'!$A$6:$B$21</definedName>
    <definedName name="TABLE_INFO_1" localSheetId="83">'x-716'!$A$6:$B$21</definedName>
    <definedName name="TABLE_INFO_1" localSheetId="84">'x-717'!$A$6:$B$21</definedName>
    <definedName name="TABLE_INFO_1" localSheetId="85">'x-718'!$A$6:$B$21</definedName>
    <definedName name="TABLE_INFO_1" localSheetId="86">'x-719'!$A$6:$B$21</definedName>
    <definedName name="TABLE_INFO_1" localSheetId="87">'x-720'!$A$6:$B$21</definedName>
    <definedName name="TABLE_INFO_1" localSheetId="88">'x-721'!$A$6:$B$21</definedName>
    <definedName name="TABLE_INFO_1" localSheetId="89">'x-730'!$A$6:$B$21</definedName>
    <definedName name="TABLE_INFO_1" localSheetId="90">'x-731'!$A$6:$B$21</definedName>
    <definedName name="TABLE_INFO_1" localSheetId="91">'x-732'!$A$6:$B$21</definedName>
    <definedName name="TABLE_INFO_1" localSheetId="92">'x-733'!$A$6:$B$21</definedName>
    <definedName name="TABLE_INFO_1" localSheetId="93">'x-801'!$A$6:$B$21</definedName>
    <definedName name="TABLE_INFO_1" localSheetId="94">'x-template'!$A$6:$B$21</definedName>
    <definedName name="TABLE_REFERENCE_1" localSheetId="5">'x-201'!$B$15</definedName>
    <definedName name="TABLE_REFERENCE_1" localSheetId="6">'x-202'!$B$15</definedName>
    <definedName name="TABLE_REFERENCE_1" localSheetId="7">'x-203'!$B$15</definedName>
    <definedName name="TABLE_REFERENCE_1" localSheetId="8">'x-204'!$B$15</definedName>
    <definedName name="TABLE_REFERENCE_1" localSheetId="9">'x-205'!$B$15</definedName>
    <definedName name="TABLE_REFERENCE_1" localSheetId="10">'x-206'!$B$15</definedName>
    <definedName name="TABLE_REFERENCE_1" localSheetId="11">'x-207'!$B$15</definedName>
    <definedName name="TABLE_REFERENCE_1" localSheetId="12">'x-208'!$B$15</definedName>
    <definedName name="TABLE_REFERENCE_1" localSheetId="13">'x-209'!$B$15</definedName>
    <definedName name="TABLE_REFERENCE_1" localSheetId="14">'x-210'!$B$15</definedName>
    <definedName name="TABLE_REFERENCE_1" localSheetId="15">'x-211'!$B$15</definedName>
    <definedName name="TABLE_REFERENCE_1" localSheetId="16">'x-212'!$B$15</definedName>
    <definedName name="TABLE_REFERENCE_1" localSheetId="17">'x-213'!$B$15</definedName>
    <definedName name="TABLE_REFERENCE_1" localSheetId="18">'x-214'!$B$15</definedName>
    <definedName name="TABLE_REFERENCE_1" localSheetId="19">'x-215'!$B$15</definedName>
    <definedName name="TABLE_REFERENCE_1" localSheetId="20">'x-216'!$B$15</definedName>
    <definedName name="TABLE_REFERENCE_1" localSheetId="21">'x-301'!$B$15</definedName>
    <definedName name="TABLE_REFERENCE_1" localSheetId="22">'x-302'!$B$15</definedName>
    <definedName name="TABLE_REFERENCE_1" localSheetId="23">'x-303'!$B$15</definedName>
    <definedName name="TABLE_REFERENCE_1" localSheetId="24">'x-304'!$B$15</definedName>
    <definedName name="TABLE_REFERENCE_1" localSheetId="25">'x-305'!$B$15</definedName>
    <definedName name="TABLE_REFERENCE_1" localSheetId="26">'x-306'!$B$15</definedName>
    <definedName name="TABLE_REFERENCE_1" localSheetId="27">'x-307'!$B$15</definedName>
    <definedName name="TABLE_REFERENCE_1" localSheetId="28">'x-308'!$B$15</definedName>
    <definedName name="TABLE_REFERENCE_1" localSheetId="29">'x-309'!$B$15</definedName>
    <definedName name="TABLE_REFERENCE_1" localSheetId="30">'x-401'!$B$15</definedName>
    <definedName name="TABLE_REFERENCE_1" localSheetId="31">'x-402'!$B$15</definedName>
    <definedName name="TABLE_REFERENCE_1" localSheetId="32">'x-403'!$B$15</definedName>
    <definedName name="TABLE_REFERENCE_1" localSheetId="33">'x-404'!$B$15</definedName>
    <definedName name="TABLE_REFERENCE_1" localSheetId="34">'x-405'!$B$15</definedName>
    <definedName name="TABLE_REFERENCE_1" localSheetId="35">'x-406'!$B$15</definedName>
    <definedName name="TABLE_REFERENCE_1" localSheetId="36">'x-407'!$B$15</definedName>
    <definedName name="TABLE_REFERENCE_1" localSheetId="37">'x-408'!$B$15</definedName>
    <definedName name="TABLE_REFERENCE_1" localSheetId="38">'x-409'!$B$15</definedName>
    <definedName name="TABLE_REFERENCE_1" localSheetId="39">'x-410'!$B$15</definedName>
    <definedName name="TABLE_REFERENCE_1" localSheetId="40">'x-411'!$B$15</definedName>
    <definedName name="TABLE_REFERENCE_1" localSheetId="41">'x-412'!$B$15</definedName>
    <definedName name="TABLE_REFERENCE_1" localSheetId="42">'x-413'!$B$15</definedName>
    <definedName name="TABLE_REFERENCE_1" localSheetId="43">'x-414'!$B$15</definedName>
    <definedName name="TABLE_REFERENCE_1" localSheetId="44">'x-415'!$B$15</definedName>
    <definedName name="TABLE_REFERENCE_1" localSheetId="45">'x-416'!$B$15</definedName>
    <definedName name="TABLE_REFERENCE_1" localSheetId="46">'x-417'!$B$15</definedName>
    <definedName name="TABLE_REFERENCE_1" localSheetId="47">'x-418'!$B$15</definedName>
    <definedName name="TABLE_REFERENCE_1" localSheetId="48">'x-419'!$B$15</definedName>
    <definedName name="TABLE_REFERENCE_1" localSheetId="49">'x-420'!$B$15</definedName>
    <definedName name="TABLE_REFERENCE_1" localSheetId="50">'x-421'!$B$15</definedName>
    <definedName name="TABLE_REFERENCE_1" localSheetId="51">'x-422'!$B$15</definedName>
    <definedName name="TABLE_REFERENCE_1" localSheetId="52">'x-423'!$B$15</definedName>
    <definedName name="TABLE_REFERENCE_1" localSheetId="53">'x-424'!$B$15</definedName>
    <definedName name="TABLE_REFERENCE_1" localSheetId="54">'x-425'!$B$15</definedName>
    <definedName name="TABLE_REFERENCE_1" localSheetId="55">'x-426'!$B$15</definedName>
    <definedName name="TABLE_REFERENCE_1" localSheetId="56">'x-427'!$B$15</definedName>
    <definedName name="TABLE_REFERENCE_1" localSheetId="57">'x-428'!$B$15</definedName>
    <definedName name="TABLE_REFERENCE_1" localSheetId="58">'x-429'!$B$15</definedName>
    <definedName name="TABLE_REFERENCE_1" localSheetId="59">'x-501'!$B$15</definedName>
    <definedName name="TABLE_REFERENCE_1" localSheetId="60">'x-502'!$B$15</definedName>
    <definedName name="TABLE_REFERENCE_1" localSheetId="61">'x-503'!$B$15</definedName>
    <definedName name="TABLE_REFERENCE_1" localSheetId="62">'x-504'!$B$15</definedName>
    <definedName name="TABLE_REFERENCE_1" localSheetId="63">'x-505'!$B$15</definedName>
    <definedName name="TABLE_REFERENCE_1" localSheetId="64">'x-506'!$B$15</definedName>
    <definedName name="TABLE_REFERENCE_1" localSheetId="65">'x-601'!$B$15</definedName>
    <definedName name="TABLE_REFERENCE_1" localSheetId="66">'x-602'!$B$15</definedName>
    <definedName name="TABLE_REFERENCE_1" localSheetId="67">'x-603'!$B$15</definedName>
    <definedName name="TABLE_REFERENCE_1" localSheetId="68">'x-701'!$B$15</definedName>
    <definedName name="TABLE_REFERENCE_1" localSheetId="69">'x-702'!$B$15</definedName>
    <definedName name="TABLE_REFERENCE_1" localSheetId="70">'x-703'!$B$15</definedName>
    <definedName name="TABLE_REFERENCE_1" localSheetId="71">'x-704'!$B$15</definedName>
    <definedName name="TABLE_REFERENCE_1" localSheetId="72">'x-705'!$B$15</definedName>
    <definedName name="TABLE_REFERENCE_1" localSheetId="73">'x-706'!$B$15</definedName>
    <definedName name="TABLE_REFERENCE_1" localSheetId="74">'x-707'!$B$15</definedName>
    <definedName name="TABLE_REFERENCE_1" localSheetId="75">'x-708'!$B$15</definedName>
    <definedName name="TABLE_REFERENCE_1" localSheetId="76">'x-709'!$B$15</definedName>
    <definedName name="TABLE_REFERENCE_1" localSheetId="77">'x-710'!$B$15</definedName>
    <definedName name="TABLE_REFERENCE_1" localSheetId="78">'x-711'!$B$15</definedName>
    <definedName name="TABLE_REFERENCE_1" localSheetId="79">'x-712'!$B$15</definedName>
    <definedName name="TABLE_REFERENCE_1" localSheetId="80">'x-713'!$B$15</definedName>
    <definedName name="TABLE_REFERENCE_1" localSheetId="81">'x-714'!$B$15</definedName>
    <definedName name="TABLE_REFERENCE_1" localSheetId="82">'x-715'!$B$15</definedName>
    <definedName name="TABLE_REFERENCE_1" localSheetId="83">'x-716'!$B$15</definedName>
    <definedName name="TABLE_REFERENCE_1" localSheetId="84">'x-717'!$B$15</definedName>
    <definedName name="TABLE_REFERENCE_1" localSheetId="85">'x-718'!$B$15</definedName>
    <definedName name="TABLE_REFERENCE_1" localSheetId="86">'x-719'!$B$15</definedName>
    <definedName name="TABLE_REFERENCE_1" localSheetId="87">'x-720'!$B$15</definedName>
    <definedName name="TABLE_REFERENCE_1" localSheetId="88">'x-721'!$B$15</definedName>
    <definedName name="TABLE_REFERENCE_1" localSheetId="89">'x-730'!$B$15</definedName>
    <definedName name="TABLE_REFERENCE_1" localSheetId="90">'x-731'!$B$15</definedName>
    <definedName name="TABLE_REFERENCE_1" localSheetId="91">'x-732'!$B$15</definedName>
    <definedName name="TABLE_REFERENCE_1" localSheetId="92">'x-733'!$B$15</definedName>
    <definedName name="TABLE_REFERENCE_1" localSheetId="93">'x-801'!$B$15</definedName>
    <definedName name="TABLE_REFERENCE_1" localSheetId="94">'x-template'!$B$15</definedName>
    <definedName name="TABLE_REFERENCE_GUIDANCE_1" localSheetId="5">'x-201'!$B$16</definedName>
    <definedName name="TABLE_REFERENCE_GUIDANCE_1" localSheetId="6">'x-202'!$B$16</definedName>
    <definedName name="TABLE_REFERENCE_GUIDANCE_1" localSheetId="7">'x-203'!$B$16</definedName>
    <definedName name="TABLE_REFERENCE_GUIDANCE_1" localSheetId="8">'x-204'!$B$16</definedName>
    <definedName name="TABLE_REFERENCE_GUIDANCE_1" localSheetId="9">'x-205'!$B$16</definedName>
    <definedName name="TABLE_REFERENCE_GUIDANCE_1" localSheetId="10">'x-206'!$B$16</definedName>
    <definedName name="TABLE_REFERENCE_GUIDANCE_1" localSheetId="11">'x-207'!$B$16</definedName>
    <definedName name="TABLE_REFERENCE_GUIDANCE_1" localSheetId="12">'x-208'!$B$16</definedName>
    <definedName name="TABLE_REFERENCE_GUIDANCE_1" localSheetId="13">'x-209'!$B$16</definedName>
    <definedName name="TABLE_REFERENCE_GUIDANCE_1" localSheetId="14">'x-210'!$B$16</definedName>
    <definedName name="TABLE_REFERENCE_GUIDANCE_1" localSheetId="15">'x-211'!$B$16</definedName>
    <definedName name="TABLE_REFERENCE_GUIDANCE_1" localSheetId="16">'x-212'!$B$16</definedName>
    <definedName name="TABLE_REFERENCE_GUIDANCE_1" localSheetId="17">'x-213'!$B$16</definedName>
    <definedName name="TABLE_REFERENCE_GUIDANCE_1" localSheetId="18">'x-214'!$B$16</definedName>
    <definedName name="TABLE_REFERENCE_GUIDANCE_1" localSheetId="19">'x-215'!$B$16</definedName>
    <definedName name="TABLE_REFERENCE_GUIDANCE_1" localSheetId="20">'x-216'!$B$16</definedName>
    <definedName name="TABLE_REFERENCE_GUIDANCE_1" localSheetId="21">'x-301'!$B$16</definedName>
    <definedName name="TABLE_REFERENCE_GUIDANCE_1" localSheetId="22">'x-302'!$B$16</definedName>
    <definedName name="TABLE_REFERENCE_GUIDANCE_1" localSheetId="23">'x-303'!$B$16</definedName>
    <definedName name="TABLE_REFERENCE_GUIDANCE_1" localSheetId="24">'x-304'!$B$16</definedName>
    <definedName name="TABLE_REFERENCE_GUIDANCE_1" localSheetId="25">'x-305'!$B$16</definedName>
    <definedName name="TABLE_REFERENCE_GUIDANCE_1" localSheetId="26">'x-306'!$B$16</definedName>
    <definedName name="TABLE_REFERENCE_GUIDANCE_1" localSheetId="27">'x-307'!$B$16</definedName>
    <definedName name="TABLE_REFERENCE_GUIDANCE_1" localSheetId="28">'x-308'!$B$16</definedName>
    <definedName name="TABLE_REFERENCE_GUIDANCE_1" localSheetId="29">'x-309'!$B$16</definedName>
    <definedName name="TABLE_REFERENCE_GUIDANCE_1" localSheetId="30">'x-401'!$B$16</definedName>
    <definedName name="TABLE_REFERENCE_GUIDANCE_1" localSheetId="31">'x-402'!$B$16</definedName>
    <definedName name="TABLE_REFERENCE_GUIDANCE_1" localSheetId="32">'x-403'!$B$16</definedName>
    <definedName name="TABLE_REFERENCE_GUIDANCE_1" localSheetId="33">'x-404'!$B$16</definedName>
    <definedName name="TABLE_REFERENCE_GUIDANCE_1" localSheetId="34">'x-405'!$B$16</definedName>
    <definedName name="TABLE_REFERENCE_GUIDANCE_1" localSheetId="35">'x-406'!$B$16</definedName>
    <definedName name="TABLE_REFERENCE_GUIDANCE_1" localSheetId="36">'x-407'!$B$16</definedName>
    <definedName name="TABLE_REFERENCE_GUIDANCE_1" localSheetId="37">'x-408'!$B$16</definedName>
    <definedName name="TABLE_REFERENCE_GUIDANCE_1" localSheetId="38">'x-409'!$B$16</definedName>
    <definedName name="TABLE_REFERENCE_GUIDANCE_1" localSheetId="39">'x-410'!$B$16</definedName>
    <definedName name="TABLE_REFERENCE_GUIDANCE_1" localSheetId="40">'x-411'!$B$16</definedName>
    <definedName name="TABLE_REFERENCE_GUIDANCE_1" localSheetId="41">'x-412'!$B$16</definedName>
    <definedName name="TABLE_REFERENCE_GUIDANCE_1" localSheetId="42">'x-413'!$B$16</definedName>
    <definedName name="TABLE_REFERENCE_GUIDANCE_1" localSheetId="43">'x-414'!$B$16</definedName>
    <definedName name="TABLE_REFERENCE_GUIDANCE_1" localSheetId="44">'x-415'!$B$16</definedName>
    <definedName name="TABLE_REFERENCE_GUIDANCE_1" localSheetId="45">'x-416'!$B$16</definedName>
    <definedName name="TABLE_REFERENCE_GUIDANCE_1" localSheetId="46">'x-417'!$B$16</definedName>
    <definedName name="TABLE_REFERENCE_GUIDANCE_1" localSheetId="47">'x-418'!$B$16</definedName>
    <definedName name="TABLE_REFERENCE_GUIDANCE_1" localSheetId="48">'x-419'!$B$16</definedName>
    <definedName name="TABLE_REFERENCE_GUIDANCE_1" localSheetId="49">'x-420'!$B$16</definedName>
    <definedName name="TABLE_REFERENCE_GUIDANCE_1" localSheetId="50">'x-421'!$B$16</definedName>
    <definedName name="TABLE_REFERENCE_GUIDANCE_1" localSheetId="51">'x-422'!$B$16</definedName>
    <definedName name="TABLE_REFERENCE_GUIDANCE_1" localSheetId="52">'x-423'!$B$16</definedName>
    <definedName name="TABLE_REFERENCE_GUIDANCE_1" localSheetId="53">'x-424'!$B$16</definedName>
    <definedName name="TABLE_REFERENCE_GUIDANCE_1" localSheetId="54">'x-425'!$B$16</definedName>
    <definedName name="TABLE_REFERENCE_GUIDANCE_1" localSheetId="55">'x-426'!$B$16</definedName>
    <definedName name="TABLE_REFERENCE_GUIDANCE_1" localSheetId="56">'x-427'!$B$16</definedName>
    <definedName name="TABLE_REFERENCE_GUIDANCE_1" localSheetId="57">'x-428'!$B$16</definedName>
    <definedName name="TABLE_REFERENCE_GUIDANCE_1" localSheetId="58">'x-429'!$B$16</definedName>
    <definedName name="TABLE_REFERENCE_GUIDANCE_1" localSheetId="59">'x-501'!$B$16</definedName>
    <definedName name="TABLE_REFERENCE_GUIDANCE_1" localSheetId="60">'x-502'!$B$16</definedName>
    <definedName name="TABLE_REFERENCE_GUIDANCE_1" localSheetId="61">'x-503'!$B$16</definedName>
    <definedName name="TABLE_REFERENCE_GUIDANCE_1" localSheetId="62">'x-504'!$B$16</definedName>
    <definedName name="TABLE_REFERENCE_GUIDANCE_1" localSheetId="63">'x-505'!$B$16</definedName>
    <definedName name="TABLE_REFERENCE_GUIDANCE_1" localSheetId="64">'x-506'!$B$16</definedName>
    <definedName name="TABLE_REFERENCE_GUIDANCE_1" localSheetId="65">'x-601'!$B$16</definedName>
    <definedName name="TABLE_REFERENCE_GUIDANCE_1" localSheetId="66">'x-602'!$B$16</definedName>
    <definedName name="TABLE_REFERENCE_GUIDANCE_1" localSheetId="67">'x-603'!$B$16</definedName>
    <definedName name="TABLE_REFERENCE_GUIDANCE_1" localSheetId="68">'x-701'!$B$16</definedName>
    <definedName name="TABLE_REFERENCE_GUIDANCE_1" localSheetId="69">'x-702'!$B$16</definedName>
    <definedName name="TABLE_REFERENCE_GUIDANCE_1" localSheetId="70">'x-703'!$B$16</definedName>
    <definedName name="TABLE_REFERENCE_GUIDANCE_1" localSheetId="71">'x-704'!$B$16</definedName>
    <definedName name="TABLE_REFERENCE_GUIDANCE_1" localSheetId="72">'x-705'!$B$16</definedName>
    <definedName name="TABLE_REFERENCE_GUIDANCE_1" localSheetId="73">'x-706'!$B$16</definedName>
    <definedName name="TABLE_REFERENCE_GUIDANCE_1" localSheetId="74">'x-707'!$B$16</definedName>
    <definedName name="TABLE_REFERENCE_GUIDANCE_1" localSheetId="75">'x-708'!$B$16</definedName>
    <definedName name="TABLE_REFERENCE_GUIDANCE_1" localSheetId="76">'x-709'!$B$16</definedName>
    <definedName name="TABLE_REFERENCE_GUIDANCE_1" localSheetId="77">'x-710'!$B$16</definedName>
    <definedName name="TABLE_REFERENCE_GUIDANCE_1" localSheetId="78">'x-711'!$B$16</definedName>
    <definedName name="TABLE_REFERENCE_GUIDANCE_1" localSheetId="79">'x-712'!$B$16</definedName>
    <definedName name="TABLE_REFERENCE_GUIDANCE_1" localSheetId="80">'x-713'!$B$16</definedName>
    <definedName name="TABLE_REFERENCE_GUIDANCE_1" localSheetId="81">'x-714'!$B$16</definedName>
    <definedName name="TABLE_REFERENCE_GUIDANCE_1" localSheetId="82">'x-715'!$B$16</definedName>
    <definedName name="TABLE_REFERENCE_GUIDANCE_1" localSheetId="83">'x-716'!$B$16</definedName>
    <definedName name="TABLE_REFERENCE_GUIDANCE_1" localSheetId="84">'x-717'!$B$16</definedName>
    <definedName name="TABLE_REFERENCE_GUIDANCE_1" localSheetId="85">'x-718'!$B$16</definedName>
    <definedName name="TABLE_REFERENCE_GUIDANCE_1" localSheetId="86">'x-719'!$B$16</definedName>
    <definedName name="TABLE_REFERENCE_GUIDANCE_1" localSheetId="87">'x-720'!$B$16</definedName>
    <definedName name="TABLE_REFERENCE_GUIDANCE_1" localSheetId="88">'x-721'!$B$16</definedName>
    <definedName name="TABLE_REFERENCE_GUIDANCE_1" localSheetId="89">'x-730'!$B$16</definedName>
    <definedName name="TABLE_REFERENCE_GUIDANCE_1" localSheetId="90">'x-731'!$B$16</definedName>
    <definedName name="TABLE_REFERENCE_GUIDANCE_1" localSheetId="91">'x-732'!$B$16</definedName>
    <definedName name="TABLE_REFERENCE_GUIDANCE_1" localSheetId="92">'x-733'!$B$16</definedName>
    <definedName name="TABLE_REFERENCE_GUIDANCE_1" localSheetId="93">'x-801'!$B$16</definedName>
    <definedName name="TABLE_REFERENCE_GUIDANCE_1" localSheetId="94">'x-template'!$B$16</definedName>
    <definedName name="TABLE_RELATED_1" localSheetId="5">'x-201'!$B$17</definedName>
    <definedName name="TABLE_RELATED_1" localSheetId="6">'x-202'!$B$17</definedName>
    <definedName name="TABLE_RELATED_1" localSheetId="7">'x-203'!$B$17</definedName>
    <definedName name="TABLE_RELATED_1" localSheetId="8">'x-204'!$B$17</definedName>
    <definedName name="TABLE_RELATED_1" localSheetId="9">'x-205'!$B$17</definedName>
    <definedName name="TABLE_RELATED_1" localSheetId="10">'x-206'!$B$17</definedName>
    <definedName name="TABLE_RELATED_1" localSheetId="11">'x-207'!$B$17</definedName>
    <definedName name="TABLE_RELATED_1" localSheetId="12">'x-208'!$B$17</definedName>
    <definedName name="TABLE_RELATED_1" localSheetId="13">'x-209'!$B$17</definedName>
    <definedName name="TABLE_RELATED_1" localSheetId="14">'x-210'!$B$17</definedName>
    <definedName name="TABLE_RELATED_1" localSheetId="15">'x-211'!$B$17</definedName>
    <definedName name="TABLE_RELATED_1" localSheetId="16">'x-212'!$B$17</definedName>
    <definedName name="TABLE_RELATED_1" localSheetId="17">'x-213'!$B$17</definedName>
    <definedName name="TABLE_RELATED_1" localSheetId="18">'x-214'!$B$17</definedName>
    <definedName name="TABLE_RELATED_1" localSheetId="19">'x-215'!$B$17</definedName>
    <definedName name="TABLE_RELATED_1" localSheetId="20">'x-216'!$B$17</definedName>
    <definedName name="TABLE_RELATED_1" localSheetId="21">'x-301'!$B$17</definedName>
    <definedName name="TABLE_RELATED_1" localSheetId="22">'x-302'!$B$17</definedName>
    <definedName name="TABLE_RELATED_1" localSheetId="23">'x-303'!$B$17</definedName>
    <definedName name="TABLE_RELATED_1" localSheetId="24">'x-304'!$B$17</definedName>
    <definedName name="TABLE_RELATED_1" localSheetId="25">'x-305'!$B$17</definedName>
    <definedName name="TABLE_RELATED_1" localSheetId="26">'x-306'!$B$17</definedName>
    <definedName name="TABLE_RELATED_1" localSheetId="27">'x-307'!$B$17</definedName>
    <definedName name="TABLE_RELATED_1" localSheetId="28">'x-308'!$B$17</definedName>
    <definedName name="TABLE_RELATED_1" localSheetId="29">'x-309'!$B$17</definedName>
    <definedName name="TABLE_RELATED_1" localSheetId="30">'x-401'!$B$17</definedName>
    <definedName name="TABLE_RELATED_1" localSheetId="31">'x-402'!$B$17</definedName>
    <definedName name="TABLE_RELATED_1" localSheetId="32">'x-403'!$B$17</definedName>
    <definedName name="TABLE_RELATED_1" localSheetId="33">'x-404'!$B$17</definedName>
    <definedName name="TABLE_RELATED_1" localSheetId="34">'x-405'!$B$17</definedName>
    <definedName name="TABLE_RELATED_1" localSheetId="35">'x-406'!$B$17</definedName>
    <definedName name="TABLE_RELATED_1" localSheetId="36">'x-407'!$B$17</definedName>
    <definedName name="TABLE_RELATED_1" localSheetId="37">'x-408'!$B$17</definedName>
    <definedName name="TABLE_RELATED_1" localSheetId="38">'x-409'!$B$17</definedName>
    <definedName name="TABLE_RELATED_1" localSheetId="39">'x-410'!$B$17</definedName>
    <definedName name="TABLE_RELATED_1" localSheetId="40">'x-411'!$B$17</definedName>
    <definedName name="TABLE_RELATED_1" localSheetId="41">'x-412'!$B$17</definedName>
    <definedName name="TABLE_RELATED_1" localSheetId="42">'x-413'!$B$17</definedName>
    <definedName name="TABLE_RELATED_1" localSheetId="43">'x-414'!$B$17</definedName>
    <definedName name="TABLE_RELATED_1" localSheetId="44">'x-415'!$B$17</definedName>
    <definedName name="TABLE_RELATED_1" localSheetId="45">'x-416'!$B$17</definedName>
    <definedName name="TABLE_RELATED_1" localSheetId="46">'x-417'!$B$17</definedName>
    <definedName name="TABLE_RELATED_1" localSheetId="47">'x-418'!$B$17</definedName>
    <definedName name="TABLE_RELATED_1" localSheetId="48">'x-419'!$B$17</definedName>
    <definedName name="TABLE_RELATED_1" localSheetId="49">'x-420'!$B$17</definedName>
    <definedName name="TABLE_RELATED_1" localSheetId="50">'x-421'!$B$17</definedName>
    <definedName name="TABLE_RELATED_1" localSheetId="51">'x-422'!$B$17</definedName>
    <definedName name="TABLE_RELATED_1" localSheetId="52">'x-423'!$B$17</definedName>
    <definedName name="TABLE_RELATED_1" localSheetId="53">'x-424'!$B$17</definedName>
    <definedName name="TABLE_RELATED_1" localSheetId="54">'x-425'!$B$17</definedName>
    <definedName name="TABLE_RELATED_1" localSheetId="55">'x-426'!$B$17</definedName>
    <definedName name="TABLE_RELATED_1" localSheetId="56">'x-427'!$B$17</definedName>
    <definedName name="TABLE_RELATED_1" localSheetId="57">'x-428'!$B$17</definedName>
    <definedName name="TABLE_RELATED_1" localSheetId="58">'x-429'!$B$17</definedName>
    <definedName name="TABLE_RELATED_1" localSheetId="59">'x-501'!$B$17</definedName>
    <definedName name="TABLE_RELATED_1" localSheetId="60">'x-502'!$B$17</definedName>
    <definedName name="TABLE_RELATED_1" localSheetId="61">'x-503'!$B$17</definedName>
    <definedName name="TABLE_RELATED_1" localSheetId="62">'x-504'!$B$17</definedName>
    <definedName name="TABLE_RELATED_1" localSheetId="63">'x-505'!$B$17</definedName>
    <definedName name="TABLE_RELATED_1" localSheetId="64">'x-506'!$B$17</definedName>
    <definedName name="TABLE_RELATED_1" localSheetId="65">'x-601'!$B$17</definedName>
    <definedName name="TABLE_RELATED_1" localSheetId="66">'x-602'!$B$17</definedName>
    <definedName name="TABLE_RELATED_1" localSheetId="67">'x-603'!$B$17</definedName>
    <definedName name="TABLE_RELATED_1" localSheetId="68">'x-701'!$B$17</definedName>
    <definedName name="TABLE_RELATED_1" localSheetId="69">'x-702'!$B$17</definedName>
    <definedName name="TABLE_RELATED_1" localSheetId="70">'x-703'!$B$17</definedName>
    <definedName name="TABLE_RELATED_1" localSheetId="71">'x-704'!$B$17</definedName>
    <definedName name="TABLE_RELATED_1" localSheetId="72">'x-705'!$B$17</definedName>
    <definedName name="TABLE_RELATED_1" localSheetId="73">'x-706'!$B$17</definedName>
    <definedName name="TABLE_RELATED_1" localSheetId="74">'x-707'!$B$17</definedName>
    <definedName name="TABLE_RELATED_1" localSheetId="75">'x-708'!$B$17</definedName>
    <definedName name="TABLE_RELATED_1" localSheetId="76">'x-709'!$B$17</definedName>
    <definedName name="TABLE_RELATED_1" localSheetId="77">'x-710'!$B$17</definedName>
    <definedName name="TABLE_RELATED_1" localSheetId="78">'x-711'!$B$17</definedName>
    <definedName name="TABLE_RELATED_1" localSheetId="79">'x-712'!$B$17</definedName>
    <definedName name="TABLE_RELATED_1" localSheetId="80">'x-713'!$B$17</definedName>
    <definedName name="TABLE_RELATED_1" localSheetId="81">'x-714'!$B$17</definedName>
    <definedName name="TABLE_RELATED_1" localSheetId="82">'x-715'!$B$17</definedName>
    <definedName name="TABLE_RELATED_1" localSheetId="83">'x-716'!$B$17</definedName>
    <definedName name="TABLE_RELATED_1" localSheetId="84">'x-717'!$B$17</definedName>
    <definedName name="TABLE_RELATED_1" localSheetId="85">'x-718'!$B$17</definedName>
    <definedName name="TABLE_RELATED_1" localSheetId="86">'x-719'!$B$17</definedName>
    <definedName name="TABLE_RELATED_1" localSheetId="87">'x-720'!$B$17</definedName>
    <definedName name="TABLE_RELATED_1" localSheetId="88">'x-721'!$B$17</definedName>
    <definedName name="TABLE_RELATED_1" localSheetId="89">'x-730'!$B$17</definedName>
    <definedName name="TABLE_RELATED_1" localSheetId="90">'x-731'!$B$17</definedName>
    <definedName name="TABLE_RELATED_1" localSheetId="91">'x-732'!$B$17</definedName>
    <definedName name="TABLE_RELATED_1" localSheetId="92">'x-733'!$B$17</definedName>
    <definedName name="TABLE_RELATED_1" localSheetId="93">'x-801'!$B$17</definedName>
    <definedName name="TABLE_RELATED_1" localSheetId="94">'x-template'!$B$17</definedName>
    <definedName name="TABLE_SECTION_1" localSheetId="5">'x-201'!$B$8</definedName>
    <definedName name="TABLE_SECTION_1" localSheetId="6">'x-202'!$B$8</definedName>
    <definedName name="TABLE_SECTION_1" localSheetId="7">'x-203'!$B$8</definedName>
    <definedName name="TABLE_SECTION_1" localSheetId="8">'x-204'!$B$8</definedName>
    <definedName name="TABLE_SECTION_1" localSheetId="9">'x-205'!$B$8</definedName>
    <definedName name="TABLE_SECTION_1" localSheetId="10">'x-206'!$B$8</definedName>
    <definedName name="TABLE_SECTION_1" localSheetId="11">'x-207'!$B$8</definedName>
    <definedName name="TABLE_SECTION_1" localSheetId="12">'x-208'!$B$8</definedName>
    <definedName name="TABLE_SECTION_1" localSheetId="13">'x-209'!$B$8</definedName>
    <definedName name="TABLE_SECTION_1" localSheetId="14">'x-210'!$B$8</definedName>
    <definedName name="TABLE_SECTION_1" localSheetId="15">'x-211'!$B$8</definedName>
    <definedName name="TABLE_SECTION_1" localSheetId="16">'x-212'!$B$8</definedName>
    <definedName name="TABLE_SECTION_1" localSheetId="17">'x-213'!$B$8</definedName>
    <definedName name="TABLE_SECTION_1" localSheetId="18">'x-214'!$B$8</definedName>
    <definedName name="TABLE_SECTION_1" localSheetId="19">'x-215'!$B$8</definedName>
    <definedName name="TABLE_SECTION_1" localSheetId="20">'x-216'!$B$8</definedName>
    <definedName name="TABLE_SECTION_1" localSheetId="21">'x-301'!$B$8</definedName>
    <definedName name="TABLE_SECTION_1" localSheetId="22">'x-302'!$B$8</definedName>
    <definedName name="TABLE_SECTION_1" localSheetId="23">'x-303'!$B$8</definedName>
    <definedName name="TABLE_SECTION_1" localSheetId="24">'x-304'!$B$8</definedName>
    <definedName name="TABLE_SECTION_1" localSheetId="25">'x-305'!$B$8</definedName>
    <definedName name="TABLE_SECTION_1" localSheetId="26">'x-306'!$B$8</definedName>
    <definedName name="TABLE_SECTION_1" localSheetId="27">'x-307'!$B$8</definedName>
    <definedName name="TABLE_SECTION_1" localSheetId="28">'x-308'!$B$8</definedName>
    <definedName name="TABLE_SECTION_1" localSheetId="29">'x-309'!$B$8</definedName>
    <definedName name="TABLE_SECTION_1" localSheetId="30">'x-401'!$B$8</definedName>
    <definedName name="TABLE_SECTION_1" localSheetId="31">'x-402'!$B$8</definedName>
    <definedName name="TABLE_SECTION_1" localSheetId="32">'x-403'!$B$8</definedName>
    <definedName name="TABLE_SECTION_1" localSheetId="33">'x-404'!$B$8</definedName>
    <definedName name="TABLE_SECTION_1" localSheetId="34">'x-405'!$B$8</definedName>
    <definedName name="TABLE_SECTION_1" localSheetId="35">'x-406'!$B$8</definedName>
    <definedName name="TABLE_SECTION_1" localSheetId="36">'x-407'!$B$8</definedName>
    <definedName name="TABLE_SECTION_1" localSheetId="37">'x-408'!$B$8</definedName>
    <definedName name="TABLE_SECTION_1" localSheetId="38">'x-409'!$B$8</definedName>
    <definedName name="TABLE_SECTION_1" localSheetId="39">'x-410'!$B$8</definedName>
    <definedName name="TABLE_SECTION_1" localSheetId="40">'x-411'!$B$8</definedName>
    <definedName name="TABLE_SECTION_1" localSheetId="41">'x-412'!$B$8</definedName>
    <definedName name="TABLE_SECTION_1" localSheetId="42">'x-413'!$B$8</definedName>
    <definedName name="TABLE_SECTION_1" localSheetId="43">'x-414'!$B$8</definedName>
    <definedName name="TABLE_SECTION_1" localSheetId="44">'x-415'!$B$8</definedName>
    <definedName name="TABLE_SECTION_1" localSheetId="45">'x-416'!$B$8</definedName>
    <definedName name="TABLE_SECTION_1" localSheetId="46">'x-417'!$B$8</definedName>
    <definedName name="TABLE_SECTION_1" localSheetId="47">'x-418'!$B$8</definedName>
    <definedName name="TABLE_SECTION_1" localSheetId="48">'x-419'!$B$8</definedName>
    <definedName name="TABLE_SECTION_1" localSheetId="49">'x-420'!$B$8</definedName>
    <definedName name="TABLE_SECTION_1" localSheetId="50">'x-421'!$B$8</definedName>
    <definedName name="TABLE_SECTION_1" localSheetId="51">'x-422'!$B$8</definedName>
    <definedName name="TABLE_SECTION_1" localSheetId="52">'x-423'!$B$8</definedName>
    <definedName name="TABLE_SECTION_1" localSheetId="53">'x-424'!$B$8</definedName>
    <definedName name="TABLE_SECTION_1" localSheetId="54">'x-425'!$B$8</definedName>
    <definedName name="TABLE_SECTION_1" localSheetId="55">'x-426'!$B$8</definedName>
    <definedName name="TABLE_SECTION_1" localSheetId="56">'x-427'!$B$8</definedName>
    <definedName name="TABLE_SECTION_1" localSheetId="57">'x-428'!$B$8</definedName>
    <definedName name="TABLE_SECTION_1" localSheetId="58">'x-429'!$B$8</definedName>
    <definedName name="TABLE_SECTION_1" localSheetId="59">'x-501'!$B$8</definedName>
    <definedName name="TABLE_SECTION_1" localSheetId="60">'x-502'!$B$8</definedName>
    <definedName name="TABLE_SECTION_1" localSheetId="61">'x-503'!$B$8</definedName>
    <definedName name="TABLE_SECTION_1" localSheetId="62">'x-504'!$B$8</definedName>
    <definedName name="TABLE_SECTION_1" localSheetId="63">'x-505'!$B$8</definedName>
    <definedName name="TABLE_SECTION_1" localSheetId="64">'x-506'!$B$8</definedName>
    <definedName name="TABLE_SECTION_1" localSheetId="65">'x-601'!$B$8</definedName>
    <definedName name="TABLE_SECTION_1" localSheetId="66">'x-602'!$B$8</definedName>
    <definedName name="TABLE_SECTION_1" localSheetId="67">'x-603'!$B$8</definedName>
    <definedName name="TABLE_SECTION_1" localSheetId="68">'x-701'!$B$8</definedName>
    <definedName name="TABLE_SECTION_1" localSheetId="69">'x-702'!$B$8</definedName>
    <definedName name="TABLE_SECTION_1" localSheetId="70">'x-703'!$B$8</definedName>
    <definedName name="TABLE_SECTION_1" localSheetId="71">'x-704'!$B$8</definedName>
    <definedName name="TABLE_SECTION_1" localSheetId="72">'x-705'!$B$8</definedName>
    <definedName name="TABLE_SECTION_1" localSheetId="73">'x-706'!$B$8</definedName>
    <definedName name="TABLE_SECTION_1" localSheetId="74">'x-707'!$B$8</definedName>
    <definedName name="TABLE_SECTION_1" localSheetId="75">'x-708'!$B$8</definedName>
    <definedName name="TABLE_SECTION_1" localSheetId="76">'x-709'!$B$8</definedName>
    <definedName name="TABLE_SECTION_1" localSheetId="77">'x-710'!$B$8</definedName>
    <definedName name="TABLE_SECTION_1" localSheetId="78">'x-711'!$B$8</definedName>
    <definedName name="TABLE_SECTION_1" localSheetId="79">'x-712'!$B$8</definedName>
    <definedName name="TABLE_SECTION_1" localSheetId="80">'x-713'!$B$8</definedName>
    <definedName name="TABLE_SECTION_1" localSheetId="81">'x-714'!$B$8</definedName>
    <definedName name="TABLE_SECTION_1" localSheetId="82">'x-715'!$B$8</definedName>
    <definedName name="TABLE_SECTION_1" localSheetId="83">'x-716'!$B$8</definedName>
    <definedName name="TABLE_SECTION_1" localSheetId="84">'x-717'!$B$8</definedName>
    <definedName name="TABLE_SECTION_1" localSheetId="85">'x-718'!$B$8</definedName>
    <definedName name="TABLE_SECTION_1" localSheetId="86">'x-719'!$B$8</definedName>
    <definedName name="TABLE_SECTION_1" localSheetId="87">'x-720'!$B$8</definedName>
    <definedName name="TABLE_SECTION_1" localSheetId="88">'x-721'!$B$8</definedName>
    <definedName name="TABLE_SECTION_1" localSheetId="89">'x-730'!$B$8</definedName>
    <definedName name="TABLE_SECTION_1" localSheetId="90">'x-731'!$B$8</definedName>
    <definedName name="TABLE_SECTION_1" localSheetId="91">'x-732'!$B$8</definedName>
    <definedName name="TABLE_SECTION_1" localSheetId="92">'x-733'!$B$8</definedName>
    <definedName name="TABLE_SECTION_1" localSheetId="93">'x-801'!$B$8</definedName>
    <definedName name="TABLE_SECTION_1" localSheetId="94">'x-template'!$B$8</definedName>
    <definedName name="TABLE_SECTION_NUMBER_1" localSheetId="5">'x-201'!$B$13</definedName>
    <definedName name="TABLE_SECTION_NUMBER_1" localSheetId="6">'x-202'!$B$13</definedName>
    <definedName name="TABLE_SECTION_NUMBER_1" localSheetId="7">'x-203'!$B$13</definedName>
    <definedName name="TABLE_SECTION_NUMBER_1" localSheetId="8">'x-204'!$B$13</definedName>
    <definedName name="TABLE_SECTION_NUMBER_1" localSheetId="9">'x-205'!$B$13</definedName>
    <definedName name="TABLE_SECTION_NUMBER_1" localSheetId="10">'x-206'!$B$13</definedName>
    <definedName name="TABLE_SECTION_NUMBER_1" localSheetId="11">'x-207'!$B$13</definedName>
    <definedName name="TABLE_SECTION_NUMBER_1" localSheetId="12">'x-208'!$B$13</definedName>
    <definedName name="TABLE_SECTION_NUMBER_1" localSheetId="13">'x-209'!$B$13</definedName>
    <definedName name="TABLE_SECTION_NUMBER_1" localSheetId="14">'x-210'!$B$13</definedName>
    <definedName name="TABLE_SECTION_NUMBER_1" localSheetId="15">'x-211'!$B$13</definedName>
    <definedName name="TABLE_SECTION_NUMBER_1" localSheetId="16">'x-212'!$B$13</definedName>
    <definedName name="TABLE_SECTION_NUMBER_1" localSheetId="17">'x-213'!$B$13</definedName>
    <definedName name="TABLE_SECTION_NUMBER_1" localSheetId="18">'x-214'!$B$13</definedName>
    <definedName name="TABLE_SECTION_NUMBER_1" localSheetId="19">'x-215'!$B$13</definedName>
    <definedName name="TABLE_SECTION_NUMBER_1" localSheetId="20">'x-216'!$B$13</definedName>
    <definedName name="TABLE_SECTION_NUMBER_1" localSheetId="21">'x-301'!$B$13</definedName>
    <definedName name="TABLE_SECTION_NUMBER_1" localSheetId="22">'x-302'!$B$13</definedName>
    <definedName name="TABLE_SECTION_NUMBER_1" localSheetId="23">'x-303'!$B$13</definedName>
    <definedName name="TABLE_SECTION_NUMBER_1" localSheetId="24">'x-304'!$B$13</definedName>
    <definedName name="TABLE_SECTION_NUMBER_1" localSheetId="25">'x-305'!$B$13</definedName>
    <definedName name="TABLE_SECTION_NUMBER_1" localSheetId="26">'x-306'!$B$13</definedName>
    <definedName name="TABLE_SECTION_NUMBER_1" localSheetId="27">'x-307'!$B$13</definedName>
    <definedName name="TABLE_SECTION_NUMBER_1" localSheetId="28">'x-308'!$B$13</definedName>
    <definedName name="TABLE_SECTION_NUMBER_1" localSheetId="29">'x-309'!$B$13</definedName>
    <definedName name="TABLE_SECTION_NUMBER_1" localSheetId="30">'x-401'!$B$13</definedName>
    <definedName name="TABLE_SECTION_NUMBER_1" localSheetId="31">'x-402'!$B$13</definedName>
    <definedName name="TABLE_SECTION_NUMBER_1" localSheetId="32">'x-403'!$B$13</definedName>
    <definedName name="TABLE_SECTION_NUMBER_1" localSheetId="33">'x-404'!$B$13</definedName>
    <definedName name="TABLE_SECTION_NUMBER_1" localSheetId="34">'x-405'!$B$13</definedName>
    <definedName name="TABLE_SECTION_NUMBER_1" localSheetId="35">'x-406'!$B$13</definedName>
    <definedName name="TABLE_SECTION_NUMBER_1" localSheetId="36">'x-407'!$B$13</definedName>
    <definedName name="TABLE_SECTION_NUMBER_1" localSheetId="37">'x-408'!$B$13</definedName>
    <definedName name="TABLE_SECTION_NUMBER_1" localSheetId="38">'x-409'!$B$13</definedName>
    <definedName name="TABLE_SECTION_NUMBER_1" localSheetId="39">'x-410'!$B$13</definedName>
    <definedName name="TABLE_SECTION_NUMBER_1" localSheetId="40">'x-411'!$B$13</definedName>
    <definedName name="TABLE_SECTION_NUMBER_1" localSheetId="41">'x-412'!$B$13</definedName>
    <definedName name="TABLE_SECTION_NUMBER_1" localSheetId="42">'x-413'!$B$13</definedName>
    <definedName name="TABLE_SECTION_NUMBER_1" localSheetId="43">'x-414'!$B$13</definedName>
    <definedName name="TABLE_SECTION_NUMBER_1" localSheetId="44">'x-415'!$B$13</definedName>
    <definedName name="TABLE_SECTION_NUMBER_1" localSheetId="45">'x-416'!$B$13</definedName>
    <definedName name="TABLE_SECTION_NUMBER_1" localSheetId="46">'x-417'!$B$13</definedName>
    <definedName name="TABLE_SECTION_NUMBER_1" localSheetId="47">'x-418'!$B$13</definedName>
    <definedName name="TABLE_SECTION_NUMBER_1" localSheetId="48">'x-419'!$B$13</definedName>
    <definedName name="TABLE_SECTION_NUMBER_1" localSheetId="49">'x-420'!$B$13</definedName>
    <definedName name="TABLE_SECTION_NUMBER_1" localSheetId="50">'x-421'!$B$13</definedName>
    <definedName name="TABLE_SECTION_NUMBER_1" localSheetId="51">'x-422'!$B$13</definedName>
    <definedName name="TABLE_SECTION_NUMBER_1" localSheetId="52">'x-423'!$B$13</definedName>
    <definedName name="TABLE_SECTION_NUMBER_1" localSheetId="53">'x-424'!$B$13</definedName>
    <definedName name="TABLE_SECTION_NUMBER_1" localSheetId="54">'x-425'!$B$13</definedName>
    <definedName name="TABLE_SECTION_NUMBER_1" localSheetId="55">'x-426'!$B$13</definedName>
    <definedName name="TABLE_SECTION_NUMBER_1" localSheetId="56">'x-427'!$B$13</definedName>
    <definedName name="TABLE_SECTION_NUMBER_1" localSheetId="57">'x-428'!$B$13</definedName>
    <definedName name="TABLE_SECTION_NUMBER_1" localSheetId="58">'x-429'!$B$13</definedName>
    <definedName name="TABLE_SECTION_NUMBER_1" localSheetId="59">'x-501'!$B$13</definedName>
    <definedName name="TABLE_SECTION_NUMBER_1" localSheetId="60">'x-502'!$B$13</definedName>
    <definedName name="TABLE_SECTION_NUMBER_1" localSheetId="61">'x-503'!$B$13</definedName>
    <definedName name="TABLE_SECTION_NUMBER_1" localSheetId="62">'x-504'!$B$13</definedName>
    <definedName name="TABLE_SECTION_NUMBER_1" localSheetId="63">'x-505'!$B$13</definedName>
    <definedName name="TABLE_SECTION_NUMBER_1" localSheetId="64">'x-506'!$B$13</definedName>
    <definedName name="TABLE_SECTION_NUMBER_1" localSheetId="65">'x-601'!$B$13</definedName>
    <definedName name="TABLE_SECTION_NUMBER_1" localSheetId="66">'x-602'!$B$13</definedName>
    <definedName name="TABLE_SECTION_NUMBER_1" localSheetId="67">'x-603'!$B$13</definedName>
    <definedName name="TABLE_SECTION_NUMBER_1" localSheetId="68">'x-701'!$B$13</definedName>
    <definedName name="TABLE_SECTION_NUMBER_1" localSheetId="69">'x-702'!$B$13</definedName>
    <definedName name="TABLE_SECTION_NUMBER_1" localSheetId="70">'x-703'!$B$13</definedName>
    <definedName name="TABLE_SECTION_NUMBER_1" localSheetId="71">'x-704'!$B$13</definedName>
    <definedName name="TABLE_SECTION_NUMBER_1" localSheetId="72">'x-705'!$B$13</definedName>
    <definedName name="TABLE_SECTION_NUMBER_1" localSheetId="73">'x-706'!$B$13</definedName>
    <definedName name="TABLE_SECTION_NUMBER_1" localSheetId="74">'x-707'!$B$13</definedName>
    <definedName name="TABLE_SECTION_NUMBER_1" localSheetId="75">'x-708'!$B$13</definedName>
    <definedName name="TABLE_SECTION_NUMBER_1" localSheetId="76">'x-709'!$B$13</definedName>
    <definedName name="TABLE_SECTION_NUMBER_1" localSheetId="77">'x-710'!$B$13</definedName>
    <definedName name="TABLE_SECTION_NUMBER_1" localSheetId="78">'x-711'!$B$13</definedName>
    <definedName name="TABLE_SECTION_NUMBER_1" localSheetId="79">'x-712'!$B$13</definedName>
    <definedName name="TABLE_SECTION_NUMBER_1" localSheetId="80">'x-713'!$B$13</definedName>
    <definedName name="TABLE_SECTION_NUMBER_1" localSheetId="81">'x-714'!$B$13</definedName>
    <definedName name="TABLE_SECTION_NUMBER_1" localSheetId="82">'x-715'!$B$13</definedName>
    <definedName name="TABLE_SECTION_NUMBER_1" localSheetId="83">'x-716'!$B$13</definedName>
    <definedName name="TABLE_SECTION_NUMBER_1" localSheetId="84">'x-717'!$B$13</definedName>
    <definedName name="TABLE_SECTION_NUMBER_1" localSheetId="85">'x-718'!$B$13</definedName>
    <definedName name="TABLE_SECTION_NUMBER_1" localSheetId="86">'x-719'!$B$13</definedName>
    <definedName name="TABLE_SECTION_NUMBER_1" localSheetId="87">'x-720'!$B$13</definedName>
    <definedName name="TABLE_SECTION_NUMBER_1" localSheetId="88">'x-721'!$B$13</definedName>
    <definedName name="TABLE_SECTION_NUMBER_1" localSheetId="89">'x-730'!$B$13</definedName>
    <definedName name="TABLE_SECTION_NUMBER_1" localSheetId="90">'x-731'!$B$13</definedName>
    <definedName name="TABLE_SECTION_NUMBER_1" localSheetId="91">'x-732'!$B$13</definedName>
    <definedName name="TABLE_SECTION_NUMBER_1" localSheetId="92">'x-733'!$B$13</definedName>
    <definedName name="TABLE_SECTION_NUMBER_1" localSheetId="93">'x-801'!$B$13</definedName>
    <definedName name="TABLE_SECTION_NUMBER_1" localSheetId="94">'x-template'!$B$13</definedName>
    <definedName name="TABLE_SERIES_NUMBER_1" localSheetId="5">'x-201'!$B$14</definedName>
    <definedName name="TABLE_SERIES_NUMBER_1" localSheetId="6">'x-202'!$B$14</definedName>
    <definedName name="TABLE_SERIES_NUMBER_1" localSheetId="7">'x-203'!$B$14</definedName>
    <definedName name="TABLE_SERIES_NUMBER_1" localSheetId="8">'x-204'!$B$14</definedName>
    <definedName name="TABLE_SERIES_NUMBER_1" localSheetId="9">'x-205'!$B$14</definedName>
    <definedName name="TABLE_SERIES_NUMBER_1" localSheetId="10">'x-206'!$B$14</definedName>
    <definedName name="TABLE_SERIES_NUMBER_1" localSheetId="11">'x-207'!$B$14</definedName>
    <definedName name="TABLE_SERIES_NUMBER_1" localSheetId="12">'x-208'!$B$14</definedName>
    <definedName name="TABLE_SERIES_NUMBER_1" localSheetId="13">'x-209'!$B$14</definedName>
    <definedName name="TABLE_SERIES_NUMBER_1" localSheetId="14">'x-210'!$B$14</definedName>
    <definedName name="TABLE_SERIES_NUMBER_1" localSheetId="15">'x-211'!$B$14</definedName>
    <definedName name="TABLE_SERIES_NUMBER_1" localSheetId="16">'x-212'!$B$14</definedName>
    <definedName name="TABLE_SERIES_NUMBER_1" localSheetId="17">'x-213'!$B$14</definedName>
    <definedName name="TABLE_SERIES_NUMBER_1" localSheetId="18">'x-214'!$B$14</definedName>
    <definedName name="TABLE_SERIES_NUMBER_1" localSheetId="19">'x-215'!$B$14</definedName>
    <definedName name="TABLE_SERIES_NUMBER_1" localSheetId="20">'x-216'!$B$14</definedName>
    <definedName name="TABLE_SERIES_NUMBER_1" localSheetId="21">'x-301'!$B$14</definedName>
    <definedName name="TABLE_SERIES_NUMBER_1" localSheetId="22">'x-302'!$B$14</definedName>
    <definedName name="TABLE_SERIES_NUMBER_1" localSheetId="23">'x-303'!$B$14</definedName>
    <definedName name="TABLE_SERIES_NUMBER_1" localSheetId="24">'x-304'!$B$14</definedName>
    <definedName name="TABLE_SERIES_NUMBER_1" localSheetId="25">'x-305'!$B$14</definedName>
    <definedName name="TABLE_SERIES_NUMBER_1" localSheetId="26">'x-306'!$B$14</definedName>
    <definedName name="TABLE_SERIES_NUMBER_1" localSheetId="27">'x-307'!$B$14</definedName>
    <definedName name="TABLE_SERIES_NUMBER_1" localSheetId="28">'x-308'!$B$14</definedName>
    <definedName name="TABLE_SERIES_NUMBER_1" localSheetId="29">'x-309'!$B$14</definedName>
    <definedName name="TABLE_SERIES_NUMBER_1" localSheetId="30">'x-401'!$B$14</definedName>
    <definedName name="TABLE_SERIES_NUMBER_1" localSheetId="31">'x-402'!$B$14</definedName>
    <definedName name="TABLE_SERIES_NUMBER_1" localSheetId="32">'x-403'!$B$14</definedName>
    <definedName name="TABLE_SERIES_NUMBER_1" localSheetId="33">'x-404'!$B$14</definedName>
    <definedName name="TABLE_SERIES_NUMBER_1" localSheetId="34">'x-405'!$B$14</definedName>
    <definedName name="TABLE_SERIES_NUMBER_1" localSheetId="35">'x-406'!$B$14</definedName>
    <definedName name="TABLE_SERIES_NUMBER_1" localSheetId="36">'x-407'!$B$14</definedName>
    <definedName name="TABLE_SERIES_NUMBER_1" localSheetId="37">'x-408'!$B$14</definedName>
    <definedName name="TABLE_SERIES_NUMBER_1" localSheetId="38">'x-409'!$B$14</definedName>
    <definedName name="TABLE_SERIES_NUMBER_1" localSheetId="39">'x-410'!$B$14</definedName>
    <definedName name="TABLE_SERIES_NUMBER_1" localSheetId="40">'x-411'!$B$14</definedName>
    <definedName name="TABLE_SERIES_NUMBER_1" localSheetId="41">'x-412'!$B$14</definedName>
    <definedName name="TABLE_SERIES_NUMBER_1" localSheetId="42">'x-413'!$B$14</definedName>
    <definedName name="TABLE_SERIES_NUMBER_1" localSheetId="43">'x-414'!$B$14</definedName>
    <definedName name="TABLE_SERIES_NUMBER_1" localSheetId="44">'x-415'!$B$14</definedName>
    <definedName name="TABLE_SERIES_NUMBER_1" localSheetId="45">'x-416'!$B$14</definedName>
    <definedName name="TABLE_SERIES_NUMBER_1" localSheetId="46">'x-417'!$B$14</definedName>
    <definedName name="TABLE_SERIES_NUMBER_1" localSheetId="47">'x-418'!$B$14</definedName>
    <definedName name="TABLE_SERIES_NUMBER_1" localSheetId="48">'x-419'!$B$14</definedName>
    <definedName name="TABLE_SERIES_NUMBER_1" localSheetId="49">'x-420'!$B$14</definedName>
    <definedName name="TABLE_SERIES_NUMBER_1" localSheetId="50">'x-421'!$B$14</definedName>
    <definedName name="TABLE_SERIES_NUMBER_1" localSheetId="51">'x-422'!$B$14</definedName>
    <definedName name="TABLE_SERIES_NUMBER_1" localSheetId="52">'x-423'!$B$14</definedName>
    <definedName name="TABLE_SERIES_NUMBER_1" localSheetId="53">'x-424'!$B$14</definedName>
    <definedName name="TABLE_SERIES_NUMBER_1" localSheetId="54">'x-425'!$B$14</definedName>
    <definedName name="TABLE_SERIES_NUMBER_1" localSheetId="55">'x-426'!$B$14</definedName>
    <definedName name="TABLE_SERIES_NUMBER_1" localSheetId="56">'x-427'!$B$14</definedName>
    <definedName name="TABLE_SERIES_NUMBER_1" localSheetId="57">'x-428'!$B$14</definedName>
    <definedName name="TABLE_SERIES_NUMBER_1" localSheetId="58">'x-429'!$B$14</definedName>
    <definedName name="TABLE_SERIES_NUMBER_1" localSheetId="59">'x-501'!$B$14</definedName>
    <definedName name="TABLE_SERIES_NUMBER_1" localSheetId="60">'x-502'!$B$14</definedName>
    <definedName name="TABLE_SERIES_NUMBER_1" localSheetId="61">'x-503'!$B$14</definedName>
    <definedName name="TABLE_SERIES_NUMBER_1" localSheetId="62">'x-504'!$B$14</definedName>
    <definedName name="TABLE_SERIES_NUMBER_1" localSheetId="63">'x-505'!$B$14</definedName>
    <definedName name="TABLE_SERIES_NUMBER_1" localSheetId="64">'x-506'!$B$14</definedName>
    <definedName name="TABLE_SERIES_NUMBER_1" localSheetId="65">'x-601'!$B$14</definedName>
    <definedName name="TABLE_SERIES_NUMBER_1" localSheetId="66">'x-602'!$B$14</definedName>
    <definedName name="TABLE_SERIES_NUMBER_1" localSheetId="67">'x-603'!$B$14</definedName>
    <definedName name="TABLE_SERIES_NUMBER_1" localSheetId="68">'x-701'!$B$14</definedName>
    <definedName name="TABLE_SERIES_NUMBER_1" localSheetId="69">'x-702'!$B$14</definedName>
    <definedName name="TABLE_SERIES_NUMBER_1" localSheetId="70">'x-703'!$B$14</definedName>
    <definedName name="TABLE_SERIES_NUMBER_1" localSheetId="71">'x-704'!$B$14</definedName>
    <definedName name="TABLE_SERIES_NUMBER_1" localSheetId="72">'x-705'!$B$14</definedName>
    <definedName name="TABLE_SERIES_NUMBER_1" localSheetId="73">'x-706'!$B$14</definedName>
    <definedName name="TABLE_SERIES_NUMBER_1" localSheetId="74">'x-707'!$B$14</definedName>
    <definedName name="TABLE_SERIES_NUMBER_1" localSheetId="75">'x-708'!$B$14</definedName>
    <definedName name="TABLE_SERIES_NUMBER_1" localSheetId="76">'x-709'!$B$14</definedName>
    <definedName name="TABLE_SERIES_NUMBER_1" localSheetId="77">'x-710'!$B$14</definedName>
    <definedName name="TABLE_SERIES_NUMBER_1" localSheetId="78">'x-711'!$B$14</definedName>
    <definedName name="TABLE_SERIES_NUMBER_1" localSheetId="79">'x-712'!$B$14</definedName>
    <definedName name="TABLE_SERIES_NUMBER_1" localSheetId="80">'x-713'!$B$14</definedName>
    <definedName name="TABLE_SERIES_NUMBER_1" localSheetId="81">'x-714'!$B$14</definedName>
    <definedName name="TABLE_SERIES_NUMBER_1" localSheetId="82">'x-715'!$B$14</definedName>
    <definedName name="TABLE_SERIES_NUMBER_1" localSheetId="83">'x-716'!$B$14</definedName>
    <definedName name="TABLE_SERIES_NUMBER_1" localSheetId="84">'x-717'!$B$14</definedName>
    <definedName name="TABLE_SERIES_NUMBER_1" localSheetId="85">'x-718'!$B$14</definedName>
    <definedName name="TABLE_SERIES_NUMBER_1" localSheetId="86">'x-719'!$B$14</definedName>
    <definedName name="TABLE_SERIES_NUMBER_1" localSheetId="87">'x-720'!$B$14</definedName>
    <definedName name="TABLE_SERIES_NUMBER_1" localSheetId="88">'x-721'!$B$14</definedName>
    <definedName name="TABLE_SERIES_NUMBER_1" localSheetId="89">'x-730'!$B$14</definedName>
    <definedName name="TABLE_SERIES_NUMBER_1" localSheetId="90">'x-731'!$B$14</definedName>
    <definedName name="TABLE_SERIES_NUMBER_1" localSheetId="91">'x-732'!$B$14</definedName>
    <definedName name="TABLE_SERIES_NUMBER_1" localSheetId="92">'x-733'!$B$14</definedName>
    <definedName name="TABLE_SERIES_NUMBER_1" localSheetId="93">'x-801'!$B$14</definedName>
    <definedName name="TABLE_SERIES_NUMBER_1" localSheetId="94">'x-template'!$B$14</definedName>
    <definedName name="update_from_factor_list">#REF!</definedName>
    <definedName name="wb_title">Cover!$B$2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9" l="1"/>
  <c r="A13" i="9"/>
  <c r="A14" i="9"/>
  <c r="A15" i="9"/>
  <c r="A16" i="9"/>
  <c r="A33" i="9" l="1"/>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32" i="9" l="1"/>
  <c r="A31" i="9"/>
  <c r="A30" i="9"/>
  <c r="A29" i="9"/>
  <c r="A28" i="9"/>
  <c r="A27" i="9"/>
  <c r="A26" i="9"/>
  <c r="A25" i="9"/>
  <c r="A24" i="9"/>
  <c r="A23" i="9"/>
  <c r="A22" i="9"/>
  <c r="A21" i="9"/>
  <c r="A20" i="9"/>
  <c r="A19" i="9"/>
  <c r="A17" i="9"/>
  <c r="A12" i="9"/>
  <c r="A11" i="9"/>
  <c r="A10" i="9"/>
  <c r="A9" i="9"/>
  <c r="A8" i="9"/>
  <c r="B23" i="104" l="1"/>
  <c r="A23" i="104"/>
  <c r="B3" i="104"/>
  <c r="B23" i="103"/>
  <c r="A23" i="103"/>
  <c r="B3" i="103"/>
  <c r="B23" i="102"/>
  <c r="A23" i="102"/>
  <c r="B3" i="102"/>
  <c r="B23" i="101"/>
  <c r="A23" i="101"/>
  <c r="B3" i="101"/>
  <c r="B23" i="100"/>
  <c r="A23" i="100"/>
  <c r="B3" i="100"/>
  <c r="B23" i="99"/>
  <c r="A23" i="99"/>
  <c r="B3" i="99"/>
  <c r="B23" i="98"/>
  <c r="A23" i="98"/>
  <c r="B3" i="98"/>
  <c r="B23" i="97"/>
  <c r="A23" i="97"/>
  <c r="B3" i="97"/>
  <c r="B23" i="96"/>
  <c r="A23" i="96"/>
  <c r="B3" i="96"/>
  <c r="B23" i="95"/>
  <c r="A23" i="95"/>
  <c r="B3" i="95"/>
  <c r="B23" i="94"/>
  <c r="A23" i="94"/>
  <c r="B3" i="94"/>
  <c r="B23" i="93"/>
  <c r="A23" i="93"/>
  <c r="B3" i="93"/>
  <c r="B23" i="92"/>
  <c r="A23" i="92"/>
  <c r="B3" i="92"/>
  <c r="B23" i="91"/>
  <c r="A23" i="91"/>
  <c r="B3" i="91"/>
  <c r="B23" i="90"/>
  <c r="A23" i="90"/>
  <c r="B3" i="90"/>
  <c r="B23" i="89"/>
  <c r="A23" i="89"/>
  <c r="B3" i="89"/>
  <c r="B23" i="88"/>
  <c r="A23" i="88"/>
  <c r="B3" i="88"/>
  <c r="B23" i="87"/>
  <c r="A23" i="87"/>
  <c r="B3" i="87"/>
  <c r="B23" i="86"/>
  <c r="A23" i="86"/>
  <c r="B3" i="86"/>
  <c r="B23" i="85"/>
  <c r="A23" i="85"/>
  <c r="B3" i="85"/>
  <c r="B23" i="84"/>
  <c r="A23" i="84"/>
  <c r="B3" i="84"/>
  <c r="B23" i="83"/>
  <c r="A23" i="83"/>
  <c r="B3" i="83"/>
  <c r="B23" i="82"/>
  <c r="A23" i="82"/>
  <c r="B3" i="82"/>
  <c r="B23" i="81"/>
  <c r="A23" i="81"/>
  <c r="B3" i="81"/>
  <c r="B23" i="80"/>
  <c r="A23" i="80"/>
  <c r="B3" i="80"/>
  <c r="B23" i="79"/>
  <c r="A23" i="79"/>
  <c r="B3" i="79"/>
  <c r="B23" i="78"/>
  <c r="A23" i="78"/>
  <c r="B3" i="78"/>
  <c r="B23" i="77"/>
  <c r="A23" i="77"/>
  <c r="B3" i="77"/>
  <c r="B23" i="76"/>
  <c r="A23" i="76"/>
  <c r="B3" i="76"/>
  <c r="B23" i="75"/>
  <c r="A23" i="75"/>
  <c r="B3" i="75"/>
  <c r="B23" i="74"/>
  <c r="A23" i="74"/>
  <c r="B3" i="74"/>
  <c r="B23" i="73"/>
  <c r="A23" i="73"/>
  <c r="B3" i="73"/>
  <c r="B23" i="72"/>
  <c r="A23" i="72"/>
  <c r="B3" i="72"/>
  <c r="B23" i="71"/>
  <c r="A23" i="71"/>
  <c r="B3" i="71"/>
  <c r="B23" i="70"/>
  <c r="A23" i="70"/>
  <c r="B3" i="70"/>
  <c r="B23" i="69"/>
  <c r="A23" i="69"/>
  <c r="B3" i="69"/>
  <c r="B23" i="68"/>
  <c r="A23" i="68"/>
  <c r="B3" i="68"/>
  <c r="B23" i="67"/>
  <c r="A23" i="67"/>
  <c r="B3" i="67"/>
  <c r="B23" i="66"/>
  <c r="A23" i="66"/>
  <c r="B3" i="66"/>
  <c r="B23" i="65"/>
  <c r="A23" i="65"/>
  <c r="B3" i="65"/>
  <c r="B23" i="64"/>
  <c r="A23" i="64"/>
  <c r="B3" i="64"/>
  <c r="B23" i="63"/>
  <c r="A23" i="63"/>
  <c r="B3" i="63"/>
  <c r="B23" i="62"/>
  <c r="A23" i="62"/>
  <c r="B3" i="62"/>
  <c r="B23" i="61"/>
  <c r="A23" i="61"/>
  <c r="B3" i="61"/>
  <c r="B23" i="60"/>
  <c r="A23" i="60"/>
  <c r="B3" i="60"/>
  <c r="B23" i="59"/>
  <c r="A23" i="59"/>
  <c r="B3" i="59"/>
  <c r="B23" i="58"/>
  <c r="A23" i="58"/>
  <c r="B3" i="58"/>
  <c r="B23" i="57"/>
  <c r="A23" i="57"/>
  <c r="B3" i="57"/>
  <c r="B23" i="56"/>
  <c r="A23" i="56"/>
  <c r="B3" i="56"/>
  <c r="B23" i="55"/>
  <c r="A23" i="55"/>
  <c r="B3" i="55"/>
  <c r="B23" i="54"/>
  <c r="A23" i="54"/>
  <c r="B3" i="54"/>
  <c r="B23" i="53"/>
  <c r="A23" i="53"/>
  <c r="B3" i="53"/>
  <c r="B23" i="52"/>
  <c r="A23" i="52"/>
  <c r="B3" i="52"/>
  <c r="B23" i="51"/>
  <c r="A23" i="51"/>
  <c r="B3" i="51"/>
  <c r="B23" i="50"/>
  <c r="A23" i="50"/>
  <c r="B3" i="50"/>
  <c r="B23" i="49"/>
  <c r="A23" i="49"/>
  <c r="B3" i="49"/>
  <c r="B23" i="48"/>
  <c r="A23" i="48"/>
  <c r="B3" i="48"/>
  <c r="B23" i="47"/>
  <c r="A23" i="47"/>
  <c r="B3" i="47"/>
  <c r="B23" i="46"/>
  <c r="A23" i="46"/>
  <c r="B3" i="46"/>
  <c r="B23" i="45"/>
  <c r="A23" i="45"/>
  <c r="B3" i="45"/>
  <c r="B23" i="44"/>
  <c r="A23" i="44"/>
  <c r="B3" i="44"/>
  <c r="B23" i="43"/>
  <c r="A23" i="43"/>
  <c r="B3" i="43"/>
  <c r="B23" i="42"/>
  <c r="A23" i="42"/>
  <c r="B3" i="42"/>
  <c r="B23" i="41"/>
  <c r="A23" i="41"/>
  <c r="B3" i="41"/>
  <c r="B23" i="40"/>
  <c r="A23" i="40"/>
  <c r="B3" i="40"/>
  <c r="B23" i="39"/>
  <c r="A23" i="39"/>
  <c r="B3" i="39"/>
  <c r="B23" i="38"/>
  <c r="A23" i="38"/>
  <c r="B3" i="38"/>
  <c r="B23" i="37"/>
  <c r="A23" i="37"/>
  <c r="B3" i="37"/>
  <c r="B23" i="36"/>
  <c r="A23" i="36"/>
  <c r="B3" i="36"/>
  <c r="B23" i="35"/>
  <c r="A23" i="35"/>
  <c r="B3" i="35"/>
  <c r="B23" i="34"/>
  <c r="A23" i="34"/>
  <c r="B3" i="34"/>
  <c r="B23" i="33"/>
  <c r="A23" i="33"/>
  <c r="B3" i="33"/>
  <c r="B23" i="32"/>
  <c r="A23" i="32"/>
  <c r="B3" i="32"/>
  <c r="B23" i="31"/>
  <c r="A23" i="31"/>
  <c r="B3" i="31"/>
  <c r="B23" i="30"/>
  <c r="A23" i="30"/>
  <c r="B3" i="30"/>
  <c r="B23" i="29"/>
  <c r="A23" i="29"/>
  <c r="B3" i="29"/>
  <c r="B23" i="28"/>
  <c r="A23" i="28"/>
  <c r="B3" i="28"/>
  <c r="B23" i="27"/>
  <c r="A23" i="27"/>
  <c r="B3" i="27"/>
  <c r="B23" i="26"/>
  <c r="A23" i="26"/>
  <c r="B3" i="26"/>
  <c r="B23" i="25"/>
  <c r="A23" i="25"/>
  <c r="B3" i="25"/>
  <c r="B23" i="24"/>
  <c r="A23" i="24"/>
  <c r="B3" i="24"/>
  <c r="B23" i="23"/>
  <c r="A23" i="23"/>
  <c r="B3" i="23"/>
  <c r="B23" i="22"/>
  <c r="A23" i="22"/>
  <c r="B3" i="22"/>
  <c r="B23" i="21"/>
  <c r="A23" i="21"/>
  <c r="B3" i="21"/>
  <c r="B23" i="20"/>
  <c r="A23" i="20"/>
  <c r="B3" i="20"/>
  <c r="B23" i="19"/>
  <c r="A23" i="19"/>
  <c r="B3" i="19"/>
  <c r="B23" i="18"/>
  <c r="A23" i="18"/>
  <c r="B3" i="18"/>
  <c r="B23" i="17"/>
  <c r="A23" i="17"/>
  <c r="B3" i="17"/>
  <c r="B23" i="16"/>
  <c r="A23" i="16"/>
  <c r="B3" i="16"/>
  <c r="B3" i="14" l="1"/>
  <c r="A23" i="14"/>
  <c r="B23" i="14"/>
  <c r="A8" i="10"/>
  <c r="A6" i="7"/>
  <c r="B9" i="7"/>
  <c r="B8" i="7"/>
  <c r="B6" i="13"/>
  <c r="B2" i="13"/>
  <c r="B2" i="99" l="1"/>
  <c r="B2" i="88"/>
  <c r="B2" i="77"/>
  <c r="B2" i="66"/>
  <c r="B2" i="55"/>
  <c r="B2" i="33"/>
  <c r="B2" i="22"/>
  <c r="B2" i="104"/>
  <c r="B2" i="93"/>
  <c r="B2" i="82"/>
  <c r="B2" i="60"/>
  <c r="B2" i="76"/>
  <c r="B2" i="54"/>
  <c r="B2" i="21"/>
  <c r="B2" i="103"/>
  <c r="B2" i="92"/>
  <c r="B2" i="81"/>
  <c r="B2" i="70"/>
  <c r="B2" i="26"/>
  <c r="B2" i="75"/>
  <c r="B2" i="64"/>
  <c r="B2" i="31"/>
  <c r="B2" i="20"/>
  <c r="B2" i="80"/>
  <c r="B2" i="69"/>
  <c r="B2" i="36"/>
  <c r="B2" i="25"/>
  <c r="B2" i="85"/>
  <c r="B2" i="74"/>
  <c r="B2" i="30"/>
  <c r="B2" i="101"/>
  <c r="B2" i="90"/>
  <c r="B2" i="79"/>
  <c r="B2" i="46"/>
  <c r="B2" i="35"/>
  <c r="B2" i="84"/>
  <c r="B2" i="73"/>
  <c r="B2" i="62"/>
  <c r="B2" i="51"/>
  <c r="B2" i="40"/>
  <c r="B2" i="29"/>
  <c r="B2" i="18"/>
  <c r="B2" i="100"/>
  <c r="B2" i="89"/>
  <c r="B2" i="78"/>
  <c r="B2" i="67"/>
  <c r="B2" i="56"/>
  <c r="B2" i="45"/>
  <c r="B2" i="34"/>
  <c r="B2" i="23"/>
  <c r="B2" i="94"/>
  <c r="B2" i="83"/>
  <c r="B2" i="72"/>
  <c r="B2" i="61"/>
  <c r="B2" i="50"/>
  <c r="B2" i="39"/>
  <c r="B2" i="28"/>
  <c r="B2" i="17"/>
  <c r="B2" i="44"/>
  <c r="B2" i="71"/>
  <c r="B2" i="49"/>
  <c r="B2" i="38"/>
  <c r="B2" i="27"/>
  <c r="B2" i="16"/>
  <c r="B2" i="98"/>
  <c r="B2" i="87"/>
  <c r="B2" i="65"/>
  <c r="B2" i="43"/>
  <c r="B2" i="32"/>
  <c r="B2" i="59"/>
  <c r="B2" i="48"/>
  <c r="B2" i="37"/>
  <c r="B2" i="97"/>
  <c r="B2" i="86"/>
  <c r="B2" i="53"/>
  <c r="B2" i="42"/>
  <c r="B2" i="102"/>
  <c r="B2" i="91"/>
  <c r="B2" i="58"/>
  <c r="B2" i="47"/>
  <c r="B2" i="96"/>
  <c r="B2" i="63"/>
  <c r="B2" i="52"/>
  <c r="B2" i="41"/>
  <c r="B2" i="19"/>
  <c r="B2" i="68"/>
  <c r="B2" i="57"/>
  <c r="B2" i="24"/>
  <c r="B2" i="95"/>
  <c r="B2" i="14"/>
  <c r="B2" i="5"/>
  <c r="B2" i="9" l="1"/>
  <c r="B2" i="10"/>
  <c r="B2" i="7"/>
</calcChain>
</file>

<file path=xl/sharedStrings.xml><?xml version="1.0" encoding="utf-8"?>
<sst xmlns="http://schemas.openxmlformats.org/spreadsheetml/2006/main" count="3994" uniqueCount="470">
  <si>
    <t>Government Actuary's Department</t>
  </si>
  <si>
    <t>Workbook:</t>
  </si>
  <si>
    <t>Worksheet:</t>
  </si>
  <si>
    <t>Cover</t>
  </si>
  <si>
    <t>Specification</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</si>
  <si>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</si>
  <si>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</si>
  <si>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</si>
  <si>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</si>
  <si>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</si>
  <si>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</si>
  <si>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Assumptions</t>
  </si>
  <si>
    <t>This sheet lists the assumptions that were used to derive the factor tables.</t>
  </si>
  <si>
    <t>Factor List</t>
  </si>
  <si>
    <t xml:space="preserve">This sheet lists the full suite of factors that are in force together with the following information: </t>
  </si>
  <si>
    <t>x-101 and onwards</t>
  </si>
  <si>
    <t>The 100 series factors contain the club transfer factors. Each different type of club transfer factor is set out on a separate sheet starting with sheet x-101, where x relates to the scheme section (if applicable).</t>
  </si>
  <si>
    <t>x-201 and onwards</t>
  </si>
  <si>
    <t>The 200 series factors contain the non club transfer factors. Each different type of non club transfer factor is set out on a separate sheet starting with sheet x-201, where x relates to the scheme section (if applicable).</t>
  </si>
  <si>
    <t>x-301 and onwards</t>
  </si>
  <si>
    <t>The 300 series factors contain the pension sharing on divorce factors. Each different type of pension sharing on divorce factor is set out on a separate sheet starting with sheet x-301, where x relates to the scheme section (if applicable).</t>
  </si>
  <si>
    <t>x-401 and onwards</t>
  </si>
  <si>
    <t>The 400 series factors contain the early of late retirement factors. Each different type of early or late retirement factor is set out on a separate sheet starting with sheet x-401, where x relates to the scheme section (if applicable).</t>
  </si>
  <si>
    <t>x-501 and onwards</t>
  </si>
  <si>
    <t>The 500 series factors contain the commutation factors. Each different type of commutation factor is set out on a separate sheet starting with sheet x-501, where x relates to the scheme section (if applicable).</t>
  </si>
  <si>
    <t>x-601 and onwards</t>
  </si>
  <si>
    <t>The 600 series factors contain the scheme pays factors. Each different type of scheme pays factor is set out on a separate sheet starting with sheet x-601, where x relates to the scheme section (if applicable).</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</si>
  <si>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</si>
  <si>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</si>
  <si>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x-801 and onwards</t>
  </si>
  <si>
    <t>The 800 series factors contain the other scheme specific factors. Each different type of other scheme specific factor is set out on a separate sheet starting with sheet x-801, where x relates to the scheme section (if applicable).</t>
  </si>
  <si>
    <t>JPS</t>
  </si>
  <si>
    <t xml:space="preserve">This spreadsheet should not be made available online without the express permission of GAD. </t>
  </si>
  <si>
    <t xml:space="preserve">This spreadsheet is password protected. </t>
  </si>
  <si>
    <t>Version control</t>
  </si>
  <si>
    <t>Version control on this sheet commences with the 2017/18 factor review (version 2018-1)</t>
  </si>
  <si>
    <t>Version 2019 - 3 (May 2019)</t>
  </si>
  <si>
    <t>Provides the following new factor tables:</t>
  </si>
  <si>
    <t xml:space="preserve">x-603 </t>
  </si>
  <si>
    <t>Provides the following revised factors:</t>
  </si>
  <si>
    <t>x-405</t>
  </si>
  <si>
    <t>Confirms that the following factor table is no longer required by MoJ:</t>
  </si>
  <si>
    <t>None</t>
  </si>
  <si>
    <t>Factors still to follow:</t>
  </si>
  <si>
    <t>Methodology changes:</t>
  </si>
  <si>
    <t>Date modified:</t>
  </si>
  <si>
    <t>Version 2023-01</t>
  </si>
  <si>
    <t>x-212 to x-216 and x-307 to x-309 (2022 Scheme)</t>
  </si>
  <si>
    <t>Provides the following updated factor tables:</t>
  </si>
  <si>
    <t>x-201 to x-205, x-210, and x-301 to x-306</t>
  </si>
  <si>
    <t>Date Modified:</t>
  </si>
  <si>
    <t>Version 2023-02</t>
  </si>
  <si>
    <t>x-206 to x-209, x-211
x-401 to x-429
x-801</t>
  </si>
  <si>
    <t>Withdrawn factor sets:</t>
  </si>
  <si>
    <t>Version 2023-03</t>
  </si>
  <si>
    <t>x-501 to x-506
x-601 to x-603</t>
  </si>
  <si>
    <t>Version 2023-04</t>
  </si>
  <si>
    <t>x-705 to x-708, x-713 to x-717, x-718 to x-721, x-730 to x-733</t>
  </si>
  <si>
    <t>Withdrawn factor tables:</t>
  </si>
  <si>
    <t>x-701 to x-704, x-709 to x-712 (AP lump sum contribution tables)
x-722 to x-729 (EPA factors)</t>
  </si>
  <si>
    <t>Version 2023-05</t>
  </si>
  <si>
    <t>x-701 to x-704 , x-709 to x-712</t>
  </si>
  <si>
    <t>Version 2023-06</t>
  </si>
  <si>
    <t>x-801 (table extended to age 75)</t>
  </si>
  <si>
    <t>Version 2025-01</t>
  </si>
  <si>
    <t>Other changes:</t>
  </si>
  <si>
    <t>The key assumptions underlying the factors have been added on a separate tab called "Assumptions".</t>
  </si>
  <si>
    <t>Version 2025-02</t>
  </si>
  <si>
    <t>x-602</t>
  </si>
  <si>
    <t>Removed LTA tables and set to withdranwn</t>
  </si>
  <si>
    <t>Assumptions underlying factors</t>
  </si>
  <si>
    <t>2026 factor review set</t>
  </si>
  <si>
    <t>2023 factor review set</t>
  </si>
  <si>
    <t>Discount rate net of CPI</t>
  </si>
  <si>
    <t>2% pa</t>
  </si>
  <si>
    <t>1.7% pa</t>
  </si>
  <si>
    <t>Discount rate net of post88 GMP</t>
  </si>
  <si>
    <t>2.452% pa</t>
  </si>
  <si>
    <t>2.302% pa</t>
  </si>
  <si>
    <t>Nominal discount rate</t>
  </si>
  <si>
    <t>4.040% pa</t>
  </si>
  <si>
    <t>3.734% pa</t>
  </si>
  <si>
    <t>CPI</t>
  </si>
  <si>
    <t>Post 88 GMP increases</t>
  </si>
  <si>
    <t>1.55% pa</t>
  </si>
  <si>
    <t>1.4% pa</t>
  </si>
  <si>
    <t>RPI</t>
  </si>
  <si>
    <t>2.145% pa</t>
  </si>
  <si>
    <t>Not applicable</t>
  </si>
  <si>
    <t>RPI capped at 5% pa</t>
  </si>
  <si>
    <t>n/a</t>
  </si>
  <si>
    <t>Long-term earnings growth</t>
  </si>
  <si>
    <t>3.8% pa</t>
  </si>
  <si>
    <t>Allowance for short term salary increases</t>
  </si>
  <si>
    <t>Nil</t>
  </si>
  <si>
    <t>CARE scheme in-service revaluation</t>
  </si>
  <si>
    <t>Male pensioners</t>
  </si>
  <si>
    <t>97% of S3NMA_L</t>
  </si>
  <si>
    <t>Female pensioners</t>
  </si>
  <si>
    <t>Male pensioners (ill-health)</t>
  </si>
  <si>
    <t>Female pensioners (ill-health)</t>
  </si>
  <si>
    <t>Male dependants</t>
  </si>
  <si>
    <t>Female dependants</t>
  </si>
  <si>
    <t>Future mortality improvements</t>
  </si>
  <si>
    <t>Based on ONS 2022 principal UK population projections</t>
  </si>
  <si>
    <t>Based on ONS 2020 principal UK population projections</t>
  </si>
  <si>
    <t>Year of use</t>
  </si>
  <si>
    <t>Proportion of male and female members for unisex factors</t>
  </si>
  <si>
    <t>Members: 70% male, 30% female
Dependants: 30% male, 70% female</t>
  </si>
  <si>
    <t>Expense loading</t>
  </si>
  <si>
    <t>Allowance for short-term dependants’ pensions</t>
  </si>
  <si>
    <t>Normal pension age in the 2015 scheme</t>
  </si>
  <si>
    <t>In line with HMT valuation directions</t>
  </si>
  <si>
    <t>Proportion partnered at retirement</t>
  </si>
  <si>
    <t>Generally in line with 2020 valuation assumptions: 90% (males) and 80% (females) assumed married/partnered at retirement.
100% for options where the member can purchase additional dependant benefits</t>
  </si>
  <si>
    <t>Age difference between member and partner</t>
  </si>
  <si>
    <t>Male: 3 years older than partner
Female: 2 years younger than partner</t>
  </si>
  <si>
    <t>Rates of ill-health retirement</t>
  </si>
  <si>
    <t>Mortality before retirement</t>
  </si>
  <si>
    <t>in line with 2020 valuation assumptions</t>
  </si>
  <si>
    <t>Rates of leaving service</t>
  </si>
  <si>
    <t>Retirement ages</t>
  </si>
  <si>
    <t>All retirements take place at normal pension age</t>
  </si>
  <si>
    <t>Salary scale for transfers-in</t>
  </si>
  <si>
    <t>Allowance for commutation</t>
  </si>
  <si>
    <t>Factor list</t>
  </si>
  <si>
    <t>Link to Tables</t>
  </si>
  <si>
    <t>Scheme</t>
  </si>
  <si>
    <t>Section</t>
  </si>
  <si>
    <t>Factor Type</t>
  </si>
  <si>
    <t>Gender</t>
  </si>
  <si>
    <t>Factor Age/Period Definition</t>
  </si>
  <si>
    <t>Section Number (x)</t>
  </si>
  <si>
    <t>Series Number</t>
  </si>
  <si>
    <t>Table Reference
(Section-Series Number)</t>
  </si>
  <si>
    <t>Table Reference in Guidance</t>
  </si>
  <si>
    <t>Related Factor Guidance</t>
  </si>
  <si>
    <t>Date Factors Issued to Client</t>
  </si>
  <si>
    <t>Date Factors Implemented (if known)</t>
  </si>
  <si>
    <t>Factor Status</t>
  </si>
  <si>
    <t>Assumption set</t>
  </si>
  <si>
    <t>JUPRA</t>
  </si>
  <si>
    <t>CETV</t>
  </si>
  <si>
    <t>Judicial Pension Scheme: factors for calculating CETVs and cash equivalents on divorce for active and deferred members</t>
  </si>
  <si>
    <t>Unisex</t>
  </si>
  <si>
    <t>Age last birthday</t>
  </si>
  <si>
    <t>1-201</t>
  </si>
  <si>
    <t>Table 1A</t>
  </si>
  <si>
    <t>Issued</t>
  </si>
  <si>
    <t>NJPS</t>
  </si>
  <si>
    <t>New Judicial Pension Scheme: Factors for calculating CETVs for active or deferred members with NRA 65</t>
  </si>
  <si>
    <t>0-202</t>
  </si>
  <si>
    <t>Table 1B</t>
  </si>
  <si>
    <t>New Judicial Pension Scheme: Factors for calculating CETVs for active or deferred members with NRA 66</t>
  </si>
  <si>
    <t>0-203</t>
  </si>
  <si>
    <t>Table 2B</t>
  </si>
  <si>
    <t>New Judicial Pension Scheme: Factors for calculating CETVs for active or deferred members with NRA 67</t>
  </si>
  <si>
    <t>0-204</t>
  </si>
  <si>
    <t>Table 3B</t>
  </si>
  <si>
    <t>New Judicial Pension Scheme: Factors for calculating CETVs for active or deferred members with NRA 68</t>
  </si>
  <si>
    <t>0-205</t>
  </si>
  <si>
    <t>Table 4B</t>
  </si>
  <si>
    <t>TV In (non-club)</t>
  </si>
  <si>
    <t>Transfers in factors for NPA of 65</t>
  </si>
  <si>
    <t>Age</t>
  </si>
  <si>
    <t>0-206</t>
  </si>
  <si>
    <t>Table 1: TVIN65</t>
  </si>
  <si>
    <t>Transfers in factors for NPA of 66</t>
  </si>
  <si>
    <t>0-207</t>
  </si>
  <si>
    <t>Table 2: TVIN66</t>
  </si>
  <si>
    <t>Transfers in factors for NPA of 67</t>
  </si>
  <si>
    <t>0-208</t>
  </si>
  <si>
    <t>Table 3: TVIN67</t>
  </si>
  <si>
    <t>Transfers in factors for NPA of 68</t>
  </si>
  <si>
    <t>0-209</t>
  </si>
  <si>
    <t>Table 4: TVIN68</t>
  </si>
  <si>
    <t>New Judicial Pension Scheme: Pension Revaluation factors</t>
  </si>
  <si>
    <t>Number of 1 Aprils before NRA</t>
  </si>
  <si>
    <t>0-210</t>
  </si>
  <si>
    <t>Table 5: Pension Revaluation factors</t>
  </si>
  <si>
    <t>Revaluation factors</t>
  </si>
  <si>
    <t>Number of 1 Aprils</t>
  </si>
  <si>
    <t>0-211</t>
  </si>
  <si>
    <t>Table 5: TVINREVAL</t>
  </si>
  <si>
    <t>JPS 2022</t>
  </si>
  <si>
    <t>Factors for calculating CETVs for active or deferred members with NRA 65</t>
  </si>
  <si>
    <t>2-212</t>
  </si>
  <si>
    <t>Table 1C</t>
  </si>
  <si>
    <t>Issued - to be incoporated in regulations</t>
  </si>
  <si>
    <t>Factors for calculating CETVs for active or deferred members with NRA 66</t>
  </si>
  <si>
    <t>2-213</t>
  </si>
  <si>
    <t>Table 2C</t>
  </si>
  <si>
    <t>Factors for calculating CETVs for active or deferred members with NRA 67</t>
  </si>
  <si>
    <t>2-214</t>
  </si>
  <si>
    <t>Table 3C</t>
  </si>
  <si>
    <t>Factors for calculating CETVs for active or deferred members with NRA 68</t>
  </si>
  <si>
    <t>2-215</t>
  </si>
  <si>
    <t>Table 4C</t>
  </si>
  <si>
    <t>JPS 2022 - Pension Revaluation factors</t>
  </si>
  <si>
    <t>2-216</t>
  </si>
  <si>
    <t>Table 5C: Pension Revaluation factors</t>
  </si>
  <si>
    <t>PenCE</t>
  </si>
  <si>
    <t>Judicial Pension Scheme: factors for calculating cash equivalents on divorce for normal and ill health pensioner members</t>
  </si>
  <si>
    <t>1-301</t>
  </si>
  <si>
    <t>Table 2A</t>
  </si>
  <si>
    <t>New Judicial Pension Scheme: Factors for calculating pensioner CETVs for divorce</t>
  </si>
  <si>
    <t>0-302</t>
  </si>
  <si>
    <t>Table 6B</t>
  </si>
  <si>
    <t>Pension Credit</t>
  </si>
  <si>
    <t>Judicial Pension Scheme: factors for calculating pension credits where the pension debit member has not received a lump sum</t>
  </si>
  <si>
    <t>1-303</t>
  </si>
  <si>
    <t>Table 3A</t>
  </si>
  <si>
    <t>Judicial Pension Scheme: factors for calculating pension credits where the pension debit member has received a lump sum</t>
  </si>
  <si>
    <t>1-304</t>
  </si>
  <si>
    <t>Table 4A</t>
  </si>
  <si>
    <t>New Judicial Pension Scheme: factors for calculating pension credits for pension credit members below normal pension age</t>
  </si>
  <si>
    <t>0-305</t>
  </si>
  <si>
    <t>Table 7B</t>
  </si>
  <si>
    <t>New Judicial Pension Scheme: factors for calculating pension credits for pension credit members above normal pension age</t>
  </si>
  <si>
    <t>0-306</t>
  </si>
  <si>
    <t>Table 8B</t>
  </si>
  <si>
    <t>Factors for calculating pensioner CETVs for divorce</t>
  </si>
  <si>
    <t>2-307</t>
  </si>
  <si>
    <t>Table 6C</t>
  </si>
  <si>
    <t xml:space="preserve">Factors for calculating pension credits for active or deferred pension credit members </t>
  </si>
  <si>
    <t>2-308</t>
  </si>
  <si>
    <t>Table 7C</t>
  </si>
  <si>
    <t xml:space="preserve">Factors for calculating pension credits for pensioner pension credit members </t>
  </si>
  <si>
    <t>2-309</t>
  </si>
  <si>
    <t>Table 8C</t>
  </si>
  <si>
    <t>ERF</t>
  </si>
  <si>
    <t>Early payment reduction factors in respect of benefits linked to NPA/EPA of 65</t>
  </si>
  <si>
    <t>Age at early retirement (complete years and months, ignoring part months)</t>
  </si>
  <si>
    <t>0-401</t>
  </si>
  <si>
    <t>Table A1</t>
  </si>
  <si>
    <t>Early payment reduction factors in respect of benefits linked to NPA/EPA of 66</t>
  </si>
  <si>
    <t>0-402</t>
  </si>
  <si>
    <t>Table A2</t>
  </si>
  <si>
    <t>Early payment reduction factors in respect of benefits linked to NPA/EPA of 67</t>
  </si>
  <si>
    <t>0-403</t>
  </si>
  <si>
    <t>Table A3</t>
  </si>
  <si>
    <t>Early payment reduction factors in respect of benefits linked to NPA/EPA of 68</t>
  </si>
  <si>
    <t>0-404</t>
  </si>
  <si>
    <t>Table A4</t>
  </si>
  <si>
    <t>Proposed early retirement factors</t>
  </si>
  <si>
    <t>Age exact</t>
  </si>
  <si>
    <t>1-405</t>
  </si>
  <si>
    <t>Appendix A</t>
  </si>
  <si>
    <t>LRF</t>
  </si>
  <si>
    <t>NJPS 2015 - age addition factors for NPA 65</t>
  </si>
  <si>
    <t>Time after NPA (Years/Months)</t>
  </si>
  <si>
    <t>0-406</t>
  </si>
  <si>
    <t>Table AA65</t>
  </si>
  <si>
    <t>NJPS 2015 - age addition factors for NPA 66</t>
  </si>
  <si>
    <t>0-407</t>
  </si>
  <si>
    <t>Table AA66</t>
  </si>
  <si>
    <t>NJPS 2015 - age addition factors for NPA 67</t>
  </si>
  <si>
    <t>0-408</t>
  </si>
  <si>
    <t>Table AA67</t>
  </si>
  <si>
    <t>NJPS 2015 - age addition factors for NPA 68</t>
  </si>
  <si>
    <t>0-409</t>
  </si>
  <si>
    <t>Table AA68</t>
  </si>
  <si>
    <t>Early payment reduction factors in respect of benefits linked to NPA 65</t>
  </si>
  <si>
    <t>2-410</t>
  </si>
  <si>
    <t>A5</t>
  </si>
  <si>
    <t>Early payment reduction factors in respect of benefits linked to NPA 66</t>
  </si>
  <si>
    <t>2-411</t>
  </si>
  <si>
    <t>A6</t>
  </si>
  <si>
    <t>Early payment reduction factors in respect of benefits linked to NPA 67</t>
  </si>
  <si>
    <t>2-412</t>
  </si>
  <si>
    <t>A7</t>
  </si>
  <si>
    <t>Early payment reduction factors in respect of benefits linked to NPA 68</t>
  </si>
  <si>
    <t>2-413</t>
  </si>
  <si>
    <t>A8</t>
  </si>
  <si>
    <t>JPS22</t>
  </si>
  <si>
    <t>Age addition factors for NPA 65</t>
  </si>
  <si>
    <t>2-414</t>
  </si>
  <si>
    <t>Age addition factors for NPA 66</t>
  </si>
  <si>
    <t>2-415</t>
  </si>
  <si>
    <t>Age addition factors for NPA 67</t>
  </si>
  <si>
    <t>2-416</t>
  </si>
  <si>
    <t xml:space="preserve">Issued </t>
  </si>
  <si>
    <t>Age addition factors for NPA 68</t>
  </si>
  <si>
    <t>2-417</t>
  </si>
  <si>
    <t>Late payment supplement factors for NPA65</t>
  </si>
  <si>
    <t>2-418</t>
  </si>
  <si>
    <t>Table LP65A</t>
  </si>
  <si>
    <t>Late payment supplement factors for NPA66</t>
  </si>
  <si>
    <t>2-419</t>
  </si>
  <si>
    <t>Table LP66A</t>
  </si>
  <si>
    <t>Late payment supplement factors for NPA67</t>
  </si>
  <si>
    <t>2-420</t>
  </si>
  <si>
    <t>Table LP67A</t>
  </si>
  <si>
    <t>Late payment supplement factors for NPA68</t>
  </si>
  <si>
    <t>2-421</t>
  </si>
  <si>
    <t>Table LP68A</t>
  </si>
  <si>
    <t>Early payment reduction factors in respect of benefits linked to NPA 65 for pension credit members who do not have the option of commutation at retirement</t>
  </si>
  <si>
    <t>2-422</t>
  </si>
  <si>
    <t>Table A9</t>
  </si>
  <si>
    <t>Early payment reduction factors in respect of benefits linked to NPA 66 for pension credit members who do not have the option of commutation at retirement</t>
  </si>
  <si>
    <t>2-423</t>
  </si>
  <si>
    <t>Table A10</t>
  </si>
  <si>
    <t>Early payment reduction factors in respect of benefits linked to NPA 67 for pension credit members who do not have the option of commutation at retirement</t>
  </si>
  <si>
    <t>2-424</t>
  </si>
  <si>
    <t>Table A11</t>
  </si>
  <si>
    <t>Early payment reduction factors in respect of benefits linked to NPA 68 for pension credit members who do not have the option of commutation at retirement</t>
  </si>
  <si>
    <t>2-425</t>
  </si>
  <si>
    <t>Table A12</t>
  </si>
  <si>
    <t>Late payment supplement factors for NPA65 for pension credit members where commutation is not an option</t>
  </si>
  <si>
    <t>2-426</t>
  </si>
  <si>
    <t>Table LP65B</t>
  </si>
  <si>
    <t>Late payment supplement factors for NPA66 for pension credit members where commutation is not an option</t>
  </si>
  <si>
    <t>2-427</t>
  </si>
  <si>
    <t>Table LP66B</t>
  </si>
  <si>
    <t>Late payment supplement factors for NPA67 for pension credit members where commutation is not an option</t>
  </si>
  <si>
    <t>2-428</t>
  </si>
  <si>
    <t>Table LP67B</t>
  </si>
  <si>
    <t>Late payment supplement factors for NPA68 for pension credit members where commutation is not an option</t>
  </si>
  <si>
    <t>2-429</t>
  </si>
  <si>
    <t>Table LP68B</t>
  </si>
  <si>
    <t>Triv Comm</t>
  </si>
  <si>
    <t>Trivial commutation factors for member's pension</t>
  </si>
  <si>
    <t>Age last birthday at effective capitalisation date</t>
  </si>
  <si>
    <t>0-501</t>
  </si>
  <si>
    <t>Table A</t>
  </si>
  <si>
    <t>Trivial commutation factors for surviving adult dependant's pension</t>
  </si>
  <si>
    <t>0-502</t>
  </si>
  <si>
    <t>Table B</t>
  </si>
  <si>
    <t>Trivial commutation factors for children's pension</t>
  </si>
  <si>
    <t>0-503</t>
  </si>
  <si>
    <t>Table C</t>
  </si>
  <si>
    <t>2-504</t>
  </si>
  <si>
    <t>Table D</t>
  </si>
  <si>
    <t>2-505</t>
  </si>
  <si>
    <t>Table E</t>
  </si>
  <si>
    <t>2-506</t>
  </si>
  <si>
    <t>Table F</t>
  </si>
  <si>
    <t>Scheme pays AA</t>
  </si>
  <si>
    <t>Scheme pays factors based on normal pension age (NPA)</t>
  </si>
  <si>
    <t>Age last birthday at relevant date</t>
  </si>
  <si>
    <t>0-601</t>
  </si>
  <si>
    <t>Scheme pays LTA</t>
  </si>
  <si>
    <t>Factors for calculating LTA debit</t>
  </si>
  <si>
    <t>0-602</t>
  </si>
  <si>
    <t>Withdrawn</t>
  </si>
  <si>
    <t>Scheme Pays AA</t>
  </si>
  <si>
    <t>Pension Revaluation Factors</t>
  </si>
  <si>
    <t>Number of 6 Aprils before NRA</t>
  </si>
  <si>
    <t>0-603</t>
  </si>
  <si>
    <t>Table B1: REVAL</t>
  </si>
  <si>
    <t>Added pension</t>
  </si>
  <si>
    <t>Added pension by lump sum factors for males with normal pension age of 65 (cost for buying £1 pa added pension)</t>
  </si>
  <si>
    <t>Male</t>
  </si>
  <si>
    <t>Age when notice of election given</t>
  </si>
  <si>
    <t>0-701</t>
  </si>
  <si>
    <t>Table 1: SM65</t>
  </si>
  <si>
    <t>Added pension by lump sum factors for males with normal pension age of 66 (cost for buying £1 pa added pension)</t>
  </si>
  <si>
    <t>0-702</t>
  </si>
  <si>
    <t>Table 2: SM66</t>
  </si>
  <si>
    <t>Added pension by lump sum factors for males with normal pension age of 67 (cost for buying £1 pa added pension)</t>
  </si>
  <si>
    <t>0-703</t>
  </si>
  <si>
    <t>Table 3: SM67</t>
  </si>
  <si>
    <t>Added pension by lump sum factors for males with normal pension age of 68 (cost for buying £1 pa added pension)</t>
  </si>
  <si>
    <t>0-704</t>
  </si>
  <si>
    <t>Table 4: SM68</t>
  </si>
  <si>
    <t>Added pension by periodical contribution for males with normal pension age of 65 (cost for buying £1 pa added pension)</t>
  </si>
  <si>
    <t>0-705</t>
  </si>
  <si>
    <t>Table 5: RM65</t>
  </si>
  <si>
    <t>Added pension by periodical contribution for males with normal pension age of 66 (cost for buying £1 pa added pension)</t>
  </si>
  <si>
    <t>0-706</t>
  </si>
  <si>
    <t>Table 6: RM66</t>
  </si>
  <si>
    <t>Added pension by periodical contribution factors for males with normal pension age of 67 (cost for buying £1 pa added pension)</t>
  </si>
  <si>
    <t>0-707</t>
  </si>
  <si>
    <t>Table 7: RM67</t>
  </si>
  <si>
    <t>Added pension by periodical contribution for males with normal pension age of 68 (cost for buying £1 pa added pension)</t>
  </si>
  <si>
    <t>0-708</t>
  </si>
  <si>
    <t>Table 8: RM68</t>
  </si>
  <si>
    <t>Added pension by lump sum factors for females with normal pension age of 65 (cost for buying £1 pa added pension)</t>
  </si>
  <si>
    <t>Female</t>
  </si>
  <si>
    <t>0-709</t>
  </si>
  <si>
    <t>Table 9: SF65</t>
  </si>
  <si>
    <t>Added pension by lump sum factors for females with normal pension age of 66 (cost for buying £1 pa added pension)</t>
  </si>
  <si>
    <t>0-710</t>
  </si>
  <si>
    <t>Table 10: SF66</t>
  </si>
  <si>
    <t>Added pension by lump sum factors for females with normal pension age of 67 (cost for buying £1 pa added pension)</t>
  </si>
  <si>
    <t>0-711</t>
  </si>
  <si>
    <t>Table 11: SF67</t>
  </si>
  <si>
    <t>Added pension by lump sum factors for females with normal pension age of 68 (cost for buying £1 pa added pension )</t>
  </si>
  <si>
    <t>0-712</t>
  </si>
  <si>
    <t>Table 12: SF68</t>
  </si>
  <si>
    <t>Added pension by periodical contribution factors for females with normal pension age of 65 (cost for buying £1 pa added pension)</t>
  </si>
  <si>
    <t>0-713</t>
  </si>
  <si>
    <t>Table 13: RF65</t>
  </si>
  <si>
    <t>Added pension by periodical contribution factors for females with normal pension age of 66 (cost of buying £1 pa added pension)</t>
  </si>
  <si>
    <t>0-714</t>
  </si>
  <si>
    <t>Table 14: RF66</t>
  </si>
  <si>
    <t>Added pension by periodical contribution factors for females with normal pension age of 67 (cost of buying £1 pa added pension)</t>
  </si>
  <si>
    <t>0-715</t>
  </si>
  <si>
    <t>Table 15: RF67</t>
  </si>
  <si>
    <t>Added pension by periodical contribution factors for females with normal pension age of 68 (cost of buying £1 pa added pension)</t>
  </si>
  <si>
    <t>0-716</t>
  </si>
  <si>
    <t>Table 16: RF68</t>
  </si>
  <si>
    <t>Added pension revaluation factors</t>
  </si>
  <si>
    <t>0-717</t>
  </si>
  <si>
    <t>Table 17: REVAL</t>
  </si>
  <si>
    <t>Allocation</t>
  </si>
  <si>
    <t>Additional benefits payable to the dependant per £1 pension allocated by the member</t>
  </si>
  <si>
    <t>Male member / Female beneficiary</t>
  </si>
  <si>
    <t>Age of member/Age of beneficiary</t>
  </si>
  <si>
    <t>0-718</t>
  </si>
  <si>
    <t>Table M (member) F (beneficiary)</t>
  </si>
  <si>
    <t>Female member / Male beneficiary</t>
  </si>
  <si>
    <t>0-719</t>
  </si>
  <si>
    <t>Table F (member) M (beneficiary)</t>
  </si>
  <si>
    <t>Male member / Male beneficiary</t>
  </si>
  <si>
    <t>0-720</t>
  </si>
  <si>
    <t>Table M (member) M (beneficiary)</t>
  </si>
  <si>
    <t>Female member / Female beneficiary</t>
  </si>
  <si>
    <t>0-721</t>
  </si>
  <si>
    <t>Table F (member) F (beneficiary)</t>
  </si>
  <si>
    <t>2-730</t>
  </si>
  <si>
    <t>2-731</t>
  </si>
  <si>
    <t>2-732</t>
  </si>
  <si>
    <t>2-733</t>
  </si>
  <si>
    <t>Scheme Pays</t>
  </si>
  <si>
    <t>Late payment supplement factors</t>
  </si>
  <si>
    <t>0-801</t>
  </si>
  <si>
    <t>Table C1</t>
  </si>
  <si>
    <t>29/06/2023 (extension to this table issued 08/05/2024)</t>
  </si>
  <si>
    <t>Data Item</t>
  </si>
  <si>
    <t>Factor Table Information</t>
  </si>
  <si>
    <t>Client</t>
  </si>
  <si>
    <t>Section Number</t>
  </si>
  <si>
    <t>Table Reference</t>
  </si>
  <si>
    <t>Related Factor Table Reference</t>
  </si>
  <si>
    <t>Assumption Set</t>
  </si>
  <si>
    <t>Pension of £1 per annum</t>
  </si>
  <si>
    <t>Survivor's pension of £1 per annum</t>
  </si>
  <si>
    <t>Lump sum of £1</t>
  </si>
  <si>
    <t>Member's pension factor</t>
  </si>
  <si>
    <t>Partner's pension factor</t>
  </si>
  <si>
    <t>Years Early</t>
  </si>
  <si>
    <t>Factor</t>
  </si>
  <si>
    <t>Revaluation Factor</t>
  </si>
  <si>
    <t>Member pension</t>
  </si>
  <si>
    <t>Spouse pension</t>
  </si>
  <si>
    <t>NRA 65 Pension of £1 per annum</t>
  </si>
  <si>
    <t>NRA 66 Pension of £1 per annum</t>
  </si>
  <si>
    <t>NRA 67 Pension of £1 per annum</t>
  </si>
  <si>
    <t>NRA 68 Pension of £1 per annum</t>
  </si>
  <si>
    <t>Survivor's Pension of £1 per annum</t>
  </si>
  <si>
    <t>Months/Age</t>
  </si>
  <si>
    <t>Years/Months Late</t>
  </si>
  <si>
    <t>Factor to apply to member's pension (FacA1)</t>
  </si>
  <si>
    <t>Factor to apply to dependant's pension (FacA2)</t>
  </si>
  <si>
    <t>Factor to apply to whole of pension (FacB)</t>
  </si>
  <si>
    <t>Factor to apply to child's pension (FacC)</t>
  </si>
  <si>
    <t>NPA 65</t>
  </si>
  <si>
    <t>NPA 66</t>
  </si>
  <si>
    <t>NPA 67</t>
  </si>
  <si>
    <t>NPA 68</t>
  </si>
  <si>
    <t>Revaluation factor</t>
  </si>
  <si>
    <t>Related Factor Guidance note</t>
  </si>
  <si>
    <t>Periodical contribution factors - Member benefits only</t>
  </si>
  <si>
    <t>Periodical contribution factors - Member and dependant benefits</t>
  </si>
  <si>
    <t/>
  </si>
  <si>
    <t>x-201 to x-205, x-210, x-212 to x-216, x-301 to x-309</t>
  </si>
  <si>
    <t>93% of S3NFA_L</t>
  </si>
  <si>
    <t>Nil (20% commutation assumed only in relation to JPS 2022 additional lump sum at retirement which is intended to compensate members for the tax treatment of lump sums in an unregistered pension scheme)</t>
  </si>
  <si>
    <t>Version 2026-01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</si>
</sst>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
    <numFmt numFmtId="165" formatCode="0.0%"/>
  </numFmts>
  <fonts count="35" x14ac:knownFonts="1">
    <font>
      <sz val="10"/>
      <name val="Arial"/>
      <family val="2"/>
    </font>
    <font>
      <sz val="11"/>
      <color theme="1"/>
      <name val="Arial"/>
      <family val="2"/>
      <scheme val="minor"/>
    </font>
    <font>
      <b/>
      <sz val="12"/>
      <name val="Arial"/>
      <family val="2"/>
    </font>
    <font>
      <sz val="12"/>
      <color theme="8"/>
      <name val="Arial"/>
      <family val="2"/>
    </font>
    <font>
      <sz val="12"/>
      <color rgb="FF000000"/>
      <name val="Arial"/>
      <family val="2"/>
    </font>
    <font>
      <b/>
      <sz val="12"/>
      <color rgb="FF000000"/>
      <name val="Arial"/>
      <family val="2"/>
    </font>
    <font>
      <sz val="12"/>
      <color theme="9"/>
      <name val="Arial"/>
      <family val="2"/>
    </font>
    <font>
      <sz val="10"/>
      <name val="Arial"/>
      <family val="2"/>
    </font>
    <font>
      <b/>
      <sz val="11"/>
      <color rgb="FFFA7D00"/>
      <name val="Arial"/>
      <family val="2"/>
      <scheme val="minor"/>
    </font>
    <font>
      <i/>
      <sz val="11"/>
      <color rgb="FF7F7F7F"/>
      <name val="Arial"/>
      <family val="2"/>
      <scheme val="minor"/>
    </font>
    <font>
      <sz val="11"/>
      <color theme="9" tint="0.39994506668294322"/>
      <name val="Arial"/>
      <family val="2"/>
      <scheme val="minor"/>
    </font>
    <font>
      <sz val="10"/>
      <color theme="0"/>
      <name val="Arial"/>
      <family val="2"/>
    </font>
    <font>
      <sz val="18"/>
      <color theme="3"/>
      <name val="Arial"/>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b/>
      <sz val="12"/>
      <color rgb="FF3F3F3F"/>
      <name val="Arial"/>
      <family val="2"/>
    </font>
    <font>
      <sz val="12"/>
      <color rgb="FFFA7D00"/>
      <name val="Arial"/>
      <family val="2"/>
    </font>
    <font>
      <b/>
      <sz val="12"/>
      <color theme="0"/>
      <name val="Arial"/>
      <family val="2"/>
    </font>
    <font>
      <sz val="12"/>
      <color rgb="FFFF0000"/>
      <name val="Arial"/>
      <family val="2"/>
    </font>
    <font>
      <b/>
      <sz val="12"/>
      <color theme="1"/>
      <name val="Arial"/>
      <family val="2"/>
    </font>
    <font>
      <sz val="12"/>
      <color theme="7"/>
      <name val="Arial"/>
      <family val="2"/>
    </font>
    <font>
      <sz val="12"/>
      <color theme="6"/>
      <name val="Arial"/>
      <family val="2"/>
    </font>
    <font>
      <u/>
      <sz val="10"/>
      <color theme="10"/>
      <name val="Arial"/>
      <family val="2"/>
    </font>
    <font>
      <sz val="12"/>
      <color theme="3"/>
      <name val="Arial"/>
      <family val="2"/>
    </font>
    <font>
      <b/>
      <sz val="16"/>
      <color rgb="FF000000"/>
      <name val="Arial"/>
      <family val="2"/>
    </font>
    <font>
      <b/>
      <sz val="12"/>
      <color rgb="FF00635B"/>
      <name val="Arial"/>
      <family val="2"/>
    </font>
    <font>
      <sz val="10"/>
      <color rgb="FF808080"/>
      <name val="Arial"/>
      <family val="2"/>
    </font>
    <font>
      <u/>
      <sz val="10"/>
      <color rgb="FF0070C0"/>
      <name val="Arial"/>
      <family val="2"/>
    </font>
    <font>
      <b/>
      <sz val="10"/>
      <name val="Arial"/>
      <family val="2"/>
    </font>
    <font>
      <b/>
      <sz val="10"/>
      <color rgb="FF000000"/>
      <name val="Arial"/>
      <family val="2"/>
    </font>
    <font>
      <sz val="10"/>
      <color rgb="FF000000"/>
      <name val="Arial"/>
      <family val="2"/>
    </font>
    <font>
      <sz val="8"/>
      <name val="Arial"/>
      <family val="2"/>
    </font>
  </fonts>
  <fills count="13">
    <fill>
      <patternFill patternType="none"/>
    </fill>
    <fill>
      <patternFill patternType="gray125"/>
    </fill>
    <fill>
      <patternFill patternType="solid">
        <fgColor theme="9"/>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rgb="FFF2F2F2"/>
      </patternFill>
    </fill>
    <fill>
      <patternFill patternType="solid">
        <fgColor theme="4" tint="0.79998168889431442"/>
        <bgColor indexed="65"/>
      </patternFill>
    </fill>
    <fill>
      <patternFill patternType="solid">
        <fgColor theme="4" tint="0.59999389629810485"/>
        <bgColor indexed="65"/>
      </patternFill>
    </fill>
    <fill>
      <patternFill patternType="solid">
        <fgColor rgb="FFC6EFCE"/>
      </patternFill>
    </fill>
    <fill>
      <patternFill patternType="solid">
        <fgColor rgb="FFFFC7CE"/>
      </patternFill>
    </fill>
    <fill>
      <patternFill patternType="solid">
        <fgColor rgb="FFA5A5A5"/>
      </patternFill>
    </fill>
    <fill>
      <patternFill patternType="solid">
        <fgColor theme="2" tint="0.59999389629810485"/>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1">
    <xf numFmtId="0" fontId="0" fillId="0" borderId="0" applyNumberFormat="0" applyFill="0" applyBorder="0" applyAlignment="0" applyProtection="0"/>
    <xf numFmtId="0" fontId="8" fillId="5" borderId="2" applyNumberFormat="0" applyAlignment="0" applyProtection="0"/>
    <xf numFmtId="0" fontId="9" fillId="0" borderId="0" applyNumberFormat="0" applyFill="0" applyBorder="0" applyAlignment="0" applyProtection="0"/>
    <xf numFmtId="0" fontId="1" fillId="6" borderId="0" applyNumberFormat="0" applyBorder="0" applyAlignment="0" applyProtection="0"/>
    <xf numFmtId="0" fontId="1" fillId="7" borderId="0" applyNumberFormat="0" applyBorder="0" applyAlignment="0" applyProtection="0"/>
    <xf numFmtId="9" fontId="7" fillId="0" borderId="0" applyFont="0" applyFill="0" applyBorder="0" applyAlignment="0" applyProtection="0"/>
    <xf numFmtId="0" fontId="10" fillId="0" borderId="2" applyNumberFormat="0" applyAlignment="0" applyProtection="0"/>
    <xf numFmtId="0" fontId="11" fillId="2" borderId="3" applyNumberFormat="0" applyAlignment="0" applyProtection="0"/>
    <xf numFmtId="0" fontId="12" fillId="0" borderId="0" applyNumberFormat="0" applyFill="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8" borderId="0" applyNumberFormat="0" applyBorder="0" applyAlignment="0" applyProtection="0"/>
    <xf numFmtId="0" fontId="17" fillId="9" borderId="0" applyNumberFormat="0" applyBorder="0" applyAlignment="0" applyProtection="0"/>
    <xf numFmtId="0" fontId="7" fillId="0" borderId="0"/>
    <xf numFmtId="0" fontId="18" fillId="5" borderId="7" applyNumberFormat="0" applyAlignment="0" applyProtection="0"/>
    <xf numFmtId="0" fontId="19" fillId="0" borderId="8" applyNumberFormat="0" applyFill="0" applyAlignment="0" applyProtection="0"/>
    <xf numFmtId="0" fontId="20" fillId="10" borderId="9" applyNumberFormat="0" applyAlignment="0" applyProtection="0"/>
    <xf numFmtId="0" fontId="21" fillId="0" borderId="0" applyNumberFormat="0" applyFill="0" applyBorder="0" applyAlignment="0" applyProtection="0"/>
    <xf numFmtId="0" fontId="22" fillId="0" borderId="10" applyNumberFormat="0" applyFill="0" applyAlignment="0" applyProtection="0"/>
    <xf numFmtId="0" fontId="4" fillId="0" borderId="1">
      <alignment horizontal="left" vertical="top" wrapText="1"/>
    </xf>
    <xf numFmtId="0" fontId="6" fillId="0" borderId="1">
      <alignment horizontal="left" vertical="top" wrapText="1"/>
    </xf>
    <xf numFmtId="0" fontId="24" fillId="0" borderId="1">
      <alignment horizontal="left" vertical="top" wrapText="1"/>
    </xf>
    <xf numFmtId="0" fontId="26" fillId="0" borderId="1">
      <alignment horizontal="left" vertical="top" wrapText="1"/>
    </xf>
    <xf numFmtId="0" fontId="3" fillId="0" borderId="1">
      <alignment horizontal="left" vertical="top" wrapText="1"/>
    </xf>
    <xf numFmtId="0" fontId="2" fillId="4" borderId="1">
      <alignment horizontal="left" vertical="top" wrapText="1"/>
    </xf>
    <xf numFmtId="0" fontId="22" fillId="0" borderId="1">
      <alignment horizontal="left" vertical="top" wrapText="1"/>
    </xf>
    <xf numFmtId="0" fontId="23" fillId="0" borderId="1">
      <alignment horizontal="left" vertical="top" wrapText="1"/>
    </xf>
    <xf numFmtId="0" fontId="25" fillId="0" borderId="0" applyNumberFormat="0" applyFill="0" applyBorder="0" applyAlignment="0" applyProtection="0"/>
    <xf numFmtId="0" fontId="30" fillId="0" borderId="0" applyNumberFormat="0" applyFill="0" applyBorder="0" applyAlignment="0" applyProtection="0"/>
  </cellStyleXfs>
  <cellXfs count="61">
    <xf numFmtId="0" fontId="0" fillId="0" borderId="0" xfId="0"/>
    <xf numFmtId="0" fontId="4" fillId="0" borderId="0" xfId="0" applyFont="1"/>
    <xf numFmtId="0" fontId="27" fillId="0" borderId="0" xfId="0" applyFont="1"/>
    <xf numFmtId="0" fontId="28" fillId="0" borderId="0" xfId="0" applyFont="1"/>
    <xf numFmtId="0" fontId="4" fillId="0" borderId="0" xfId="0" applyFont="1" applyAlignment="1">
      <alignment wrapText="1"/>
    </xf>
    <xf numFmtId="0" fontId="28" fillId="0" borderId="0" xfId="0" applyFont="1" applyAlignment="1">
      <alignment wrapText="1"/>
    </xf>
    <xf numFmtId="0" fontId="5" fillId="0" borderId="0" xfId="0" applyFont="1" applyAlignment="1">
      <alignment wrapText="1"/>
    </xf>
    <xf numFmtId="0" fontId="4" fillId="0" borderId="14" xfId="0" applyFont="1" applyBorder="1"/>
    <xf numFmtId="0" fontId="4" fillId="0" borderId="12" xfId="0" applyFont="1" applyBorder="1"/>
    <xf numFmtId="0" fontId="4" fillId="0" borderId="12" xfId="0" applyFont="1" applyBorder="1" applyAlignment="1">
      <alignment wrapText="1"/>
    </xf>
    <xf numFmtId="0" fontId="4" fillId="0" borderId="16" xfId="0" applyFont="1" applyBorder="1" applyAlignment="1">
      <alignment wrapText="1"/>
    </xf>
    <xf numFmtId="0" fontId="27" fillId="0" borderId="0" xfId="0" applyFont="1" applyAlignment="1">
      <alignment horizontal="left" indent="1"/>
    </xf>
    <xf numFmtId="0" fontId="4" fillId="0" borderId="0" xfId="0" applyFont="1" applyAlignment="1">
      <alignment horizontal="left" indent="1"/>
    </xf>
    <xf numFmtId="0" fontId="5" fillId="0" borderId="0" xfId="0" applyFont="1" applyAlignment="1">
      <alignment horizontal="left" indent="1"/>
    </xf>
    <xf numFmtId="0" fontId="4" fillId="11" borderId="0" xfId="0" applyFont="1" applyFill="1" applyAlignment="1">
      <alignment horizontal="left" indent="1"/>
    </xf>
    <xf numFmtId="0" fontId="4" fillId="12" borderId="0" xfId="0" applyFont="1" applyFill="1" applyAlignment="1">
      <alignment horizontal="left" indent="1"/>
    </xf>
    <xf numFmtId="0" fontId="4" fillId="3" borderId="0" xfId="0" applyFont="1" applyFill="1" applyAlignment="1">
      <alignment horizontal="left" indent="1"/>
    </xf>
    <xf numFmtId="0" fontId="5" fillId="0" borderId="13" xfId="0" applyFont="1" applyBorder="1" applyAlignment="1">
      <alignment horizontal="left" indent="1"/>
    </xf>
    <xf numFmtId="0" fontId="4" fillId="0" borderId="11" xfId="0" applyFont="1" applyBorder="1" applyAlignment="1">
      <alignment horizontal="left" indent="1"/>
    </xf>
    <xf numFmtId="0" fontId="4" fillId="0" borderId="15" xfId="0" applyFont="1" applyBorder="1" applyAlignment="1">
      <alignment horizontal="left" indent="1"/>
    </xf>
    <xf numFmtId="0" fontId="27" fillId="0" borderId="0" xfId="0" applyFont="1" applyAlignment="1"/>
    <xf numFmtId="0" fontId="4" fillId="0" borderId="0" xfId="0" applyFont="1" applyAlignment="1"/>
    <xf numFmtId="0" fontId="28" fillId="0" borderId="0" xfId="0" applyFont="1" applyAlignment="1"/>
    <xf numFmtId="0" fontId="30" fillId="0" borderId="0" xfId="30"/>
    <xf numFmtId="0" fontId="0" fillId="0" borderId="0" xfId="0" applyAlignment="1">
      <alignment wrapText="1"/>
    </xf>
    <xf numFmtId="0" fontId="5" fillId="0" borderId="0" xfId="0" applyFont="1" applyAlignment="1"/>
    <xf numFmtId="0" fontId="5" fillId="0" borderId="0" xfId="0" applyFont="1" applyBorder="1" applyAlignment="1">
      <alignment horizontal="left" indent="1"/>
    </xf>
    <xf numFmtId="0" fontId="4" fillId="0" borderId="0" xfId="0" applyFont="1" applyBorder="1"/>
    <xf numFmtId="0" fontId="4" fillId="0" borderId="0" xfId="0" applyFont="1" applyBorder="1" applyAlignment="1">
      <alignment horizontal="left" indent="1"/>
    </xf>
    <xf numFmtId="0" fontId="4" fillId="0" borderId="0" xfId="0" applyFont="1" applyBorder="1" applyAlignment="1">
      <alignment wrapText="1"/>
    </xf>
    <xf numFmtId="0" fontId="5" fillId="0" borderId="0" xfId="0" applyFont="1"/>
    <xf numFmtId="14" fontId="4" fillId="0" borderId="0" xfId="0" applyNumberFormat="1" applyFont="1"/>
    <xf numFmtId="0" fontId="33" fillId="0" borderId="0" xfId="0" applyFont="1"/>
    <xf numFmtId="14" fontId="33" fillId="0" borderId="0" xfId="0" applyNumberFormat="1" applyFont="1"/>
    <xf numFmtId="0" fontId="31" fillId="0" borderId="0" xfId="0" applyFont="1"/>
    <xf numFmtId="0" fontId="33" fillId="0" borderId="0" xfId="0" applyFont="1" applyAlignment="1">
      <alignment wrapText="1"/>
    </xf>
    <xf numFmtId="14" fontId="33" fillId="0" borderId="0" xfId="0" applyNumberFormat="1" applyFont="1" applyAlignment="1">
      <alignment wrapText="1"/>
    </xf>
    <xf numFmtId="0" fontId="32" fillId="0" borderId="0" xfId="0" applyFont="1" applyAlignment="1">
      <alignment wrapText="1"/>
    </xf>
    <xf numFmtId="0" fontId="33" fillId="0" borderId="0" xfId="0" applyFont="1" applyAlignment="1"/>
    <xf numFmtId="0" fontId="32" fillId="0" borderId="0" xfId="0" applyFont="1" applyAlignment="1"/>
    <xf numFmtId="0" fontId="0" fillId="0" borderId="0" xfId="0" applyFill="1"/>
    <xf numFmtId="0" fontId="0" fillId="0" borderId="0" xfId="0" applyFill="1" applyAlignment="1">
      <alignment wrapText="1"/>
    </xf>
    <xf numFmtId="0" fontId="0" fillId="0" borderId="0" xfId="0" applyFill="1" applyAlignment="1">
      <alignment horizontal="center"/>
    </xf>
    <xf numFmtId="2" fontId="0" fillId="0" borderId="0" xfId="0" applyNumberFormat="1" applyFill="1" applyAlignment="1">
      <alignment horizontal="center"/>
    </xf>
    <xf numFmtId="164" fontId="0" fillId="0" borderId="0" xfId="0" applyNumberFormat="1" applyFill="1" applyAlignment="1">
      <alignment horizontal="center"/>
    </xf>
    <xf numFmtId="165" fontId="0" fillId="0" borderId="0" xfId="0" applyNumberFormat="1" applyFill="1" applyAlignment="1">
      <alignment horizontal="center"/>
    </xf>
    <xf numFmtId="0" fontId="0" fillId="0" borderId="0" xfId="0" applyFill="1" applyAlignment="1">
      <alignment horizontal="centerContinuous" wrapText="1"/>
    </xf>
    <xf numFmtId="14" fontId="0" fillId="0" borderId="0" xfId="0" applyNumberFormat="1" applyFill="1" applyAlignment="1">
      <alignment horizontal="centerContinuous" wrapText="1"/>
    </xf>
    <xf numFmtId="0" fontId="29" fillId="0" borderId="0" xfId="0" applyFont="1" applyFill="1" applyAlignment="1"/>
    <xf numFmtId="22" fontId="29" fillId="0" borderId="0" xfId="0" applyNumberFormat="1" applyFont="1" applyFill="1" applyAlignment="1"/>
    <xf numFmtId="14" fontId="29" fillId="0" borderId="0" xfId="0" applyNumberFormat="1" applyFont="1" applyFill="1" applyAlignment="1"/>
    <xf numFmtId="0" fontId="32" fillId="0" borderId="0" xfId="0" applyFont="1" applyFill="1" applyAlignment="1"/>
    <xf numFmtId="0" fontId="33" fillId="0" borderId="0" xfId="0" applyFont="1" applyFill="1" applyAlignment="1"/>
    <xf numFmtId="0" fontId="33" fillId="0" borderId="0" xfId="0" applyFont="1" applyFill="1" applyAlignment="1">
      <alignment wrapText="1"/>
    </xf>
    <xf numFmtId="0" fontId="30" fillId="0" borderId="0" xfId="30" applyAlignment="1">
      <alignment vertical="center" wrapText="1"/>
    </xf>
    <xf numFmtId="0" fontId="33" fillId="0" borderId="0" xfId="0" applyFont="1" applyAlignment="1">
      <alignment vertical="center" wrapText="1"/>
    </xf>
    <xf numFmtId="14" fontId="33" fillId="0" borderId="0" xfId="0" applyNumberFormat="1" applyFont="1" applyAlignment="1">
      <alignment vertical="center" wrapText="1"/>
    </xf>
    <xf numFmtId="0" fontId="33" fillId="0" borderId="0" xfId="0" applyFont="1" applyAlignment="1">
      <alignment horizontal="left" vertical="center" wrapText="1"/>
    </xf>
    <xf numFmtId="1" fontId="31" fillId="0" borderId="0" xfId="0" applyNumberFormat="1" applyFont="1" applyFill="1" applyAlignment="1">
      <alignment horizontal="center" vertical="center" wrapText="1"/>
    </xf>
    <xf numFmtId="0" fontId="31" fillId="0" borderId="0" xfId="0" applyFont="1" applyAlignment="1">
      <alignment vertical="center" wrapText="1"/>
    </xf>
    <xf numFmtId="14" fontId="33" fillId="0" borderId="0" xfId="0" applyNumberFormat="1" applyFont="1" applyFill="1" applyAlignment="1"/>
  </cellXfs>
  <cellStyles count="31">
    <cellStyle name="20% - Accent1" xfId="3" builtinId="30" customBuiltin="1"/>
    <cellStyle name="40% - Accent1" xfId="4" builtinId="31" customBuiltin="1"/>
    <cellStyle name="Assumptions" xfId="23" xr:uid="{893E497A-DC6D-432A-A7A6-F6AB189BB4F4}"/>
    <cellStyle name="Bad" xfId="14" builtinId="27" hidden="1"/>
    <cellStyle name="Calculation" xfId="1" builtinId="22" hidden="1" customBuiltin="1"/>
    <cellStyle name="Calculations" xfId="21" xr:uid="{56A1E66B-F870-4EF8-812E-25E3107A35F9}"/>
    <cellStyle name="Check Cell" xfId="18" builtinId="23" hidden="1"/>
    <cellStyle name="Checks" xfId="22" xr:uid="{962DF45F-6D61-46AF-BE3D-3A0189E23C07}"/>
    <cellStyle name="Explanatory Text" xfId="2" builtinId="53" hidden="1" customBuiltin="1"/>
    <cellStyle name="Good" xfId="13" builtinId="26" hidden="1"/>
    <cellStyle name="Heading 1" xfId="9" builtinId="16" hidden="1"/>
    <cellStyle name="Heading 2" xfId="10" builtinId="17" hidden="1"/>
    <cellStyle name="Heading 3" xfId="11" builtinId="18" hidden="1"/>
    <cellStyle name="Heading 4" xfId="12" builtinId="19" hidden="1"/>
    <cellStyle name="Hyperlink" xfId="29" builtinId="8" hidden="1"/>
    <cellStyle name="Hyperlink" xfId="30" builtinId="8" customBuiltin="1"/>
    <cellStyle name="Input" xfId="6" builtinId="20" hidden="1" customBuiltin="1"/>
    <cellStyle name="Input data" xfId="25" xr:uid="{403A6885-1FBC-477A-BDC5-D7AD98168C11}"/>
    <cellStyle name="Link from this workbook" xfId="24" xr:uid="{FDEF4AB4-BE14-4858-AAA2-060E5BDE7BD4}"/>
    <cellStyle name="Linked Cell" xfId="17" builtinId="24" hidden="1"/>
    <cellStyle name="Links to other workbook" xfId="28" xr:uid="{AC05BC44-E4DD-4F93-BBCA-A10B5F8F7968}"/>
    <cellStyle name="Neutral" xfId="15" builtinId="28" hidden="1" customBuiltin="1"/>
    <cellStyle name="Normal" xfId="0" builtinId="0" customBuiltin="1"/>
    <cellStyle name="Note" xfId="7" builtinId="10" hidden="1" customBuiltin="1"/>
    <cellStyle name="Output" xfId="16" builtinId="21" hidden="1"/>
    <cellStyle name="Per cent" xfId="5" builtinId="5" customBuiltin="1"/>
    <cellStyle name="Quoted in external advice" xfId="26" xr:uid="{C1EEB66F-F562-45FC-AE15-D444B015E489}"/>
    <cellStyle name="Result" xfId="27" xr:uid="{5369E0A0-2274-4945-8459-C9B57E2F6203}"/>
    <cellStyle name="Title" xfId="8" builtinId="15" hidden="1"/>
    <cellStyle name="Total" xfId="20" builtinId="25" hidden="1"/>
    <cellStyle name="Warning Text" xfId="19" builtinId="11" hidden="1"/>
  </cellStyles>
  <dxfs count="968">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6"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6"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ill>
        <patternFill>
          <bgColor rgb="FFF7F7F7"/>
        </patternFill>
      </fill>
    </dxf>
    <dxf>
      <fill>
        <patternFill patternType="solid">
          <fgColor theme="9" tint="0.79995117038483843"/>
          <bgColor rgb="FFEDEDED"/>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
      <fill>
        <patternFill patternType="solid">
          <fgColor theme="9" tint="0.79998168889431442"/>
          <bgColor theme="9" tint="0.79998168889431442"/>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s>
  <tableStyles count="3" defaultTableStyle="factors_info_tables" defaultPivotStyle="PivotStyleLight16">
    <tableStyle name="factors_info_tables" pivot="0" count="6" xr9:uid="{937D02E8-1A60-4466-B749-97D521449642}">
      <tableStyleElement type="wholeTable" dxfId="967"/>
      <tableStyleElement type="headerRow" dxfId="966"/>
      <tableStyleElement type="totalRow" dxfId="965"/>
      <tableStyleElement type="firstColumn" dxfId="964"/>
      <tableStyleElement type="lastColumn" dxfId="963"/>
      <tableStyleElement type="firstRowStripe" dxfId="962"/>
    </tableStyle>
    <tableStyle name="factors_info_tables 2" pivot="0" count="7" xr9:uid="{02BB24A7-6719-470F-805A-D95B4A209A75}">
      <tableStyleElement type="wholeTable" dxfId="961"/>
      <tableStyleElement type="headerRow" dxfId="960"/>
      <tableStyleElement type="totalRow" dxfId="959"/>
      <tableStyleElement type="firstColumn" dxfId="958"/>
      <tableStyleElement type="lastColumn" dxfId="957"/>
      <tableStyleElement type="firstRowStripe" dxfId="956"/>
      <tableStyleElement type="secondRowStripe" dxfId="955"/>
    </tableStyle>
    <tableStyle name="Invisible" pivot="0" table="0" count="0" xr9:uid="{BD2F45AD-E6B1-48A0-986E-B3CE47C48FF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CBCEA9"/>
      <rgbColor rgb="00B9CED0"/>
      <rgbColor rgb="00D6C5A3"/>
      <rgbColor rgb="00DAD1C7"/>
      <rgbColor rgb="00660066"/>
      <rgbColor rgb="00FF8080"/>
      <rgbColor rgb="000066CC"/>
      <rgbColor rgb="00CCCCFF"/>
      <rgbColor rgb="00A8AD70"/>
      <rgbColor rgb="008AADB0"/>
      <rgbColor rgb="00BA9E66"/>
      <rgbColor rgb="00C2B3A1"/>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F9F9FD"/>
      <color rgb="FF00212E"/>
      <color rgb="FF002B24"/>
      <color rgb="FFC5EFF7"/>
      <color rgb="FFFFFFFF"/>
      <color rgb="FF000000"/>
      <color rgb="FFEDD7EC"/>
      <color rgb="FFDCAFD8"/>
      <color rgb="FFCA87C5"/>
      <color rgb="FFCF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ustomXml" Target="../customXml/item3.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10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67D1E3-03AB-4746-8B71-91C0E9F37CC6}" name="assumps_table" displayName="assumps_table" ref="A6:C36" totalsRowShown="0" headerRowDxfId="896" dataDxfId="895">
  <autoFilter ref="A6:C36" xr:uid="{5867D1E3-03AB-4746-8B71-91C0E9F37CC6}"/>
  <tableColumns count="3">
    <tableColumn id="1" xr3:uid="{A0123B3F-DD51-4E80-AF96-8EE75733E5DE}" name="Assumptions underlying factors" dataDxfId="894"/>
    <tableColumn id="2" xr3:uid="{364EC9BF-E51C-4E91-BFDB-864F1F09D986}" name="2026 factor review set" dataDxfId="893"/>
    <tableColumn id="3" xr3:uid="{5BB598A0-04CA-466B-B3CD-3613DDBE97F5}" name="2023 factor review set" dataDxfId="892"/>
  </tableColumns>
  <tableStyleInfo name="factors_info_tables"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A6598B7-34ED-4809-8C39-3CA64F508859}" name="x_208_template_table_1" displayName="x_208_template_table_1" ref="A6:B21" totalsRowShown="0">
  <autoFilter ref="A6:B21" xr:uid="{C725761B-DC0A-4807-ABBB-1B10DF3821F0}">
    <filterColumn colId="0" hiddenButton="1"/>
    <filterColumn colId="1" hiddenButton="1"/>
  </autoFilter>
  <tableColumns count="2">
    <tableColumn id="1" xr3:uid="{F7C2323D-C268-411C-98E8-FF1D524CB2D0}" name="Data Item" dataDxfId="813"/>
    <tableColumn id="2" xr3:uid="{B8056CB2-4187-4275-A257-5C92A29DA788}" name="Factor Table Information" dataDxfId="812"/>
  </tableColumns>
  <tableStyleInfo name="factors_info_tables"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ED71B64-F9AE-4EFC-82FE-17392BDE8A03}" name="x_209_template_table_1" displayName="x_209_template_table_1" ref="A6:B21" totalsRowShown="0">
  <autoFilter ref="A6:B21" xr:uid="{C725761B-DC0A-4807-ABBB-1B10DF3821F0}">
    <filterColumn colId="0" hiddenButton="1"/>
    <filterColumn colId="1" hiddenButton="1"/>
  </autoFilter>
  <tableColumns count="2">
    <tableColumn id="1" xr3:uid="{0B8A364F-C404-4574-A252-9691A57E4FF9}" name="Data Item" dataDxfId="803"/>
    <tableColumn id="2" xr3:uid="{0572332E-AB4C-4E0B-8841-4442ADDBE056}" name="Factor Table Information" dataDxfId="802"/>
  </tableColumns>
  <tableStyleInfo name="factors_info_tables"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8029945-FE53-4417-99A8-B3417F4CBD59}" name="x_210_template_table_1" displayName="x_210_template_table_1" ref="A6:B21" totalsRowShown="0">
  <autoFilter ref="A6:B21" xr:uid="{C725761B-DC0A-4807-ABBB-1B10DF3821F0}">
    <filterColumn colId="0" hiddenButton="1"/>
    <filterColumn colId="1" hiddenButton="1"/>
  </autoFilter>
  <tableColumns count="2">
    <tableColumn id="1" xr3:uid="{FC4AAA20-AB08-4A88-A164-48492B7DFA31}" name="Data Item" dataDxfId="793"/>
    <tableColumn id="2" xr3:uid="{50A39F6F-8A6B-40D2-B927-FDA7164A0003}" name="Factor Table Information" dataDxfId="792"/>
  </tableColumns>
  <tableStyleInfo name="factors_info_tables"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3EF629C-4300-4CEB-ADDA-9E9062CA96F0}" name="x_211_template_table_1" displayName="x_211_template_table_1" ref="A6:B21" totalsRowShown="0">
  <autoFilter ref="A6:B21" xr:uid="{C725761B-DC0A-4807-ABBB-1B10DF3821F0}">
    <filterColumn colId="0" hiddenButton="1"/>
    <filterColumn colId="1" hiddenButton="1"/>
  </autoFilter>
  <tableColumns count="2">
    <tableColumn id="1" xr3:uid="{8F7F2D34-E063-4F05-A27C-91D4CA6AFFB3}" name="Data Item" dataDxfId="783"/>
    <tableColumn id="2" xr3:uid="{C0D31D80-446C-4A2C-B4DC-61215AD6ED6B}" name="Factor Table Information" dataDxfId="782"/>
  </tableColumns>
  <tableStyleInfo name="factors_info_tables"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9495129-D0B2-4D05-A4E9-ECB9259CDA6A}" name="x_212_template_table_1" displayName="x_212_template_table_1" ref="A6:B21" totalsRowShown="0">
  <autoFilter ref="A6:B21" xr:uid="{C725761B-DC0A-4807-ABBB-1B10DF3821F0}">
    <filterColumn colId="0" hiddenButton="1"/>
    <filterColumn colId="1" hiddenButton="1"/>
  </autoFilter>
  <tableColumns count="2">
    <tableColumn id="1" xr3:uid="{5058DE17-0C10-46E0-87BA-3E34B5FFB1A4}" name="Data Item" dataDxfId="773"/>
    <tableColumn id="2" xr3:uid="{3AF706B8-8EDC-471C-A32B-1F50656010F5}" name="Factor Table Information" dataDxfId="772"/>
  </tableColumns>
  <tableStyleInfo name="factors_info_tables"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3A223A0-5CBF-4A55-B98A-A663A90CF955}" name="x_213_template_table_1" displayName="x_213_template_table_1" ref="A6:B21" totalsRowShown="0">
  <autoFilter ref="A6:B21" xr:uid="{C725761B-DC0A-4807-ABBB-1B10DF3821F0}">
    <filterColumn colId="0" hiddenButton="1"/>
    <filterColumn colId="1" hiddenButton="1"/>
  </autoFilter>
  <tableColumns count="2">
    <tableColumn id="1" xr3:uid="{4BF4CC56-AFF6-47F9-B9FE-82D8FF3D5C32}" name="Data Item" dataDxfId="763"/>
    <tableColumn id="2" xr3:uid="{84262051-8287-46F0-9B75-0B492D33FDD1}" name="Factor Table Information" dataDxfId="762"/>
  </tableColumns>
  <tableStyleInfo name="factors_info_tables"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61A941F-9F04-4AA9-8816-E0BCB39EB880}" name="x_214_template_table_1" displayName="x_214_template_table_1" ref="A6:B21" totalsRowShown="0">
  <autoFilter ref="A6:B21" xr:uid="{C725761B-DC0A-4807-ABBB-1B10DF3821F0}">
    <filterColumn colId="0" hiddenButton="1"/>
    <filterColumn colId="1" hiddenButton="1"/>
  </autoFilter>
  <tableColumns count="2">
    <tableColumn id="1" xr3:uid="{A680CC85-E09F-4D78-AEF6-4F9BD809A695}" name="Data Item" dataDxfId="753"/>
    <tableColumn id="2" xr3:uid="{158D030C-ECA6-4EB3-B0A9-1EB9D0D4E7C3}" name="Factor Table Information" dataDxfId="752"/>
  </tableColumns>
  <tableStyleInfo name="factors_info_tables"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6271E20-BEF9-43B8-966D-23F0394934D4}" name="x_215_template_table_1" displayName="x_215_template_table_1" ref="A6:B21" totalsRowShown="0">
  <autoFilter ref="A6:B21" xr:uid="{C725761B-DC0A-4807-ABBB-1B10DF3821F0}">
    <filterColumn colId="0" hiddenButton="1"/>
    <filterColumn colId="1" hiddenButton="1"/>
  </autoFilter>
  <tableColumns count="2">
    <tableColumn id="1" xr3:uid="{86F73904-8DAC-47DF-BF18-26D990A44E77}" name="Data Item" dataDxfId="743"/>
    <tableColumn id="2" xr3:uid="{18073781-B9FF-4F6D-8617-1A364D22F977}" name="Factor Table Information" dataDxfId="742"/>
  </tableColumns>
  <tableStyleInfo name="factors_info_tables"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595F3EA-D76C-4B48-A5FB-D608F7BABB2E}" name="x_216_template_table_1" displayName="x_216_template_table_1" ref="A6:B21" totalsRowShown="0">
  <autoFilter ref="A6:B21" xr:uid="{C725761B-DC0A-4807-ABBB-1B10DF3821F0}">
    <filterColumn colId="0" hiddenButton="1"/>
    <filterColumn colId="1" hiddenButton="1"/>
  </autoFilter>
  <tableColumns count="2">
    <tableColumn id="1" xr3:uid="{B749A548-C1DE-4F8C-AA4C-041A913315DE}" name="Data Item" dataDxfId="733"/>
    <tableColumn id="2" xr3:uid="{0C25E97A-C8FB-4DC3-AC51-F73274E555E1}" name="Factor Table Information" dataDxfId="732"/>
  </tableColumns>
  <tableStyleInfo name="factors_info_tables"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4B08B54-2216-4C93-8C5F-CCE801DB96EA}" name="x_301_template_table_1" displayName="x_301_template_table_1" ref="A6:B21" totalsRowShown="0">
  <autoFilter ref="A6:B21" xr:uid="{C725761B-DC0A-4807-ABBB-1B10DF3821F0}">
    <filterColumn colId="0" hiddenButton="1"/>
    <filterColumn colId="1" hiddenButton="1"/>
  </autoFilter>
  <tableColumns count="2">
    <tableColumn id="1" xr3:uid="{BF6C5CA2-E0EC-4EB7-8A0B-E13B359D82AA}" name="Data Item" dataDxfId="723"/>
    <tableColumn id="2" xr3:uid="{F7232832-522F-466D-AE94-5A0E5654C5B0}" name="Factor Table Information" dataDxfId="722"/>
  </tableColumns>
  <tableStyleInfo name="factors_info_tables"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0DB539-FF7D-4AE8-A136-71294137EDDD}" name="factor_list_table" displayName="factor_list_table" ref="A7:P96" totalsRowShown="0" headerRowDxfId="954" dataDxfId="953">
  <autoFilter ref="A7:P96" xr:uid="{3C0DB539-FF7D-4AE8-A136-71294137EDDD}"/>
  <tableColumns count="16">
    <tableColumn id="16" xr3:uid="{AD00A7A2-1E25-4CED-B71E-C04F52532AF9}" name="Link to Tables" dataDxfId="952" dataCellStyle="Hyperlink">
      <calculatedColumnFormula>HYPERLINK("#'x-" &amp; factor_list_table[[#This Row],[Series Number]] &amp; "'!A1", "x-" &amp; factor_list_table[[#This Row],[Series Number]])</calculatedColumnFormula>
    </tableColumn>
    <tableColumn id="1" xr3:uid="{31EF05DA-0C14-4B08-9BF5-EE7FBBB4706E}" name="Scheme" dataDxfId="951"/>
    <tableColumn id="2" xr3:uid="{8F58F67B-E05E-4DB6-BF88-E92042A8F804}" name="Section" dataDxfId="950"/>
    <tableColumn id="3" xr3:uid="{C0CC1951-45CA-47FA-980B-1AD23814E39F}" name="Factor Type" dataDxfId="949"/>
    <tableColumn id="4" xr3:uid="{9F12BD33-F9DF-49F8-9914-453AC95DF880}" name="Description" dataDxfId="948"/>
    <tableColumn id="5" xr3:uid="{26876318-934A-41B2-B629-0C93C4B8D47A}" name="Gender" dataDxfId="947"/>
    <tableColumn id="6" xr3:uid="{D347DB19-8E22-4CF2-926B-735C5B28F5EB}" name="Factor Age/Period Definition" dataDxfId="946"/>
    <tableColumn id="7" xr3:uid="{751250A1-458B-4196-8A5C-382ED39D5917}" name="Section Number (x)" dataDxfId="945"/>
    <tableColumn id="8" xr3:uid="{07B464F6-6BE5-4432-B85B-EF35BE710CF8}" name="Series Number" dataDxfId="944"/>
    <tableColumn id="9" xr3:uid="{E6205105-7908-4AAF-80B1-0CCFB94FF453}" name="Table Reference_x000a_(Section-Series Number)" dataDxfId="943"/>
    <tableColumn id="10" xr3:uid="{179ECF6B-3231-4E3A-8DC5-94232DF189CF}" name="Table Reference in Guidance" dataDxfId="942"/>
    <tableColumn id="11" xr3:uid="{5DF71A96-CC23-450E-A89E-249924BE2DF8}" name="Related Factor Guidance" dataDxfId="941"/>
    <tableColumn id="12" xr3:uid="{4BE7D75B-29B3-4D4D-81BC-2D76080A84A0}" name="Date Factors Issued to Client" dataDxfId="940"/>
    <tableColumn id="13" xr3:uid="{17725A31-2931-4C1D-A856-4290CBCE5D78}" name="Date Factors Implemented (if known)" dataDxfId="939"/>
    <tableColumn id="14" xr3:uid="{C0DEF26D-D1B8-482B-B0F3-D897795941C7}" name="Factor Status" dataDxfId="938"/>
    <tableColumn id="15" xr3:uid="{85E54397-0AFF-41E7-A379-C974577BD7C4}" name="Assumption set" dataDxfId="937"/>
  </tableColumns>
  <tableStyleInfo name="factors_info_tables"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9BBE07E-56F4-4319-B52A-A8CDD357D374}" name="x_302_template_table_1" displayName="x_302_template_table_1" ref="A6:B21" totalsRowShown="0">
  <autoFilter ref="A6:B21" xr:uid="{C725761B-DC0A-4807-ABBB-1B10DF3821F0}">
    <filterColumn colId="0" hiddenButton="1"/>
    <filterColumn colId="1" hiddenButton="1"/>
  </autoFilter>
  <tableColumns count="2">
    <tableColumn id="1" xr3:uid="{EDE8D678-FAFD-45E9-9B12-7E91E48E3B94}" name="Data Item" dataDxfId="713"/>
    <tableColumn id="2" xr3:uid="{2802C478-C8F1-4B1C-BC3C-BCCF0E578197}" name="Factor Table Information" dataDxfId="712"/>
  </tableColumns>
  <tableStyleInfo name="factors_info_tables"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F34042D-025D-4E22-B102-F378D37F11F2}" name="x_303_template_table_1" displayName="x_303_template_table_1" ref="A6:B21" totalsRowShown="0">
  <autoFilter ref="A6:B21" xr:uid="{C725761B-DC0A-4807-ABBB-1B10DF3821F0}">
    <filterColumn colId="0" hiddenButton="1"/>
    <filterColumn colId="1" hiddenButton="1"/>
  </autoFilter>
  <tableColumns count="2">
    <tableColumn id="1" xr3:uid="{BFA75510-321C-471D-BC89-5988602A63CF}" name="Data Item" dataDxfId="703"/>
    <tableColumn id="2" xr3:uid="{4F7C929B-EA25-473E-9B35-2909F0CFF5DC}" name="Factor Table Information" dataDxfId="702"/>
  </tableColumns>
  <tableStyleInfo name="factors_info_tables"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4297D55-24A8-4B50-AA6C-09ABF88BB8AC}" name="x_304_template_table_1" displayName="x_304_template_table_1" ref="A6:B21" totalsRowShown="0">
  <autoFilter ref="A6:B21" xr:uid="{C725761B-DC0A-4807-ABBB-1B10DF3821F0}">
    <filterColumn colId="0" hiddenButton="1"/>
    <filterColumn colId="1" hiddenButton="1"/>
  </autoFilter>
  <tableColumns count="2">
    <tableColumn id="1" xr3:uid="{00A977A6-C32F-4752-9D3F-7D0C1C80CC03}" name="Data Item" dataDxfId="693"/>
    <tableColumn id="2" xr3:uid="{FA05A4C5-6350-4820-9FBC-A8CE3DDD473B}" name="Factor Table Information" dataDxfId="692"/>
  </tableColumns>
  <tableStyleInfo name="factors_info_tables" showFirstColumn="1"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462513FE-8AF7-423F-AF69-73AA7C7E4866}" name="x_305_template_table_1" displayName="x_305_template_table_1" ref="A6:B21" totalsRowShown="0">
  <autoFilter ref="A6:B21" xr:uid="{C725761B-DC0A-4807-ABBB-1B10DF3821F0}">
    <filterColumn colId="0" hiddenButton="1"/>
    <filterColumn colId="1" hiddenButton="1"/>
  </autoFilter>
  <tableColumns count="2">
    <tableColumn id="1" xr3:uid="{DF29B6DF-676F-4CA8-A654-4C3898B0411F}" name="Data Item" dataDxfId="683"/>
    <tableColumn id="2" xr3:uid="{AC0AB556-BD4A-482D-B1BB-A991B5FAECA9}" name="Factor Table Information" dataDxfId="682"/>
  </tableColumns>
  <tableStyleInfo name="factors_info_tables" showFirstColumn="1"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92ED492F-855C-406B-8810-10A745129FDD}" name="x_306_template_table_1" displayName="x_306_template_table_1" ref="A6:B21" totalsRowShown="0">
  <autoFilter ref="A6:B21" xr:uid="{C725761B-DC0A-4807-ABBB-1B10DF3821F0}">
    <filterColumn colId="0" hiddenButton="1"/>
    <filterColumn colId="1" hiddenButton="1"/>
  </autoFilter>
  <tableColumns count="2">
    <tableColumn id="1" xr3:uid="{5F921AF0-695E-4AC9-983D-288D6F41D1B9}" name="Data Item" dataDxfId="673"/>
    <tableColumn id="2" xr3:uid="{C50FF969-278C-4BBF-A5E8-8C66F20C14E7}" name="Factor Table Information" dataDxfId="672"/>
  </tableColumns>
  <tableStyleInfo name="factors_info_tables" showFirstColumn="1"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B40FB033-A0DE-4529-9095-82F5BC396863}" name="x_307_template_table_1" displayName="x_307_template_table_1" ref="A6:B21" totalsRowShown="0">
  <autoFilter ref="A6:B21" xr:uid="{C725761B-DC0A-4807-ABBB-1B10DF3821F0}">
    <filterColumn colId="0" hiddenButton="1"/>
    <filterColumn colId="1" hiddenButton="1"/>
  </autoFilter>
  <tableColumns count="2">
    <tableColumn id="1" xr3:uid="{39193ACB-5A04-4C50-A912-8E0EB0F68FE7}" name="Data Item" dataDxfId="663"/>
    <tableColumn id="2" xr3:uid="{00D83C9A-C82F-4B30-8E85-DDCD6B272D43}" name="Factor Table Information" dataDxfId="662"/>
  </tableColumns>
  <tableStyleInfo name="factors_info_tables" showFirstColumn="1"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A8E9F9A-B935-4C53-B09F-A1E1E5F632C3}" name="x_308_template_table_1" displayName="x_308_template_table_1" ref="A6:B21" totalsRowShown="0">
  <autoFilter ref="A6:B21" xr:uid="{C725761B-DC0A-4807-ABBB-1B10DF3821F0}">
    <filterColumn colId="0" hiddenButton="1"/>
    <filterColumn colId="1" hiddenButton="1"/>
  </autoFilter>
  <tableColumns count="2">
    <tableColumn id="1" xr3:uid="{E5901981-DD93-4E5E-B43A-1EE8FEE75F66}" name="Data Item" dataDxfId="653"/>
    <tableColumn id="2" xr3:uid="{C656E3F4-4B8B-4179-B7FB-080C4336B990}" name="Factor Table Information" dataDxfId="652"/>
  </tableColumns>
  <tableStyleInfo name="factors_info_tables" showFirstColumn="1"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6CC5F60-784D-4E9A-807B-F685E3A15780}" name="x_309_template_table_1" displayName="x_309_template_table_1" ref="A6:B21" totalsRowShown="0">
  <autoFilter ref="A6:B21" xr:uid="{C725761B-DC0A-4807-ABBB-1B10DF3821F0}">
    <filterColumn colId="0" hiddenButton="1"/>
    <filterColumn colId="1" hiddenButton="1"/>
  </autoFilter>
  <tableColumns count="2">
    <tableColumn id="1" xr3:uid="{735418BA-068D-4202-BE18-F73EED8E6321}" name="Data Item" dataDxfId="643"/>
    <tableColumn id="2" xr3:uid="{55656754-E69E-44F7-9AAE-0BBD0A9DF0D5}" name="Factor Table Information" dataDxfId="642"/>
  </tableColumns>
  <tableStyleInfo name="factors_info_tables" showFirstColumn="1"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F4B30BF-8617-40EC-8220-9609DB49521B}" name="x_401_template_table_1" displayName="x_401_template_table_1" ref="A6:B21" totalsRowShown="0">
  <autoFilter ref="A6:B21" xr:uid="{C725761B-DC0A-4807-ABBB-1B10DF3821F0}">
    <filterColumn colId="0" hiddenButton="1"/>
    <filterColumn colId="1" hiddenButton="1"/>
  </autoFilter>
  <tableColumns count="2">
    <tableColumn id="1" xr3:uid="{C3A418B8-7F3E-4071-B649-15D9ED13FB38}" name="Data Item" dataDxfId="633"/>
    <tableColumn id="2" xr3:uid="{7C58E8D9-6E1A-4CB3-95F5-F2B28ABA385A}" name="Factor Table Information" dataDxfId="632"/>
  </tableColumns>
  <tableStyleInfo name="factors_info_tables"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EA45EE1-20E7-4DBF-A300-9562ABE1BC9F}" name="x_402_template_table_1" displayName="x_402_template_table_1" ref="A6:B21" totalsRowShown="0">
  <autoFilter ref="A6:B21" xr:uid="{C725761B-DC0A-4807-ABBB-1B10DF3821F0}">
    <filterColumn colId="0" hiddenButton="1"/>
    <filterColumn colId="1" hiddenButton="1"/>
  </autoFilter>
  <tableColumns count="2">
    <tableColumn id="1" xr3:uid="{24B6DC90-9DEB-4779-A38E-98D192A0324A}" name="Data Item" dataDxfId="623"/>
    <tableColumn id="2" xr3:uid="{3188D243-AD6F-4FA1-81FE-EDFB966E7317}" name="Factor Table Information" dataDxfId="622"/>
  </tableColumns>
  <tableStyleInfo name="factors_info_tables"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29084F4-A1EA-43E8-8F1B-9FC3E5FC3D14}" name="x_201_template_table_1" displayName="x_201_template_table_1" ref="A6:B21" totalsRowShown="0">
  <autoFilter ref="A6:B21" xr:uid="{C725761B-DC0A-4807-ABBB-1B10DF3821F0}">
    <filterColumn colId="0" hiddenButton="1"/>
    <filterColumn colId="1" hiddenButton="1"/>
  </autoFilter>
  <tableColumns count="2">
    <tableColumn id="1" xr3:uid="{348B888A-B79F-4630-920E-176BCB937F3A}" name="Data Item" dataDxfId="883"/>
    <tableColumn id="2" xr3:uid="{5A32FA2A-594E-4555-826C-ACD24275E2F1}" name="Factor Table Information" dataDxfId="882"/>
  </tableColumns>
  <tableStyleInfo name="factors_info_tables"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B79D7469-A35F-4D1E-9C8C-A849C4C57AE9}" name="x_403_template_table_1" displayName="x_403_template_table_1" ref="A6:B21" totalsRowShown="0">
  <autoFilter ref="A6:B21" xr:uid="{C725761B-DC0A-4807-ABBB-1B10DF3821F0}">
    <filterColumn colId="0" hiddenButton="1"/>
    <filterColumn colId="1" hiddenButton="1"/>
  </autoFilter>
  <tableColumns count="2">
    <tableColumn id="1" xr3:uid="{FA5BB4F7-3D05-4281-ABA5-63184FAE3957}" name="Data Item" dataDxfId="613"/>
    <tableColumn id="2" xr3:uid="{E0FF0C5F-7479-42DE-BF7F-F3B4B4258DD1}" name="Factor Table Information" dataDxfId="612"/>
  </tableColumns>
  <tableStyleInfo name="factors_info_tables" showFirstColumn="1"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27CA6A-AC7A-4BE1-BFB2-662F6024EC84}" name="x_404_template_table_1" displayName="x_404_template_table_1" ref="A6:B21" totalsRowShown="0">
  <autoFilter ref="A6:B21" xr:uid="{C725761B-DC0A-4807-ABBB-1B10DF3821F0}">
    <filterColumn colId="0" hiddenButton="1"/>
    <filterColumn colId="1" hiddenButton="1"/>
  </autoFilter>
  <tableColumns count="2">
    <tableColumn id="1" xr3:uid="{13EDC486-E96F-4CB0-9175-EFB9487D1737}" name="Data Item" dataDxfId="603"/>
    <tableColumn id="2" xr3:uid="{B99F0684-4FB4-40BC-B3AA-3F9970918428}" name="Factor Table Information" dataDxfId="602"/>
  </tableColumns>
  <tableStyleInfo name="factors_info_tables" showFirstColumn="1"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56206842-711D-4B3F-852F-1DF2CC1B592B}" name="x_405_template_table_1" displayName="x_405_template_table_1" ref="A6:B21" totalsRowShown="0">
  <autoFilter ref="A6:B21" xr:uid="{C725761B-DC0A-4807-ABBB-1B10DF3821F0}">
    <filterColumn colId="0" hiddenButton="1"/>
    <filterColumn colId="1" hiddenButton="1"/>
  </autoFilter>
  <tableColumns count="2">
    <tableColumn id="1" xr3:uid="{27E2F888-598D-4F6A-9153-741D69778F74}" name="Data Item" dataDxfId="593"/>
    <tableColumn id="2" xr3:uid="{196248ED-7722-4162-8C1E-19EF8541D16B}" name="Factor Table Information" dataDxfId="592"/>
  </tableColumns>
  <tableStyleInfo name="factors_info_tables" showFirstColumn="1"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44C6DA32-0918-49EE-8F22-0C0793B90B00}" name="x_406_template_table_1" displayName="x_406_template_table_1" ref="A6:B21" totalsRowShown="0">
  <autoFilter ref="A6:B21" xr:uid="{C725761B-DC0A-4807-ABBB-1B10DF3821F0}">
    <filterColumn colId="0" hiddenButton="1"/>
    <filterColumn colId="1" hiddenButton="1"/>
  </autoFilter>
  <tableColumns count="2">
    <tableColumn id="1" xr3:uid="{D1DD44DF-3761-4452-AFB1-B51EBD2F7C88}" name="Data Item" dataDxfId="583"/>
    <tableColumn id="2" xr3:uid="{911B07E8-6B5D-4F3D-BAB8-A4BB748252D1}" name="Factor Table Information" dataDxfId="582"/>
  </tableColumns>
  <tableStyleInfo name="factors_info_tables" showFirstColumn="1"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3FF9F1D0-1569-4B56-8081-67A146DB223C}" name="x_407_template_table_1" displayName="x_407_template_table_1" ref="A6:B21" totalsRowShown="0">
  <autoFilter ref="A6:B21" xr:uid="{C725761B-DC0A-4807-ABBB-1B10DF3821F0}">
    <filterColumn colId="0" hiddenButton="1"/>
    <filterColumn colId="1" hiddenButton="1"/>
  </autoFilter>
  <tableColumns count="2">
    <tableColumn id="1" xr3:uid="{19D18363-4810-4438-BD51-EF7484D40FB3}" name="Data Item" dataDxfId="573"/>
    <tableColumn id="2" xr3:uid="{A73841D9-C6E6-4086-B165-FBB6A69B271C}" name="Factor Table Information" dataDxfId="572"/>
  </tableColumns>
  <tableStyleInfo name="factors_info_tables"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38F285A-BBF3-495D-A5E1-B2BF7877B4BA}" name="x_408_template_table_1" displayName="x_408_template_table_1" ref="A6:B21" totalsRowShown="0">
  <autoFilter ref="A6:B21" xr:uid="{C725761B-DC0A-4807-ABBB-1B10DF3821F0}">
    <filterColumn colId="0" hiddenButton="1"/>
    <filterColumn colId="1" hiddenButton="1"/>
  </autoFilter>
  <tableColumns count="2">
    <tableColumn id="1" xr3:uid="{716D2A6D-F705-4E29-9017-02D6B9F09C0C}" name="Data Item" dataDxfId="563"/>
    <tableColumn id="2" xr3:uid="{AF171E58-D979-4E26-9B9B-65CFA84F5BEC}" name="Factor Table Information" dataDxfId="562"/>
  </tableColumns>
  <tableStyleInfo name="factors_info_tables" showFirstColumn="1"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25DBA9D-91EA-4A29-B815-D34C8317E8D8}" name="x_409_template_table_1" displayName="x_409_template_table_1" ref="A6:B21" totalsRowShown="0">
  <autoFilter ref="A6:B21" xr:uid="{C725761B-DC0A-4807-ABBB-1B10DF3821F0}">
    <filterColumn colId="0" hiddenButton="1"/>
    <filterColumn colId="1" hiddenButton="1"/>
  </autoFilter>
  <tableColumns count="2">
    <tableColumn id="1" xr3:uid="{BFB12078-9068-49F0-B0A8-102BE0E4C25C}" name="Data Item" dataDxfId="553"/>
    <tableColumn id="2" xr3:uid="{60F99CFA-35C7-4A18-92CB-5553CAE6423D}" name="Factor Table Information" dataDxfId="552"/>
  </tableColumns>
  <tableStyleInfo name="factors_info_tables" showFirstColumn="1"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7CD285E-9B43-4EB2-A77A-929042910F20}" name="x_410_template_table_1" displayName="x_410_template_table_1" ref="A6:B21" totalsRowShown="0">
  <autoFilter ref="A6:B21" xr:uid="{C725761B-DC0A-4807-ABBB-1B10DF3821F0}">
    <filterColumn colId="0" hiddenButton="1"/>
    <filterColumn colId="1" hiddenButton="1"/>
  </autoFilter>
  <tableColumns count="2">
    <tableColumn id="1" xr3:uid="{88C7437C-6EA4-4C07-B3BF-2608B01598C0}" name="Data Item" dataDxfId="543"/>
    <tableColumn id="2" xr3:uid="{6F82C75C-8724-4016-A339-2AF487FB87AC}" name="Factor Table Information" dataDxfId="542"/>
  </tableColumns>
  <tableStyleInfo name="factors_info_tables" showFirstColumn="1"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274D0413-1CB5-47A6-97B3-26BFD49214CF}" name="x_411_template_table_1" displayName="x_411_template_table_1" ref="A6:B21" totalsRowShown="0">
  <autoFilter ref="A6:B21" xr:uid="{C725761B-DC0A-4807-ABBB-1B10DF3821F0}">
    <filterColumn colId="0" hiddenButton="1"/>
    <filterColumn colId="1" hiddenButton="1"/>
  </autoFilter>
  <tableColumns count="2">
    <tableColumn id="1" xr3:uid="{F641CF9F-AAE5-46CD-AFF3-083E639665A8}" name="Data Item" dataDxfId="533"/>
    <tableColumn id="2" xr3:uid="{420DDB32-0C48-4E57-8535-34BA10D18BED}" name="Factor Table Information" dataDxfId="532"/>
  </tableColumns>
  <tableStyleInfo name="factors_info_tables" showFirstColumn="1"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88854998-4742-4F46-913F-41EEC0B3053A}" name="x_412_template_table_1" displayName="x_412_template_table_1" ref="A6:B21" totalsRowShown="0">
  <autoFilter ref="A6:B21" xr:uid="{C725761B-DC0A-4807-ABBB-1B10DF3821F0}">
    <filterColumn colId="0" hiddenButton="1"/>
    <filterColumn colId="1" hiddenButton="1"/>
  </autoFilter>
  <tableColumns count="2">
    <tableColumn id="1" xr3:uid="{4EA7FDBD-2295-4F16-8D8F-9113255E453D}" name="Data Item" dataDxfId="523"/>
    <tableColumn id="2" xr3:uid="{8DE46E81-52FA-4BD2-9431-152762256A1C}" name="Factor Table Information" dataDxfId="522"/>
  </tableColumns>
  <tableStyleInfo name="factors_info_tables"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5371F70-E28E-401D-BC2C-4E85D03CD2BD}" name="x_202_template_table_1" displayName="x_202_template_table_1" ref="A6:B21" totalsRowShown="0">
  <autoFilter ref="A6:B21" xr:uid="{C725761B-DC0A-4807-ABBB-1B10DF3821F0}">
    <filterColumn colId="0" hiddenButton="1"/>
    <filterColumn colId="1" hiddenButton="1"/>
  </autoFilter>
  <tableColumns count="2">
    <tableColumn id="1" xr3:uid="{ABEF6915-85A0-4D29-B659-A0BD1B73668F}" name="Data Item" dataDxfId="873"/>
    <tableColumn id="2" xr3:uid="{D469719D-E254-4999-95B3-8297F4CDF366}" name="Factor Table Information" dataDxfId="872"/>
  </tableColumns>
  <tableStyleInfo name="factors_info_tables" showFirstColumn="1"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36BC1B78-F27A-4CF9-B00C-891BED958FBA}" name="x_413_template_table_1" displayName="x_413_template_table_1" ref="A6:B21" totalsRowShown="0">
  <autoFilter ref="A6:B21" xr:uid="{C725761B-DC0A-4807-ABBB-1B10DF3821F0}">
    <filterColumn colId="0" hiddenButton="1"/>
    <filterColumn colId="1" hiddenButton="1"/>
  </autoFilter>
  <tableColumns count="2">
    <tableColumn id="1" xr3:uid="{B7D49BBA-0E46-4AA2-83EF-7333978740CD}" name="Data Item" dataDxfId="513"/>
    <tableColumn id="2" xr3:uid="{88CC89B4-274D-49E7-BBC3-F7A5EA882F5A}" name="Factor Table Information" dataDxfId="512"/>
  </tableColumns>
  <tableStyleInfo name="factors_info_tables" showFirstColumn="1"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754F872F-8D6A-4198-A832-4F79C107F835}" name="x_414_template_table_1" displayName="x_414_template_table_1" ref="A6:B21" totalsRowShown="0">
  <autoFilter ref="A6:B21" xr:uid="{C725761B-DC0A-4807-ABBB-1B10DF3821F0}">
    <filterColumn colId="0" hiddenButton="1"/>
    <filterColumn colId="1" hiddenButton="1"/>
  </autoFilter>
  <tableColumns count="2">
    <tableColumn id="1" xr3:uid="{FA26CC1D-C9D2-45D9-87F7-73D4336C64AD}" name="Data Item" dataDxfId="503"/>
    <tableColumn id="2" xr3:uid="{5BFB5ADA-BC9D-4D13-B2FA-70276CC01796}" name="Factor Table Information" dataDxfId="502"/>
  </tableColumns>
  <tableStyleInfo name="factors_info_tables"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C0527BB4-7F3C-4D23-82C1-37A053813052}" name="x_415_template_table_1" displayName="x_415_template_table_1" ref="A6:B21" totalsRowShown="0">
  <autoFilter ref="A6:B21" xr:uid="{C725761B-DC0A-4807-ABBB-1B10DF3821F0}">
    <filterColumn colId="0" hiddenButton="1"/>
    <filterColumn colId="1" hiddenButton="1"/>
  </autoFilter>
  <tableColumns count="2">
    <tableColumn id="1" xr3:uid="{742A8404-2C48-464D-AB5C-8092C802F90F}" name="Data Item" dataDxfId="493"/>
    <tableColumn id="2" xr3:uid="{7985B3EB-5DA3-4D1D-BBE6-91DEC02DE502}" name="Factor Table Information" dataDxfId="492"/>
  </tableColumns>
  <tableStyleInfo name="factors_info_tables" showFirstColumn="1"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17BD41E4-B877-407C-8311-E38F4E54C252}" name="x_416_template_table_1" displayName="x_416_template_table_1" ref="A6:B21" totalsRowShown="0">
  <autoFilter ref="A6:B21" xr:uid="{C725761B-DC0A-4807-ABBB-1B10DF3821F0}">
    <filterColumn colId="0" hiddenButton="1"/>
    <filterColumn colId="1" hiddenButton="1"/>
  </autoFilter>
  <tableColumns count="2">
    <tableColumn id="1" xr3:uid="{8EAD647C-5612-4A4F-893F-01131A0B0FB1}" name="Data Item" dataDxfId="483"/>
    <tableColumn id="2" xr3:uid="{0469AE40-5E48-4EDA-921B-DA8989507377}" name="Factor Table Information" dataDxfId="482"/>
  </tableColumns>
  <tableStyleInfo name="factors_info_tables" showFirstColumn="1"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60FA3C2-C40B-4A44-B911-8DC9201F7419}" name="x_417_template_table_1" displayName="x_417_template_table_1" ref="A6:B21" totalsRowShown="0">
  <autoFilter ref="A6:B21" xr:uid="{C725761B-DC0A-4807-ABBB-1B10DF3821F0}">
    <filterColumn colId="0" hiddenButton="1"/>
    <filterColumn colId="1" hiddenButton="1"/>
  </autoFilter>
  <tableColumns count="2">
    <tableColumn id="1" xr3:uid="{6A3C7F78-C7BD-441E-926B-E82E83EBA119}" name="Data Item" dataDxfId="473"/>
    <tableColumn id="2" xr3:uid="{79D39E7D-14A1-4A20-BE7E-9E2AFD25C7D3}" name="Factor Table Information" dataDxfId="472"/>
  </tableColumns>
  <tableStyleInfo name="factors_info_tables" showFirstColumn="1"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2AFDCE79-5E61-42C0-9C04-1CC49968FB0E}" name="x_418_template_table_1" displayName="x_418_template_table_1" ref="A6:B21" totalsRowShown="0">
  <autoFilter ref="A6:B21" xr:uid="{C725761B-DC0A-4807-ABBB-1B10DF3821F0}">
    <filterColumn colId="0" hiddenButton="1"/>
    <filterColumn colId="1" hiddenButton="1"/>
  </autoFilter>
  <tableColumns count="2">
    <tableColumn id="1" xr3:uid="{222D6425-72E9-4BC4-9083-80FE4E871222}" name="Data Item" dataDxfId="463"/>
    <tableColumn id="2" xr3:uid="{D4DAA6C9-AB27-44E1-96F6-570609580998}" name="Factor Table Information" dataDxfId="462"/>
  </tableColumns>
  <tableStyleInfo name="factors_info_tables" showFirstColumn="1"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1533CBE8-19A7-4787-8E96-3380BDA8CFDB}" name="x_419_template_table_1" displayName="x_419_template_table_1" ref="A6:B21" totalsRowShown="0">
  <autoFilter ref="A6:B21" xr:uid="{C725761B-DC0A-4807-ABBB-1B10DF3821F0}">
    <filterColumn colId="0" hiddenButton="1"/>
    <filterColumn colId="1" hiddenButton="1"/>
  </autoFilter>
  <tableColumns count="2">
    <tableColumn id="1" xr3:uid="{7CF8ED67-01AD-4341-8A7B-159467680954}" name="Data Item" dataDxfId="453"/>
    <tableColumn id="2" xr3:uid="{D7C9ADBD-DD45-4818-911C-ED0C40C77AA2}" name="Factor Table Information" dataDxfId="452"/>
  </tableColumns>
  <tableStyleInfo name="factors_info_tables" showFirstColumn="1"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52BCB242-CF03-4AB7-9761-D5E154C7E51B}" name="x_420_template_table_1" displayName="x_420_template_table_1" ref="A6:B21" totalsRowShown="0">
  <autoFilter ref="A6:B21" xr:uid="{C725761B-DC0A-4807-ABBB-1B10DF3821F0}">
    <filterColumn colId="0" hiddenButton="1"/>
    <filterColumn colId="1" hiddenButton="1"/>
  </autoFilter>
  <tableColumns count="2">
    <tableColumn id="1" xr3:uid="{56842B79-A313-4BED-ABE6-EFD35DF8D3EB}" name="Data Item" dataDxfId="443"/>
    <tableColumn id="2" xr3:uid="{C3333075-373E-42CD-92C8-8B492361E96C}" name="Factor Table Information" dataDxfId="442"/>
  </tableColumns>
  <tableStyleInfo name="factors_info_tables" showFirstColumn="1"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5655C72-D618-4AB7-B6A8-0F962AD8E204}" name="x_421_template_table_1" displayName="x_421_template_table_1" ref="A6:B21" totalsRowShown="0">
  <autoFilter ref="A6:B21" xr:uid="{C725761B-DC0A-4807-ABBB-1B10DF3821F0}">
    <filterColumn colId="0" hiddenButton="1"/>
    <filterColumn colId="1" hiddenButton="1"/>
  </autoFilter>
  <tableColumns count="2">
    <tableColumn id="1" xr3:uid="{A2DAAC36-4EFE-4381-B382-CD0AC7DC26A4}" name="Data Item" dataDxfId="433"/>
    <tableColumn id="2" xr3:uid="{800C4B86-BECE-451F-9139-8289C9E9BACA}" name="Factor Table Information" dataDxfId="432"/>
  </tableColumns>
  <tableStyleInfo name="factors_info_tables" showFirstColumn="1"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6CF34CB9-5283-4C1B-9191-4F48B81A2991}" name="x_422_template_table_1" displayName="x_422_template_table_1" ref="A6:B21" totalsRowShown="0">
  <autoFilter ref="A6:B21" xr:uid="{C725761B-DC0A-4807-ABBB-1B10DF3821F0}">
    <filterColumn colId="0" hiddenButton="1"/>
    <filterColumn colId="1" hiddenButton="1"/>
  </autoFilter>
  <tableColumns count="2">
    <tableColumn id="1" xr3:uid="{9160832E-D27A-47B4-87D3-FE07E21624ED}" name="Data Item" dataDxfId="423"/>
    <tableColumn id="2" xr3:uid="{D549BD37-80A8-4B5B-B409-924E80110B62}" name="Factor Table Information" dataDxfId="422"/>
  </tableColumns>
  <tableStyleInfo name="factors_info_tables"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E748AB0-F91F-44BF-A467-5D3BD63746FF}" name="x_203_template_table_1" displayName="x_203_template_table_1" ref="A6:B21" totalsRowShown="0">
  <autoFilter ref="A6:B21" xr:uid="{C725761B-DC0A-4807-ABBB-1B10DF3821F0}">
    <filterColumn colId="0" hiddenButton="1"/>
    <filterColumn colId="1" hiddenButton="1"/>
  </autoFilter>
  <tableColumns count="2">
    <tableColumn id="1" xr3:uid="{0CE4A295-5B5D-44C1-B4C8-3A2899557E10}" name="Data Item" dataDxfId="863"/>
    <tableColumn id="2" xr3:uid="{DAC73B4F-929F-474E-8BF6-D14CFAE6486D}" name="Factor Table Information" dataDxfId="862"/>
  </tableColumns>
  <tableStyleInfo name="factors_info_tables" showFirstColumn="1"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789C7FF2-5253-439D-B297-647A61DCA0FF}" name="x_423_template_table_1" displayName="x_423_template_table_1" ref="A6:B21" totalsRowShown="0">
  <autoFilter ref="A6:B21" xr:uid="{C725761B-DC0A-4807-ABBB-1B10DF3821F0}">
    <filterColumn colId="0" hiddenButton="1"/>
    <filterColumn colId="1" hiddenButton="1"/>
  </autoFilter>
  <tableColumns count="2">
    <tableColumn id="1" xr3:uid="{CC684513-541C-4825-A041-D582615C5741}" name="Data Item" dataDxfId="413"/>
    <tableColumn id="2" xr3:uid="{D7238464-C496-4DB0-864E-9A472683D3C1}" name="Factor Table Information" dataDxfId="412"/>
  </tableColumns>
  <tableStyleInfo name="factors_info_tables" showFirstColumn="1"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3F0C1B66-E40D-4C1A-A08B-D1224C8256E1}" name="x_424_template_table_1" displayName="x_424_template_table_1" ref="A6:B21" totalsRowShown="0">
  <autoFilter ref="A6:B21" xr:uid="{C725761B-DC0A-4807-ABBB-1B10DF3821F0}">
    <filterColumn colId="0" hiddenButton="1"/>
    <filterColumn colId="1" hiddenButton="1"/>
  </autoFilter>
  <tableColumns count="2">
    <tableColumn id="1" xr3:uid="{1209FA0B-AD70-42B0-B245-6B7D9CD9EE6A}" name="Data Item" dataDxfId="403"/>
    <tableColumn id="2" xr3:uid="{427C0C85-EDD4-4BBF-9B75-1BF26F6F83C9}" name="Factor Table Information" dataDxfId="402"/>
  </tableColumns>
  <tableStyleInfo name="factors_info_tables" showFirstColumn="1"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A4FF138-E58E-49B4-AFFC-8CE242DE0334}" name="x_425_template_table_1" displayName="x_425_template_table_1" ref="A6:B21" totalsRowShown="0">
  <autoFilter ref="A6:B21" xr:uid="{C725761B-DC0A-4807-ABBB-1B10DF3821F0}">
    <filterColumn colId="0" hiddenButton="1"/>
    <filterColumn colId="1" hiddenButton="1"/>
  </autoFilter>
  <tableColumns count="2">
    <tableColumn id="1" xr3:uid="{BA706C62-DDF0-4BB0-99A9-74E41312C29E}" name="Data Item" dataDxfId="393"/>
    <tableColumn id="2" xr3:uid="{23CD27C9-EF54-44EF-ABB9-570172991E14}" name="Factor Table Information" dataDxfId="392"/>
  </tableColumns>
  <tableStyleInfo name="factors_info_tables" showFirstColumn="1"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374A935E-4B70-4F9E-8637-3240FA0735E9}" name="x_426_template_table_1" displayName="x_426_template_table_1" ref="A6:B21" totalsRowShown="0">
  <autoFilter ref="A6:B21" xr:uid="{C725761B-DC0A-4807-ABBB-1B10DF3821F0}">
    <filterColumn colId="0" hiddenButton="1"/>
    <filterColumn colId="1" hiddenButton="1"/>
  </autoFilter>
  <tableColumns count="2">
    <tableColumn id="1" xr3:uid="{BA79B2AD-F03E-45CE-B246-9A51A32DA67E}" name="Data Item" dataDxfId="383"/>
    <tableColumn id="2" xr3:uid="{10F35EA8-F531-4C73-94AA-35F3894C97DC}" name="Factor Table Information" dataDxfId="382"/>
  </tableColumns>
  <tableStyleInfo name="factors_info_tables" showFirstColumn="1"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40A19DCA-4EDA-43A6-9470-3F8D363437EA}" name="x_427_template_table_1" displayName="x_427_template_table_1" ref="A6:B21" totalsRowShown="0">
  <autoFilter ref="A6:B21" xr:uid="{C725761B-DC0A-4807-ABBB-1B10DF3821F0}">
    <filterColumn colId="0" hiddenButton="1"/>
    <filterColumn colId="1" hiddenButton="1"/>
  </autoFilter>
  <tableColumns count="2">
    <tableColumn id="1" xr3:uid="{67487AA8-3D26-4F91-9283-335C94EB4590}" name="Data Item" dataDxfId="373"/>
    <tableColumn id="2" xr3:uid="{08581C9E-A19B-4C87-851C-64EE89D0330C}" name="Factor Table Information" dataDxfId="372"/>
  </tableColumns>
  <tableStyleInfo name="factors_info_tables" showFirstColumn="1"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A775515-7DD2-494B-918B-F82E07EE5E01}" name="x_428_template_table_1" displayName="x_428_template_table_1" ref="A6:B21" totalsRowShown="0">
  <autoFilter ref="A6:B21" xr:uid="{C725761B-DC0A-4807-ABBB-1B10DF3821F0}">
    <filterColumn colId="0" hiddenButton="1"/>
    <filterColumn colId="1" hiddenButton="1"/>
  </autoFilter>
  <tableColumns count="2">
    <tableColumn id="1" xr3:uid="{508644E6-DA83-4EA1-91FB-58F30F7D870A}" name="Data Item" dataDxfId="363"/>
    <tableColumn id="2" xr3:uid="{F3F60DD4-0AF0-4C9E-B16A-6018F84F85CD}" name="Factor Table Information" dataDxfId="362"/>
  </tableColumns>
  <tableStyleInfo name="factors_info_tables" showFirstColumn="1"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8335DAB-912C-42DF-8DAF-AA2F731213FA}" name="x_429_template_table_1" displayName="x_429_template_table_1" ref="A6:B21" totalsRowShown="0">
  <autoFilter ref="A6:B21" xr:uid="{C725761B-DC0A-4807-ABBB-1B10DF3821F0}">
    <filterColumn colId="0" hiddenButton="1"/>
    <filterColumn colId="1" hiddenButton="1"/>
  </autoFilter>
  <tableColumns count="2">
    <tableColumn id="1" xr3:uid="{9B5AC2D2-8FC0-4FD3-9FE8-C5527E07A66C}" name="Data Item" dataDxfId="353"/>
    <tableColumn id="2" xr3:uid="{DB2CCE3E-633D-4FDF-BFC8-84F1D69ED0FE}" name="Factor Table Information" dataDxfId="352"/>
  </tableColumns>
  <tableStyleInfo name="factors_info_tables" showFirstColumn="1"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360E0B50-BA88-4A74-B79D-F2CAC9FE73FF}" name="x_501_template_table_1" displayName="x_501_template_table_1" ref="A6:B21" totalsRowShown="0">
  <autoFilter ref="A6:B21" xr:uid="{C725761B-DC0A-4807-ABBB-1B10DF3821F0}">
    <filterColumn colId="0" hiddenButton="1"/>
    <filterColumn colId="1" hiddenButton="1"/>
  </autoFilter>
  <tableColumns count="2">
    <tableColumn id="1" xr3:uid="{6D810B5F-2E8D-4F54-A288-DCA901508D21}" name="Data Item" dataDxfId="343"/>
    <tableColumn id="2" xr3:uid="{EEB124CE-937C-49BC-A32F-466AE08399A5}" name="Factor Table Information" dataDxfId="342"/>
  </tableColumns>
  <tableStyleInfo name="factors_info_tables" showFirstColumn="1"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759340B2-080D-4B33-957D-27D38BCC3596}" name="x_502_template_table_1" displayName="x_502_template_table_1" ref="A6:B21" totalsRowShown="0">
  <autoFilter ref="A6:B21" xr:uid="{C725761B-DC0A-4807-ABBB-1B10DF3821F0}">
    <filterColumn colId="0" hiddenButton="1"/>
    <filterColumn colId="1" hiddenButton="1"/>
  </autoFilter>
  <tableColumns count="2">
    <tableColumn id="1" xr3:uid="{D396C990-DB02-45A9-A4B2-81624EDD7F7E}" name="Data Item" dataDxfId="333"/>
    <tableColumn id="2" xr3:uid="{BAE7550C-1035-428F-B0AD-CA054799C771}" name="Factor Table Information" dataDxfId="332"/>
  </tableColumns>
  <tableStyleInfo name="factors_info_tables" showFirstColumn="1"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476F9220-393E-428E-9CEF-E90426D7989F}" name="x_503_template_table_1" displayName="x_503_template_table_1" ref="A6:B21" totalsRowShown="0">
  <autoFilter ref="A6:B21" xr:uid="{C725761B-DC0A-4807-ABBB-1B10DF3821F0}">
    <filterColumn colId="0" hiddenButton="1"/>
    <filterColumn colId="1" hiddenButton="1"/>
  </autoFilter>
  <tableColumns count="2">
    <tableColumn id="1" xr3:uid="{E167110C-EC9A-4767-B5C4-329E0F25EF52}" name="Data Item" dataDxfId="323"/>
    <tableColumn id="2" xr3:uid="{A51E9A95-51BD-42F5-980F-E11A1FE4DF3E}" name="Factor Table Information" dataDxfId="322"/>
  </tableColumns>
  <tableStyleInfo name="factors_info_tables"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AA4F20C-0206-4C02-9A20-0D31E5FED8F2}" name="x_204_template_table_1" displayName="x_204_template_table_1" ref="A6:B21" totalsRowShown="0">
  <autoFilter ref="A6:B21" xr:uid="{C725761B-DC0A-4807-ABBB-1B10DF3821F0}">
    <filterColumn colId="0" hiddenButton="1"/>
    <filterColumn colId="1" hiddenButton="1"/>
  </autoFilter>
  <tableColumns count="2">
    <tableColumn id="1" xr3:uid="{8E5E58DD-C1A1-4C2C-AC0F-C743A0A355D7}" name="Data Item" dataDxfId="853"/>
    <tableColumn id="2" xr3:uid="{59BAACD2-FB8F-4A61-9922-A61869DFE055}" name="Factor Table Information" dataDxfId="852"/>
  </tableColumns>
  <tableStyleInfo name="factors_info_tables" showFirstColumn="1"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926AFC00-0374-4380-A48B-FB0B56051252}" name="x_504_template_table_1" displayName="x_504_template_table_1" ref="A6:B21" totalsRowShown="0">
  <autoFilter ref="A6:B21" xr:uid="{C725761B-DC0A-4807-ABBB-1B10DF3821F0}">
    <filterColumn colId="0" hiddenButton="1"/>
    <filterColumn colId="1" hiddenButton="1"/>
  </autoFilter>
  <tableColumns count="2">
    <tableColumn id="1" xr3:uid="{CE6A9C6B-78ED-4EBE-8F78-E99B08EE7B7F}" name="Data Item" dataDxfId="313"/>
    <tableColumn id="2" xr3:uid="{917DE4B9-56D1-4B30-9DA7-9E8B1A0F37EC}" name="Factor Table Information" dataDxfId="312"/>
  </tableColumns>
  <tableStyleInfo name="factors_info_tables" showFirstColumn="1"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D3310C25-3536-4EF9-8A78-B4203D617293}" name="x_505_template_table_1" displayName="x_505_template_table_1" ref="A6:B21" totalsRowShown="0">
  <autoFilter ref="A6:B21" xr:uid="{C725761B-DC0A-4807-ABBB-1B10DF3821F0}">
    <filterColumn colId="0" hiddenButton="1"/>
    <filterColumn colId="1" hiddenButton="1"/>
  </autoFilter>
  <tableColumns count="2">
    <tableColumn id="1" xr3:uid="{9ADCE7F1-04FF-484D-99C1-3E675B452992}" name="Data Item" dataDxfId="303"/>
    <tableColumn id="2" xr3:uid="{24119341-D42F-4187-A3DE-CF46680E11F8}" name="Factor Table Information" dataDxfId="302"/>
  </tableColumns>
  <tableStyleInfo name="factors_info_tables" showFirstColumn="1"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3B97C610-8A45-44A3-888A-B2B0199FA0E6}" name="x_506_template_table_1" displayName="x_506_template_table_1" ref="A6:B21" totalsRowShown="0">
  <autoFilter ref="A6:B21" xr:uid="{C725761B-DC0A-4807-ABBB-1B10DF3821F0}">
    <filterColumn colId="0" hiddenButton="1"/>
    <filterColumn colId="1" hiddenButton="1"/>
  </autoFilter>
  <tableColumns count="2">
    <tableColumn id="1" xr3:uid="{2ECF0A44-B6DF-47DB-993C-3F7811494C55}" name="Data Item" dataDxfId="293"/>
    <tableColumn id="2" xr3:uid="{F8F2F00D-6C3E-471A-8BBA-FD341A1ED3AF}" name="Factor Table Information" dataDxfId="292"/>
  </tableColumns>
  <tableStyleInfo name="factors_info_tables" showFirstColumn="1"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85100A4D-0610-4EC2-BF52-19823D5D1F9C}" name="x_601_template_table_1" displayName="x_601_template_table_1" ref="A6:B21" totalsRowShown="0">
  <autoFilter ref="A6:B21" xr:uid="{C725761B-DC0A-4807-ABBB-1B10DF3821F0}">
    <filterColumn colId="0" hiddenButton="1"/>
    <filterColumn colId="1" hiddenButton="1"/>
  </autoFilter>
  <tableColumns count="2">
    <tableColumn id="1" xr3:uid="{A951D7A2-B9AD-4639-8AFB-1D9E2D83FB14}" name="Data Item" dataDxfId="283"/>
    <tableColumn id="2" xr3:uid="{9FF70B07-0853-4877-B53C-1A96EB347A25}" name="Factor Table Information" dataDxfId="282"/>
  </tableColumns>
  <tableStyleInfo name="factors_info_tables" showFirstColumn="1"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181B9B38-F150-4888-9697-F327EBEC70EC}" name="x_602_template_table_1" displayName="x_602_template_table_1" ref="A6:B21" totalsRowShown="0">
  <autoFilter ref="A6:B21" xr:uid="{C725761B-DC0A-4807-ABBB-1B10DF3821F0}">
    <filterColumn colId="0" hiddenButton="1"/>
    <filterColumn colId="1" hiddenButton="1"/>
  </autoFilter>
  <tableColumns count="2">
    <tableColumn id="1" xr3:uid="{96BFC7B6-D248-492F-972F-B53E63651BF1}" name="Data Item" dataDxfId="277"/>
    <tableColumn id="2" xr3:uid="{E2C4E2D4-6C9A-4622-8438-B1084D59AF68}" name="Factor Table Information" dataDxfId="276"/>
  </tableColumns>
  <tableStyleInfo name="factors_info_tables" showFirstColumn="1"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F6BF63CD-CF49-42BC-959C-BFBF873E5F36}" name="x_603_template_table_1" displayName="x_603_template_table_1" ref="A6:B21" totalsRowShown="0">
  <autoFilter ref="A6:B21" xr:uid="{C725761B-DC0A-4807-ABBB-1B10DF3821F0}">
    <filterColumn colId="0" hiddenButton="1"/>
    <filterColumn colId="1" hiddenButton="1"/>
  </autoFilter>
  <tableColumns count="2">
    <tableColumn id="1" xr3:uid="{262115BB-91F7-494A-B70B-00F8DFF36E78}" name="Data Item" dataDxfId="267"/>
    <tableColumn id="2" xr3:uid="{5717BAFF-E758-4C3D-ADD2-FECEE08C8B84}" name="Factor Table Information" dataDxfId="266"/>
  </tableColumns>
  <tableStyleInfo name="factors_info_tables" showFirstColumn="1"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60694F9-3B3A-43D4-837D-C647A501825F}" name="x_602_template_table_194" displayName="x_602_template_table_194" ref="A6:B21" totalsRowShown="0">
  <tableColumns count="2">
    <tableColumn id="1" xr3:uid="{2D564568-9A5B-4130-BF1C-73A91C1E0BE7}" name="Data Item" dataDxfId="261"/>
    <tableColumn id="2" xr3:uid="{54417882-1333-4E6E-BD73-472117750539}" name="Factor Table Information" dataDxfId="260"/>
  </tableColumns>
  <tableStyleInfo name="factors_info_tables" showFirstColumn="1"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485DB90D-97CA-4792-A978-85A4403CF976}" name="x_602_template_table_19495" displayName="x_602_template_table_19495" ref="A6:B21" totalsRowShown="0">
  <tableColumns count="2">
    <tableColumn id="1" xr3:uid="{D1B98FA2-2885-4A9E-92DC-47D6CBDE1E6F}" name="Data Item" dataDxfId="255"/>
    <tableColumn id="2" xr3:uid="{FEF181EE-4B02-4996-81C7-1E1E05EB2275}" name="Factor Table Information" dataDxfId="254"/>
  </tableColumns>
  <tableStyleInfo name="factors_info_tables" showFirstColumn="1"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7AF65245-3245-43C6-A955-EA2BB228E286}" name="x_602_template_table_1949596" displayName="x_602_template_table_1949596" ref="A6:B21" totalsRowShown="0">
  <tableColumns count="2">
    <tableColumn id="1" xr3:uid="{321A4271-01F0-4AA6-9DAC-E912623B9B0A}" name="Data Item" dataDxfId="249"/>
    <tableColumn id="2" xr3:uid="{0EA1C2B2-769B-4221-B2A2-4755E0AE864D}" name="Factor Table Information" dataDxfId="248"/>
  </tableColumns>
  <tableStyleInfo name="factors_info_tables" showFirstColumn="1"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CF70764C-8AE0-421B-9077-90AA99611DF3}" name="x_602_template_table_194959697" displayName="x_602_template_table_194959697" ref="A6:B21" totalsRowShown="0">
  <tableColumns count="2">
    <tableColumn id="1" xr3:uid="{1EFDAC41-5945-41F0-9F5A-B4BA2B2DF36A}" name="Data Item" dataDxfId="243"/>
    <tableColumn id="2" xr3:uid="{33F28C56-D1C8-4CDC-8F30-E1F49D2AB98C}" name="Factor Table Information" dataDxfId="242"/>
  </tableColumns>
  <tableStyleInfo name="factors_info_tables"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68B1883-D588-4F7A-8790-B6E3662FA77A}" name="x_205_template_table_1" displayName="x_205_template_table_1" ref="A6:B21" totalsRowShown="0">
  <autoFilter ref="A6:B21" xr:uid="{C725761B-DC0A-4807-ABBB-1B10DF3821F0}">
    <filterColumn colId="0" hiddenButton="1"/>
    <filterColumn colId="1" hiddenButton="1"/>
  </autoFilter>
  <tableColumns count="2">
    <tableColumn id="1" xr3:uid="{2693E55A-80EF-4910-82F2-CDB96AC06FF4}" name="Data Item" dataDxfId="843"/>
    <tableColumn id="2" xr3:uid="{6A435316-4984-484C-838E-6D96D4074150}" name="Factor Table Information" dataDxfId="842"/>
  </tableColumns>
  <tableStyleInfo name="factors_info_tables" showFirstColumn="1"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E2295AE5-93C2-48A2-BDAC-ED51CF9926ED}" name="x_705_template_table_1" displayName="x_705_template_table_1" ref="A6:B21" totalsRowShown="0">
  <autoFilter ref="A6:B21" xr:uid="{C725761B-DC0A-4807-ABBB-1B10DF3821F0}">
    <filterColumn colId="0" hiddenButton="1"/>
    <filterColumn colId="1" hiddenButton="1"/>
  </autoFilter>
  <tableColumns count="2">
    <tableColumn id="1" xr3:uid="{174D97BE-F029-4B59-9E9C-4BF93ED80C98}" name="Data Item" dataDxfId="233"/>
    <tableColumn id="2" xr3:uid="{DC2A930E-EFDD-41F8-926C-6F6B9A0DF84A}" name="Factor Table Information" dataDxfId="232"/>
  </tableColumns>
  <tableStyleInfo name="factors_info_tables" showFirstColumn="1"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A5B00E88-B834-4E43-B6C3-D955251BE810}" name="x_706_template_table_1" displayName="x_706_template_table_1" ref="A6:B21" totalsRowShown="0">
  <autoFilter ref="A6:B21" xr:uid="{C725761B-DC0A-4807-ABBB-1B10DF3821F0}">
    <filterColumn colId="0" hiddenButton="1"/>
    <filterColumn colId="1" hiddenButton="1"/>
  </autoFilter>
  <tableColumns count="2">
    <tableColumn id="1" xr3:uid="{27CDDACC-981A-4C15-92E1-1CA151EB216D}" name="Data Item" dataDxfId="223"/>
    <tableColumn id="2" xr3:uid="{661A9249-6BBC-45A4-864E-386DB5987581}" name="Factor Table Information" dataDxfId="222"/>
  </tableColumns>
  <tableStyleInfo name="factors_info_tables" showFirstColumn="1"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989C67E0-0292-499D-B0DB-BD065D7C84EC}" name="x_707_template_table_1" displayName="x_707_template_table_1" ref="A6:B21" totalsRowShown="0">
  <autoFilter ref="A6:B21" xr:uid="{C725761B-DC0A-4807-ABBB-1B10DF3821F0}">
    <filterColumn colId="0" hiddenButton="1"/>
    <filterColumn colId="1" hiddenButton="1"/>
  </autoFilter>
  <tableColumns count="2">
    <tableColumn id="1" xr3:uid="{DA5F4FE2-9890-406E-AC52-ED7C75D68191}" name="Data Item" dataDxfId="213"/>
    <tableColumn id="2" xr3:uid="{973E1C58-B199-40E0-9D5B-8DA2AFE932BA}" name="Factor Table Information" dataDxfId="212"/>
  </tableColumns>
  <tableStyleInfo name="factors_info_tables" showFirstColumn="1"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40605CE4-CFC3-4FE7-A33A-F83925CCECB1}" name="x_708_template_table_1" displayName="x_708_template_table_1" ref="A6:B21" totalsRowShown="0">
  <autoFilter ref="A6:B21" xr:uid="{C725761B-DC0A-4807-ABBB-1B10DF3821F0}">
    <filterColumn colId="0" hiddenButton="1"/>
    <filterColumn colId="1" hiddenButton="1"/>
  </autoFilter>
  <tableColumns count="2">
    <tableColumn id="1" xr3:uid="{590567A8-D9AB-4B4E-B912-A53D602F5616}" name="Data Item" dataDxfId="203"/>
    <tableColumn id="2" xr3:uid="{8CB9DBB4-4BE6-48A7-9EB6-F94D4C10F643}" name="Factor Table Information" dataDxfId="202"/>
  </tableColumns>
  <tableStyleInfo name="factors_info_tables" showFirstColumn="1"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2DDA9BF0-6CFB-42BC-A5A3-541FBCAB83F9}" name="x_602_template_table_19495969798" displayName="x_602_template_table_19495969798" ref="A6:B21" totalsRowShown="0">
  <tableColumns count="2">
    <tableColumn id="1" xr3:uid="{A1E42C45-132B-4262-AA0F-35E561C61BBA}" name="Data Item" dataDxfId="197"/>
    <tableColumn id="2" xr3:uid="{49A9042B-1BEA-4D64-A8B0-B1FBB599C533}" name="Factor Table Information" dataDxfId="196"/>
  </tableColumns>
  <tableStyleInfo name="factors_info_tables" showFirstColumn="1"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16EF37C0-5904-42DC-91F8-B4026B561AA1}" name="x_602_template_table_1949596979899" displayName="x_602_template_table_1949596979899" ref="A6:B21" totalsRowShown="0">
  <tableColumns count="2">
    <tableColumn id="1" xr3:uid="{E2BDF2BD-8D8D-4485-A12C-B14088307025}" name="Data Item" dataDxfId="191"/>
    <tableColumn id="2" xr3:uid="{1E43226C-A1CD-45C3-91B8-36E79CA8D02B}" name="Factor Table Information" dataDxfId="190"/>
  </tableColumns>
  <tableStyleInfo name="factors_info_tables" showFirstColumn="1"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224E7B2C-455F-4778-B95E-CBB224F8FE7C}" name="x_602_template_table_1949596979899100" displayName="x_602_template_table_1949596979899100" ref="A6:B21" totalsRowShown="0">
  <tableColumns count="2">
    <tableColumn id="1" xr3:uid="{7904E87B-E761-4C76-A70E-A44EEFF6C312}" name="Data Item" dataDxfId="185"/>
    <tableColumn id="2" xr3:uid="{E576B820-81EC-4A44-B6A7-D18C4883ED31}" name="Factor Table Information" dataDxfId="184"/>
  </tableColumns>
  <tableStyleInfo name="factors_info_tables" showFirstColumn="1"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67A95E3-9CF6-49C9-9DCC-93A4DFD16960}" name="x_602_template_table_1949596979899100101" displayName="x_602_template_table_1949596979899100101" ref="A6:B21" totalsRowShown="0">
  <tableColumns count="2">
    <tableColumn id="1" xr3:uid="{01A47C52-88A4-4D93-9E69-B761CC66BB48}" name="Data Item" dataDxfId="179"/>
    <tableColumn id="2" xr3:uid="{70456F24-F090-4577-A942-39D744BB851F}" name="Factor Table Information" dataDxfId="178"/>
  </tableColumns>
  <tableStyleInfo name="factors_info_tables" showFirstColumn="1"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DC5D7A01-4E6D-49E5-A1F6-E2450354BB63}" name="x_713_template_table_1" displayName="x_713_template_table_1" ref="A6:B21" totalsRowShown="0">
  <autoFilter ref="A6:B21" xr:uid="{C725761B-DC0A-4807-ABBB-1B10DF3821F0}">
    <filterColumn colId="0" hiddenButton="1"/>
    <filterColumn colId="1" hiddenButton="1"/>
  </autoFilter>
  <tableColumns count="2">
    <tableColumn id="1" xr3:uid="{54CF9B68-3C5E-42E7-8282-BDF635A4B3D9}" name="Data Item" dataDxfId="169"/>
    <tableColumn id="2" xr3:uid="{EF496F48-97D6-45A3-9AC6-878A0C4B1513}" name="Factor Table Information" dataDxfId="168"/>
  </tableColumns>
  <tableStyleInfo name="factors_info_tables" showFirstColumn="1"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3FAEE116-AC5C-4158-A973-0261104C502A}" name="x_714_template_table_1" displayName="x_714_template_table_1" ref="A6:B21" totalsRowShown="0">
  <autoFilter ref="A6:B21" xr:uid="{C725761B-DC0A-4807-ABBB-1B10DF3821F0}">
    <filterColumn colId="0" hiddenButton="1"/>
    <filterColumn colId="1" hiddenButton="1"/>
  </autoFilter>
  <tableColumns count="2">
    <tableColumn id="1" xr3:uid="{658AA76B-EEEB-404A-8A10-DE7F7446C96C}" name="Data Item" dataDxfId="159"/>
    <tableColumn id="2" xr3:uid="{FFA8CF21-DF74-4144-B25E-DFC30CCEA02D}" name="Factor Table Information" dataDxfId="158"/>
  </tableColumns>
  <tableStyleInfo name="factors_info_tables"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30281CE-A935-4F9B-969E-6338C457A719}" name="x_206_template_table_1" displayName="x_206_template_table_1" ref="A6:B21" totalsRowShown="0">
  <autoFilter ref="A6:B21" xr:uid="{C725761B-DC0A-4807-ABBB-1B10DF3821F0}">
    <filterColumn colId="0" hiddenButton="1"/>
    <filterColumn colId="1" hiddenButton="1"/>
  </autoFilter>
  <tableColumns count="2">
    <tableColumn id="1" xr3:uid="{084135FB-D2CB-4FE5-A373-48F892B57C42}" name="Data Item" dataDxfId="833"/>
    <tableColumn id="2" xr3:uid="{485550C9-3B43-43A2-80A8-89A94482DB7A}" name="Factor Table Information" dataDxfId="832"/>
  </tableColumns>
  <tableStyleInfo name="factors_info_tables" showFirstColumn="1"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AB196034-899F-497C-B688-79C73734F47B}" name="x_715_template_table_1" displayName="x_715_template_table_1" ref="A6:B21" totalsRowShown="0">
  <autoFilter ref="A6:B21" xr:uid="{C725761B-DC0A-4807-ABBB-1B10DF3821F0}">
    <filterColumn colId="0" hiddenButton="1"/>
    <filterColumn colId="1" hiddenButton="1"/>
  </autoFilter>
  <tableColumns count="2">
    <tableColumn id="1" xr3:uid="{C5A73FDA-8E9F-4780-96AB-ED323F76DDA1}" name="Data Item" dataDxfId="149"/>
    <tableColumn id="2" xr3:uid="{1C9FFF9D-3C5E-4B00-9BBE-A6C5764FD294}" name="Factor Table Information" dataDxfId="148"/>
  </tableColumns>
  <tableStyleInfo name="factors_info_tables" showFirstColumn="1"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1E3B8344-3FBA-4680-B6EB-3DBFEE540C78}" name="x_716_template_table_1" displayName="x_716_template_table_1" ref="A6:B21" totalsRowShown="0">
  <autoFilter ref="A6:B21" xr:uid="{C725761B-DC0A-4807-ABBB-1B10DF3821F0}">
    <filterColumn colId="0" hiddenButton="1"/>
    <filterColumn colId="1" hiddenButton="1"/>
  </autoFilter>
  <tableColumns count="2">
    <tableColumn id="1" xr3:uid="{0BB6A994-036E-49AC-B975-271B2212C8B2}" name="Data Item" dataDxfId="139"/>
    <tableColumn id="2" xr3:uid="{FAAEE032-A4C6-4DA3-AAB5-AD05D322C3A3}" name="Factor Table Information" dataDxfId="138"/>
  </tableColumns>
  <tableStyleInfo name="factors_info_tables" showFirstColumn="1"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71FC738A-1BB5-4EA5-B7E1-9E4D82A4F7BC}" name="x_717_template_table_1" displayName="x_717_template_table_1" ref="A6:B21" totalsRowShown="0">
  <autoFilter ref="A6:B21" xr:uid="{C725761B-DC0A-4807-ABBB-1B10DF3821F0}">
    <filterColumn colId="0" hiddenButton="1"/>
    <filterColumn colId="1" hiddenButton="1"/>
  </autoFilter>
  <tableColumns count="2">
    <tableColumn id="1" xr3:uid="{07ACE768-6B41-4319-A3C7-F1BBF475C091}" name="Data Item" dataDxfId="129"/>
    <tableColumn id="2" xr3:uid="{E7AA524D-1570-414F-B228-C401ACE9CCAC}" name="Factor Table Information" dataDxfId="128"/>
  </tableColumns>
  <tableStyleInfo name="factors_info_tables" showFirstColumn="1"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F49741B5-B640-488F-8118-EEB63493B700}" name="x_718_template_table_1" displayName="x_718_template_table_1" ref="A6:B21" totalsRowShown="0">
  <autoFilter ref="A6:B21" xr:uid="{C725761B-DC0A-4807-ABBB-1B10DF3821F0}">
    <filterColumn colId="0" hiddenButton="1"/>
    <filterColumn colId="1" hiddenButton="1"/>
  </autoFilter>
  <tableColumns count="2">
    <tableColumn id="1" xr3:uid="{B64A29CA-D140-456F-B300-CA146F5A1C3D}" name="Data Item" dataDxfId="119"/>
    <tableColumn id="2" xr3:uid="{C719E6E8-3770-4AA5-AE24-281A0E1737F8}" name="Factor Table Information" dataDxfId="118"/>
  </tableColumns>
  <tableStyleInfo name="factors_info_tables" showFirstColumn="1"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48EDF1FA-20B1-4818-92E9-D3C743A5037E}" name="x_719_template_table_1" displayName="x_719_template_table_1" ref="A6:B21" totalsRowShown="0">
  <autoFilter ref="A6:B21" xr:uid="{C725761B-DC0A-4807-ABBB-1B10DF3821F0}">
    <filterColumn colId="0" hiddenButton="1"/>
    <filterColumn colId="1" hiddenButton="1"/>
  </autoFilter>
  <tableColumns count="2">
    <tableColumn id="1" xr3:uid="{17696D2C-08BC-4F12-9D95-C36002F7F2E2}" name="Data Item" dataDxfId="109"/>
    <tableColumn id="2" xr3:uid="{F4554A82-C63B-4BFF-A03A-C8E2D6959273}" name="Factor Table Information" dataDxfId="108"/>
  </tableColumns>
  <tableStyleInfo name="factors_info_tables" showFirstColumn="1"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F30EDF5E-A903-4E37-87D6-1EAA61AF4182}" name="x_720_template_table_1" displayName="x_720_template_table_1" ref="A6:B21" totalsRowShown="0">
  <autoFilter ref="A6:B21" xr:uid="{C725761B-DC0A-4807-ABBB-1B10DF3821F0}">
    <filterColumn colId="0" hiddenButton="1"/>
    <filterColumn colId="1" hiddenButton="1"/>
  </autoFilter>
  <tableColumns count="2">
    <tableColumn id="1" xr3:uid="{DB3B0EB1-8D35-4BB3-A049-1EEC0B7DAA32}" name="Data Item" dataDxfId="99"/>
    <tableColumn id="2" xr3:uid="{93F0AECD-ADD7-4E66-8FCD-2ADF731CF08F}" name="Factor Table Information" dataDxfId="98"/>
  </tableColumns>
  <tableStyleInfo name="factors_info_tables" showFirstColumn="1"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3ED44CCD-4666-48F2-ACC0-105B3E6DD51C}" name="x_721_template_table_1" displayName="x_721_template_table_1" ref="A6:B21" totalsRowShown="0">
  <autoFilter ref="A6:B21" xr:uid="{C725761B-DC0A-4807-ABBB-1B10DF3821F0}">
    <filterColumn colId="0" hiddenButton="1"/>
    <filterColumn colId="1" hiddenButton="1"/>
  </autoFilter>
  <tableColumns count="2">
    <tableColumn id="1" xr3:uid="{51BF2C5C-3620-49A0-AA6A-906978269F45}" name="Data Item" dataDxfId="89"/>
    <tableColumn id="2" xr3:uid="{EB0392BF-FF4A-401F-8388-2FDA6A529242}" name="Factor Table Information" dataDxfId="88"/>
  </tableColumns>
  <tableStyleInfo name="factors_info_tables" showFirstColumn="1"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93B224B5-47DD-4CAD-8DBF-39513A21F0DF}" name="x_730_template_table_1" displayName="x_730_template_table_1" ref="A6:B21" totalsRowShown="0">
  <autoFilter ref="A6:B21" xr:uid="{C725761B-DC0A-4807-ABBB-1B10DF3821F0}">
    <filterColumn colId="0" hiddenButton="1"/>
    <filterColumn colId="1" hiddenButton="1"/>
  </autoFilter>
  <tableColumns count="2">
    <tableColumn id="1" xr3:uid="{F3EB83C6-3E25-4C53-BEE0-AE0307FBE93C}" name="Data Item" dataDxfId="79"/>
    <tableColumn id="2" xr3:uid="{E9D82732-E174-40FB-8AD5-F4097513CFB8}" name="Factor Table Information" dataDxfId="78"/>
  </tableColumns>
  <tableStyleInfo name="factors_info_tables" showFirstColumn="1"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F126CC2B-5EC0-4F9E-AFF8-2EA74D99D4A7}" name="x_731_template_table_1" displayName="x_731_template_table_1" ref="A6:B21" totalsRowShown="0">
  <autoFilter ref="A6:B21" xr:uid="{C725761B-DC0A-4807-ABBB-1B10DF3821F0}">
    <filterColumn colId="0" hiddenButton="1"/>
    <filterColumn colId="1" hiddenButton="1"/>
  </autoFilter>
  <tableColumns count="2">
    <tableColumn id="1" xr3:uid="{3F9B1141-0081-44EA-A9B3-EF83076F1452}" name="Data Item" dataDxfId="69"/>
    <tableColumn id="2" xr3:uid="{39BF42FA-AE70-4A7B-BDF5-90E73D1069DF}" name="Factor Table Information" dataDxfId="68"/>
  </tableColumns>
  <tableStyleInfo name="factors_info_tables" showFirstColumn="1"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3616A8AB-9E70-4A11-A30D-C99F82E51110}" name="x_732_template_table_1" displayName="x_732_template_table_1" ref="A6:B21" totalsRowShown="0">
  <autoFilter ref="A6:B21" xr:uid="{C725761B-DC0A-4807-ABBB-1B10DF3821F0}">
    <filterColumn colId="0" hiddenButton="1"/>
    <filterColumn colId="1" hiddenButton="1"/>
  </autoFilter>
  <tableColumns count="2">
    <tableColumn id="1" xr3:uid="{7CB151DE-B223-419F-A86F-6A15DF876625}" name="Data Item" dataDxfId="59"/>
    <tableColumn id="2" xr3:uid="{425EB274-5E31-4B5D-8A17-86F5AD0BDCE0}" name="Factor Table Information" dataDxfId="58"/>
  </tableColumns>
  <tableStyleInfo name="factors_info_tables"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F0D2426-D04B-4C7A-99E1-21024A445F2C}" name="x_207_template_table_1" displayName="x_207_template_table_1" ref="A6:B21" totalsRowShown="0">
  <autoFilter ref="A6:B21" xr:uid="{C725761B-DC0A-4807-ABBB-1B10DF3821F0}">
    <filterColumn colId="0" hiddenButton="1"/>
    <filterColumn colId="1" hiddenButton="1"/>
  </autoFilter>
  <tableColumns count="2">
    <tableColumn id="1" xr3:uid="{B40B39A5-7EDC-453E-85E0-F9BDEE963EDC}" name="Data Item" dataDxfId="823"/>
    <tableColumn id="2" xr3:uid="{7CF542B8-00B3-41CE-884D-C705DEEA1E3B}" name="Factor Table Information" dataDxfId="822"/>
  </tableColumns>
  <tableStyleInfo name="factors_info_tables" showFirstColumn="1"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96574066-2E88-4F12-8B07-E8941B38BFB8}" name="x_733_template_table_1" displayName="x_733_template_table_1" ref="A6:B21" totalsRowShown="0">
  <autoFilter ref="A6:B21" xr:uid="{C725761B-DC0A-4807-ABBB-1B10DF3821F0}">
    <filterColumn colId="0" hiddenButton="1"/>
    <filterColumn colId="1" hiddenButton="1"/>
  </autoFilter>
  <tableColumns count="2">
    <tableColumn id="1" xr3:uid="{E24B1037-D025-4E7F-9D5D-3D88E5F1FF66}" name="Data Item" dataDxfId="49"/>
    <tableColumn id="2" xr3:uid="{B8E0C502-5929-491A-84A4-0ACF01C6839D}" name="Factor Table Information" dataDxfId="48"/>
  </tableColumns>
  <tableStyleInfo name="factors_info_tables" showFirstColumn="1"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3E80C33A-BF3E-4D09-ACA9-946301FA99FD}" name="x_801_template_table_1" displayName="x_801_template_table_1" ref="A6:B21" totalsRowShown="0">
  <autoFilter ref="A6:B21" xr:uid="{C725761B-DC0A-4807-ABBB-1B10DF3821F0}">
    <filterColumn colId="0" hiddenButton="1"/>
    <filterColumn colId="1" hiddenButton="1"/>
  </autoFilter>
  <tableColumns count="2">
    <tableColumn id="1" xr3:uid="{BB342C4A-162A-4EE8-9F75-D80D7B71E621}" name="Data Item" dataDxfId="39"/>
    <tableColumn id="2" xr3:uid="{0E6549C5-D5BE-415E-822C-1FE20C1F48E4}" name="Factor Table Information" dataDxfId="38"/>
  </tableColumns>
  <tableStyleInfo name="factors_info_tables" showFirstColumn="1"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25761B-DC0A-4807-ABBB-1B10DF3821F0}" name="x_template_table_1" displayName="x_template_table_1" ref="A6:B21" totalsRowShown="0">
  <autoFilter ref="A6:B21" xr:uid="{C725761B-DC0A-4807-ABBB-1B10DF3821F0}">
    <filterColumn colId="0" hiddenButton="1"/>
    <filterColumn colId="1" hiddenButton="1"/>
  </autoFilter>
  <tableColumns count="2">
    <tableColumn id="1" xr3:uid="{CF9C1E95-2192-41E7-A51E-9FBAB92F54E0}" name="Data Item"/>
    <tableColumn id="2" xr3:uid="{D0BF8362-1B49-49CF-A3F4-682A9DF6283E}" name="Factor Table Information"/>
  </tableColumns>
  <tableStyleInfo name="factors_info_tables" showFirstColumn="1" showLastColumn="0" showRowStripes="1" showColumnStripes="0"/>
</table>
</file>

<file path=xl/theme/theme1.xml><?xml version="1.0" encoding="utf-8"?>
<a:theme xmlns:a="http://schemas.openxmlformats.org/drawingml/2006/main" name="Accessible_21">
  <a:themeElements>
    <a:clrScheme name="GAD_theme25">
      <a:dk1>
        <a:srgbClr val="B85FB1"/>
      </a:dk1>
      <a:lt1>
        <a:srgbClr val="44163E"/>
      </a:lt1>
      <a:dk2>
        <a:srgbClr val="3E8989"/>
      </a:dk2>
      <a:lt2>
        <a:srgbClr val="50E28D"/>
      </a:lt2>
      <a:accent1>
        <a:srgbClr val="F1BE46"/>
      </a:accent1>
      <a:accent2>
        <a:srgbClr val="DD852C"/>
      </a:accent2>
      <a:accent3>
        <a:srgbClr val="E54A72"/>
      </a:accent3>
      <a:accent4>
        <a:srgbClr val="2E5266"/>
      </a:accent4>
      <a:accent5>
        <a:srgbClr val="42A1DB"/>
      </a:accent5>
      <a:accent6>
        <a:srgbClr val="8F8E8F"/>
      </a:accent6>
      <a:hlink>
        <a:srgbClr val="6B9F25"/>
      </a:hlink>
      <a:folHlink>
        <a:srgbClr val="B26B0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GAD" id="{FA26CC94-9AB8-43CF-9208-DAD2EEF8E84B}" vid="{AD10AD8E-362D-4DD0-B12A-007E9058863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62.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65.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66.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67.xml.rels><?xml version="1.0" encoding="UTF-8" standalone="yes"?>
<Relationships xmlns="http://schemas.openxmlformats.org/package/2006/relationships"><Relationship Id="rId1" Type="http://schemas.openxmlformats.org/officeDocument/2006/relationships/table" Target="../tables/table64.xml"/></Relationships>
</file>

<file path=xl/worksheets/_rels/sheet68.xml.rels><?xml version="1.0" encoding="UTF-8" standalone="yes"?>
<Relationships xmlns="http://schemas.openxmlformats.org/package/2006/relationships"><Relationship Id="rId1" Type="http://schemas.openxmlformats.org/officeDocument/2006/relationships/table" Target="../tables/table65.xml"/></Relationships>
</file>

<file path=xl/worksheets/_rels/sheet69.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0.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71.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72.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73.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74.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75.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76.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77.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78.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79.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0.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81.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82.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83.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84.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85.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86.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87.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88.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89.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0.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91.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92.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93.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94.xml.rels><?xml version="1.0" encoding="UTF-8" standalone="yes"?>
<Relationships xmlns="http://schemas.openxmlformats.org/package/2006/relationships"><Relationship Id="rId1" Type="http://schemas.openxmlformats.org/officeDocument/2006/relationships/table" Target="../tables/table91.xml"/></Relationships>
</file>

<file path=xl/worksheets/_rels/sheet95.xml.rels><?xml version="1.0" encoding="UTF-8" standalone="yes"?>
<Relationships xmlns="http://schemas.openxmlformats.org/package/2006/relationships"><Relationship Id="rId1" Type="http://schemas.openxmlformats.org/officeDocument/2006/relationships/table" Target="../tables/table9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6E9B-4D5E-427B-971B-6F10C719760C}">
  <sheetPr codeName="Sheet5">
    <tabColor theme="2" tint="0.59999389629810485"/>
  </sheetPr>
  <dimension ref="A1:B20"/>
  <sheetViews>
    <sheetView showGridLines="0" showRowColHeaders="0" zoomScaleNormal="100" workbookViewId="0">
      <pane xSplit="1" ySplit="8" topLeftCell="B9" activePane="bottomRight" state="frozen"/>
      <selection pane="topRight" activeCell="B1" sqref="B1"/>
      <selection pane="bottomLeft" activeCell="A12" sqref="A12"/>
      <selection pane="bottomRight" activeCell="B6" sqref="B6"/>
    </sheetView>
  </sheetViews>
  <sheetFormatPr defaultColWidth="9.26953125" defaultRowHeight="15.5" x14ac:dyDescent="0.35"/>
  <cols>
    <col min="1" max="1" width="24.54296875" style="12" customWidth="1"/>
    <col min="2" max="2" width="120.54296875" style="4" customWidth="1"/>
    <col min="3" max="16384" width="9.26953125" style="1"/>
  </cols>
  <sheetData>
    <row r="1" spans="1:2" ht="20" x14ac:dyDescent="0.4">
      <c r="A1" s="11" t="s">
        <v>0</v>
      </c>
    </row>
    <row r="2" spans="1:2" x14ac:dyDescent="0.35">
      <c r="A2" s="13" t="s">
        <v>1</v>
      </c>
      <c r="B2" s="5" t="str">
        <f>scheme_abbr &amp; " - Consolidated Factor Spreadsheet"</f>
        <v>JPS - Consolidated Factor Spreadsheet</v>
      </c>
    </row>
    <row r="3" spans="1:2" x14ac:dyDescent="0.35">
      <c r="A3" s="13" t="s">
        <v>2</v>
      </c>
      <c r="B3" s="5" t="s">
        <v>3</v>
      </c>
    </row>
    <row r="6" spans="1:2" x14ac:dyDescent="0.35">
      <c r="A6" s="13" t="s">
        <v>4</v>
      </c>
      <c r="B6" s="4" t="str">
        <f>"This spreadsheet contains the full suite of factors that are in force for the " &amp; scheme_name &amp; "."</f>
        <v>This spreadsheet contains the full suite of factors that are in force for the Judicial Pension Schemes.</v>
      </c>
    </row>
    <row r="8" spans="1:2" x14ac:dyDescent="0.35">
      <c r="A8" s="13" t="s">
        <v>5</v>
      </c>
      <c r="B8" s="6" t="s">
        <v>6</v>
      </c>
    </row>
    <row r="9" spans="1:2" x14ac:dyDescent="0.35">
      <c r="A9" s="14" t="s">
        <v>7</v>
      </c>
      <c r="B9" s="4" t="s">
        <v>8</v>
      </c>
    </row>
    <row r="10" spans="1:2" ht="31" x14ac:dyDescent="0.35">
      <c r="A10" s="15" t="s">
        <v>9</v>
      </c>
      <c r="B10" s="4" t="s">
        <v>10</v>
      </c>
    </row>
    <row r="11" spans="1:2" x14ac:dyDescent="0.35">
      <c r="A11" s="16" t="s">
        <v>11</v>
      </c>
      <c r="B11" s="4" t="s">
        <v>12</v>
      </c>
    </row>
    <row r="12" spans="1:2" x14ac:dyDescent="0.35">
      <c r="A12" s="16" t="s">
        <v>13</v>
      </c>
      <c r="B12" s="4" t="s">
        <v>14</v>
      </c>
    </row>
    <row r="13" spans="1:2" ht="31" x14ac:dyDescent="0.35">
      <c r="A13" s="12" t="s">
        <v>15</v>
      </c>
      <c r="B13" s="4" t="s">
        <v>16</v>
      </c>
    </row>
    <row r="14" spans="1:2" ht="31" x14ac:dyDescent="0.35">
      <c r="A14" s="12" t="s">
        <v>17</v>
      </c>
      <c r="B14" s="4" t="s">
        <v>18</v>
      </c>
    </row>
    <row r="15" spans="1:2" ht="46.5" x14ac:dyDescent="0.35">
      <c r="A15" s="12" t="s">
        <v>19</v>
      </c>
      <c r="B15" s="4" t="s">
        <v>20</v>
      </c>
    </row>
    <row r="16" spans="1:2" ht="31" x14ac:dyDescent="0.35">
      <c r="A16" s="12" t="s">
        <v>21</v>
      </c>
      <c r="B16" s="4" t="s">
        <v>22</v>
      </c>
    </row>
    <row r="17" spans="1:2" ht="31" x14ac:dyDescent="0.35">
      <c r="A17" s="12" t="s">
        <v>23</v>
      </c>
      <c r="B17" s="4" t="s">
        <v>24</v>
      </c>
    </row>
    <row r="18" spans="1:2" ht="31" x14ac:dyDescent="0.35">
      <c r="A18" s="12" t="s">
        <v>25</v>
      </c>
      <c r="B18" s="4" t="s">
        <v>26</v>
      </c>
    </row>
    <row r="19" spans="1:2" ht="46.5" x14ac:dyDescent="0.35">
      <c r="A19" s="12" t="s">
        <v>27</v>
      </c>
      <c r="B19" s="4" t="s">
        <v>28</v>
      </c>
    </row>
    <row r="20" spans="1:2" ht="31" x14ac:dyDescent="0.35">
      <c r="A20" s="12" t="s">
        <v>29</v>
      </c>
      <c r="B20" s="4" t="s">
        <v>30</v>
      </c>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8037B-0432-4C79-87E5-D71213425FF7}">
  <sheetPr codeName="Sheet12"/>
  <dimension ref="A1:C80"/>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CETV - x-205</v>
      </c>
    </row>
    <row r="6" spans="1:3" x14ac:dyDescent="0.25">
      <c r="A6" s="40" t="s">
        <v>429</v>
      </c>
      <c r="B6" s="46" t="s">
        <v>430</v>
      </c>
      <c r="C6" s="46"/>
    </row>
    <row r="7" spans="1:3" x14ac:dyDescent="0.25">
      <c r="A7" s="40" t="s">
        <v>431</v>
      </c>
      <c r="B7" s="46" t="s">
        <v>31</v>
      </c>
      <c r="C7" s="46"/>
    </row>
    <row r="8" spans="1:3" x14ac:dyDescent="0.25">
      <c r="A8" s="40" t="s">
        <v>128</v>
      </c>
      <c r="B8" s="46" t="s">
        <v>149</v>
      </c>
      <c r="C8" s="46"/>
    </row>
    <row r="9" spans="1:3" x14ac:dyDescent="0.25">
      <c r="A9" s="40" t="s">
        <v>129</v>
      </c>
      <c r="B9" s="46" t="s">
        <v>142</v>
      </c>
      <c r="C9" s="46"/>
    </row>
    <row r="10" spans="1:3" ht="50" x14ac:dyDescent="0.25">
      <c r="A10" s="40" t="s">
        <v>6</v>
      </c>
      <c r="B10" s="46" t="s">
        <v>159</v>
      </c>
      <c r="C10" s="46"/>
    </row>
    <row r="11" spans="1:3" x14ac:dyDescent="0.25">
      <c r="A11" s="40" t="s">
        <v>130</v>
      </c>
      <c r="B11" s="46" t="s">
        <v>144</v>
      </c>
      <c r="C11" s="46"/>
    </row>
    <row r="12" spans="1:3" x14ac:dyDescent="0.25">
      <c r="A12" s="40" t="s">
        <v>131</v>
      </c>
      <c r="B12" s="46" t="s">
        <v>145</v>
      </c>
      <c r="C12" s="46"/>
    </row>
    <row r="13" spans="1:3" x14ac:dyDescent="0.25">
      <c r="A13" s="40" t="s">
        <v>432</v>
      </c>
      <c r="B13" s="46">
        <v>0</v>
      </c>
      <c r="C13" s="46"/>
    </row>
    <row r="14" spans="1:3" x14ac:dyDescent="0.25">
      <c r="A14" s="40" t="s">
        <v>133</v>
      </c>
      <c r="B14" s="46">
        <v>205</v>
      </c>
      <c r="C14" s="46"/>
    </row>
    <row r="15" spans="1:3" x14ac:dyDescent="0.25">
      <c r="A15" s="40" t="s">
        <v>433</v>
      </c>
      <c r="B15" s="46" t="s">
        <v>160</v>
      </c>
      <c r="C15" s="46"/>
    </row>
    <row r="16" spans="1:3" x14ac:dyDescent="0.25">
      <c r="A16" s="40" t="s">
        <v>135</v>
      </c>
      <c r="B16" s="46" t="s">
        <v>161</v>
      </c>
      <c r="C16" s="46"/>
    </row>
    <row r="17" spans="1:3" x14ac:dyDescent="0.25">
      <c r="A17" s="41" t="s">
        <v>434</v>
      </c>
      <c r="B17" s="46"/>
      <c r="C17" s="46"/>
    </row>
    <row r="18" spans="1:3" x14ac:dyDescent="0.25">
      <c r="A18" s="40" t="s">
        <v>137</v>
      </c>
      <c r="B18" s="47">
        <v>46175</v>
      </c>
      <c r="C18" s="47"/>
    </row>
    <row r="19" spans="1:3" x14ac:dyDescent="0.25">
      <c r="A19" s="40" t="s">
        <v>138</v>
      </c>
      <c r="B19" s="47">
        <v>46161</v>
      </c>
      <c r="C19" s="47"/>
    </row>
    <row r="20" spans="1:3" x14ac:dyDescent="0.25">
      <c r="A20" s="40" t="s">
        <v>139</v>
      </c>
      <c r="B20" s="46" t="s">
        <v>148</v>
      </c>
      <c r="C20" s="46"/>
    </row>
    <row r="21" spans="1:3" x14ac:dyDescent="0.25">
      <c r="A21" s="40" t="s">
        <v>435</v>
      </c>
      <c r="B21" s="46" t="s">
        <v>71</v>
      </c>
      <c r="C21" s="46"/>
    </row>
    <row r="23" spans="1:3" x14ac:dyDescent="0.25">
      <c r="A23" s="23" t="str">
        <f>HYPERLINK("#'Factor List'!A1", "Back to Factor List")</f>
        <v>Back to Factor List</v>
      </c>
      <c r="B23" s="23" t="str">
        <f>HYPERLINK("#'Assumptions'!A1", "Assumptions")</f>
        <v>Assumptions</v>
      </c>
    </row>
    <row r="26" spans="1:3" s="59" customFormat="1" ht="26" x14ac:dyDescent="0.25">
      <c r="A26" s="58" t="s">
        <v>164</v>
      </c>
      <c r="B26" s="58" t="s">
        <v>436</v>
      </c>
      <c r="C26" s="58" t="s">
        <v>437</v>
      </c>
    </row>
    <row r="27" spans="1:3" x14ac:dyDescent="0.25">
      <c r="A27" s="42">
        <v>21</v>
      </c>
      <c r="B27" s="44">
        <v>2.8980000000000001</v>
      </c>
      <c r="C27" s="44">
        <v>0.72399999999999998</v>
      </c>
    </row>
    <row r="28" spans="1:3" x14ac:dyDescent="0.25">
      <c r="A28" s="42">
        <v>22</v>
      </c>
      <c r="B28" s="44">
        <v>3.0089999999999999</v>
      </c>
      <c r="C28" s="44">
        <v>0.752</v>
      </c>
    </row>
    <row r="29" spans="1:3" x14ac:dyDescent="0.25">
      <c r="A29" s="42">
        <v>23</v>
      </c>
      <c r="B29" s="44">
        <v>3.1240000000000001</v>
      </c>
      <c r="C29" s="44">
        <v>0.78</v>
      </c>
    </row>
    <row r="30" spans="1:3" x14ac:dyDescent="0.25">
      <c r="A30" s="42">
        <v>24</v>
      </c>
      <c r="B30" s="44">
        <v>3.2440000000000002</v>
      </c>
      <c r="C30" s="44">
        <v>0.80900000000000005</v>
      </c>
    </row>
    <row r="31" spans="1:3" x14ac:dyDescent="0.25">
      <c r="A31" s="42">
        <v>25</v>
      </c>
      <c r="B31" s="44">
        <v>3.3679999999999999</v>
      </c>
      <c r="C31" s="44">
        <v>0.84</v>
      </c>
    </row>
    <row r="32" spans="1:3" x14ac:dyDescent="0.25">
      <c r="A32" s="42">
        <v>26</v>
      </c>
      <c r="B32" s="44">
        <v>3.496</v>
      </c>
      <c r="C32" s="44">
        <v>0.872</v>
      </c>
    </row>
    <row r="33" spans="1:3" x14ac:dyDescent="0.25">
      <c r="A33" s="42">
        <v>27</v>
      </c>
      <c r="B33" s="44">
        <v>3.63</v>
      </c>
      <c r="C33" s="44">
        <v>0.90500000000000003</v>
      </c>
    </row>
    <row r="34" spans="1:3" x14ac:dyDescent="0.25">
      <c r="A34" s="42">
        <v>28</v>
      </c>
      <c r="B34" s="44">
        <v>3.7690000000000001</v>
      </c>
      <c r="C34" s="44">
        <v>0.93899999999999995</v>
      </c>
    </row>
    <row r="35" spans="1:3" x14ac:dyDescent="0.25">
      <c r="A35" s="42">
        <v>29</v>
      </c>
      <c r="B35" s="44">
        <v>3.9129999999999998</v>
      </c>
      <c r="C35" s="44">
        <v>0.97399999999999998</v>
      </c>
    </row>
    <row r="36" spans="1:3" x14ac:dyDescent="0.25">
      <c r="A36" s="42">
        <v>30</v>
      </c>
      <c r="B36" s="44">
        <v>4.0620000000000003</v>
      </c>
      <c r="C36" s="44">
        <v>1.0109999999999999</v>
      </c>
    </row>
    <row r="37" spans="1:3" x14ac:dyDescent="0.25">
      <c r="A37" s="42">
        <v>31</v>
      </c>
      <c r="B37" s="44">
        <v>4.2169999999999996</v>
      </c>
      <c r="C37" s="44">
        <v>1.05</v>
      </c>
    </row>
    <row r="38" spans="1:3" x14ac:dyDescent="0.25">
      <c r="A38" s="42">
        <v>32</v>
      </c>
      <c r="B38" s="44">
        <v>4.3780000000000001</v>
      </c>
      <c r="C38" s="44">
        <v>1.0900000000000001</v>
      </c>
    </row>
    <row r="39" spans="1:3" x14ac:dyDescent="0.25">
      <c r="A39" s="42">
        <v>33</v>
      </c>
      <c r="B39" s="44">
        <v>4.5449999999999999</v>
      </c>
      <c r="C39" s="44">
        <v>1.1319999999999999</v>
      </c>
    </row>
    <row r="40" spans="1:3" x14ac:dyDescent="0.25">
      <c r="A40" s="42">
        <v>34</v>
      </c>
      <c r="B40" s="44">
        <v>4.7190000000000003</v>
      </c>
      <c r="C40" s="44">
        <v>1.175</v>
      </c>
    </row>
    <row r="41" spans="1:3" x14ac:dyDescent="0.25">
      <c r="A41" s="42">
        <v>35</v>
      </c>
      <c r="B41" s="44">
        <v>4.899</v>
      </c>
      <c r="C41" s="44">
        <v>1.2190000000000001</v>
      </c>
    </row>
    <row r="42" spans="1:3" x14ac:dyDescent="0.25">
      <c r="A42" s="42">
        <v>36</v>
      </c>
      <c r="B42" s="44">
        <v>5.0860000000000003</v>
      </c>
      <c r="C42" s="44">
        <v>1.266</v>
      </c>
    </row>
    <row r="43" spans="1:3" x14ac:dyDescent="0.25">
      <c r="A43" s="42">
        <v>37</v>
      </c>
      <c r="B43" s="44">
        <v>5.28</v>
      </c>
      <c r="C43" s="44">
        <v>1.3140000000000001</v>
      </c>
    </row>
    <row r="44" spans="1:3" x14ac:dyDescent="0.25">
      <c r="A44" s="42">
        <v>38</v>
      </c>
      <c r="B44" s="44">
        <v>5.4820000000000002</v>
      </c>
      <c r="C44" s="44">
        <v>1.363</v>
      </c>
    </row>
    <row r="45" spans="1:3" x14ac:dyDescent="0.25">
      <c r="A45" s="42">
        <v>39</v>
      </c>
      <c r="B45" s="44">
        <v>5.6909999999999998</v>
      </c>
      <c r="C45" s="44">
        <v>1.415</v>
      </c>
    </row>
    <row r="46" spans="1:3" x14ac:dyDescent="0.25">
      <c r="A46" s="42">
        <v>40</v>
      </c>
      <c r="B46" s="44">
        <v>5.9089999999999998</v>
      </c>
      <c r="C46" s="44">
        <v>1.4670000000000001</v>
      </c>
    </row>
    <row r="47" spans="1:3" x14ac:dyDescent="0.25">
      <c r="A47" s="42">
        <v>41</v>
      </c>
      <c r="B47" s="44">
        <v>6.1349999999999998</v>
      </c>
      <c r="C47" s="44">
        <v>1.522</v>
      </c>
    </row>
    <row r="48" spans="1:3" x14ac:dyDescent="0.25">
      <c r="A48" s="42">
        <v>42</v>
      </c>
      <c r="B48" s="44">
        <v>6.37</v>
      </c>
      <c r="C48" s="44">
        <v>1.5780000000000001</v>
      </c>
    </row>
    <row r="49" spans="1:3" x14ac:dyDescent="0.25">
      <c r="A49" s="42">
        <v>43</v>
      </c>
      <c r="B49" s="44">
        <v>6.6139999999999999</v>
      </c>
      <c r="C49" s="44">
        <v>1.6359999999999999</v>
      </c>
    </row>
    <row r="50" spans="1:3" x14ac:dyDescent="0.25">
      <c r="A50" s="42">
        <v>44</v>
      </c>
      <c r="B50" s="44">
        <v>6.8680000000000003</v>
      </c>
      <c r="C50" s="44">
        <v>1.696</v>
      </c>
    </row>
    <row r="51" spans="1:3" x14ac:dyDescent="0.25">
      <c r="A51" s="42">
        <v>45</v>
      </c>
      <c r="B51" s="44">
        <v>7.1319999999999997</v>
      </c>
      <c r="C51" s="44">
        <v>1.7569999999999999</v>
      </c>
    </row>
    <row r="52" spans="1:3" x14ac:dyDescent="0.25">
      <c r="A52" s="42">
        <v>46</v>
      </c>
      <c r="B52" s="44">
        <v>7.4059999999999997</v>
      </c>
      <c r="C52" s="44">
        <v>1.819</v>
      </c>
    </row>
    <row r="53" spans="1:3" x14ac:dyDescent="0.25">
      <c r="A53" s="42">
        <v>47</v>
      </c>
      <c r="B53" s="44">
        <v>7.6920000000000002</v>
      </c>
      <c r="C53" s="44">
        <v>1.883</v>
      </c>
    </row>
    <row r="54" spans="1:3" x14ac:dyDescent="0.25">
      <c r="A54" s="42">
        <v>48</v>
      </c>
      <c r="B54" s="44">
        <v>7.99</v>
      </c>
      <c r="C54" s="44">
        <v>1.948</v>
      </c>
    </row>
    <row r="55" spans="1:3" x14ac:dyDescent="0.25">
      <c r="A55" s="42">
        <v>49</v>
      </c>
      <c r="B55" s="44">
        <v>8.2989999999999995</v>
      </c>
      <c r="C55" s="44">
        <v>2.0139999999999998</v>
      </c>
    </row>
    <row r="56" spans="1:3" x14ac:dyDescent="0.25">
      <c r="A56" s="42">
        <v>50</v>
      </c>
      <c r="B56" s="44">
        <v>8.6210000000000004</v>
      </c>
      <c r="C56" s="44">
        <v>2.0830000000000002</v>
      </c>
    </row>
    <row r="57" spans="1:3" x14ac:dyDescent="0.25">
      <c r="A57" s="42">
        <v>51</v>
      </c>
      <c r="B57" s="44">
        <v>8.9559999999999995</v>
      </c>
      <c r="C57" s="44">
        <v>2.153</v>
      </c>
    </row>
    <row r="58" spans="1:3" x14ac:dyDescent="0.25">
      <c r="A58" s="42">
        <v>52</v>
      </c>
      <c r="B58" s="44">
        <v>9.3049999999999997</v>
      </c>
      <c r="C58" s="44">
        <v>2.2240000000000002</v>
      </c>
    </row>
    <row r="59" spans="1:3" x14ac:dyDescent="0.25">
      <c r="A59" s="42">
        <v>53</v>
      </c>
      <c r="B59" s="44">
        <v>9.6679999999999993</v>
      </c>
      <c r="C59" s="44">
        <v>2.2959999999999998</v>
      </c>
    </row>
    <row r="60" spans="1:3" x14ac:dyDescent="0.25">
      <c r="A60" s="42">
        <v>54</v>
      </c>
      <c r="B60" s="44">
        <v>10.048</v>
      </c>
      <c r="C60" s="44">
        <v>2.3690000000000002</v>
      </c>
    </row>
    <row r="61" spans="1:3" x14ac:dyDescent="0.25">
      <c r="A61" s="42">
        <v>55</v>
      </c>
      <c r="B61" s="44">
        <v>10.445</v>
      </c>
      <c r="C61" s="44">
        <v>2.4409999999999998</v>
      </c>
    </row>
    <row r="62" spans="1:3" x14ac:dyDescent="0.25">
      <c r="A62" s="42">
        <v>56</v>
      </c>
      <c r="B62" s="44">
        <v>10.86</v>
      </c>
      <c r="C62" s="44">
        <v>2.5139999999999998</v>
      </c>
    </row>
    <row r="63" spans="1:3" x14ac:dyDescent="0.25">
      <c r="A63" s="42">
        <v>57</v>
      </c>
      <c r="B63" s="44">
        <v>11.292999999999999</v>
      </c>
      <c r="C63" s="44">
        <v>2.5880000000000001</v>
      </c>
    </row>
    <row r="64" spans="1:3" x14ac:dyDescent="0.25">
      <c r="A64" s="42">
        <v>58</v>
      </c>
      <c r="B64" s="44">
        <v>11.744999999999999</v>
      </c>
      <c r="C64" s="44">
        <v>2.6619999999999999</v>
      </c>
    </row>
    <row r="65" spans="1:3" x14ac:dyDescent="0.25">
      <c r="A65" s="42">
        <v>59</v>
      </c>
      <c r="B65" s="44">
        <v>12.218</v>
      </c>
      <c r="C65" s="44">
        <v>2.7370000000000001</v>
      </c>
    </row>
    <row r="66" spans="1:3" x14ac:dyDescent="0.25">
      <c r="A66" s="42">
        <v>60</v>
      </c>
      <c r="B66" s="44">
        <v>12.712999999999999</v>
      </c>
      <c r="C66" s="44">
        <v>2.8119999999999998</v>
      </c>
    </row>
    <row r="67" spans="1:3" x14ac:dyDescent="0.25">
      <c r="A67" s="42">
        <v>61</v>
      </c>
      <c r="B67" s="44">
        <v>13.231</v>
      </c>
      <c r="C67" s="44">
        <v>2.8879999999999999</v>
      </c>
    </row>
    <row r="68" spans="1:3" x14ac:dyDescent="0.25">
      <c r="A68" s="42">
        <v>62</v>
      </c>
      <c r="B68" s="44">
        <v>13.773</v>
      </c>
      <c r="C68" s="44">
        <v>2.9630000000000001</v>
      </c>
    </row>
    <row r="69" spans="1:3" x14ac:dyDescent="0.25">
      <c r="A69" s="42">
        <v>63</v>
      </c>
      <c r="B69" s="44">
        <v>14.342000000000001</v>
      </c>
      <c r="C69" s="44">
        <v>3.0379999999999998</v>
      </c>
    </row>
    <row r="70" spans="1:3" x14ac:dyDescent="0.25">
      <c r="A70" s="42">
        <v>64</v>
      </c>
      <c r="B70" s="44">
        <v>14.939</v>
      </c>
      <c r="C70" s="44">
        <v>3.1120000000000001</v>
      </c>
    </row>
    <row r="71" spans="1:3" x14ac:dyDescent="0.25">
      <c r="A71" s="42">
        <v>65</v>
      </c>
      <c r="B71" s="44">
        <v>15.566000000000001</v>
      </c>
      <c r="C71" s="44">
        <v>3.1859999999999999</v>
      </c>
    </row>
    <row r="72" spans="1:3" x14ac:dyDescent="0.25">
      <c r="A72" s="42">
        <v>66</v>
      </c>
      <c r="B72" s="44">
        <v>16.225999999999999</v>
      </c>
      <c r="C72" s="44">
        <v>3.258</v>
      </c>
    </row>
    <row r="73" spans="1:3" x14ac:dyDescent="0.25">
      <c r="A73" s="42">
        <v>67</v>
      </c>
      <c r="B73" s="44">
        <v>16.920999999999999</v>
      </c>
      <c r="C73" s="44">
        <v>3.3279999999999998</v>
      </c>
    </row>
    <row r="74" spans="1:3" x14ac:dyDescent="0.25">
      <c r="A74" s="42">
        <v>68</v>
      </c>
      <c r="B74" s="44">
        <v>16.96</v>
      </c>
      <c r="C74" s="44">
        <v>3.3679999999999999</v>
      </c>
    </row>
    <row r="75" spans="1:3" x14ac:dyDescent="0.25">
      <c r="A75" s="42">
        <v>69</v>
      </c>
      <c r="B75" s="44">
        <v>16.32</v>
      </c>
      <c r="C75" s="44">
        <v>3.379</v>
      </c>
    </row>
    <row r="76" spans="1:3" x14ac:dyDescent="0.25">
      <c r="A76" s="42">
        <v>70</v>
      </c>
      <c r="B76" s="44">
        <v>15.676</v>
      </c>
      <c r="C76" s="44">
        <v>3.3879999999999999</v>
      </c>
    </row>
    <row r="77" spans="1:3" x14ac:dyDescent="0.25">
      <c r="A77" s="42">
        <v>71</v>
      </c>
      <c r="B77" s="44">
        <v>15.031000000000001</v>
      </c>
      <c r="C77" s="44">
        <v>3.3919999999999999</v>
      </c>
    </row>
    <row r="78" spans="1:3" x14ac:dyDescent="0.25">
      <c r="A78" s="42">
        <v>72</v>
      </c>
      <c r="B78" s="44">
        <v>14.388</v>
      </c>
      <c r="C78" s="44">
        <v>3.3919999999999999</v>
      </c>
    </row>
    <row r="79" spans="1:3" x14ac:dyDescent="0.25">
      <c r="A79" s="42">
        <v>73</v>
      </c>
      <c r="B79" s="44">
        <v>13.749000000000001</v>
      </c>
      <c r="C79" s="44">
        <v>3.3860000000000001</v>
      </c>
    </row>
    <row r="80" spans="1:3" x14ac:dyDescent="0.25">
      <c r="A80" s="42">
        <v>74</v>
      </c>
      <c r="B80" s="44">
        <v>13.114000000000001</v>
      </c>
      <c r="C80" s="44">
        <v>3.3719999999999999</v>
      </c>
    </row>
  </sheetData>
  <sheetProtection algorithmName="SHA-512" hashValue="9HMCxWcT1pmihW+oan819W7zDvh4z7LWksq2E7iyVKwargx6awQTTQ6d122UCvNXOlnJwLeyQAytgNKPDbVPYg==" saltValue="q6km0RCyyEf/F3mtes4e5w==" spinCount="100000" sheet="1" objects="1" scenarios="1"/>
  <conditionalFormatting sqref="A6:A21">
    <cfRule type="expression" dxfId="851" priority="11" stopIfTrue="1">
      <formula>MOD(ROW(),2)=0</formula>
    </cfRule>
    <cfRule type="expression" dxfId="850" priority="12" stopIfTrue="1">
      <formula>MOD(ROW(),2)&lt;&gt;0</formula>
    </cfRule>
  </conditionalFormatting>
  <conditionalFormatting sqref="B6:C17 B20:C21 C18:C19">
    <cfRule type="expression" dxfId="849" priority="13" stopIfTrue="1">
      <formula>MOD(ROW(),2)=0</formula>
    </cfRule>
    <cfRule type="expression" dxfId="848" priority="14" stopIfTrue="1">
      <formula>MOD(ROW(),2)&lt;&gt;0</formula>
    </cfRule>
  </conditionalFormatting>
  <conditionalFormatting sqref="A26:A80">
    <cfRule type="expression" dxfId="847" priority="15" stopIfTrue="1">
      <formula>MOD(ROW(),2)=0</formula>
    </cfRule>
    <cfRule type="expression" dxfId="846" priority="16" stopIfTrue="1">
      <formula>MOD(ROW(),2)&lt;&gt;0</formula>
    </cfRule>
  </conditionalFormatting>
  <conditionalFormatting sqref="B26:C80">
    <cfRule type="expression" dxfId="845" priority="17" stopIfTrue="1">
      <formula>MOD(ROW(),2)=0</formula>
    </cfRule>
    <cfRule type="expression" dxfId="844" priority="18" stopIfTrue="1">
      <formula>MOD(ROW(),2)&lt;&gt;0</formula>
    </cfRule>
  </conditionalFormatting>
  <conditionalFormatting sqref="B18:B19">
    <cfRule type="expression" dxfId="31" priority="1" stopIfTrue="1">
      <formula>MOD(ROW(),2)=0</formula>
    </cfRule>
    <cfRule type="expression" dxfId="30" priority="2" stopIfTrue="1">
      <formula>MOD(ROW(),2)&lt;&gt;0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00338-B67E-4B35-A7B1-F30FBA82391B}">
  <sheetPr codeName="Sheet13"/>
  <dimension ref="A1:C76"/>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TV In (non-club) - x-206</v>
      </c>
    </row>
    <row r="6" spans="1:3" x14ac:dyDescent="0.25">
      <c r="A6" s="40" t="s">
        <v>429</v>
      </c>
      <c r="B6" s="46" t="s">
        <v>430</v>
      </c>
      <c r="C6" s="46"/>
    </row>
    <row r="7" spans="1:3" x14ac:dyDescent="0.25">
      <c r="A7" s="40" t="s">
        <v>431</v>
      </c>
      <c r="B7" s="46" t="s">
        <v>31</v>
      </c>
      <c r="C7" s="46"/>
    </row>
    <row r="8" spans="1:3" x14ac:dyDescent="0.25">
      <c r="A8" s="40" t="s">
        <v>128</v>
      </c>
      <c r="B8" s="46" t="s">
        <v>149</v>
      </c>
      <c r="C8" s="46"/>
    </row>
    <row r="9" spans="1:3" x14ac:dyDescent="0.25">
      <c r="A9" s="40" t="s">
        <v>129</v>
      </c>
      <c r="B9" s="46" t="s">
        <v>162</v>
      </c>
      <c r="C9" s="46"/>
    </row>
    <row r="10" spans="1:3" x14ac:dyDescent="0.25">
      <c r="A10" s="40" t="s">
        <v>6</v>
      </c>
      <c r="B10" s="46" t="s">
        <v>163</v>
      </c>
      <c r="C10" s="46"/>
    </row>
    <row r="11" spans="1:3" x14ac:dyDescent="0.25">
      <c r="A11" s="40" t="s">
        <v>130</v>
      </c>
      <c r="B11" s="46" t="s">
        <v>144</v>
      </c>
      <c r="C11" s="46"/>
    </row>
    <row r="12" spans="1:3" x14ac:dyDescent="0.25">
      <c r="A12" s="40" t="s">
        <v>131</v>
      </c>
      <c r="B12" s="46" t="s">
        <v>164</v>
      </c>
      <c r="C12" s="46"/>
    </row>
    <row r="13" spans="1:3" x14ac:dyDescent="0.25">
      <c r="A13" s="40" t="s">
        <v>432</v>
      </c>
      <c r="B13" s="46">
        <v>0</v>
      </c>
      <c r="C13" s="46"/>
    </row>
    <row r="14" spans="1:3" x14ac:dyDescent="0.25">
      <c r="A14" s="40" t="s">
        <v>133</v>
      </c>
      <c r="B14" s="46">
        <v>206</v>
      </c>
      <c r="C14" s="46"/>
    </row>
    <row r="15" spans="1:3" x14ac:dyDescent="0.25">
      <c r="A15" s="40" t="s">
        <v>433</v>
      </c>
      <c r="B15" s="46" t="s">
        <v>165</v>
      </c>
      <c r="C15" s="46"/>
    </row>
    <row r="16" spans="1:3" x14ac:dyDescent="0.25">
      <c r="A16" s="40" t="s">
        <v>135</v>
      </c>
      <c r="B16" s="46" t="s">
        <v>166</v>
      </c>
      <c r="C16" s="46"/>
    </row>
    <row r="17" spans="1:3" x14ac:dyDescent="0.25">
      <c r="A17" s="41" t="s">
        <v>434</v>
      </c>
      <c r="B17" s="46"/>
      <c r="C17" s="46"/>
    </row>
    <row r="18" spans="1:3" x14ac:dyDescent="0.25">
      <c r="A18" s="40" t="s">
        <v>137</v>
      </c>
      <c r="B18" s="47">
        <v>45106</v>
      </c>
      <c r="C18" s="47"/>
    </row>
    <row r="19" spans="1:3" x14ac:dyDescent="0.25">
      <c r="A19" s="40" t="s">
        <v>138</v>
      </c>
      <c r="B19" s="47">
        <v>45014</v>
      </c>
      <c r="C19" s="47"/>
    </row>
    <row r="20" spans="1:3" x14ac:dyDescent="0.25">
      <c r="A20" s="40" t="s">
        <v>139</v>
      </c>
      <c r="B20" s="46" t="s">
        <v>148</v>
      </c>
      <c r="C20" s="46"/>
    </row>
    <row r="21" spans="1:3" x14ac:dyDescent="0.25">
      <c r="A21" s="40" t="s">
        <v>435</v>
      </c>
      <c r="B21" s="46" t="s">
        <v>72</v>
      </c>
      <c r="C21" s="46"/>
    </row>
    <row r="23" spans="1:3" x14ac:dyDescent="0.25">
      <c r="A23" s="23" t="str">
        <f>HYPERLINK("#'Factor List'!A1", "Back to Factor List")</f>
        <v>Back to Factor List</v>
      </c>
      <c r="B23" s="23" t="str">
        <f>HYPERLINK("#'Assumptions'!A1", "Assumptions")</f>
        <v>Assumptions</v>
      </c>
    </row>
    <row r="26" spans="1:3" s="59" customFormat="1" ht="13" x14ac:dyDescent="0.25">
      <c r="A26" s="58" t="s">
        <v>164</v>
      </c>
      <c r="B26" s="58" t="s">
        <v>439</v>
      </c>
      <c r="C26" s="58" t="s">
        <v>440</v>
      </c>
    </row>
    <row r="27" spans="1:3" x14ac:dyDescent="0.25">
      <c r="A27" s="42">
        <v>21</v>
      </c>
      <c r="B27" s="44">
        <v>4.242</v>
      </c>
      <c r="C27" s="44">
        <v>0.92200000000000004</v>
      </c>
    </row>
    <row r="28" spans="1:3" x14ac:dyDescent="0.25">
      <c r="A28" s="42">
        <v>22</v>
      </c>
      <c r="B28" s="44">
        <v>4.391</v>
      </c>
      <c r="C28" s="44">
        <v>0.95599999999999996</v>
      </c>
    </row>
    <row r="29" spans="1:3" x14ac:dyDescent="0.25">
      <c r="A29" s="42">
        <v>23</v>
      </c>
      <c r="B29" s="44">
        <v>4.5449999999999999</v>
      </c>
      <c r="C29" s="44">
        <v>0.99</v>
      </c>
    </row>
    <row r="30" spans="1:3" x14ac:dyDescent="0.25">
      <c r="A30" s="42">
        <v>24</v>
      </c>
      <c r="B30" s="44">
        <v>4.7039999999999997</v>
      </c>
      <c r="C30" s="44">
        <v>1.026</v>
      </c>
    </row>
    <row r="31" spans="1:3" x14ac:dyDescent="0.25">
      <c r="A31" s="42">
        <v>25</v>
      </c>
      <c r="B31" s="44">
        <v>4.8680000000000003</v>
      </c>
      <c r="C31" s="44">
        <v>1.0629999999999999</v>
      </c>
    </row>
    <row r="32" spans="1:3" x14ac:dyDescent="0.25">
      <c r="A32" s="42">
        <v>26</v>
      </c>
      <c r="B32" s="44">
        <v>5.0389999999999997</v>
      </c>
      <c r="C32" s="44">
        <v>1.1020000000000001</v>
      </c>
    </row>
    <row r="33" spans="1:3" x14ac:dyDescent="0.25">
      <c r="A33" s="42">
        <v>27</v>
      </c>
      <c r="B33" s="44">
        <v>5.2149999999999999</v>
      </c>
      <c r="C33" s="44">
        <v>1.141</v>
      </c>
    </row>
    <row r="34" spans="1:3" x14ac:dyDescent="0.25">
      <c r="A34" s="42">
        <v>28</v>
      </c>
      <c r="B34" s="44">
        <v>5.3979999999999997</v>
      </c>
      <c r="C34" s="44">
        <v>1.1819999999999999</v>
      </c>
    </row>
    <row r="35" spans="1:3" x14ac:dyDescent="0.25">
      <c r="A35" s="42">
        <v>29</v>
      </c>
      <c r="B35" s="44">
        <v>5.5869999999999997</v>
      </c>
      <c r="C35" s="44">
        <v>1.224</v>
      </c>
    </row>
    <row r="36" spans="1:3" x14ac:dyDescent="0.25">
      <c r="A36" s="42">
        <v>30</v>
      </c>
      <c r="B36" s="44">
        <v>5.7830000000000004</v>
      </c>
      <c r="C36" s="44">
        <v>1.2669999999999999</v>
      </c>
    </row>
    <row r="37" spans="1:3" x14ac:dyDescent="0.25">
      <c r="A37" s="42">
        <v>31</v>
      </c>
      <c r="B37" s="44">
        <v>5.9859999999999998</v>
      </c>
      <c r="C37" s="44">
        <v>1.3120000000000001</v>
      </c>
    </row>
    <row r="38" spans="1:3" x14ac:dyDescent="0.25">
      <c r="A38" s="42">
        <v>32</v>
      </c>
      <c r="B38" s="44">
        <v>6.1959999999999997</v>
      </c>
      <c r="C38" s="44">
        <v>1.357</v>
      </c>
    </row>
    <row r="39" spans="1:3" x14ac:dyDescent="0.25">
      <c r="A39" s="42">
        <v>33</v>
      </c>
      <c r="B39" s="44">
        <v>6.4139999999999997</v>
      </c>
      <c r="C39" s="44">
        <v>1.4039999999999999</v>
      </c>
    </row>
    <row r="40" spans="1:3" x14ac:dyDescent="0.25">
      <c r="A40" s="42">
        <v>34</v>
      </c>
      <c r="B40" s="44">
        <v>6.6390000000000002</v>
      </c>
      <c r="C40" s="44">
        <v>1.452</v>
      </c>
    </row>
    <row r="41" spans="1:3" x14ac:dyDescent="0.25">
      <c r="A41" s="42">
        <v>35</v>
      </c>
      <c r="B41" s="44">
        <v>6.8719999999999999</v>
      </c>
      <c r="C41" s="44">
        <v>1.502</v>
      </c>
    </row>
    <row r="42" spans="1:3" x14ac:dyDescent="0.25">
      <c r="A42" s="42">
        <v>36</v>
      </c>
      <c r="B42" s="44">
        <v>7.1139999999999999</v>
      </c>
      <c r="C42" s="44">
        <v>1.5529999999999999</v>
      </c>
    </row>
    <row r="43" spans="1:3" x14ac:dyDescent="0.25">
      <c r="A43" s="42">
        <v>37</v>
      </c>
      <c r="B43" s="44">
        <v>7.3639999999999999</v>
      </c>
      <c r="C43" s="44">
        <v>1.605</v>
      </c>
    </row>
    <row r="44" spans="1:3" x14ac:dyDescent="0.25">
      <c r="A44" s="42">
        <v>38</v>
      </c>
      <c r="B44" s="44">
        <v>7.6239999999999997</v>
      </c>
      <c r="C44" s="44">
        <v>1.659</v>
      </c>
    </row>
    <row r="45" spans="1:3" x14ac:dyDescent="0.25">
      <c r="A45" s="42">
        <v>39</v>
      </c>
      <c r="B45" s="44">
        <v>7.8929999999999998</v>
      </c>
      <c r="C45" s="44">
        <v>1.7150000000000001</v>
      </c>
    </row>
    <row r="46" spans="1:3" x14ac:dyDescent="0.25">
      <c r="A46" s="42">
        <v>40</v>
      </c>
      <c r="B46" s="44">
        <v>8.1709999999999994</v>
      </c>
      <c r="C46" s="44">
        <v>1.7709999999999999</v>
      </c>
    </row>
    <row r="47" spans="1:3" x14ac:dyDescent="0.25">
      <c r="A47" s="42">
        <v>41</v>
      </c>
      <c r="B47" s="44">
        <v>8.4600000000000009</v>
      </c>
      <c r="C47" s="44">
        <v>1.829</v>
      </c>
    </row>
    <row r="48" spans="1:3" x14ac:dyDescent="0.25">
      <c r="A48" s="42">
        <v>42</v>
      </c>
      <c r="B48" s="44">
        <v>8.7590000000000003</v>
      </c>
      <c r="C48" s="44">
        <v>1.889</v>
      </c>
    </row>
    <row r="49" spans="1:3" x14ac:dyDescent="0.25">
      <c r="A49" s="42">
        <v>43</v>
      </c>
      <c r="B49" s="44">
        <v>9.0690000000000008</v>
      </c>
      <c r="C49" s="44">
        <v>1.95</v>
      </c>
    </row>
    <row r="50" spans="1:3" x14ac:dyDescent="0.25">
      <c r="A50" s="42">
        <v>44</v>
      </c>
      <c r="B50" s="44">
        <v>9.39</v>
      </c>
      <c r="C50" s="44">
        <v>2.012</v>
      </c>
    </row>
    <row r="51" spans="1:3" x14ac:dyDescent="0.25">
      <c r="A51" s="42">
        <v>45</v>
      </c>
      <c r="B51" s="44">
        <v>9.7240000000000002</v>
      </c>
      <c r="C51" s="44">
        <v>2.0750000000000002</v>
      </c>
    </row>
    <row r="52" spans="1:3" x14ac:dyDescent="0.25">
      <c r="A52" s="42">
        <v>46</v>
      </c>
      <c r="B52" s="44">
        <v>10.07</v>
      </c>
      <c r="C52" s="44">
        <v>2.14</v>
      </c>
    </row>
    <row r="53" spans="1:3" x14ac:dyDescent="0.25">
      <c r="A53" s="42">
        <v>47</v>
      </c>
      <c r="B53" s="44">
        <v>10.428000000000001</v>
      </c>
      <c r="C53" s="44">
        <v>2.206</v>
      </c>
    </row>
    <row r="54" spans="1:3" x14ac:dyDescent="0.25">
      <c r="A54" s="42">
        <v>48</v>
      </c>
      <c r="B54" s="44">
        <v>10.8</v>
      </c>
      <c r="C54" s="44">
        <v>2.274</v>
      </c>
    </row>
    <row r="55" spans="1:3" x14ac:dyDescent="0.25">
      <c r="A55" s="42">
        <v>49</v>
      </c>
      <c r="B55" s="44">
        <v>11.186999999999999</v>
      </c>
      <c r="C55" s="44">
        <v>2.343</v>
      </c>
    </row>
    <row r="56" spans="1:3" x14ac:dyDescent="0.25">
      <c r="A56" s="42">
        <v>50</v>
      </c>
      <c r="B56" s="44">
        <v>11.587</v>
      </c>
      <c r="C56" s="44">
        <v>2.4129999999999998</v>
      </c>
    </row>
    <row r="57" spans="1:3" x14ac:dyDescent="0.25">
      <c r="A57" s="42">
        <v>51</v>
      </c>
      <c r="B57" s="44">
        <v>12.004</v>
      </c>
      <c r="C57" s="44">
        <v>2.4849999999999999</v>
      </c>
    </row>
    <row r="58" spans="1:3" x14ac:dyDescent="0.25">
      <c r="A58" s="42">
        <v>52</v>
      </c>
      <c r="B58" s="44">
        <v>12.436</v>
      </c>
      <c r="C58" s="44">
        <v>2.5579999999999998</v>
      </c>
    </row>
    <row r="59" spans="1:3" x14ac:dyDescent="0.25">
      <c r="A59" s="42">
        <v>53</v>
      </c>
      <c r="B59" s="44">
        <v>12.884</v>
      </c>
      <c r="C59" s="44">
        <v>2.6320000000000001</v>
      </c>
    </row>
    <row r="60" spans="1:3" x14ac:dyDescent="0.25">
      <c r="A60" s="42">
        <v>54</v>
      </c>
      <c r="B60" s="44">
        <v>13.35</v>
      </c>
      <c r="C60" s="44">
        <v>2.7080000000000002</v>
      </c>
    </row>
    <row r="61" spans="1:3" x14ac:dyDescent="0.25">
      <c r="A61" s="42">
        <v>55</v>
      </c>
      <c r="B61" s="44">
        <v>13.835000000000001</v>
      </c>
      <c r="C61" s="44">
        <v>2.7850000000000001</v>
      </c>
    </row>
    <row r="62" spans="1:3" x14ac:dyDescent="0.25">
      <c r="A62" s="42">
        <v>56</v>
      </c>
      <c r="B62" s="44">
        <v>14.339</v>
      </c>
      <c r="C62" s="44">
        <v>2.863</v>
      </c>
    </row>
    <row r="63" spans="1:3" x14ac:dyDescent="0.25">
      <c r="A63" s="42">
        <v>57</v>
      </c>
      <c r="B63" s="44">
        <v>14.863</v>
      </c>
      <c r="C63" s="44">
        <v>2.9420000000000002</v>
      </c>
    </row>
    <row r="64" spans="1:3" x14ac:dyDescent="0.25">
      <c r="A64" s="42">
        <v>58</v>
      </c>
      <c r="B64" s="44">
        <v>15.409000000000001</v>
      </c>
      <c r="C64" s="44">
        <v>3.0209999999999999</v>
      </c>
    </row>
    <row r="65" spans="1:3" x14ac:dyDescent="0.25">
      <c r="A65" s="42">
        <v>59</v>
      </c>
      <c r="B65" s="44">
        <v>15.978</v>
      </c>
      <c r="C65" s="44">
        <v>3.101</v>
      </c>
    </row>
    <row r="66" spans="1:3" x14ac:dyDescent="0.25">
      <c r="A66" s="42">
        <v>60</v>
      </c>
      <c r="B66" s="44">
        <v>16.571999999999999</v>
      </c>
      <c r="C66" s="44">
        <v>3.181</v>
      </c>
    </row>
    <row r="67" spans="1:3" x14ac:dyDescent="0.25">
      <c r="A67" s="42">
        <v>61</v>
      </c>
      <c r="B67" s="44">
        <v>17.190999999999999</v>
      </c>
      <c r="C67" s="44">
        <v>3.2610000000000001</v>
      </c>
    </row>
    <row r="68" spans="1:3" x14ac:dyDescent="0.25">
      <c r="A68" s="42">
        <v>62</v>
      </c>
      <c r="B68" s="44">
        <v>17.838000000000001</v>
      </c>
      <c r="C68" s="44">
        <v>3.3410000000000002</v>
      </c>
    </row>
    <row r="69" spans="1:3" x14ac:dyDescent="0.25">
      <c r="A69" s="42">
        <v>63</v>
      </c>
      <c r="B69" s="44">
        <v>18.515000000000001</v>
      </c>
      <c r="C69" s="44">
        <v>3.42</v>
      </c>
    </row>
    <row r="70" spans="1:3" x14ac:dyDescent="0.25">
      <c r="A70" s="42">
        <v>64</v>
      </c>
      <c r="B70" s="44">
        <v>19.225000000000001</v>
      </c>
      <c r="C70" s="44">
        <v>3.4969999999999999</v>
      </c>
    </row>
    <row r="71" spans="1:3" x14ac:dyDescent="0.25">
      <c r="A71" s="42">
        <v>65</v>
      </c>
      <c r="B71" s="44">
        <v>19.257000000000001</v>
      </c>
      <c r="C71" s="44">
        <v>3.5419999999999998</v>
      </c>
    </row>
    <row r="72" spans="1:3" x14ac:dyDescent="0.25">
      <c r="A72" s="42">
        <v>66</v>
      </c>
      <c r="B72" s="44">
        <v>18.591999999999999</v>
      </c>
      <c r="C72" s="44">
        <v>3.5539999999999998</v>
      </c>
    </row>
    <row r="73" spans="1:3" x14ac:dyDescent="0.25">
      <c r="A73" s="42">
        <v>67</v>
      </c>
      <c r="B73" s="44">
        <v>17.923999999999999</v>
      </c>
      <c r="C73" s="44">
        <v>3.5619999999999998</v>
      </c>
    </row>
    <row r="74" spans="1:3" x14ac:dyDescent="0.25">
      <c r="A74" s="42">
        <v>68</v>
      </c>
      <c r="B74" s="44">
        <v>17.254000000000001</v>
      </c>
      <c r="C74" s="44">
        <v>3.5670000000000002</v>
      </c>
    </row>
    <row r="75" spans="1:3" x14ac:dyDescent="0.25">
      <c r="A75" s="42">
        <v>69</v>
      </c>
      <c r="B75" s="44">
        <v>16.585000000000001</v>
      </c>
      <c r="C75" s="44">
        <v>3.569</v>
      </c>
    </row>
    <row r="76" spans="1:3" x14ac:dyDescent="0.25">
      <c r="A76" s="42">
        <v>70</v>
      </c>
      <c r="B76" s="44">
        <v>15.917</v>
      </c>
      <c r="C76" s="44">
        <v>3.5659999999999998</v>
      </c>
    </row>
  </sheetData>
  <sheetProtection algorithmName="SHA-512" hashValue="jeXiMvcGc9Ha6Hx5v6GU5blbNBz61V2wHBeh/ajkZ7huqlJ2P1bDi0+ywot6h1TWKmyw75XTeV1vAt1XV7nzwQ==" saltValue="crcEnvwcfHygdzcrm3SS2Q==" spinCount="100000" sheet="1" objects="1" scenarios="1"/>
  <conditionalFormatting sqref="A6:A21">
    <cfRule type="expression" dxfId="841" priority="1" stopIfTrue="1">
      <formula>MOD(ROW(),2)=0</formula>
    </cfRule>
    <cfRule type="expression" dxfId="840" priority="2" stopIfTrue="1">
      <formula>MOD(ROW(),2)&lt;&gt;0</formula>
    </cfRule>
  </conditionalFormatting>
  <conditionalFormatting sqref="B6:C21">
    <cfRule type="expression" dxfId="839" priority="3" stopIfTrue="1">
      <formula>MOD(ROW(),2)=0</formula>
    </cfRule>
    <cfRule type="expression" dxfId="838" priority="4" stopIfTrue="1">
      <formula>MOD(ROW(),2)&lt;&gt;0</formula>
    </cfRule>
  </conditionalFormatting>
  <conditionalFormatting sqref="A26:A76">
    <cfRule type="expression" dxfId="837" priority="5" stopIfTrue="1">
      <formula>MOD(ROW(),2)=0</formula>
    </cfRule>
    <cfRule type="expression" dxfId="836" priority="6" stopIfTrue="1">
      <formula>MOD(ROW(),2)&lt;&gt;0</formula>
    </cfRule>
  </conditionalFormatting>
  <conditionalFormatting sqref="B26:C76">
    <cfRule type="expression" dxfId="835" priority="7" stopIfTrue="1">
      <formula>MOD(ROW(),2)=0</formula>
    </cfRule>
    <cfRule type="expression" dxfId="834" priority="8" stopIfTrue="1">
      <formula>MOD(ROW(),2)&lt;&gt;0</formula>
    </cfRule>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62A5C-78DF-46D5-9C8A-693DA3CE8C8D}">
  <sheetPr codeName="Sheet14"/>
  <dimension ref="A1:C72"/>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TV In (non-club) - x-207</v>
      </c>
    </row>
    <row r="6" spans="1:3" x14ac:dyDescent="0.25">
      <c r="A6" s="40" t="s">
        <v>429</v>
      </c>
      <c r="B6" s="46" t="s">
        <v>430</v>
      </c>
      <c r="C6" s="46"/>
    </row>
    <row r="7" spans="1:3" x14ac:dyDescent="0.25">
      <c r="A7" s="40" t="s">
        <v>431</v>
      </c>
      <c r="B7" s="46" t="s">
        <v>31</v>
      </c>
      <c r="C7" s="46"/>
    </row>
    <row r="8" spans="1:3" x14ac:dyDescent="0.25">
      <c r="A8" s="40" t="s">
        <v>128</v>
      </c>
      <c r="B8" s="46" t="s">
        <v>149</v>
      </c>
      <c r="C8" s="46"/>
    </row>
    <row r="9" spans="1:3" x14ac:dyDescent="0.25">
      <c r="A9" s="40" t="s">
        <v>129</v>
      </c>
      <c r="B9" s="46" t="s">
        <v>162</v>
      </c>
      <c r="C9" s="46"/>
    </row>
    <row r="10" spans="1:3" x14ac:dyDescent="0.25">
      <c r="A10" s="40" t="s">
        <v>6</v>
      </c>
      <c r="B10" s="46" t="s">
        <v>167</v>
      </c>
      <c r="C10" s="46"/>
    </row>
    <row r="11" spans="1:3" x14ac:dyDescent="0.25">
      <c r="A11" s="40" t="s">
        <v>130</v>
      </c>
      <c r="B11" s="46" t="s">
        <v>144</v>
      </c>
      <c r="C11" s="46"/>
    </row>
    <row r="12" spans="1:3" x14ac:dyDescent="0.25">
      <c r="A12" s="40" t="s">
        <v>131</v>
      </c>
      <c r="B12" s="46" t="s">
        <v>164</v>
      </c>
      <c r="C12" s="46"/>
    </row>
    <row r="13" spans="1:3" x14ac:dyDescent="0.25">
      <c r="A13" s="40" t="s">
        <v>432</v>
      </c>
      <c r="B13" s="46">
        <v>0</v>
      </c>
      <c r="C13" s="46"/>
    </row>
    <row r="14" spans="1:3" x14ac:dyDescent="0.25">
      <c r="A14" s="40" t="s">
        <v>133</v>
      </c>
      <c r="B14" s="46">
        <v>207</v>
      </c>
      <c r="C14" s="46"/>
    </row>
    <row r="15" spans="1:3" x14ac:dyDescent="0.25">
      <c r="A15" s="40" t="s">
        <v>433</v>
      </c>
      <c r="B15" s="46" t="s">
        <v>168</v>
      </c>
      <c r="C15" s="46"/>
    </row>
    <row r="16" spans="1:3" x14ac:dyDescent="0.25">
      <c r="A16" s="40" t="s">
        <v>135</v>
      </c>
      <c r="B16" s="46" t="s">
        <v>169</v>
      </c>
      <c r="C16" s="46"/>
    </row>
    <row r="17" spans="1:3" x14ac:dyDescent="0.25">
      <c r="A17" s="41" t="s">
        <v>434</v>
      </c>
      <c r="B17" s="46"/>
      <c r="C17" s="46"/>
    </row>
    <row r="18" spans="1:3" x14ac:dyDescent="0.25">
      <c r="A18" s="40" t="s">
        <v>137</v>
      </c>
      <c r="B18" s="47">
        <v>45106</v>
      </c>
      <c r="C18" s="47"/>
    </row>
    <row r="19" spans="1:3" x14ac:dyDescent="0.25">
      <c r="A19" s="40" t="s">
        <v>138</v>
      </c>
      <c r="B19" s="47">
        <v>45014</v>
      </c>
      <c r="C19" s="47"/>
    </row>
    <row r="20" spans="1:3" x14ac:dyDescent="0.25">
      <c r="A20" s="40" t="s">
        <v>139</v>
      </c>
      <c r="B20" s="46" t="s">
        <v>148</v>
      </c>
      <c r="C20" s="46"/>
    </row>
    <row r="21" spans="1:3" x14ac:dyDescent="0.25">
      <c r="A21" s="40" t="s">
        <v>435</v>
      </c>
      <c r="B21" s="46" t="s">
        <v>72</v>
      </c>
      <c r="C21" s="46"/>
    </row>
    <row r="23" spans="1:3" x14ac:dyDescent="0.25">
      <c r="A23" s="23" t="str">
        <f>HYPERLINK("#'Factor List'!A1", "Back to Factor List")</f>
        <v>Back to Factor List</v>
      </c>
      <c r="B23" s="23" t="str">
        <f>HYPERLINK("#'Assumptions'!A1", "Assumptions")</f>
        <v>Assumptions</v>
      </c>
    </row>
    <row r="26" spans="1:3" s="59" customFormat="1" ht="13" x14ac:dyDescent="0.25">
      <c r="A26" s="58" t="s">
        <v>164</v>
      </c>
      <c r="B26" s="58" t="s">
        <v>439</v>
      </c>
      <c r="C26" s="58" t="s">
        <v>440</v>
      </c>
    </row>
    <row r="27" spans="1:3" x14ac:dyDescent="0.25">
      <c r="A27" s="42">
        <v>21</v>
      </c>
      <c r="B27" s="44">
        <v>3.97</v>
      </c>
      <c r="C27" s="44">
        <v>0.90600000000000003</v>
      </c>
    </row>
    <row r="28" spans="1:3" x14ac:dyDescent="0.25">
      <c r="A28" s="42">
        <v>22</v>
      </c>
      <c r="B28" s="44">
        <v>4.1079999999999997</v>
      </c>
      <c r="C28" s="44">
        <v>0.93899999999999995</v>
      </c>
    </row>
    <row r="29" spans="1:3" x14ac:dyDescent="0.25">
      <c r="A29" s="42">
        <v>23</v>
      </c>
      <c r="B29" s="44">
        <v>4.2519999999999998</v>
      </c>
      <c r="C29" s="44">
        <v>0.97299999999999998</v>
      </c>
    </row>
    <row r="30" spans="1:3" x14ac:dyDescent="0.25">
      <c r="A30" s="42">
        <v>24</v>
      </c>
      <c r="B30" s="44">
        <v>4.4000000000000004</v>
      </c>
      <c r="C30" s="44">
        <v>1.008</v>
      </c>
    </row>
    <row r="31" spans="1:3" x14ac:dyDescent="0.25">
      <c r="A31" s="42">
        <v>25</v>
      </c>
      <c r="B31" s="44">
        <v>4.5540000000000003</v>
      </c>
      <c r="C31" s="44">
        <v>1.0449999999999999</v>
      </c>
    </row>
    <row r="32" spans="1:3" x14ac:dyDescent="0.25">
      <c r="A32" s="42">
        <v>26</v>
      </c>
      <c r="B32" s="44">
        <v>4.7130000000000001</v>
      </c>
      <c r="C32" s="44">
        <v>1.0820000000000001</v>
      </c>
    </row>
    <row r="33" spans="1:3" x14ac:dyDescent="0.25">
      <c r="A33" s="42">
        <v>27</v>
      </c>
      <c r="B33" s="44">
        <v>4.8769999999999998</v>
      </c>
      <c r="C33" s="44">
        <v>1.121</v>
      </c>
    </row>
    <row r="34" spans="1:3" x14ac:dyDescent="0.25">
      <c r="A34" s="42">
        <v>28</v>
      </c>
      <c r="B34" s="44">
        <v>5.0469999999999997</v>
      </c>
      <c r="C34" s="44">
        <v>1.161</v>
      </c>
    </row>
    <row r="35" spans="1:3" x14ac:dyDescent="0.25">
      <c r="A35" s="42">
        <v>29</v>
      </c>
      <c r="B35" s="44">
        <v>5.2240000000000002</v>
      </c>
      <c r="C35" s="44">
        <v>1.2030000000000001</v>
      </c>
    </row>
    <row r="36" spans="1:3" x14ac:dyDescent="0.25">
      <c r="A36" s="42">
        <v>30</v>
      </c>
      <c r="B36" s="44">
        <v>5.4059999999999997</v>
      </c>
      <c r="C36" s="44">
        <v>1.2450000000000001</v>
      </c>
    </row>
    <row r="37" spans="1:3" x14ac:dyDescent="0.25">
      <c r="A37" s="42">
        <v>31</v>
      </c>
      <c r="B37" s="44">
        <v>5.5949999999999998</v>
      </c>
      <c r="C37" s="44">
        <v>1.2889999999999999</v>
      </c>
    </row>
    <row r="38" spans="1:3" x14ac:dyDescent="0.25">
      <c r="A38" s="42">
        <v>32</v>
      </c>
      <c r="B38" s="44">
        <v>5.7910000000000004</v>
      </c>
      <c r="C38" s="44">
        <v>1.333</v>
      </c>
    </row>
    <row r="39" spans="1:3" x14ac:dyDescent="0.25">
      <c r="A39" s="42">
        <v>33</v>
      </c>
      <c r="B39" s="44">
        <v>5.9939999999999998</v>
      </c>
      <c r="C39" s="44">
        <v>1.38</v>
      </c>
    </row>
    <row r="40" spans="1:3" x14ac:dyDescent="0.25">
      <c r="A40" s="42">
        <v>34</v>
      </c>
      <c r="B40" s="44">
        <v>6.2039999999999997</v>
      </c>
      <c r="C40" s="44">
        <v>1.427</v>
      </c>
    </row>
    <row r="41" spans="1:3" x14ac:dyDescent="0.25">
      <c r="A41" s="42">
        <v>35</v>
      </c>
      <c r="B41" s="44">
        <v>6.4210000000000003</v>
      </c>
      <c r="C41" s="44">
        <v>1.476</v>
      </c>
    </row>
    <row r="42" spans="1:3" x14ac:dyDescent="0.25">
      <c r="A42" s="42">
        <v>36</v>
      </c>
      <c r="B42" s="44">
        <v>6.6459999999999999</v>
      </c>
      <c r="C42" s="44">
        <v>1.526</v>
      </c>
    </row>
    <row r="43" spans="1:3" x14ac:dyDescent="0.25">
      <c r="A43" s="42">
        <v>37</v>
      </c>
      <c r="B43" s="44">
        <v>6.88</v>
      </c>
      <c r="C43" s="44">
        <v>1.577</v>
      </c>
    </row>
    <row r="44" spans="1:3" x14ac:dyDescent="0.25">
      <c r="A44" s="42">
        <v>38</v>
      </c>
      <c r="B44" s="44">
        <v>7.1210000000000004</v>
      </c>
      <c r="C44" s="44">
        <v>1.63</v>
      </c>
    </row>
    <row r="45" spans="1:3" x14ac:dyDescent="0.25">
      <c r="A45" s="42">
        <v>39</v>
      </c>
      <c r="B45" s="44">
        <v>7.3710000000000004</v>
      </c>
      <c r="C45" s="44">
        <v>1.6850000000000001</v>
      </c>
    </row>
    <row r="46" spans="1:3" x14ac:dyDescent="0.25">
      <c r="A46" s="42">
        <v>40</v>
      </c>
      <c r="B46" s="44">
        <v>7.63</v>
      </c>
      <c r="C46" s="44">
        <v>1.7410000000000001</v>
      </c>
    </row>
    <row r="47" spans="1:3" x14ac:dyDescent="0.25">
      <c r="A47" s="42">
        <v>41</v>
      </c>
      <c r="B47" s="44">
        <v>7.899</v>
      </c>
      <c r="C47" s="44">
        <v>1.798</v>
      </c>
    </row>
    <row r="48" spans="1:3" x14ac:dyDescent="0.25">
      <c r="A48" s="42">
        <v>42</v>
      </c>
      <c r="B48" s="44">
        <v>8.1769999999999996</v>
      </c>
      <c r="C48" s="44">
        <v>1.8560000000000001</v>
      </c>
    </row>
    <row r="49" spans="1:3" x14ac:dyDescent="0.25">
      <c r="A49" s="42">
        <v>43</v>
      </c>
      <c r="B49" s="44">
        <v>8.4659999999999993</v>
      </c>
      <c r="C49" s="44">
        <v>1.9159999999999999</v>
      </c>
    </row>
    <row r="50" spans="1:3" x14ac:dyDescent="0.25">
      <c r="A50" s="42">
        <v>44</v>
      </c>
      <c r="B50" s="44">
        <v>8.7650000000000006</v>
      </c>
      <c r="C50" s="44">
        <v>1.9770000000000001</v>
      </c>
    </row>
    <row r="51" spans="1:3" x14ac:dyDescent="0.25">
      <c r="A51" s="42">
        <v>45</v>
      </c>
      <c r="B51" s="44">
        <v>9.0749999999999993</v>
      </c>
      <c r="C51" s="44">
        <v>2.0390000000000001</v>
      </c>
    </row>
    <row r="52" spans="1:3" x14ac:dyDescent="0.25">
      <c r="A52" s="42">
        <v>46</v>
      </c>
      <c r="B52" s="44">
        <v>9.3970000000000002</v>
      </c>
      <c r="C52" s="44">
        <v>2.1030000000000002</v>
      </c>
    </row>
    <row r="53" spans="1:3" x14ac:dyDescent="0.25">
      <c r="A53" s="42">
        <v>47</v>
      </c>
      <c r="B53" s="44">
        <v>9.73</v>
      </c>
      <c r="C53" s="44">
        <v>2.1680000000000001</v>
      </c>
    </row>
    <row r="54" spans="1:3" x14ac:dyDescent="0.25">
      <c r="A54" s="42">
        <v>48</v>
      </c>
      <c r="B54" s="44">
        <v>10.077</v>
      </c>
      <c r="C54" s="44">
        <v>2.2349999999999999</v>
      </c>
    </row>
    <row r="55" spans="1:3" x14ac:dyDescent="0.25">
      <c r="A55" s="42">
        <v>49</v>
      </c>
      <c r="B55" s="44">
        <v>10.436</v>
      </c>
      <c r="C55" s="44">
        <v>2.3029999999999999</v>
      </c>
    </row>
    <row r="56" spans="1:3" x14ac:dyDescent="0.25">
      <c r="A56" s="42">
        <v>50</v>
      </c>
      <c r="B56" s="44">
        <v>10.808</v>
      </c>
      <c r="C56" s="44">
        <v>2.3719999999999999</v>
      </c>
    </row>
    <row r="57" spans="1:3" x14ac:dyDescent="0.25">
      <c r="A57" s="42">
        <v>51</v>
      </c>
      <c r="B57" s="44">
        <v>11.195</v>
      </c>
      <c r="C57" s="44">
        <v>2.4420000000000002</v>
      </c>
    </row>
    <row r="58" spans="1:3" x14ac:dyDescent="0.25">
      <c r="A58" s="42">
        <v>52</v>
      </c>
      <c r="B58" s="44">
        <v>11.596</v>
      </c>
      <c r="C58" s="44">
        <v>2.5139999999999998</v>
      </c>
    </row>
    <row r="59" spans="1:3" x14ac:dyDescent="0.25">
      <c r="A59" s="42">
        <v>53</v>
      </c>
      <c r="B59" s="44">
        <v>12.013</v>
      </c>
      <c r="C59" s="44">
        <v>2.5870000000000002</v>
      </c>
    </row>
    <row r="60" spans="1:3" x14ac:dyDescent="0.25">
      <c r="A60" s="42">
        <v>54</v>
      </c>
      <c r="B60" s="44">
        <v>12.446</v>
      </c>
      <c r="C60" s="44">
        <v>2.6619999999999999</v>
      </c>
    </row>
    <row r="61" spans="1:3" x14ac:dyDescent="0.25">
      <c r="A61" s="42">
        <v>55</v>
      </c>
      <c r="B61" s="44">
        <v>12.896000000000001</v>
      </c>
      <c r="C61" s="44">
        <v>2.7370000000000001</v>
      </c>
    </row>
    <row r="62" spans="1:3" x14ac:dyDescent="0.25">
      <c r="A62" s="42">
        <v>56</v>
      </c>
      <c r="B62" s="44">
        <v>13.364000000000001</v>
      </c>
      <c r="C62" s="44">
        <v>2.8140000000000001</v>
      </c>
    </row>
    <row r="63" spans="1:3" x14ac:dyDescent="0.25">
      <c r="A63" s="42">
        <v>57</v>
      </c>
      <c r="B63" s="44">
        <v>13.851000000000001</v>
      </c>
      <c r="C63" s="44">
        <v>2.8919999999999999</v>
      </c>
    </row>
    <row r="64" spans="1:3" x14ac:dyDescent="0.25">
      <c r="A64" s="42">
        <v>58</v>
      </c>
      <c r="B64" s="44">
        <v>14.359</v>
      </c>
      <c r="C64" s="44">
        <v>2.97</v>
      </c>
    </row>
    <row r="65" spans="1:3" x14ac:dyDescent="0.25">
      <c r="A65" s="42">
        <v>59</v>
      </c>
      <c r="B65" s="44">
        <v>14.887</v>
      </c>
      <c r="C65" s="44">
        <v>3.0489999999999999</v>
      </c>
    </row>
    <row r="66" spans="1:3" x14ac:dyDescent="0.25">
      <c r="A66" s="42">
        <v>60</v>
      </c>
      <c r="B66" s="44">
        <v>15.438000000000001</v>
      </c>
      <c r="C66" s="44">
        <v>3.1280000000000001</v>
      </c>
    </row>
    <row r="67" spans="1:3" x14ac:dyDescent="0.25">
      <c r="A67" s="42">
        <v>61</v>
      </c>
      <c r="B67" s="44">
        <v>16.013000000000002</v>
      </c>
      <c r="C67" s="44">
        <v>3.206</v>
      </c>
    </row>
    <row r="68" spans="1:3" x14ac:dyDescent="0.25">
      <c r="A68" s="42">
        <v>62</v>
      </c>
      <c r="B68" s="44">
        <v>16.614000000000001</v>
      </c>
      <c r="C68" s="44">
        <v>3.2850000000000001</v>
      </c>
    </row>
    <row r="69" spans="1:3" x14ac:dyDescent="0.25">
      <c r="A69" s="42">
        <v>63</v>
      </c>
      <c r="B69" s="44">
        <v>17.242000000000001</v>
      </c>
      <c r="C69" s="44">
        <v>3.3620000000000001</v>
      </c>
    </row>
    <row r="70" spans="1:3" x14ac:dyDescent="0.25">
      <c r="A70" s="42">
        <v>64</v>
      </c>
      <c r="B70" s="44">
        <v>17.901</v>
      </c>
      <c r="C70" s="44">
        <v>3.4380000000000002</v>
      </c>
    </row>
    <row r="71" spans="1:3" x14ac:dyDescent="0.25">
      <c r="A71" s="42">
        <v>65</v>
      </c>
      <c r="B71" s="44">
        <v>18.593</v>
      </c>
      <c r="C71" s="44">
        <v>3.512</v>
      </c>
    </row>
    <row r="72" spans="1:3" x14ac:dyDescent="0.25">
      <c r="A72" s="42">
        <v>66</v>
      </c>
      <c r="B72" s="44">
        <v>18.611999999999998</v>
      </c>
      <c r="C72" s="44">
        <v>3.5539999999999998</v>
      </c>
    </row>
  </sheetData>
  <sheetProtection algorithmName="SHA-512" hashValue="KJX+DVzJn1tx+noDOLbNPUZ9Egnp2CcLux5kVQbG4y/RqZeBvtmUMhwrpDptec7T93ob+YxpONx/hoggEn/IPg==" saltValue="CN0m5ybo3RpGxrPBbUQeuw==" spinCount="100000" sheet="1" objects="1" scenarios="1"/>
  <conditionalFormatting sqref="A6:A21">
    <cfRule type="expression" dxfId="831" priority="1" stopIfTrue="1">
      <formula>MOD(ROW(),2)=0</formula>
    </cfRule>
    <cfRule type="expression" dxfId="830" priority="2" stopIfTrue="1">
      <formula>MOD(ROW(),2)&lt;&gt;0</formula>
    </cfRule>
  </conditionalFormatting>
  <conditionalFormatting sqref="B6:C21">
    <cfRule type="expression" dxfId="829" priority="3" stopIfTrue="1">
      <formula>MOD(ROW(),2)=0</formula>
    </cfRule>
    <cfRule type="expression" dxfId="828" priority="4" stopIfTrue="1">
      <formula>MOD(ROW(),2)&lt;&gt;0</formula>
    </cfRule>
  </conditionalFormatting>
  <conditionalFormatting sqref="A26:A72">
    <cfRule type="expression" dxfId="827" priority="5" stopIfTrue="1">
      <formula>MOD(ROW(),2)=0</formula>
    </cfRule>
    <cfRule type="expression" dxfId="826" priority="6" stopIfTrue="1">
      <formula>MOD(ROW(),2)&lt;&gt;0</formula>
    </cfRule>
  </conditionalFormatting>
  <conditionalFormatting sqref="B26:C72">
    <cfRule type="expression" dxfId="825" priority="7" stopIfTrue="1">
      <formula>MOD(ROW(),2)=0</formula>
    </cfRule>
    <cfRule type="expression" dxfId="824" priority="8" stopIfTrue="1">
      <formula>MOD(ROW(),2)&lt;&gt;0</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FEE7-EE02-4E2C-8D39-4095F5804C34}">
  <sheetPr codeName="Sheet15"/>
  <dimension ref="A1:C73"/>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TV In (non-club) - x-208</v>
      </c>
    </row>
    <row r="6" spans="1:3" x14ac:dyDescent="0.25">
      <c r="A6" s="40" t="s">
        <v>429</v>
      </c>
      <c r="B6" s="46" t="s">
        <v>430</v>
      </c>
      <c r="C6" s="46"/>
    </row>
    <row r="7" spans="1:3" x14ac:dyDescent="0.25">
      <c r="A7" s="40" t="s">
        <v>431</v>
      </c>
      <c r="B7" s="46" t="s">
        <v>31</v>
      </c>
      <c r="C7" s="46"/>
    </row>
    <row r="8" spans="1:3" x14ac:dyDescent="0.25">
      <c r="A8" s="40" t="s">
        <v>128</v>
      </c>
      <c r="B8" s="46" t="s">
        <v>149</v>
      </c>
      <c r="C8" s="46"/>
    </row>
    <row r="9" spans="1:3" x14ac:dyDescent="0.25">
      <c r="A9" s="40" t="s">
        <v>129</v>
      </c>
      <c r="B9" s="46" t="s">
        <v>162</v>
      </c>
      <c r="C9" s="46"/>
    </row>
    <row r="10" spans="1:3" x14ac:dyDescent="0.25">
      <c r="A10" s="40" t="s">
        <v>6</v>
      </c>
      <c r="B10" s="46" t="s">
        <v>170</v>
      </c>
      <c r="C10" s="46"/>
    </row>
    <row r="11" spans="1:3" x14ac:dyDescent="0.25">
      <c r="A11" s="40" t="s">
        <v>130</v>
      </c>
      <c r="B11" s="46" t="s">
        <v>144</v>
      </c>
      <c r="C11" s="46"/>
    </row>
    <row r="12" spans="1:3" x14ac:dyDescent="0.25">
      <c r="A12" s="40" t="s">
        <v>131</v>
      </c>
      <c r="B12" s="46" t="s">
        <v>164</v>
      </c>
      <c r="C12" s="46"/>
    </row>
    <row r="13" spans="1:3" x14ac:dyDescent="0.25">
      <c r="A13" s="40" t="s">
        <v>432</v>
      </c>
      <c r="B13" s="46">
        <v>0</v>
      </c>
      <c r="C13" s="46"/>
    </row>
    <row r="14" spans="1:3" x14ac:dyDescent="0.25">
      <c r="A14" s="40" t="s">
        <v>133</v>
      </c>
      <c r="B14" s="46">
        <v>208</v>
      </c>
      <c r="C14" s="46"/>
    </row>
    <row r="15" spans="1:3" x14ac:dyDescent="0.25">
      <c r="A15" s="40" t="s">
        <v>433</v>
      </c>
      <c r="B15" s="46" t="s">
        <v>171</v>
      </c>
      <c r="C15" s="46"/>
    </row>
    <row r="16" spans="1:3" x14ac:dyDescent="0.25">
      <c r="A16" s="40" t="s">
        <v>135</v>
      </c>
      <c r="B16" s="46" t="s">
        <v>172</v>
      </c>
      <c r="C16" s="46"/>
    </row>
    <row r="17" spans="1:3" x14ac:dyDescent="0.25">
      <c r="A17" s="41" t="s">
        <v>434</v>
      </c>
      <c r="B17" s="46"/>
      <c r="C17" s="46"/>
    </row>
    <row r="18" spans="1:3" x14ac:dyDescent="0.25">
      <c r="A18" s="40" t="s">
        <v>137</v>
      </c>
      <c r="B18" s="47">
        <v>45106</v>
      </c>
      <c r="C18" s="47"/>
    </row>
    <row r="19" spans="1:3" x14ac:dyDescent="0.25">
      <c r="A19" s="40" t="s">
        <v>138</v>
      </c>
      <c r="B19" s="47">
        <v>45014</v>
      </c>
      <c r="C19" s="47"/>
    </row>
    <row r="20" spans="1:3" x14ac:dyDescent="0.25">
      <c r="A20" s="40" t="s">
        <v>139</v>
      </c>
      <c r="B20" s="46" t="s">
        <v>148</v>
      </c>
      <c r="C20" s="46"/>
    </row>
    <row r="21" spans="1:3" x14ac:dyDescent="0.25">
      <c r="A21" s="40" t="s">
        <v>435</v>
      </c>
      <c r="B21" s="46" t="s">
        <v>72</v>
      </c>
      <c r="C21" s="46"/>
    </row>
    <row r="23" spans="1:3" x14ac:dyDescent="0.25">
      <c r="A23" s="23" t="str">
        <f>HYPERLINK("#'Factor List'!A1", "Back to Factor List")</f>
        <v>Back to Factor List</v>
      </c>
      <c r="B23" s="23" t="str">
        <f>HYPERLINK("#'Assumptions'!A1", "Assumptions")</f>
        <v>Assumptions</v>
      </c>
    </row>
    <row r="26" spans="1:3" s="59" customFormat="1" ht="13" x14ac:dyDescent="0.25">
      <c r="A26" s="58" t="s">
        <v>164</v>
      </c>
      <c r="B26" s="58" t="s">
        <v>439</v>
      </c>
      <c r="C26" s="58" t="s">
        <v>440</v>
      </c>
    </row>
    <row r="27" spans="1:3" x14ac:dyDescent="0.25">
      <c r="A27" s="42">
        <v>21</v>
      </c>
      <c r="B27" s="44">
        <v>3.71</v>
      </c>
      <c r="C27" s="44">
        <v>0.89</v>
      </c>
    </row>
    <row r="28" spans="1:3" x14ac:dyDescent="0.25">
      <c r="A28" s="42">
        <v>22</v>
      </c>
      <c r="B28" s="44">
        <v>3.839</v>
      </c>
      <c r="C28" s="44">
        <v>0.92200000000000004</v>
      </c>
    </row>
    <row r="29" spans="1:3" x14ac:dyDescent="0.25">
      <c r="A29" s="42">
        <v>23</v>
      </c>
      <c r="B29" s="44">
        <v>3.972</v>
      </c>
      <c r="C29" s="44">
        <v>0.95599999999999996</v>
      </c>
    </row>
    <row r="30" spans="1:3" x14ac:dyDescent="0.25">
      <c r="A30" s="42">
        <v>24</v>
      </c>
      <c r="B30" s="44">
        <v>4.1109999999999998</v>
      </c>
      <c r="C30" s="44">
        <v>0.99</v>
      </c>
    </row>
    <row r="31" spans="1:3" x14ac:dyDescent="0.25">
      <c r="A31" s="42">
        <v>25</v>
      </c>
      <c r="B31" s="44">
        <v>4.2539999999999996</v>
      </c>
      <c r="C31" s="44">
        <v>1.026</v>
      </c>
    </row>
    <row r="32" spans="1:3" x14ac:dyDescent="0.25">
      <c r="A32" s="42">
        <v>26</v>
      </c>
      <c r="B32" s="44">
        <v>4.4020000000000001</v>
      </c>
      <c r="C32" s="44">
        <v>1.0629999999999999</v>
      </c>
    </row>
    <row r="33" spans="1:3" x14ac:dyDescent="0.25">
      <c r="A33" s="42">
        <v>27</v>
      </c>
      <c r="B33" s="44">
        <v>4.5549999999999997</v>
      </c>
      <c r="C33" s="44">
        <v>1.1020000000000001</v>
      </c>
    </row>
    <row r="34" spans="1:3" x14ac:dyDescent="0.25">
      <c r="A34" s="42">
        <v>28</v>
      </c>
      <c r="B34" s="44">
        <v>4.7130000000000001</v>
      </c>
      <c r="C34" s="44">
        <v>1.141</v>
      </c>
    </row>
    <row r="35" spans="1:3" x14ac:dyDescent="0.25">
      <c r="A35" s="42">
        <v>29</v>
      </c>
      <c r="B35" s="44">
        <v>4.8769999999999998</v>
      </c>
      <c r="C35" s="44">
        <v>1.1819999999999999</v>
      </c>
    </row>
    <row r="36" spans="1:3" x14ac:dyDescent="0.25">
      <c r="A36" s="42">
        <v>30</v>
      </c>
      <c r="B36" s="44">
        <v>5.0469999999999997</v>
      </c>
      <c r="C36" s="44">
        <v>1.2230000000000001</v>
      </c>
    </row>
    <row r="37" spans="1:3" x14ac:dyDescent="0.25">
      <c r="A37" s="42">
        <v>31</v>
      </c>
      <c r="B37" s="44">
        <v>5.2229999999999999</v>
      </c>
      <c r="C37" s="44">
        <v>1.266</v>
      </c>
    </row>
    <row r="38" spans="1:3" x14ac:dyDescent="0.25">
      <c r="A38" s="42">
        <v>32</v>
      </c>
      <c r="B38" s="44">
        <v>5.4050000000000002</v>
      </c>
      <c r="C38" s="44">
        <v>1.31</v>
      </c>
    </row>
    <row r="39" spans="1:3" x14ac:dyDescent="0.25">
      <c r="A39" s="42">
        <v>33</v>
      </c>
      <c r="B39" s="44">
        <v>5.5940000000000003</v>
      </c>
      <c r="C39" s="44">
        <v>1.3560000000000001</v>
      </c>
    </row>
    <row r="40" spans="1:3" x14ac:dyDescent="0.25">
      <c r="A40" s="42">
        <v>34</v>
      </c>
      <c r="B40" s="44">
        <v>5.7889999999999997</v>
      </c>
      <c r="C40" s="44">
        <v>1.4019999999999999</v>
      </c>
    </row>
    <row r="41" spans="1:3" x14ac:dyDescent="0.25">
      <c r="A41" s="42">
        <v>35</v>
      </c>
      <c r="B41" s="44">
        <v>5.9909999999999997</v>
      </c>
      <c r="C41" s="44">
        <v>1.45</v>
      </c>
    </row>
    <row r="42" spans="1:3" x14ac:dyDescent="0.25">
      <c r="A42" s="42">
        <v>36</v>
      </c>
      <c r="B42" s="44">
        <v>6.2009999999999996</v>
      </c>
      <c r="C42" s="44">
        <v>1.4990000000000001</v>
      </c>
    </row>
    <row r="43" spans="1:3" x14ac:dyDescent="0.25">
      <c r="A43" s="42">
        <v>37</v>
      </c>
      <c r="B43" s="44">
        <v>6.4180000000000001</v>
      </c>
      <c r="C43" s="44">
        <v>1.55</v>
      </c>
    </row>
    <row r="44" spans="1:3" x14ac:dyDescent="0.25">
      <c r="A44" s="42">
        <v>38</v>
      </c>
      <c r="B44" s="44">
        <v>6.6420000000000003</v>
      </c>
      <c r="C44" s="44">
        <v>1.6020000000000001</v>
      </c>
    </row>
    <row r="45" spans="1:3" x14ac:dyDescent="0.25">
      <c r="A45" s="42">
        <v>39</v>
      </c>
      <c r="B45" s="44">
        <v>6.875</v>
      </c>
      <c r="C45" s="44">
        <v>1.6559999999999999</v>
      </c>
    </row>
    <row r="46" spans="1:3" x14ac:dyDescent="0.25">
      <c r="A46" s="42">
        <v>40</v>
      </c>
      <c r="B46" s="44">
        <v>7.1150000000000002</v>
      </c>
      <c r="C46" s="44">
        <v>1.7110000000000001</v>
      </c>
    </row>
    <row r="47" spans="1:3" x14ac:dyDescent="0.25">
      <c r="A47" s="42">
        <v>41</v>
      </c>
      <c r="B47" s="44">
        <v>7.3650000000000002</v>
      </c>
      <c r="C47" s="44">
        <v>1.7669999999999999</v>
      </c>
    </row>
    <row r="48" spans="1:3" x14ac:dyDescent="0.25">
      <c r="A48" s="42">
        <v>42</v>
      </c>
      <c r="B48" s="44">
        <v>7.6239999999999997</v>
      </c>
      <c r="C48" s="44">
        <v>1.8240000000000001</v>
      </c>
    </row>
    <row r="49" spans="1:3" x14ac:dyDescent="0.25">
      <c r="A49" s="42">
        <v>43</v>
      </c>
      <c r="B49" s="44">
        <v>7.8920000000000003</v>
      </c>
      <c r="C49" s="44">
        <v>1.883</v>
      </c>
    </row>
    <row r="50" spans="1:3" x14ac:dyDescent="0.25">
      <c r="A50" s="42">
        <v>44</v>
      </c>
      <c r="B50" s="44">
        <v>8.17</v>
      </c>
      <c r="C50" s="44">
        <v>1.9430000000000001</v>
      </c>
    </row>
    <row r="51" spans="1:3" x14ac:dyDescent="0.25">
      <c r="A51" s="42">
        <v>45</v>
      </c>
      <c r="B51" s="44">
        <v>8.4580000000000002</v>
      </c>
      <c r="C51" s="44">
        <v>2.0049999999999999</v>
      </c>
    </row>
    <row r="52" spans="1:3" x14ac:dyDescent="0.25">
      <c r="A52" s="42">
        <v>46</v>
      </c>
      <c r="B52" s="44">
        <v>8.7560000000000002</v>
      </c>
      <c r="C52" s="44">
        <v>2.0670000000000002</v>
      </c>
    </row>
    <row r="53" spans="1:3" x14ac:dyDescent="0.25">
      <c r="A53" s="42">
        <v>47</v>
      </c>
      <c r="B53" s="44">
        <v>9.0660000000000007</v>
      </c>
      <c r="C53" s="44">
        <v>2.1320000000000001</v>
      </c>
    </row>
    <row r="54" spans="1:3" x14ac:dyDescent="0.25">
      <c r="A54" s="42">
        <v>48</v>
      </c>
      <c r="B54" s="44">
        <v>9.3870000000000005</v>
      </c>
      <c r="C54" s="44">
        <v>2.1970000000000001</v>
      </c>
    </row>
    <row r="55" spans="1:3" x14ac:dyDescent="0.25">
      <c r="A55" s="42">
        <v>49</v>
      </c>
      <c r="B55" s="44">
        <v>9.7200000000000006</v>
      </c>
      <c r="C55" s="44">
        <v>2.2639999999999998</v>
      </c>
    </row>
    <row r="56" spans="1:3" x14ac:dyDescent="0.25">
      <c r="A56" s="42">
        <v>50</v>
      </c>
      <c r="B56" s="44">
        <v>10.066000000000001</v>
      </c>
      <c r="C56" s="44">
        <v>2.3319999999999999</v>
      </c>
    </row>
    <row r="57" spans="1:3" x14ac:dyDescent="0.25">
      <c r="A57" s="42">
        <v>51</v>
      </c>
      <c r="B57" s="44">
        <v>10.425000000000001</v>
      </c>
      <c r="C57" s="44">
        <v>2.4009999999999998</v>
      </c>
    </row>
    <row r="58" spans="1:3" x14ac:dyDescent="0.25">
      <c r="A58" s="42">
        <v>52</v>
      </c>
      <c r="B58" s="44">
        <v>10.797000000000001</v>
      </c>
      <c r="C58" s="44">
        <v>2.472</v>
      </c>
    </row>
    <row r="59" spans="1:3" x14ac:dyDescent="0.25">
      <c r="A59" s="42">
        <v>53</v>
      </c>
      <c r="B59" s="44">
        <v>11.183999999999999</v>
      </c>
      <c r="C59" s="44">
        <v>2.544</v>
      </c>
    </row>
    <row r="60" spans="1:3" x14ac:dyDescent="0.25">
      <c r="A60" s="42">
        <v>54</v>
      </c>
      <c r="B60" s="44">
        <v>11.586</v>
      </c>
      <c r="C60" s="44">
        <v>2.617</v>
      </c>
    </row>
    <row r="61" spans="1:3" x14ac:dyDescent="0.25">
      <c r="A61" s="42">
        <v>55</v>
      </c>
      <c r="B61" s="44">
        <v>12.003</v>
      </c>
      <c r="C61" s="44">
        <v>2.6920000000000002</v>
      </c>
    </row>
    <row r="62" spans="1:3" x14ac:dyDescent="0.25">
      <c r="A62" s="42">
        <v>56</v>
      </c>
      <c r="B62" s="44">
        <v>12.436999999999999</v>
      </c>
      <c r="C62" s="44">
        <v>2.7669999999999999</v>
      </c>
    </row>
    <row r="63" spans="1:3" x14ac:dyDescent="0.25">
      <c r="A63" s="42">
        <v>57</v>
      </c>
      <c r="B63" s="44">
        <v>12.888999999999999</v>
      </c>
      <c r="C63" s="44">
        <v>2.8439999999999999</v>
      </c>
    </row>
    <row r="64" spans="1:3" x14ac:dyDescent="0.25">
      <c r="A64" s="42">
        <v>58</v>
      </c>
      <c r="B64" s="44">
        <v>13.359</v>
      </c>
      <c r="C64" s="44">
        <v>2.9209999999999998</v>
      </c>
    </row>
    <row r="65" spans="1:3" x14ac:dyDescent="0.25">
      <c r="A65" s="42">
        <v>59</v>
      </c>
      <c r="B65" s="44">
        <v>13.848000000000001</v>
      </c>
      <c r="C65" s="44">
        <v>2.9980000000000002</v>
      </c>
    </row>
    <row r="66" spans="1:3" x14ac:dyDescent="0.25">
      <c r="A66" s="42">
        <v>60</v>
      </c>
      <c r="B66" s="44">
        <v>14.359</v>
      </c>
      <c r="C66" s="44">
        <v>3.0760000000000001</v>
      </c>
    </row>
    <row r="67" spans="1:3" x14ac:dyDescent="0.25">
      <c r="A67" s="42">
        <v>61</v>
      </c>
      <c r="B67" s="44">
        <v>14.891999999999999</v>
      </c>
      <c r="C67" s="44">
        <v>3.153</v>
      </c>
    </row>
    <row r="68" spans="1:3" x14ac:dyDescent="0.25">
      <c r="A68" s="42">
        <v>62</v>
      </c>
      <c r="B68" s="44">
        <v>15.448</v>
      </c>
      <c r="C68" s="44">
        <v>3.2309999999999999</v>
      </c>
    </row>
    <row r="69" spans="1:3" x14ac:dyDescent="0.25">
      <c r="A69" s="42">
        <v>63</v>
      </c>
      <c r="B69" s="44">
        <v>16.030999999999999</v>
      </c>
      <c r="C69" s="44">
        <v>3.3069999999999999</v>
      </c>
    </row>
    <row r="70" spans="1:3" x14ac:dyDescent="0.25">
      <c r="A70" s="42">
        <v>64</v>
      </c>
      <c r="B70" s="44">
        <v>16.640999999999998</v>
      </c>
      <c r="C70" s="44">
        <v>3.3820000000000001</v>
      </c>
    </row>
    <row r="71" spans="1:3" x14ac:dyDescent="0.25">
      <c r="A71" s="42">
        <v>65</v>
      </c>
      <c r="B71" s="44">
        <v>17.282</v>
      </c>
      <c r="C71" s="44">
        <v>3.4540000000000002</v>
      </c>
    </row>
    <row r="72" spans="1:3" x14ac:dyDescent="0.25">
      <c r="A72" s="42">
        <v>66</v>
      </c>
      <c r="B72" s="44">
        <v>17.954999999999998</v>
      </c>
      <c r="C72" s="44">
        <v>3.524</v>
      </c>
    </row>
    <row r="73" spans="1:3" x14ac:dyDescent="0.25">
      <c r="A73" s="42">
        <v>67</v>
      </c>
      <c r="B73" s="44">
        <v>17.962</v>
      </c>
      <c r="C73" s="44">
        <v>3.5619999999999998</v>
      </c>
    </row>
  </sheetData>
  <sheetProtection algorithmName="SHA-512" hashValue="ZmZCmzk2/aupVpXiZftQDNeTctOq/9/loaNyFOLQsel5hSmCxNsUXyPoACtEVfJXUmMG1BCObR//j15/lX23JQ==" saltValue="YLVqOm0ASKYYMHPbcm6muw==" spinCount="100000" sheet="1" objects="1" scenarios="1"/>
  <conditionalFormatting sqref="A6:A21">
    <cfRule type="expression" dxfId="821" priority="1" stopIfTrue="1">
      <formula>MOD(ROW(),2)=0</formula>
    </cfRule>
    <cfRule type="expression" dxfId="820" priority="2" stopIfTrue="1">
      <formula>MOD(ROW(),2)&lt;&gt;0</formula>
    </cfRule>
  </conditionalFormatting>
  <conditionalFormatting sqref="B6:C21">
    <cfRule type="expression" dxfId="819" priority="3" stopIfTrue="1">
      <formula>MOD(ROW(),2)=0</formula>
    </cfRule>
    <cfRule type="expression" dxfId="818" priority="4" stopIfTrue="1">
      <formula>MOD(ROW(),2)&lt;&gt;0</formula>
    </cfRule>
  </conditionalFormatting>
  <conditionalFormatting sqref="A26:A73">
    <cfRule type="expression" dxfId="817" priority="5" stopIfTrue="1">
      <formula>MOD(ROW(),2)=0</formula>
    </cfRule>
    <cfRule type="expression" dxfId="816" priority="6" stopIfTrue="1">
      <formula>MOD(ROW(),2)&lt;&gt;0</formula>
    </cfRule>
  </conditionalFormatting>
  <conditionalFormatting sqref="B26:C73">
    <cfRule type="expression" dxfId="815" priority="7" stopIfTrue="1">
      <formula>MOD(ROW(),2)=0</formula>
    </cfRule>
    <cfRule type="expression" dxfId="814" priority="8" stopIfTrue="1">
      <formula>MOD(ROW(),2)&lt;&gt;0</formula>
    </cfRule>
  </conditionalFormatting>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4EC1A-554B-47CF-9819-5A79C8C916C1}">
  <sheetPr codeName="Sheet16"/>
  <dimension ref="A1:C74"/>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TV In (non-club) - x-209</v>
      </c>
    </row>
    <row r="6" spans="1:3" x14ac:dyDescent="0.25">
      <c r="A6" s="40" t="s">
        <v>429</v>
      </c>
      <c r="B6" s="46" t="s">
        <v>430</v>
      </c>
      <c r="C6" s="46"/>
    </row>
    <row r="7" spans="1:3" x14ac:dyDescent="0.25">
      <c r="A7" s="40" t="s">
        <v>431</v>
      </c>
      <c r="B7" s="46" t="s">
        <v>31</v>
      </c>
      <c r="C7" s="46"/>
    </row>
    <row r="8" spans="1:3" x14ac:dyDescent="0.25">
      <c r="A8" s="40" t="s">
        <v>128</v>
      </c>
      <c r="B8" s="46" t="s">
        <v>149</v>
      </c>
      <c r="C8" s="46"/>
    </row>
    <row r="9" spans="1:3" x14ac:dyDescent="0.25">
      <c r="A9" s="40" t="s">
        <v>129</v>
      </c>
      <c r="B9" s="46" t="s">
        <v>162</v>
      </c>
      <c r="C9" s="46"/>
    </row>
    <row r="10" spans="1:3" x14ac:dyDescent="0.25">
      <c r="A10" s="40" t="s">
        <v>6</v>
      </c>
      <c r="B10" s="46" t="s">
        <v>173</v>
      </c>
      <c r="C10" s="46"/>
    </row>
    <row r="11" spans="1:3" x14ac:dyDescent="0.25">
      <c r="A11" s="40" t="s">
        <v>130</v>
      </c>
      <c r="B11" s="46" t="s">
        <v>144</v>
      </c>
      <c r="C11" s="46"/>
    </row>
    <row r="12" spans="1:3" x14ac:dyDescent="0.25">
      <c r="A12" s="40" t="s">
        <v>131</v>
      </c>
      <c r="B12" s="46" t="s">
        <v>164</v>
      </c>
      <c r="C12" s="46"/>
    </row>
    <row r="13" spans="1:3" x14ac:dyDescent="0.25">
      <c r="A13" s="40" t="s">
        <v>432</v>
      </c>
      <c r="B13" s="46">
        <v>0</v>
      </c>
      <c r="C13" s="46"/>
    </row>
    <row r="14" spans="1:3" x14ac:dyDescent="0.25">
      <c r="A14" s="40" t="s">
        <v>133</v>
      </c>
      <c r="B14" s="46">
        <v>209</v>
      </c>
      <c r="C14" s="46"/>
    </row>
    <row r="15" spans="1:3" x14ac:dyDescent="0.25">
      <c r="A15" s="40" t="s">
        <v>433</v>
      </c>
      <c r="B15" s="46" t="s">
        <v>174</v>
      </c>
      <c r="C15" s="46"/>
    </row>
    <row r="16" spans="1:3" x14ac:dyDescent="0.25">
      <c r="A16" s="40" t="s">
        <v>135</v>
      </c>
      <c r="B16" s="46" t="s">
        <v>175</v>
      </c>
      <c r="C16" s="46"/>
    </row>
    <row r="17" spans="1:3" x14ac:dyDescent="0.25">
      <c r="A17" s="41" t="s">
        <v>434</v>
      </c>
      <c r="B17" s="46"/>
      <c r="C17" s="46"/>
    </row>
    <row r="18" spans="1:3" x14ac:dyDescent="0.25">
      <c r="A18" s="40" t="s">
        <v>137</v>
      </c>
      <c r="B18" s="47">
        <v>45106</v>
      </c>
      <c r="C18" s="47"/>
    </row>
    <row r="19" spans="1:3" x14ac:dyDescent="0.25">
      <c r="A19" s="40" t="s">
        <v>138</v>
      </c>
      <c r="B19" s="47">
        <v>45014</v>
      </c>
      <c r="C19" s="47"/>
    </row>
    <row r="20" spans="1:3" x14ac:dyDescent="0.25">
      <c r="A20" s="40" t="s">
        <v>139</v>
      </c>
      <c r="B20" s="46" t="s">
        <v>148</v>
      </c>
      <c r="C20" s="46"/>
    </row>
    <row r="21" spans="1:3" x14ac:dyDescent="0.25">
      <c r="A21" s="40" t="s">
        <v>435</v>
      </c>
      <c r="B21" s="46" t="s">
        <v>72</v>
      </c>
      <c r="C21" s="46"/>
    </row>
    <row r="23" spans="1:3" x14ac:dyDescent="0.25">
      <c r="A23" s="23" t="str">
        <f>HYPERLINK("#'Factor List'!A1", "Back to Factor List")</f>
        <v>Back to Factor List</v>
      </c>
      <c r="B23" s="23" t="str">
        <f>HYPERLINK("#'Assumptions'!A1", "Assumptions")</f>
        <v>Assumptions</v>
      </c>
    </row>
    <row r="26" spans="1:3" s="59" customFormat="1" ht="13" x14ac:dyDescent="0.25">
      <c r="A26" s="58" t="s">
        <v>164</v>
      </c>
      <c r="B26" s="58" t="s">
        <v>439</v>
      </c>
      <c r="C26" s="58" t="s">
        <v>440</v>
      </c>
    </row>
    <row r="27" spans="1:3" x14ac:dyDescent="0.25">
      <c r="A27" s="42">
        <v>21</v>
      </c>
      <c r="B27" s="44">
        <v>3.4620000000000002</v>
      </c>
      <c r="C27" s="44">
        <v>0.874</v>
      </c>
    </row>
    <row r="28" spans="1:3" x14ac:dyDescent="0.25">
      <c r="A28" s="42">
        <v>22</v>
      </c>
      <c r="B28" s="44">
        <v>3.5819999999999999</v>
      </c>
      <c r="C28" s="44">
        <v>0.90600000000000003</v>
      </c>
    </row>
    <row r="29" spans="1:3" x14ac:dyDescent="0.25">
      <c r="A29" s="42">
        <v>23</v>
      </c>
      <c r="B29" s="44">
        <v>3.706</v>
      </c>
      <c r="C29" s="44">
        <v>0.93899999999999995</v>
      </c>
    </row>
    <row r="30" spans="1:3" x14ac:dyDescent="0.25">
      <c r="A30" s="42">
        <v>24</v>
      </c>
      <c r="B30" s="44">
        <v>3.835</v>
      </c>
      <c r="C30" s="44">
        <v>0.97299999999999998</v>
      </c>
    </row>
    <row r="31" spans="1:3" x14ac:dyDescent="0.25">
      <c r="A31" s="42">
        <v>25</v>
      </c>
      <c r="B31" s="44">
        <v>3.968</v>
      </c>
      <c r="C31" s="44">
        <v>1.008</v>
      </c>
    </row>
    <row r="32" spans="1:3" x14ac:dyDescent="0.25">
      <c r="A32" s="42">
        <v>26</v>
      </c>
      <c r="B32" s="44">
        <v>4.1050000000000004</v>
      </c>
      <c r="C32" s="44">
        <v>1.0449999999999999</v>
      </c>
    </row>
    <row r="33" spans="1:3" x14ac:dyDescent="0.25">
      <c r="A33" s="42">
        <v>27</v>
      </c>
      <c r="B33" s="44">
        <v>4.2480000000000002</v>
      </c>
      <c r="C33" s="44">
        <v>1.0820000000000001</v>
      </c>
    </row>
    <row r="34" spans="1:3" x14ac:dyDescent="0.25">
      <c r="A34" s="42">
        <v>28</v>
      </c>
      <c r="B34" s="44">
        <v>4.3949999999999996</v>
      </c>
      <c r="C34" s="44">
        <v>1.121</v>
      </c>
    </row>
    <row r="35" spans="1:3" x14ac:dyDescent="0.25">
      <c r="A35" s="42">
        <v>29</v>
      </c>
      <c r="B35" s="44">
        <v>4.5469999999999997</v>
      </c>
      <c r="C35" s="44">
        <v>1.161</v>
      </c>
    </row>
    <row r="36" spans="1:3" x14ac:dyDescent="0.25">
      <c r="A36" s="42">
        <v>30</v>
      </c>
      <c r="B36" s="44">
        <v>4.7050000000000001</v>
      </c>
      <c r="C36" s="44">
        <v>1.202</v>
      </c>
    </row>
    <row r="37" spans="1:3" x14ac:dyDescent="0.25">
      <c r="A37" s="42">
        <v>31</v>
      </c>
      <c r="B37" s="44">
        <v>4.8689999999999998</v>
      </c>
      <c r="C37" s="44">
        <v>1.244</v>
      </c>
    </row>
    <row r="38" spans="1:3" x14ac:dyDescent="0.25">
      <c r="A38" s="42">
        <v>32</v>
      </c>
      <c r="B38" s="44">
        <v>5.0380000000000003</v>
      </c>
      <c r="C38" s="44">
        <v>1.288</v>
      </c>
    </row>
    <row r="39" spans="1:3" x14ac:dyDescent="0.25">
      <c r="A39" s="42">
        <v>33</v>
      </c>
      <c r="B39" s="44">
        <v>5.2130000000000001</v>
      </c>
      <c r="C39" s="44">
        <v>1.3320000000000001</v>
      </c>
    </row>
    <row r="40" spans="1:3" x14ac:dyDescent="0.25">
      <c r="A40" s="42">
        <v>34</v>
      </c>
      <c r="B40" s="44">
        <v>5.3940000000000001</v>
      </c>
      <c r="C40" s="44">
        <v>1.3779999999999999</v>
      </c>
    </row>
    <row r="41" spans="1:3" x14ac:dyDescent="0.25">
      <c r="A41" s="42">
        <v>35</v>
      </c>
      <c r="B41" s="44">
        <v>5.5819999999999999</v>
      </c>
      <c r="C41" s="44">
        <v>1.425</v>
      </c>
    </row>
    <row r="42" spans="1:3" x14ac:dyDescent="0.25">
      <c r="A42" s="42">
        <v>36</v>
      </c>
      <c r="B42" s="44">
        <v>5.7759999999999998</v>
      </c>
      <c r="C42" s="44">
        <v>1.474</v>
      </c>
    </row>
    <row r="43" spans="1:3" x14ac:dyDescent="0.25">
      <c r="A43" s="42">
        <v>37</v>
      </c>
      <c r="B43" s="44">
        <v>5.9779999999999998</v>
      </c>
      <c r="C43" s="44">
        <v>1.524</v>
      </c>
    </row>
    <row r="44" spans="1:3" x14ac:dyDescent="0.25">
      <c r="A44" s="42">
        <v>38</v>
      </c>
      <c r="B44" s="44">
        <v>6.1859999999999999</v>
      </c>
      <c r="C44" s="44">
        <v>1.575</v>
      </c>
    </row>
    <row r="45" spans="1:3" x14ac:dyDescent="0.25">
      <c r="A45" s="42">
        <v>39</v>
      </c>
      <c r="B45" s="44">
        <v>6.4020000000000001</v>
      </c>
      <c r="C45" s="44">
        <v>1.6279999999999999</v>
      </c>
    </row>
    <row r="46" spans="1:3" x14ac:dyDescent="0.25">
      <c r="A46" s="42">
        <v>40</v>
      </c>
      <c r="B46" s="44">
        <v>6.625</v>
      </c>
      <c r="C46" s="44">
        <v>1.6819999999999999</v>
      </c>
    </row>
    <row r="47" spans="1:3" x14ac:dyDescent="0.25">
      <c r="A47" s="42">
        <v>41</v>
      </c>
      <c r="B47" s="44">
        <v>6.8570000000000002</v>
      </c>
      <c r="C47" s="44">
        <v>1.7370000000000001</v>
      </c>
    </row>
    <row r="48" spans="1:3" x14ac:dyDescent="0.25">
      <c r="A48" s="42">
        <v>42</v>
      </c>
      <c r="B48" s="44">
        <v>7.0960000000000001</v>
      </c>
      <c r="C48" s="44">
        <v>1.7929999999999999</v>
      </c>
    </row>
    <row r="49" spans="1:3" x14ac:dyDescent="0.25">
      <c r="A49" s="42">
        <v>43</v>
      </c>
      <c r="B49" s="44">
        <v>7.3449999999999998</v>
      </c>
      <c r="C49" s="44">
        <v>1.851</v>
      </c>
    </row>
    <row r="50" spans="1:3" x14ac:dyDescent="0.25">
      <c r="A50" s="42">
        <v>44</v>
      </c>
      <c r="B50" s="44">
        <v>7.6029999999999998</v>
      </c>
      <c r="C50" s="44">
        <v>1.91</v>
      </c>
    </row>
    <row r="51" spans="1:3" x14ac:dyDescent="0.25">
      <c r="A51" s="42">
        <v>45</v>
      </c>
      <c r="B51" s="44">
        <v>7.87</v>
      </c>
      <c r="C51" s="44">
        <v>1.9710000000000001</v>
      </c>
    </row>
    <row r="52" spans="1:3" x14ac:dyDescent="0.25">
      <c r="A52" s="42">
        <v>46</v>
      </c>
      <c r="B52" s="44">
        <v>8.1460000000000008</v>
      </c>
      <c r="C52" s="44">
        <v>2.0329999999999999</v>
      </c>
    </row>
    <row r="53" spans="1:3" x14ac:dyDescent="0.25">
      <c r="A53" s="42">
        <v>47</v>
      </c>
      <c r="B53" s="44">
        <v>8.4329999999999998</v>
      </c>
      <c r="C53" s="44">
        <v>2.0960000000000001</v>
      </c>
    </row>
    <row r="54" spans="1:3" x14ac:dyDescent="0.25">
      <c r="A54" s="42">
        <v>48</v>
      </c>
      <c r="B54" s="44">
        <v>8.7309999999999999</v>
      </c>
      <c r="C54" s="44">
        <v>2.16</v>
      </c>
    </row>
    <row r="55" spans="1:3" x14ac:dyDescent="0.25">
      <c r="A55" s="42">
        <v>49</v>
      </c>
      <c r="B55" s="44">
        <v>9.0399999999999991</v>
      </c>
      <c r="C55" s="44">
        <v>2.226</v>
      </c>
    </row>
    <row r="56" spans="1:3" x14ac:dyDescent="0.25">
      <c r="A56" s="42">
        <v>50</v>
      </c>
      <c r="B56" s="44">
        <v>9.36</v>
      </c>
      <c r="C56" s="44">
        <v>2.2930000000000001</v>
      </c>
    </row>
    <row r="57" spans="1:3" x14ac:dyDescent="0.25">
      <c r="A57" s="42">
        <v>51</v>
      </c>
      <c r="B57" s="44">
        <v>9.6920000000000002</v>
      </c>
      <c r="C57" s="44">
        <v>2.3610000000000002</v>
      </c>
    </row>
    <row r="58" spans="1:3" x14ac:dyDescent="0.25">
      <c r="A58" s="42">
        <v>52</v>
      </c>
      <c r="B58" s="44">
        <v>10.037000000000001</v>
      </c>
      <c r="C58" s="44">
        <v>2.431</v>
      </c>
    </row>
    <row r="59" spans="1:3" x14ac:dyDescent="0.25">
      <c r="A59" s="42">
        <v>53</v>
      </c>
      <c r="B59" s="44">
        <v>10.395</v>
      </c>
      <c r="C59" s="44">
        <v>2.5019999999999998</v>
      </c>
    </row>
    <row r="60" spans="1:3" x14ac:dyDescent="0.25">
      <c r="A60" s="42">
        <v>54</v>
      </c>
      <c r="B60" s="44">
        <v>10.766999999999999</v>
      </c>
      <c r="C60" s="44">
        <v>2.5739999999999998</v>
      </c>
    </row>
    <row r="61" spans="1:3" x14ac:dyDescent="0.25">
      <c r="A61" s="42">
        <v>55</v>
      </c>
      <c r="B61" s="44">
        <v>11.154</v>
      </c>
      <c r="C61" s="44">
        <v>2.6469999999999998</v>
      </c>
    </row>
    <row r="62" spans="1:3" x14ac:dyDescent="0.25">
      <c r="A62" s="42">
        <v>56</v>
      </c>
      <c r="B62" s="44">
        <v>11.555</v>
      </c>
      <c r="C62" s="44">
        <v>2.722</v>
      </c>
    </row>
    <row r="63" spans="1:3" x14ac:dyDescent="0.25">
      <c r="A63" s="42">
        <v>57</v>
      </c>
      <c r="B63" s="44">
        <v>11.973000000000001</v>
      </c>
      <c r="C63" s="44">
        <v>2.7970000000000002</v>
      </c>
    </row>
    <row r="64" spans="1:3" x14ac:dyDescent="0.25">
      <c r="A64" s="42">
        <v>58</v>
      </c>
      <c r="B64" s="44">
        <v>12.407999999999999</v>
      </c>
      <c r="C64" s="44">
        <v>2.8730000000000002</v>
      </c>
    </row>
    <row r="65" spans="1:3" x14ac:dyDescent="0.25">
      <c r="A65" s="42">
        <v>59</v>
      </c>
      <c r="B65" s="44">
        <v>12.861000000000001</v>
      </c>
      <c r="C65" s="44">
        <v>2.9489999999999998</v>
      </c>
    </row>
    <row r="66" spans="1:3" x14ac:dyDescent="0.25">
      <c r="A66" s="42">
        <v>60</v>
      </c>
      <c r="B66" s="44">
        <v>13.333</v>
      </c>
      <c r="C66" s="44">
        <v>3.0249999999999999</v>
      </c>
    </row>
    <row r="67" spans="1:3" x14ac:dyDescent="0.25">
      <c r="A67" s="42">
        <v>61</v>
      </c>
      <c r="B67" s="44">
        <v>13.826000000000001</v>
      </c>
      <c r="C67" s="44">
        <v>3.1019999999999999</v>
      </c>
    </row>
    <row r="68" spans="1:3" x14ac:dyDescent="0.25">
      <c r="A68" s="42">
        <v>62</v>
      </c>
      <c r="B68" s="44">
        <v>14.34</v>
      </c>
      <c r="C68" s="44">
        <v>3.1779999999999999</v>
      </c>
    </row>
    <row r="69" spans="1:3" x14ac:dyDescent="0.25">
      <c r="A69" s="42">
        <v>63</v>
      </c>
      <c r="B69" s="44">
        <v>14.879</v>
      </c>
      <c r="C69" s="44">
        <v>3.2530000000000001</v>
      </c>
    </row>
    <row r="70" spans="1:3" x14ac:dyDescent="0.25">
      <c r="A70" s="42">
        <v>64</v>
      </c>
      <c r="B70" s="44">
        <v>15.443</v>
      </c>
      <c r="C70" s="44">
        <v>3.327</v>
      </c>
    </row>
    <row r="71" spans="1:3" x14ac:dyDescent="0.25">
      <c r="A71" s="42">
        <v>65</v>
      </c>
      <c r="B71" s="44">
        <v>16.035</v>
      </c>
      <c r="C71" s="44">
        <v>3.3980000000000001</v>
      </c>
    </row>
    <row r="72" spans="1:3" x14ac:dyDescent="0.25">
      <c r="A72" s="42">
        <v>66</v>
      </c>
      <c r="B72" s="44">
        <v>16.658000000000001</v>
      </c>
      <c r="C72" s="44">
        <v>3.468</v>
      </c>
    </row>
    <row r="73" spans="1:3" x14ac:dyDescent="0.25">
      <c r="A73" s="42">
        <v>67</v>
      </c>
      <c r="B73" s="44">
        <v>17.314</v>
      </c>
      <c r="C73" s="44">
        <v>3.5339999999999998</v>
      </c>
    </row>
    <row r="74" spans="1:3" x14ac:dyDescent="0.25">
      <c r="A74" s="42">
        <v>68</v>
      </c>
      <c r="B74" s="44">
        <v>17.309000000000001</v>
      </c>
      <c r="C74" s="44">
        <v>3.5670000000000002</v>
      </c>
    </row>
  </sheetData>
  <sheetProtection algorithmName="SHA-512" hashValue="i+5Wi3WXYz8KOEApB79aiUDFRfWWYl1o2stMicbPqXXA0v80zoZswqHTs4abz8uiXw7H7DeQlwIcmJvRG+Plow==" saltValue="3q3K/EOka55yepfOqxTlZw==" spinCount="100000" sheet="1" objects="1" scenarios="1"/>
  <conditionalFormatting sqref="A6:A21">
    <cfRule type="expression" dxfId="811" priority="1" stopIfTrue="1">
      <formula>MOD(ROW(),2)=0</formula>
    </cfRule>
    <cfRule type="expression" dxfId="810" priority="2" stopIfTrue="1">
      <formula>MOD(ROW(),2)&lt;&gt;0</formula>
    </cfRule>
  </conditionalFormatting>
  <conditionalFormatting sqref="B6:C21">
    <cfRule type="expression" dxfId="809" priority="3" stopIfTrue="1">
      <formula>MOD(ROW(),2)=0</formula>
    </cfRule>
    <cfRule type="expression" dxfId="808" priority="4" stopIfTrue="1">
      <formula>MOD(ROW(),2)&lt;&gt;0</formula>
    </cfRule>
  </conditionalFormatting>
  <conditionalFormatting sqref="A26:A74">
    <cfRule type="expression" dxfId="807" priority="5" stopIfTrue="1">
      <formula>MOD(ROW(),2)=0</formula>
    </cfRule>
    <cfRule type="expression" dxfId="806" priority="6" stopIfTrue="1">
      <formula>MOD(ROW(),2)&lt;&gt;0</formula>
    </cfRule>
  </conditionalFormatting>
  <conditionalFormatting sqref="B26:C74">
    <cfRule type="expression" dxfId="805" priority="7" stopIfTrue="1">
      <formula>MOD(ROW(),2)=0</formula>
    </cfRule>
    <cfRule type="expression" dxfId="804" priority="8" stopIfTrue="1">
      <formula>MOD(ROW(),2)&lt;&gt;0</formula>
    </cfRule>
  </conditionalFormatting>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EC258-489F-4C5F-B336-2EA04FDFD456}">
  <sheetPr codeName="Sheet17"/>
  <dimension ref="A1:B76"/>
  <sheetViews>
    <sheetView showGridLines="0" workbookViewId="0">
      <selection activeCell="A6" sqref="A6"/>
    </sheetView>
  </sheetViews>
  <sheetFormatPr defaultRowHeight="12.5" x14ac:dyDescent="0.25"/>
  <cols>
    <col min="1" max="1" width="31.7265625" customWidth="1"/>
    <col min="2" max="2" width="40.7265625" customWidth="1"/>
  </cols>
  <sheetData>
    <row r="1" spans="1:2" s="1" customFormat="1" ht="20" x14ac:dyDescent="0.4">
      <c r="A1" s="2" t="s">
        <v>0</v>
      </c>
    </row>
    <row r="2" spans="1:2" s="1" customFormat="1" ht="15.5" x14ac:dyDescent="0.35">
      <c r="A2" s="30" t="s">
        <v>1</v>
      </c>
      <c r="B2" s="3" t="str">
        <f>wb_title</f>
        <v>JPS - Consolidated Factor Spreadsheet</v>
      </c>
    </row>
    <row r="3" spans="1:2" s="1" customFormat="1" ht="15.5" x14ac:dyDescent="0.35">
      <c r="A3" s="30" t="s">
        <v>2</v>
      </c>
      <c r="B3" s="3" t="str">
        <f>TABLE_FACTOR_TYPE_1 &amp; " - x-" &amp; TABLE_SERIES_NUMBER_1</f>
        <v>CETV - x-210</v>
      </c>
    </row>
    <row r="6" spans="1:2" x14ac:dyDescent="0.25">
      <c r="A6" s="40" t="s">
        <v>429</v>
      </c>
      <c r="B6" s="46" t="s">
        <v>430</v>
      </c>
    </row>
    <row r="7" spans="1:2" x14ac:dyDescent="0.25">
      <c r="A7" s="40" t="s">
        <v>431</v>
      </c>
      <c r="B7" s="46" t="s">
        <v>31</v>
      </c>
    </row>
    <row r="8" spans="1:2" x14ac:dyDescent="0.25">
      <c r="A8" s="40" t="s">
        <v>128</v>
      </c>
      <c r="B8" s="46" t="s">
        <v>149</v>
      </c>
    </row>
    <row r="9" spans="1:2" x14ac:dyDescent="0.25">
      <c r="A9" s="40" t="s">
        <v>129</v>
      </c>
      <c r="B9" s="46" t="s">
        <v>142</v>
      </c>
    </row>
    <row r="10" spans="1:2" ht="25" x14ac:dyDescent="0.25">
      <c r="A10" s="40" t="s">
        <v>6</v>
      </c>
      <c r="B10" s="46" t="s">
        <v>176</v>
      </c>
    </row>
    <row r="11" spans="1:2" x14ac:dyDescent="0.25">
      <c r="A11" s="40" t="s">
        <v>130</v>
      </c>
      <c r="B11" s="46" t="s">
        <v>144</v>
      </c>
    </row>
    <row r="12" spans="1:2" x14ac:dyDescent="0.25">
      <c r="A12" s="40" t="s">
        <v>131</v>
      </c>
      <c r="B12" s="46" t="s">
        <v>177</v>
      </c>
    </row>
    <row r="13" spans="1:2" x14ac:dyDescent="0.25">
      <c r="A13" s="40" t="s">
        <v>432</v>
      </c>
      <c r="B13" s="46">
        <v>0</v>
      </c>
    </row>
    <row r="14" spans="1:2" x14ac:dyDescent="0.25">
      <c r="A14" s="40" t="s">
        <v>133</v>
      </c>
      <c r="B14" s="46">
        <v>210</v>
      </c>
    </row>
    <row r="15" spans="1:2" x14ac:dyDescent="0.25">
      <c r="A15" s="40" t="s">
        <v>433</v>
      </c>
      <c r="B15" s="46" t="s">
        <v>178</v>
      </c>
    </row>
    <row r="16" spans="1:2" ht="25" x14ac:dyDescent="0.25">
      <c r="A16" s="40" t="s">
        <v>135</v>
      </c>
      <c r="B16" s="46" t="s">
        <v>179</v>
      </c>
    </row>
    <row r="17" spans="1:2" x14ac:dyDescent="0.25">
      <c r="A17" s="41" t="s">
        <v>434</v>
      </c>
      <c r="B17" s="46"/>
    </row>
    <row r="18" spans="1:2" x14ac:dyDescent="0.25">
      <c r="A18" s="40" t="s">
        <v>137</v>
      </c>
      <c r="B18" s="47">
        <v>46175</v>
      </c>
    </row>
    <row r="19" spans="1:2" x14ac:dyDescent="0.25">
      <c r="A19" s="40" t="s">
        <v>138</v>
      </c>
      <c r="B19" s="47">
        <v>46161</v>
      </c>
    </row>
    <row r="20" spans="1:2" x14ac:dyDescent="0.25">
      <c r="A20" s="40" t="s">
        <v>139</v>
      </c>
      <c r="B20" s="46" t="s">
        <v>148</v>
      </c>
    </row>
    <row r="21" spans="1:2" x14ac:dyDescent="0.25">
      <c r="A21" s="40" t="s">
        <v>435</v>
      </c>
      <c r="B21" s="46" t="s">
        <v>71</v>
      </c>
    </row>
    <row r="23" spans="1:2" x14ac:dyDescent="0.25">
      <c r="A23" s="23" t="str">
        <f>HYPERLINK("#'Factor List'!A1", "Back to Factor List")</f>
        <v>Back to Factor List</v>
      </c>
      <c r="B23" s="23" t="str">
        <f>HYPERLINK("#'Assumptions'!A1", "Assumptions")</f>
        <v>Assumptions</v>
      </c>
    </row>
    <row r="26" spans="1:2" s="59" customFormat="1" ht="13" x14ac:dyDescent="0.25">
      <c r="A26" s="58" t="s">
        <v>441</v>
      </c>
      <c r="B26" s="58" t="s">
        <v>442</v>
      </c>
    </row>
    <row r="27" spans="1:2" x14ac:dyDescent="0.25">
      <c r="A27" s="42">
        <v>0</v>
      </c>
      <c r="B27" s="43">
        <v>1</v>
      </c>
    </row>
    <row r="28" spans="1:2" x14ac:dyDescent="0.25">
      <c r="A28" s="42">
        <v>1</v>
      </c>
      <c r="B28" s="43">
        <v>1.02</v>
      </c>
    </row>
    <row r="29" spans="1:2" x14ac:dyDescent="0.25">
      <c r="A29" s="42">
        <v>2</v>
      </c>
      <c r="B29" s="43">
        <v>1.04</v>
      </c>
    </row>
    <row r="30" spans="1:2" x14ac:dyDescent="0.25">
      <c r="A30" s="42">
        <v>3</v>
      </c>
      <c r="B30" s="43">
        <v>1.06</v>
      </c>
    </row>
    <row r="31" spans="1:2" x14ac:dyDescent="0.25">
      <c r="A31" s="42">
        <v>4</v>
      </c>
      <c r="B31" s="43">
        <v>1.08</v>
      </c>
    </row>
    <row r="32" spans="1:2" x14ac:dyDescent="0.25">
      <c r="A32" s="42">
        <v>5</v>
      </c>
      <c r="B32" s="43">
        <v>1.1000000000000001</v>
      </c>
    </row>
    <row r="33" spans="1:2" x14ac:dyDescent="0.25">
      <c r="A33" s="42">
        <v>6</v>
      </c>
      <c r="B33" s="43">
        <v>1.1299999999999999</v>
      </c>
    </row>
    <row r="34" spans="1:2" x14ac:dyDescent="0.25">
      <c r="A34" s="42">
        <v>7</v>
      </c>
      <c r="B34" s="43">
        <v>1.1499999999999999</v>
      </c>
    </row>
    <row r="35" spans="1:2" x14ac:dyDescent="0.25">
      <c r="A35" s="42">
        <v>8</v>
      </c>
      <c r="B35" s="43">
        <v>1.17</v>
      </c>
    </row>
    <row r="36" spans="1:2" x14ac:dyDescent="0.25">
      <c r="A36" s="42">
        <v>9</v>
      </c>
      <c r="B36" s="43">
        <v>1.2</v>
      </c>
    </row>
    <row r="37" spans="1:2" x14ac:dyDescent="0.25">
      <c r="A37" s="42">
        <v>10</v>
      </c>
      <c r="B37" s="43">
        <v>1.22</v>
      </c>
    </row>
    <row r="38" spans="1:2" x14ac:dyDescent="0.25">
      <c r="A38" s="42">
        <v>11</v>
      </c>
      <c r="B38" s="43">
        <v>1.24</v>
      </c>
    </row>
    <row r="39" spans="1:2" x14ac:dyDescent="0.25">
      <c r="A39" s="42">
        <v>12</v>
      </c>
      <c r="B39" s="43">
        <v>1.27</v>
      </c>
    </row>
    <row r="40" spans="1:2" x14ac:dyDescent="0.25">
      <c r="A40" s="42">
        <v>13</v>
      </c>
      <c r="B40" s="43">
        <v>1.29</v>
      </c>
    </row>
    <row r="41" spans="1:2" x14ac:dyDescent="0.25">
      <c r="A41" s="42">
        <v>14</v>
      </c>
      <c r="B41" s="43">
        <v>1.32</v>
      </c>
    </row>
    <row r="42" spans="1:2" x14ac:dyDescent="0.25">
      <c r="A42" s="42">
        <v>15</v>
      </c>
      <c r="B42" s="43">
        <v>1.35</v>
      </c>
    </row>
    <row r="43" spans="1:2" x14ac:dyDescent="0.25">
      <c r="A43" s="42">
        <v>16</v>
      </c>
      <c r="B43" s="43">
        <v>1.37</v>
      </c>
    </row>
    <row r="44" spans="1:2" x14ac:dyDescent="0.25">
      <c r="A44" s="42">
        <v>17</v>
      </c>
      <c r="B44" s="43">
        <v>1.4</v>
      </c>
    </row>
    <row r="45" spans="1:2" x14ac:dyDescent="0.25">
      <c r="A45" s="42">
        <v>18</v>
      </c>
      <c r="B45" s="43">
        <v>1.43</v>
      </c>
    </row>
    <row r="46" spans="1:2" x14ac:dyDescent="0.25">
      <c r="A46" s="42">
        <v>19</v>
      </c>
      <c r="B46" s="43">
        <v>1.46</v>
      </c>
    </row>
    <row r="47" spans="1:2" x14ac:dyDescent="0.25">
      <c r="A47" s="42">
        <v>20</v>
      </c>
      <c r="B47" s="43">
        <v>1.49</v>
      </c>
    </row>
    <row r="48" spans="1:2" x14ac:dyDescent="0.25">
      <c r="A48" s="42">
        <v>21</v>
      </c>
      <c r="B48" s="43">
        <v>1.52</v>
      </c>
    </row>
    <row r="49" spans="1:2" x14ac:dyDescent="0.25">
      <c r="A49" s="42">
        <v>22</v>
      </c>
      <c r="B49" s="43">
        <v>1.55</v>
      </c>
    </row>
    <row r="50" spans="1:2" x14ac:dyDescent="0.25">
      <c r="A50" s="42">
        <v>23</v>
      </c>
      <c r="B50" s="43">
        <v>1.58</v>
      </c>
    </row>
    <row r="51" spans="1:2" x14ac:dyDescent="0.25">
      <c r="A51" s="42">
        <v>24</v>
      </c>
      <c r="B51" s="43">
        <v>1.61</v>
      </c>
    </row>
    <row r="52" spans="1:2" x14ac:dyDescent="0.25">
      <c r="A52" s="42">
        <v>25</v>
      </c>
      <c r="B52" s="43">
        <v>1.64</v>
      </c>
    </row>
    <row r="53" spans="1:2" x14ac:dyDescent="0.25">
      <c r="A53" s="42">
        <v>26</v>
      </c>
      <c r="B53" s="43">
        <v>1.67</v>
      </c>
    </row>
    <row r="54" spans="1:2" x14ac:dyDescent="0.25">
      <c r="A54" s="42">
        <v>27</v>
      </c>
      <c r="B54" s="43">
        <v>1.71</v>
      </c>
    </row>
    <row r="55" spans="1:2" x14ac:dyDescent="0.25">
      <c r="A55" s="42">
        <v>28</v>
      </c>
      <c r="B55" s="43">
        <v>1.74</v>
      </c>
    </row>
    <row r="56" spans="1:2" x14ac:dyDescent="0.25">
      <c r="A56" s="42">
        <v>29</v>
      </c>
      <c r="B56" s="43">
        <v>1.78</v>
      </c>
    </row>
    <row r="57" spans="1:2" x14ac:dyDescent="0.25">
      <c r="A57" s="42">
        <v>30</v>
      </c>
      <c r="B57" s="43">
        <v>1.81</v>
      </c>
    </row>
    <row r="58" spans="1:2" x14ac:dyDescent="0.25">
      <c r="A58" s="42">
        <v>31</v>
      </c>
      <c r="B58" s="43">
        <v>1.85</v>
      </c>
    </row>
    <row r="59" spans="1:2" x14ac:dyDescent="0.25">
      <c r="A59" s="42">
        <v>32</v>
      </c>
      <c r="B59" s="43">
        <v>1.88</v>
      </c>
    </row>
    <row r="60" spans="1:2" x14ac:dyDescent="0.25">
      <c r="A60" s="42">
        <v>33</v>
      </c>
      <c r="B60" s="43">
        <v>1.92</v>
      </c>
    </row>
    <row r="61" spans="1:2" x14ac:dyDescent="0.25">
      <c r="A61" s="42">
        <v>34</v>
      </c>
      <c r="B61" s="43">
        <v>1.96</v>
      </c>
    </row>
    <row r="62" spans="1:2" x14ac:dyDescent="0.25">
      <c r="A62" s="42">
        <v>35</v>
      </c>
      <c r="B62" s="43">
        <v>2</v>
      </c>
    </row>
    <row r="63" spans="1:2" x14ac:dyDescent="0.25">
      <c r="A63" s="42">
        <v>36</v>
      </c>
      <c r="B63" s="43">
        <v>2.04</v>
      </c>
    </row>
    <row r="64" spans="1:2" x14ac:dyDescent="0.25">
      <c r="A64" s="42">
        <v>37</v>
      </c>
      <c r="B64" s="43">
        <v>2.08</v>
      </c>
    </row>
    <row r="65" spans="1:2" x14ac:dyDescent="0.25">
      <c r="A65" s="42">
        <v>38</v>
      </c>
      <c r="B65" s="43">
        <v>2.12</v>
      </c>
    </row>
    <row r="66" spans="1:2" x14ac:dyDescent="0.25">
      <c r="A66" s="42">
        <v>39</v>
      </c>
      <c r="B66" s="43">
        <v>2.16</v>
      </c>
    </row>
    <row r="67" spans="1:2" x14ac:dyDescent="0.25">
      <c r="A67" s="42">
        <v>40</v>
      </c>
      <c r="B67" s="43">
        <v>2.21</v>
      </c>
    </row>
    <row r="68" spans="1:2" x14ac:dyDescent="0.25">
      <c r="A68" s="42">
        <v>41</v>
      </c>
      <c r="B68" s="43">
        <v>2.25</v>
      </c>
    </row>
    <row r="69" spans="1:2" x14ac:dyDescent="0.25">
      <c r="A69" s="42">
        <v>42</v>
      </c>
      <c r="B69" s="43">
        <v>2.2999999999999998</v>
      </c>
    </row>
    <row r="70" spans="1:2" x14ac:dyDescent="0.25">
      <c r="A70" s="42">
        <v>43</v>
      </c>
      <c r="B70" s="43">
        <v>2.34</v>
      </c>
    </row>
    <row r="71" spans="1:2" x14ac:dyDescent="0.25">
      <c r="A71" s="42">
        <v>44</v>
      </c>
      <c r="B71" s="43">
        <v>2.39</v>
      </c>
    </row>
    <row r="72" spans="1:2" x14ac:dyDescent="0.25">
      <c r="A72" s="42">
        <v>45</v>
      </c>
      <c r="B72" s="43">
        <v>2.44</v>
      </c>
    </row>
    <row r="73" spans="1:2" x14ac:dyDescent="0.25">
      <c r="A73" s="42">
        <v>46</v>
      </c>
      <c r="B73" s="43">
        <v>2.4900000000000002</v>
      </c>
    </row>
    <row r="74" spans="1:2" x14ac:dyDescent="0.25">
      <c r="A74" s="42">
        <v>47</v>
      </c>
      <c r="B74" s="43">
        <v>2.54</v>
      </c>
    </row>
    <row r="75" spans="1:2" x14ac:dyDescent="0.25">
      <c r="A75" s="42">
        <v>48</v>
      </c>
      <c r="B75" s="43">
        <v>2.59</v>
      </c>
    </row>
    <row r="76" spans="1:2" x14ac:dyDescent="0.25">
      <c r="A76" s="42">
        <v>49</v>
      </c>
      <c r="B76" s="43">
        <v>2.64</v>
      </c>
    </row>
  </sheetData>
  <sheetProtection algorithmName="SHA-512" hashValue="PWTDzIWk3566R/NvmrTVX4UV98r/wOvRbX9uHUM1uoULMIEpEPlTpfaVJemhIxKOEJqun05/KgA7sTGziApUiA==" saltValue="fskhnTQXQPOkzQtsx2kiNw==" spinCount="100000" sheet="1" objects="1" scenarios="1"/>
  <conditionalFormatting sqref="A6:A21">
    <cfRule type="expression" dxfId="801" priority="11" stopIfTrue="1">
      <formula>MOD(ROW(),2)=0</formula>
    </cfRule>
    <cfRule type="expression" dxfId="800" priority="12" stopIfTrue="1">
      <formula>MOD(ROW(),2)&lt;&gt;0</formula>
    </cfRule>
  </conditionalFormatting>
  <conditionalFormatting sqref="B6:B17 B20:B21">
    <cfRule type="expression" dxfId="799" priority="13" stopIfTrue="1">
      <formula>MOD(ROW(),2)=0</formula>
    </cfRule>
    <cfRule type="expression" dxfId="798" priority="14" stopIfTrue="1">
      <formula>MOD(ROW(),2)&lt;&gt;0</formula>
    </cfRule>
  </conditionalFormatting>
  <conditionalFormatting sqref="A26:A76">
    <cfRule type="expression" dxfId="797" priority="15" stopIfTrue="1">
      <formula>MOD(ROW(),2)=0</formula>
    </cfRule>
    <cfRule type="expression" dxfId="796" priority="16" stopIfTrue="1">
      <formula>MOD(ROW(),2)&lt;&gt;0</formula>
    </cfRule>
  </conditionalFormatting>
  <conditionalFormatting sqref="B26:B76">
    <cfRule type="expression" dxfId="795" priority="17" stopIfTrue="1">
      <formula>MOD(ROW(),2)=0</formula>
    </cfRule>
    <cfRule type="expression" dxfId="794" priority="18" stopIfTrue="1">
      <formula>MOD(ROW(),2)&lt;&gt;0</formula>
    </cfRule>
  </conditionalFormatting>
  <conditionalFormatting sqref="B18:B19">
    <cfRule type="expression" dxfId="29" priority="1" stopIfTrue="1">
      <formula>MOD(ROW(),2)=0</formula>
    </cfRule>
    <cfRule type="expression" dxfId="28" priority="2" stopIfTrue="1">
      <formula>MOD(ROW(),2)&lt;&gt;0</formula>
    </cfRule>
  </conditionalFormatting>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3EC91-86C6-4004-BAD5-FCE04CFE3561}">
  <sheetPr codeName="Sheet18"/>
  <dimension ref="A1:B76"/>
  <sheetViews>
    <sheetView showGridLines="0" workbookViewId="0">
      <selection activeCell="A6" sqref="A6"/>
    </sheetView>
  </sheetViews>
  <sheetFormatPr defaultRowHeight="12.5" x14ac:dyDescent="0.25"/>
  <cols>
    <col min="1" max="1" width="31.54296875" customWidth="1"/>
    <col min="2" max="2" width="40.7265625" customWidth="1"/>
  </cols>
  <sheetData>
    <row r="1" spans="1:2" s="1" customFormat="1" ht="20" x14ac:dyDescent="0.4">
      <c r="A1" s="2" t="s">
        <v>0</v>
      </c>
    </row>
    <row r="2" spans="1:2" s="1" customFormat="1" ht="15.5" x14ac:dyDescent="0.35">
      <c r="A2" s="30" t="s">
        <v>1</v>
      </c>
      <c r="B2" s="3" t="str">
        <f>wb_title</f>
        <v>JPS - Consolidated Factor Spreadsheet</v>
      </c>
    </row>
    <row r="3" spans="1:2" s="1" customFormat="1" ht="15.5" x14ac:dyDescent="0.35">
      <c r="A3" s="30" t="s">
        <v>2</v>
      </c>
      <c r="B3" s="3" t="str">
        <f>TABLE_FACTOR_TYPE_1 &amp; " - x-" &amp; TABLE_SERIES_NUMBER_1</f>
        <v>TV In (non-club) - x-211</v>
      </c>
    </row>
    <row r="6" spans="1:2" x14ac:dyDescent="0.25">
      <c r="A6" s="40" t="s">
        <v>429</v>
      </c>
      <c r="B6" s="46" t="s">
        <v>430</v>
      </c>
    </row>
    <row r="7" spans="1:2" x14ac:dyDescent="0.25">
      <c r="A7" s="40" t="s">
        <v>431</v>
      </c>
      <c r="B7" s="46" t="s">
        <v>31</v>
      </c>
    </row>
    <row r="8" spans="1:2" x14ac:dyDescent="0.25">
      <c r="A8" s="40" t="s">
        <v>128</v>
      </c>
      <c r="B8" s="46" t="s">
        <v>149</v>
      </c>
    </row>
    <row r="9" spans="1:2" x14ac:dyDescent="0.25">
      <c r="A9" s="40" t="s">
        <v>129</v>
      </c>
      <c r="B9" s="46" t="s">
        <v>162</v>
      </c>
    </row>
    <row r="10" spans="1:2" x14ac:dyDescent="0.25">
      <c r="A10" s="40" t="s">
        <v>6</v>
      </c>
      <c r="B10" s="46" t="s">
        <v>180</v>
      </c>
    </row>
    <row r="11" spans="1:2" x14ac:dyDescent="0.25">
      <c r="A11" s="40" t="s">
        <v>130</v>
      </c>
      <c r="B11" s="46" t="s">
        <v>144</v>
      </c>
    </row>
    <row r="12" spans="1:2" x14ac:dyDescent="0.25">
      <c r="A12" s="40" t="s">
        <v>131</v>
      </c>
      <c r="B12" s="46" t="s">
        <v>181</v>
      </c>
    </row>
    <row r="13" spans="1:2" x14ac:dyDescent="0.25">
      <c r="A13" s="40" t="s">
        <v>432</v>
      </c>
      <c r="B13" s="46">
        <v>0</v>
      </c>
    </row>
    <row r="14" spans="1:2" x14ac:dyDescent="0.25">
      <c r="A14" s="40" t="s">
        <v>133</v>
      </c>
      <c r="B14" s="46">
        <v>211</v>
      </c>
    </row>
    <row r="15" spans="1:2" x14ac:dyDescent="0.25">
      <c r="A15" s="40" t="s">
        <v>433</v>
      </c>
      <c r="B15" s="46" t="s">
        <v>182</v>
      </c>
    </row>
    <row r="16" spans="1:2" x14ac:dyDescent="0.25">
      <c r="A16" s="40" t="s">
        <v>135</v>
      </c>
      <c r="B16" s="46" t="s">
        <v>183</v>
      </c>
    </row>
    <row r="17" spans="1:2" x14ac:dyDescent="0.25">
      <c r="A17" s="41" t="s">
        <v>434</v>
      </c>
      <c r="B17" s="46"/>
    </row>
    <row r="18" spans="1:2" x14ac:dyDescent="0.25">
      <c r="A18" s="40" t="s">
        <v>137</v>
      </c>
      <c r="B18" s="47">
        <v>45106</v>
      </c>
    </row>
    <row r="19" spans="1:2" x14ac:dyDescent="0.25">
      <c r="A19" s="40" t="s">
        <v>138</v>
      </c>
      <c r="B19" s="47">
        <v>45014</v>
      </c>
    </row>
    <row r="20" spans="1:2" x14ac:dyDescent="0.25">
      <c r="A20" s="40" t="s">
        <v>139</v>
      </c>
      <c r="B20" s="46" t="s">
        <v>148</v>
      </c>
    </row>
    <row r="21" spans="1:2" x14ac:dyDescent="0.25">
      <c r="A21" s="40" t="s">
        <v>435</v>
      </c>
      <c r="B21" s="46" t="s">
        <v>72</v>
      </c>
    </row>
    <row r="23" spans="1:2" x14ac:dyDescent="0.25">
      <c r="A23" s="23" t="str">
        <f>HYPERLINK("#'Factor List'!A1", "Back to Factor List")</f>
        <v>Back to Factor List</v>
      </c>
      <c r="B23" s="23" t="str">
        <f>HYPERLINK("#'Assumptions'!A1", "Assumptions")</f>
        <v>Assumptions</v>
      </c>
    </row>
    <row r="26" spans="1:2" s="59" customFormat="1" ht="13" x14ac:dyDescent="0.25">
      <c r="A26" s="58" t="s">
        <v>181</v>
      </c>
      <c r="B26" s="58" t="s">
        <v>442</v>
      </c>
    </row>
    <row r="27" spans="1:2" x14ac:dyDescent="0.25">
      <c r="A27" s="42">
        <v>0</v>
      </c>
      <c r="B27" s="43">
        <v>1</v>
      </c>
    </row>
    <row r="28" spans="1:2" x14ac:dyDescent="0.25">
      <c r="A28" s="42">
        <v>1</v>
      </c>
      <c r="B28" s="43">
        <v>1.02</v>
      </c>
    </row>
    <row r="29" spans="1:2" x14ac:dyDescent="0.25">
      <c r="A29" s="42">
        <v>2</v>
      </c>
      <c r="B29" s="43">
        <v>1.04</v>
      </c>
    </row>
    <row r="30" spans="1:2" x14ac:dyDescent="0.25">
      <c r="A30" s="42">
        <v>3</v>
      </c>
      <c r="B30" s="43">
        <v>1.06</v>
      </c>
    </row>
    <row r="31" spans="1:2" x14ac:dyDescent="0.25">
      <c r="A31" s="42">
        <v>4</v>
      </c>
      <c r="B31" s="43">
        <v>1.08</v>
      </c>
    </row>
    <row r="32" spans="1:2" x14ac:dyDescent="0.25">
      <c r="A32" s="42">
        <v>5</v>
      </c>
      <c r="B32" s="43">
        <v>1.1000000000000001</v>
      </c>
    </row>
    <row r="33" spans="1:2" x14ac:dyDescent="0.25">
      <c r="A33" s="42">
        <v>6</v>
      </c>
      <c r="B33" s="43">
        <v>1.1299999999999999</v>
      </c>
    </row>
    <row r="34" spans="1:2" x14ac:dyDescent="0.25">
      <c r="A34" s="42">
        <v>7</v>
      </c>
      <c r="B34" s="43">
        <v>1.1499999999999999</v>
      </c>
    </row>
    <row r="35" spans="1:2" x14ac:dyDescent="0.25">
      <c r="A35" s="42">
        <v>8</v>
      </c>
      <c r="B35" s="43">
        <v>1.17</v>
      </c>
    </row>
    <row r="36" spans="1:2" x14ac:dyDescent="0.25">
      <c r="A36" s="42">
        <v>9</v>
      </c>
      <c r="B36" s="43">
        <v>1.2</v>
      </c>
    </row>
    <row r="37" spans="1:2" x14ac:dyDescent="0.25">
      <c r="A37" s="42">
        <v>10</v>
      </c>
      <c r="B37" s="43">
        <v>1.22</v>
      </c>
    </row>
    <row r="38" spans="1:2" x14ac:dyDescent="0.25">
      <c r="A38" s="42">
        <v>11</v>
      </c>
      <c r="B38" s="43">
        <v>1.24</v>
      </c>
    </row>
    <row r="39" spans="1:2" x14ac:dyDescent="0.25">
      <c r="A39" s="42">
        <v>12</v>
      </c>
      <c r="B39" s="43">
        <v>1.27</v>
      </c>
    </row>
    <row r="40" spans="1:2" x14ac:dyDescent="0.25">
      <c r="A40" s="42">
        <v>13</v>
      </c>
      <c r="B40" s="43">
        <v>1.29</v>
      </c>
    </row>
    <row r="41" spans="1:2" x14ac:dyDescent="0.25">
      <c r="A41" s="42">
        <v>14</v>
      </c>
      <c r="B41" s="43">
        <v>1.32</v>
      </c>
    </row>
    <row r="42" spans="1:2" x14ac:dyDescent="0.25">
      <c r="A42" s="42">
        <v>15</v>
      </c>
      <c r="B42" s="43">
        <v>1.35</v>
      </c>
    </row>
    <row r="43" spans="1:2" x14ac:dyDescent="0.25">
      <c r="A43" s="42">
        <v>16</v>
      </c>
      <c r="B43" s="43">
        <v>1.37</v>
      </c>
    </row>
    <row r="44" spans="1:2" x14ac:dyDescent="0.25">
      <c r="A44" s="42">
        <v>17</v>
      </c>
      <c r="B44" s="43">
        <v>1.4</v>
      </c>
    </row>
    <row r="45" spans="1:2" x14ac:dyDescent="0.25">
      <c r="A45" s="42">
        <v>18</v>
      </c>
      <c r="B45" s="43">
        <v>1.43</v>
      </c>
    </row>
    <row r="46" spans="1:2" x14ac:dyDescent="0.25">
      <c r="A46" s="42">
        <v>19</v>
      </c>
      <c r="B46" s="43">
        <v>1.46</v>
      </c>
    </row>
    <row r="47" spans="1:2" x14ac:dyDescent="0.25">
      <c r="A47" s="42">
        <v>20</v>
      </c>
      <c r="B47" s="43">
        <v>1.49</v>
      </c>
    </row>
    <row r="48" spans="1:2" x14ac:dyDescent="0.25">
      <c r="A48" s="42">
        <v>21</v>
      </c>
      <c r="B48" s="43">
        <v>1.52</v>
      </c>
    </row>
    <row r="49" spans="1:2" x14ac:dyDescent="0.25">
      <c r="A49" s="42">
        <v>22</v>
      </c>
      <c r="B49" s="43">
        <v>1.55</v>
      </c>
    </row>
    <row r="50" spans="1:2" x14ac:dyDescent="0.25">
      <c r="A50" s="42">
        <v>23</v>
      </c>
      <c r="B50" s="43">
        <v>1.58</v>
      </c>
    </row>
    <row r="51" spans="1:2" x14ac:dyDescent="0.25">
      <c r="A51" s="42">
        <v>24</v>
      </c>
      <c r="B51" s="43">
        <v>1.61</v>
      </c>
    </row>
    <row r="52" spans="1:2" x14ac:dyDescent="0.25">
      <c r="A52" s="42">
        <v>25</v>
      </c>
      <c r="B52" s="43">
        <v>1.64</v>
      </c>
    </row>
    <row r="53" spans="1:2" x14ac:dyDescent="0.25">
      <c r="A53" s="42">
        <v>26</v>
      </c>
      <c r="B53" s="43">
        <v>1.67</v>
      </c>
    </row>
    <row r="54" spans="1:2" x14ac:dyDescent="0.25">
      <c r="A54" s="42">
        <v>27</v>
      </c>
      <c r="B54" s="43">
        <v>1.71</v>
      </c>
    </row>
    <row r="55" spans="1:2" x14ac:dyDescent="0.25">
      <c r="A55" s="42">
        <v>28</v>
      </c>
      <c r="B55" s="43">
        <v>1.74</v>
      </c>
    </row>
    <row r="56" spans="1:2" x14ac:dyDescent="0.25">
      <c r="A56" s="42">
        <v>29</v>
      </c>
      <c r="B56" s="43">
        <v>1.78</v>
      </c>
    </row>
    <row r="57" spans="1:2" x14ac:dyDescent="0.25">
      <c r="A57" s="42">
        <v>30</v>
      </c>
      <c r="B57" s="43">
        <v>1.81</v>
      </c>
    </row>
    <row r="58" spans="1:2" x14ac:dyDescent="0.25">
      <c r="A58" s="42">
        <v>31</v>
      </c>
      <c r="B58" s="43">
        <v>1.85</v>
      </c>
    </row>
    <row r="59" spans="1:2" x14ac:dyDescent="0.25">
      <c r="A59" s="42">
        <v>32</v>
      </c>
      <c r="B59" s="43">
        <v>1.88</v>
      </c>
    </row>
    <row r="60" spans="1:2" x14ac:dyDescent="0.25">
      <c r="A60" s="42">
        <v>33</v>
      </c>
      <c r="B60" s="43">
        <v>1.92</v>
      </c>
    </row>
    <row r="61" spans="1:2" x14ac:dyDescent="0.25">
      <c r="A61" s="42">
        <v>34</v>
      </c>
      <c r="B61" s="43">
        <v>1.96</v>
      </c>
    </row>
    <row r="62" spans="1:2" x14ac:dyDescent="0.25">
      <c r="A62" s="42">
        <v>35</v>
      </c>
      <c r="B62" s="43">
        <v>2</v>
      </c>
    </row>
    <row r="63" spans="1:2" x14ac:dyDescent="0.25">
      <c r="A63" s="42">
        <v>36</v>
      </c>
      <c r="B63" s="43">
        <v>2.04</v>
      </c>
    </row>
    <row r="64" spans="1:2" x14ac:dyDescent="0.25">
      <c r="A64" s="42">
        <v>37</v>
      </c>
      <c r="B64" s="43">
        <v>2.08</v>
      </c>
    </row>
    <row r="65" spans="1:2" x14ac:dyDescent="0.25">
      <c r="A65" s="42">
        <v>38</v>
      </c>
      <c r="B65" s="43">
        <v>2.12</v>
      </c>
    </row>
    <row r="66" spans="1:2" x14ac:dyDescent="0.25">
      <c r="A66" s="42">
        <v>39</v>
      </c>
      <c r="B66" s="43">
        <v>2.16</v>
      </c>
    </row>
    <row r="67" spans="1:2" x14ac:dyDescent="0.25">
      <c r="A67" s="42">
        <v>40</v>
      </c>
      <c r="B67" s="43">
        <v>2.21</v>
      </c>
    </row>
    <row r="68" spans="1:2" x14ac:dyDescent="0.25">
      <c r="A68" s="42">
        <v>41</v>
      </c>
      <c r="B68" s="43">
        <v>2.25</v>
      </c>
    </row>
    <row r="69" spans="1:2" x14ac:dyDescent="0.25">
      <c r="A69" s="42">
        <v>42</v>
      </c>
      <c r="B69" s="43">
        <v>2.2999999999999998</v>
      </c>
    </row>
    <row r="70" spans="1:2" x14ac:dyDescent="0.25">
      <c r="A70" s="42">
        <v>43</v>
      </c>
      <c r="B70" s="43">
        <v>2.34</v>
      </c>
    </row>
    <row r="71" spans="1:2" x14ac:dyDescent="0.25">
      <c r="A71" s="42">
        <v>44</v>
      </c>
      <c r="B71" s="43">
        <v>2.39</v>
      </c>
    </row>
    <row r="72" spans="1:2" x14ac:dyDescent="0.25">
      <c r="A72" s="42">
        <v>45</v>
      </c>
      <c r="B72" s="43">
        <v>2.44</v>
      </c>
    </row>
    <row r="73" spans="1:2" x14ac:dyDescent="0.25">
      <c r="A73" s="42">
        <v>46</v>
      </c>
      <c r="B73" s="43">
        <v>2.4900000000000002</v>
      </c>
    </row>
    <row r="74" spans="1:2" x14ac:dyDescent="0.25">
      <c r="A74" s="42">
        <v>47</v>
      </c>
      <c r="B74" s="43">
        <v>2.54</v>
      </c>
    </row>
    <row r="75" spans="1:2" x14ac:dyDescent="0.25">
      <c r="A75" s="42">
        <v>48</v>
      </c>
      <c r="B75" s="43">
        <v>2.59</v>
      </c>
    </row>
    <row r="76" spans="1:2" x14ac:dyDescent="0.25">
      <c r="A76" s="42">
        <v>49</v>
      </c>
      <c r="B76" s="43">
        <v>2.64</v>
      </c>
    </row>
  </sheetData>
  <sheetProtection algorithmName="SHA-512" hashValue="pQscfbjw2mm5D4eaSK2MptA4DOw3AgQaF4rK74krbWlKxyviAYSkU/YwxeNKxtrb8PT3CRGk5RoC/dda8U6mrw==" saltValue="ayZ6/kmzR5MKCAWM3ZT2wg==" spinCount="100000" sheet="1" objects="1" scenarios="1"/>
  <conditionalFormatting sqref="A6:A21">
    <cfRule type="expression" dxfId="791" priority="1" stopIfTrue="1">
      <formula>MOD(ROW(),2)=0</formula>
    </cfRule>
    <cfRule type="expression" dxfId="790" priority="2" stopIfTrue="1">
      <formula>MOD(ROW(),2)&lt;&gt;0</formula>
    </cfRule>
  </conditionalFormatting>
  <conditionalFormatting sqref="B6:B21">
    <cfRule type="expression" dxfId="789" priority="3" stopIfTrue="1">
      <formula>MOD(ROW(),2)=0</formula>
    </cfRule>
    <cfRule type="expression" dxfId="788" priority="4" stopIfTrue="1">
      <formula>MOD(ROW(),2)&lt;&gt;0</formula>
    </cfRule>
  </conditionalFormatting>
  <conditionalFormatting sqref="A26:A76">
    <cfRule type="expression" dxfId="787" priority="5" stopIfTrue="1">
      <formula>MOD(ROW(),2)=0</formula>
    </cfRule>
    <cfRule type="expression" dxfId="786" priority="6" stopIfTrue="1">
      <formula>MOD(ROW(),2)&lt;&gt;0</formula>
    </cfRule>
  </conditionalFormatting>
  <conditionalFormatting sqref="B26:B76">
    <cfRule type="expression" dxfId="785" priority="7" stopIfTrue="1">
      <formula>MOD(ROW(),2)=0</formula>
    </cfRule>
    <cfRule type="expression" dxfId="784" priority="8" stopIfTrue="1">
      <formula>MOD(ROW(),2)&lt;&gt;0</formula>
    </cfRule>
  </conditionalFormatting>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961FC-5474-4BD7-BFBF-EC854CF0E880}">
  <sheetPr codeName="Sheet19"/>
  <dimension ref="A1:C41"/>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CETV - x-212</v>
      </c>
    </row>
    <row r="6" spans="1:3" x14ac:dyDescent="0.25">
      <c r="A6" s="40" t="s">
        <v>429</v>
      </c>
      <c r="B6" s="46" t="s">
        <v>430</v>
      </c>
      <c r="C6" s="46"/>
    </row>
    <row r="7" spans="1:3" x14ac:dyDescent="0.25">
      <c r="A7" s="40" t="s">
        <v>431</v>
      </c>
      <c r="B7" s="46" t="s">
        <v>31</v>
      </c>
      <c r="C7" s="46"/>
    </row>
    <row r="8" spans="1:3" x14ac:dyDescent="0.25">
      <c r="A8" s="40" t="s">
        <v>128</v>
      </c>
      <c r="B8" s="46" t="s">
        <v>184</v>
      </c>
      <c r="C8" s="46"/>
    </row>
    <row r="9" spans="1:3" x14ac:dyDescent="0.25">
      <c r="A9" s="40" t="s">
        <v>129</v>
      </c>
      <c r="B9" s="46" t="s">
        <v>142</v>
      </c>
      <c r="C9" s="46"/>
    </row>
    <row r="10" spans="1:3" ht="37.5" x14ac:dyDescent="0.25">
      <c r="A10" s="40" t="s">
        <v>6</v>
      </c>
      <c r="B10" s="46" t="s">
        <v>185</v>
      </c>
      <c r="C10" s="46"/>
    </row>
    <row r="11" spans="1:3" x14ac:dyDescent="0.25">
      <c r="A11" s="40" t="s">
        <v>130</v>
      </c>
      <c r="B11" s="46" t="s">
        <v>144</v>
      </c>
      <c r="C11" s="46"/>
    </row>
    <row r="12" spans="1:3" x14ac:dyDescent="0.25">
      <c r="A12" s="40" t="s">
        <v>131</v>
      </c>
      <c r="B12" s="46" t="s">
        <v>145</v>
      </c>
      <c r="C12" s="46"/>
    </row>
    <row r="13" spans="1:3" x14ac:dyDescent="0.25">
      <c r="A13" s="40" t="s">
        <v>432</v>
      </c>
      <c r="B13" s="46">
        <v>2</v>
      </c>
      <c r="C13" s="46"/>
    </row>
    <row r="14" spans="1:3" x14ac:dyDescent="0.25">
      <c r="A14" s="40" t="s">
        <v>133</v>
      </c>
      <c r="B14" s="46">
        <v>212</v>
      </c>
      <c r="C14" s="46"/>
    </row>
    <row r="15" spans="1:3" x14ac:dyDescent="0.25">
      <c r="A15" s="40" t="s">
        <v>433</v>
      </c>
      <c r="B15" s="46" t="s">
        <v>186</v>
      </c>
      <c r="C15" s="46"/>
    </row>
    <row r="16" spans="1:3" x14ac:dyDescent="0.25">
      <c r="A16" s="40" t="s">
        <v>135</v>
      </c>
      <c r="B16" s="46" t="s">
        <v>187</v>
      </c>
      <c r="C16" s="46"/>
    </row>
    <row r="17" spans="1:3" x14ac:dyDescent="0.25">
      <c r="A17" s="41" t="s">
        <v>434</v>
      </c>
      <c r="B17" s="46"/>
      <c r="C17" s="46"/>
    </row>
    <row r="18" spans="1:3" x14ac:dyDescent="0.25">
      <c r="A18" s="40" t="s">
        <v>137</v>
      </c>
      <c r="B18" s="47">
        <v>46175</v>
      </c>
      <c r="C18" s="47"/>
    </row>
    <row r="19" spans="1:3" x14ac:dyDescent="0.25">
      <c r="A19" s="40" t="s">
        <v>138</v>
      </c>
      <c r="B19" s="47">
        <v>46161</v>
      </c>
      <c r="C19" s="47"/>
    </row>
    <row r="20" spans="1:3" x14ac:dyDescent="0.25">
      <c r="A20" s="40" t="s">
        <v>139</v>
      </c>
      <c r="B20" s="46" t="s">
        <v>148</v>
      </c>
      <c r="C20" s="46"/>
    </row>
    <row r="21" spans="1:3" x14ac:dyDescent="0.25">
      <c r="A21" s="40" t="s">
        <v>435</v>
      </c>
      <c r="B21" s="46" t="s">
        <v>71</v>
      </c>
      <c r="C21" s="46"/>
    </row>
    <row r="23" spans="1:3" x14ac:dyDescent="0.25">
      <c r="A23" s="23" t="str">
        <f>HYPERLINK("#'Factor List'!A1", "Back to Factor List")</f>
        <v>Back to Factor List</v>
      </c>
      <c r="B23" s="23" t="str">
        <f>HYPERLINK("#'Assumptions'!A1", "Assumptions")</f>
        <v>Assumptions</v>
      </c>
    </row>
    <row r="26" spans="1:3" s="59" customFormat="1" ht="26" x14ac:dyDescent="0.25">
      <c r="A26" s="58" t="s">
        <v>164</v>
      </c>
      <c r="B26" s="58" t="s">
        <v>436</v>
      </c>
      <c r="C26" s="58" t="s">
        <v>437</v>
      </c>
    </row>
    <row r="27" spans="1:3" x14ac:dyDescent="0.25">
      <c r="A27" s="42">
        <v>60</v>
      </c>
      <c r="B27" s="44">
        <v>16.295999999999999</v>
      </c>
      <c r="C27" s="44">
        <v>2.9569999999999999</v>
      </c>
    </row>
    <row r="28" spans="1:3" x14ac:dyDescent="0.25">
      <c r="A28" s="42">
        <v>61</v>
      </c>
      <c r="B28" s="44">
        <v>16.974</v>
      </c>
      <c r="C28" s="44">
        <v>3.036</v>
      </c>
    </row>
    <row r="29" spans="1:3" x14ac:dyDescent="0.25">
      <c r="A29" s="42">
        <v>62</v>
      </c>
      <c r="B29" s="44">
        <v>17.684000000000001</v>
      </c>
      <c r="C29" s="44">
        <v>3.1150000000000002</v>
      </c>
    </row>
    <row r="30" spans="1:3" x14ac:dyDescent="0.25">
      <c r="A30" s="42">
        <v>63</v>
      </c>
      <c r="B30" s="44">
        <v>18.428999999999998</v>
      </c>
      <c r="C30" s="44">
        <v>3.1930000000000001</v>
      </c>
    </row>
    <row r="31" spans="1:3" x14ac:dyDescent="0.25">
      <c r="A31" s="42">
        <v>64</v>
      </c>
      <c r="B31" s="44">
        <v>19.210999999999999</v>
      </c>
      <c r="C31" s="44">
        <v>3.2709999999999999</v>
      </c>
    </row>
    <row r="32" spans="1:3" x14ac:dyDescent="0.25">
      <c r="A32" s="42">
        <v>65</v>
      </c>
      <c r="B32" s="44">
        <v>19.369</v>
      </c>
      <c r="C32" s="44">
        <v>3.32</v>
      </c>
    </row>
    <row r="33" spans="1:3" x14ac:dyDescent="0.25">
      <c r="A33" s="42">
        <v>66</v>
      </c>
      <c r="B33" s="44">
        <v>18.879000000000001</v>
      </c>
      <c r="C33" s="44">
        <v>3.339</v>
      </c>
    </row>
    <row r="34" spans="1:3" x14ac:dyDescent="0.25">
      <c r="A34" s="42">
        <v>67</v>
      </c>
      <c r="B34" s="44">
        <v>18.385999999999999</v>
      </c>
      <c r="C34" s="44">
        <v>3.355</v>
      </c>
    </row>
    <row r="35" spans="1:3" x14ac:dyDescent="0.25">
      <c r="A35" s="42">
        <v>68</v>
      </c>
      <c r="B35" s="44">
        <v>17.888000000000002</v>
      </c>
      <c r="C35" s="44">
        <v>3.3679999999999999</v>
      </c>
    </row>
    <row r="36" spans="1:3" x14ac:dyDescent="0.25">
      <c r="A36" s="42">
        <v>69</v>
      </c>
      <c r="B36" s="44">
        <v>17.388000000000002</v>
      </c>
      <c r="C36" s="44">
        <v>3.379</v>
      </c>
    </row>
    <row r="37" spans="1:3" x14ac:dyDescent="0.25">
      <c r="A37" s="42">
        <v>70</v>
      </c>
      <c r="B37" s="44">
        <v>16.885999999999999</v>
      </c>
      <c r="C37" s="44">
        <v>3.3879999999999999</v>
      </c>
    </row>
    <row r="38" spans="1:3" x14ac:dyDescent="0.25">
      <c r="A38" s="42">
        <v>71</v>
      </c>
      <c r="B38" s="44">
        <v>16.381</v>
      </c>
      <c r="C38" s="44">
        <v>3.3919999999999999</v>
      </c>
    </row>
    <row r="39" spans="1:3" x14ac:dyDescent="0.25">
      <c r="A39" s="42">
        <v>72</v>
      </c>
      <c r="B39" s="44">
        <v>15.872999999999999</v>
      </c>
      <c r="C39" s="44">
        <v>3.3919999999999999</v>
      </c>
    </row>
    <row r="40" spans="1:3" x14ac:dyDescent="0.25">
      <c r="A40" s="42">
        <v>73</v>
      </c>
      <c r="B40" s="44">
        <v>15.363</v>
      </c>
      <c r="C40" s="44">
        <v>3.3860000000000001</v>
      </c>
    </row>
    <row r="41" spans="1:3" x14ac:dyDescent="0.25">
      <c r="A41" s="42">
        <v>74</v>
      </c>
      <c r="B41" s="44">
        <v>14.855</v>
      </c>
      <c r="C41" s="44">
        <v>3.3719999999999999</v>
      </c>
    </row>
  </sheetData>
  <sheetProtection algorithmName="SHA-512" hashValue="jhr5p86kuVqGwqiUJSajDWcBB552KCKpIsS7sDsEM9dYff0fJoTUw5GHysP30qcymV6UKyjBaJD2cTUjiVtosA==" saltValue="HFKN0Rb8WRrVFV4MFydC/g==" spinCount="100000" sheet="1" objects="1" scenarios="1"/>
  <conditionalFormatting sqref="A6:A21">
    <cfRule type="expression" dxfId="781" priority="11" stopIfTrue="1">
      <formula>MOD(ROW(),2)=0</formula>
    </cfRule>
    <cfRule type="expression" dxfId="780" priority="12" stopIfTrue="1">
      <formula>MOD(ROW(),2)&lt;&gt;0</formula>
    </cfRule>
  </conditionalFormatting>
  <conditionalFormatting sqref="B6:C17 B20:C21 C18:C19">
    <cfRule type="expression" dxfId="779" priority="13" stopIfTrue="1">
      <formula>MOD(ROW(),2)=0</formula>
    </cfRule>
    <cfRule type="expression" dxfId="778" priority="14" stopIfTrue="1">
      <formula>MOD(ROW(),2)&lt;&gt;0</formula>
    </cfRule>
  </conditionalFormatting>
  <conditionalFormatting sqref="A26:A41">
    <cfRule type="expression" dxfId="777" priority="15" stopIfTrue="1">
      <formula>MOD(ROW(),2)=0</formula>
    </cfRule>
    <cfRule type="expression" dxfId="776" priority="16" stopIfTrue="1">
      <formula>MOD(ROW(),2)&lt;&gt;0</formula>
    </cfRule>
  </conditionalFormatting>
  <conditionalFormatting sqref="B26:C41">
    <cfRule type="expression" dxfId="775" priority="17" stopIfTrue="1">
      <formula>MOD(ROW(),2)=0</formula>
    </cfRule>
    <cfRule type="expression" dxfId="774" priority="18" stopIfTrue="1">
      <formula>MOD(ROW(),2)&lt;&gt;0</formula>
    </cfRule>
  </conditionalFormatting>
  <conditionalFormatting sqref="B18:B19">
    <cfRule type="expression" dxfId="27" priority="1" stopIfTrue="1">
      <formula>MOD(ROW(),2)=0</formula>
    </cfRule>
    <cfRule type="expression" dxfId="26" priority="2" stopIfTrue="1">
      <formula>MOD(ROW(),2)&lt;&gt;0</formula>
    </cfRule>
  </conditionalFormatting>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0E99D-962A-44A1-A1C6-9461F9F42D09}">
  <sheetPr codeName="Sheet20"/>
  <dimension ref="A1:C51"/>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CETV - x-213</v>
      </c>
    </row>
    <row r="6" spans="1:3" x14ac:dyDescent="0.25">
      <c r="A6" s="40" t="s">
        <v>429</v>
      </c>
      <c r="B6" s="46" t="s">
        <v>430</v>
      </c>
      <c r="C6" s="46"/>
    </row>
    <row r="7" spans="1:3" x14ac:dyDescent="0.25">
      <c r="A7" s="40" t="s">
        <v>431</v>
      </c>
      <c r="B7" s="46" t="s">
        <v>31</v>
      </c>
      <c r="C7" s="46"/>
    </row>
    <row r="8" spans="1:3" x14ac:dyDescent="0.25">
      <c r="A8" s="40" t="s">
        <v>128</v>
      </c>
      <c r="B8" s="46" t="s">
        <v>184</v>
      </c>
      <c r="C8" s="46"/>
    </row>
    <row r="9" spans="1:3" x14ac:dyDescent="0.25">
      <c r="A9" s="40" t="s">
        <v>129</v>
      </c>
      <c r="B9" s="46" t="s">
        <v>142</v>
      </c>
      <c r="C9" s="46"/>
    </row>
    <row r="10" spans="1:3" ht="37.5" x14ac:dyDescent="0.25">
      <c r="A10" s="40" t="s">
        <v>6</v>
      </c>
      <c r="B10" s="46" t="s">
        <v>189</v>
      </c>
      <c r="C10" s="46"/>
    </row>
    <row r="11" spans="1:3" x14ac:dyDescent="0.25">
      <c r="A11" s="40" t="s">
        <v>130</v>
      </c>
      <c r="B11" s="46" t="s">
        <v>144</v>
      </c>
      <c r="C11" s="46"/>
    </row>
    <row r="12" spans="1:3" x14ac:dyDescent="0.25">
      <c r="A12" s="40" t="s">
        <v>131</v>
      </c>
      <c r="B12" s="46" t="s">
        <v>145</v>
      </c>
      <c r="C12" s="46"/>
    </row>
    <row r="13" spans="1:3" x14ac:dyDescent="0.25">
      <c r="A13" s="40" t="s">
        <v>432</v>
      </c>
      <c r="B13" s="46">
        <v>2</v>
      </c>
      <c r="C13" s="46"/>
    </row>
    <row r="14" spans="1:3" x14ac:dyDescent="0.25">
      <c r="A14" s="40" t="s">
        <v>133</v>
      </c>
      <c r="B14" s="46">
        <v>213</v>
      </c>
      <c r="C14" s="46"/>
    </row>
    <row r="15" spans="1:3" x14ac:dyDescent="0.25">
      <c r="A15" s="40" t="s">
        <v>433</v>
      </c>
      <c r="B15" s="46" t="s">
        <v>190</v>
      </c>
      <c r="C15" s="46"/>
    </row>
    <row r="16" spans="1:3" x14ac:dyDescent="0.25">
      <c r="A16" s="40" t="s">
        <v>135</v>
      </c>
      <c r="B16" s="46" t="s">
        <v>191</v>
      </c>
      <c r="C16" s="46"/>
    </row>
    <row r="17" spans="1:3" x14ac:dyDescent="0.25">
      <c r="A17" s="41" t="s">
        <v>434</v>
      </c>
      <c r="B17" s="46"/>
      <c r="C17" s="46"/>
    </row>
    <row r="18" spans="1:3" x14ac:dyDescent="0.25">
      <c r="A18" s="40" t="s">
        <v>137</v>
      </c>
      <c r="B18" s="47">
        <v>46175</v>
      </c>
      <c r="C18" s="47"/>
    </row>
    <row r="19" spans="1:3" x14ac:dyDescent="0.25">
      <c r="A19" s="40" t="s">
        <v>138</v>
      </c>
      <c r="B19" s="47">
        <v>46161</v>
      </c>
      <c r="C19" s="47"/>
    </row>
    <row r="20" spans="1:3" x14ac:dyDescent="0.25">
      <c r="A20" s="40" t="s">
        <v>139</v>
      </c>
      <c r="B20" s="46" t="s">
        <v>148</v>
      </c>
      <c r="C20" s="46"/>
    </row>
    <row r="21" spans="1:3" x14ac:dyDescent="0.25">
      <c r="A21" s="40" t="s">
        <v>435</v>
      </c>
      <c r="B21" s="46" t="s">
        <v>71</v>
      </c>
      <c r="C21" s="46"/>
    </row>
    <row r="23" spans="1:3" x14ac:dyDescent="0.25">
      <c r="A23" s="23" t="str">
        <f>HYPERLINK("#'Factor List'!A1", "Back to Factor List")</f>
        <v>Back to Factor List</v>
      </c>
      <c r="B23" s="23" t="str">
        <f>HYPERLINK("#'Assumptions'!A1", "Assumptions")</f>
        <v>Assumptions</v>
      </c>
    </row>
    <row r="26" spans="1:3" s="59" customFormat="1" ht="26" x14ac:dyDescent="0.25">
      <c r="A26" s="58" t="s">
        <v>164</v>
      </c>
      <c r="B26" s="58" t="s">
        <v>436</v>
      </c>
      <c r="C26" s="58" t="s">
        <v>437</v>
      </c>
    </row>
    <row r="27" spans="1:3" x14ac:dyDescent="0.25">
      <c r="A27" s="42">
        <v>50</v>
      </c>
      <c r="B27" s="44">
        <v>10.272</v>
      </c>
      <c r="C27" s="44">
        <v>2.1539999999999999</v>
      </c>
    </row>
    <row r="28" spans="1:3" x14ac:dyDescent="0.25">
      <c r="A28" s="42">
        <v>51</v>
      </c>
      <c r="B28" s="44">
        <v>10.678000000000001</v>
      </c>
      <c r="C28" s="44">
        <v>2.226</v>
      </c>
    </row>
    <row r="29" spans="1:3" x14ac:dyDescent="0.25">
      <c r="A29" s="42">
        <v>52</v>
      </c>
      <c r="B29" s="44">
        <v>11.102</v>
      </c>
      <c r="C29" s="44">
        <v>2.2999999999999998</v>
      </c>
    </row>
    <row r="30" spans="1:3" x14ac:dyDescent="0.25">
      <c r="A30" s="42">
        <v>53</v>
      </c>
      <c r="B30" s="44">
        <v>11.544</v>
      </c>
      <c r="C30" s="44">
        <v>2.375</v>
      </c>
    </row>
    <row r="31" spans="1:3" x14ac:dyDescent="0.25">
      <c r="A31" s="42">
        <v>54</v>
      </c>
      <c r="B31" s="44">
        <v>12.006</v>
      </c>
      <c r="C31" s="44">
        <v>2.4500000000000002</v>
      </c>
    </row>
    <row r="32" spans="1:3" x14ac:dyDescent="0.25">
      <c r="A32" s="42">
        <v>55</v>
      </c>
      <c r="B32" s="44">
        <v>12.49</v>
      </c>
      <c r="C32" s="44">
        <v>2.524</v>
      </c>
    </row>
    <row r="33" spans="1:3" x14ac:dyDescent="0.25">
      <c r="A33" s="42">
        <v>56</v>
      </c>
      <c r="B33" s="44">
        <v>12.994999999999999</v>
      </c>
      <c r="C33" s="44">
        <v>2.5990000000000002</v>
      </c>
    </row>
    <row r="34" spans="1:3" x14ac:dyDescent="0.25">
      <c r="A34" s="42">
        <v>57</v>
      </c>
      <c r="B34" s="44">
        <v>13.523</v>
      </c>
      <c r="C34" s="44">
        <v>2.6749999999999998</v>
      </c>
    </row>
    <row r="35" spans="1:3" x14ac:dyDescent="0.25">
      <c r="A35" s="42">
        <v>58</v>
      </c>
      <c r="B35" s="44">
        <v>14.074999999999999</v>
      </c>
      <c r="C35" s="44">
        <v>2.7519999999999998</v>
      </c>
    </row>
    <row r="36" spans="1:3" x14ac:dyDescent="0.25">
      <c r="A36" s="42">
        <v>59</v>
      </c>
      <c r="B36" s="44">
        <v>14.651999999999999</v>
      </c>
      <c r="C36" s="44">
        <v>2.83</v>
      </c>
    </row>
    <row r="37" spans="1:3" x14ac:dyDescent="0.25">
      <c r="A37" s="42">
        <v>60</v>
      </c>
      <c r="B37" s="44">
        <v>15.256</v>
      </c>
      <c r="C37" s="44">
        <v>2.907</v>
      </c>
    </row>
    <row r="38" spans="1:3" x14ac:dyDescent="0.25">
      <c r="A38" s="42">
        <v>61</v>
      </c>
      <c r="B38" s="44">
        <v>15.888999999999999</v>
      </c>
      <c r="C38" s="44">
        <v>2.9849999999999999</v>
      </c>
    </row>
    <row r="39" spans="1:3" x14ac:dyDescent="0.25">
      <c r="A39" s="42">
        <v>62</v>
      </c>
      <c r="B39" s="44">
        <v>16.553000000000001</v>
      </c>
      <c r="C39" s="44">
        <v>3.0630000000000002</v>
      </c>
    </row>
    <row r="40" spans="1:3" x14ac:dyDescent="0.25">
      <c r="A40" s="42">
        <v>63</v>
      </c>
      <c r="B40" s="44">
        <v>17.248999999999999</v>
      </c>
      <c r="C40" s="44">
        <v>3.14</v>
      </c>
    </row>
    <row r="41" spans="1:3" x14ac:dyDescent="0.25">
      <c r="A41" s="42">
        <v>64</v>
      </c>
      <c r="B41" s="44">
        <v>17.98</v>
      </c>
      <c r="C41" s="44">
        <v>3.2170000000000001</v>
      </c>
    </row>
    <row r="42" spans="1:3" x14ac:dyDescent="0.25">
      <c r="A42" s="42">
        <v>65</v>
      </c>
      <c r="B42" s="44">
        <v>18.748000000000001</v>
      </c>
      <c r="C42" s="44">
        <v>3.2919999999999998</v>
      </c>
    </row>
    <row r="43" spans="1:3" x14ac:dyDescent="0.25">
      <c r="A43" s="42">
        <v>66</v>
      </c>
      <c r="B43" s="44">
        <v>18.895</v>
      </c>
      <c r="C43" s="44">
        <v>3.339</v>
      </c>
    </row>
    <row r="44" spans="1:3" x14ac:dyDescent="0.25">
      <c r="A44" s="42">
        <v>67</v>
      </c>
      <c r="B44" s="44">
        <v>18.398</v>
      </c>
      <c r="C44" s="44">
        <v>3.355</v>
      </c>
    </row>
    <row r="45" spans="1:3" x14ac:dyDescent="0.25">
      <c r="A45" s="42">
        <v>68</v>
      </c>
      <c r="B45" s="44">
        <v>17.896999999999998</v>
      </c>
      <c r="C45" s="44">
        <v>3.3679999999999999</v>
      </c>
    </row>
    <row r="46" spans="1:3" x14ac:dyDescent="0.25">
      <c r="A46" s="42">
        <v>69</v>
      </c>
      <c r="B46" s="44">
        <v>17.393000000000001</v>
      </c>
      <c r="C46" s="44">
        <v>3.379</v>
      </c>
    </row>
    <row r="47" spans="1:3" x14ac:dyDescent="0.25">
      <c r="A47" s="42">
        <v>70</v>
      </c>
      <c r="B47" s="44">
        <v>16.888000000000002</v>
      </c>
      <c r="C47" s="44">
        <v>3.3879999999999999</v>
      </c>
    </row>
    <row r="48" spans="1:3" x14ac:dyDescent="0.25">
      <c r="A48" s="42">
        <v>71</v>
      </c>
      <c r="B48" s="44">
        <v>16.381</v>
      </c>
      <c r="C48" s="44">
        <v>3.3919999999999999</v>
      </c>
    </row>
    <row r="49" spans="1:3" x14ac:dyDescent="0.25">
      <c r="A49" s="42">
        <v>72</v>
      </c>
      <c r="B49" s="44">
        <v>15.872999999999999</v>
      </c>
      <c r="C49" s="44">
        <v>3.3919999999999999</v>
      </c>
    </row>
    <row r="50" spans="1:3" x14ac:dyDescent="0.25">
      <c r="A50" s="42">
        <v>73</v>
      </c>
      <c r="B50" s="44">
        <v>15.363</v>
      </c>
      <c r="C50" s="44">
        <v>3.3860000000000001</v>
      </c>
    </row>
    <row r="51" spans="1:3" x14ac:dyDescent="0.25">
      <c r="A51" s="42">
        <v>74</v>
      </c>
      <c r="B51" s="44">
        <v>14.855</v>
      </c>
      <c r="C51" s="44">
        <v>3.3719999999999999</v>
      </c>
    </row>
  </sheetData>
  <sheetProtection algorithmName="SHA-512" hashValue="iAQCSXDzIcfNo95hPlZ3fL7dC7jaFLMNh8ORqT3yL4vMmuCZ6fBxwPem5BIYIFfGUJ+Gpr7OXC0yS2jx+d+PtA==" saltValue="KNtSGeMGpQ11BKAAUBempA==" spinCount="100000" sheet="1" objects="1" scenarios="1"/>
  <conditionalFormatting sqref="A6:A21">
    <cfRule type="expression" dxfId="771" priority="11" stopIfTrue="1">
      <formula>MOD(ROW(),2)=0</formula>
    </cfRule>
    <cfRule type="expression" dxfId="770" priority="12" stopIfTrue="1">
      <formula>MOD(ROW(),2)&lt;&gt;0</formula>
    </cfRule>
  </conditionalFormatting>
  <conditionalFormatting sqref="B6:C17 B20:C21 C18:C19">
    <cfRule type="expression" dxfId="769" priority="13" stopIfTrue="1">
      <formula>MOD(ROW(),2)=0</formula>
    </cfRule>
    <cfRule type="expression" dxfId="768" priority="14" stopIfTrue="1">
      <formula>MOD(ROW(),2)&lt;&gt;0</formula>
    </cfRule>
  </conditionalFormatting>
  <conditionalFormatting sqref="A26:A51">
    <cfRule type="expression" dxfId="767" priority="15" stopIfTrue="1">
      <formula>MOD(ROW(),2)=0</formula>
    </cfRule>
    <cfRule type="expression" dxfId="766" priority="16" stopIfTrue="1">
      <formula>MOD(ROW(),2)&lt;&gt;0</formula>
    </cfRule>
  </conditionalFormatting>
  <conditionalFormatting sqref="B26:C51">
    <cfRule type="expression" dxfId="765" priority="17" stopIfTrue="1">
      <formula>MOD(ROW(),2)=0</formula>
    </cfRule>
    <cfRule type="expression" dxfId="764" priority="18" stopIfTrue="1">
      <formula>MOD(ROW(),2)&lt;&gt;0</formula>
    </cfRule>
  </conditionalFormatting>
  <conditionalFormatting sqref="B18:B19">
    <cfRule type="expression" dxfId="25" priority="1" stopIfTrue="1">
      <formula>MOD(ROW(),2)=0</formula>
    </cfRule>
    <cfRule type="expression" dxfId="24" priority="2" stopIfTrue="1">
      <formula>MOD(ROW(),2)&lt;&gt;0</formula>
    </cfRule>
  </conditionalFormatting>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DF0FC-9B3D-4F50-A8FE-0372D2E11C11}">
  <sheetPr codeName="Sheet21"/>
  <dimension ref="A1:C80"/>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CETV - x-214</v>
      </c>
    </row>
    <row r="6" spans="1:3" x14ac:dyDescent="0.25">
      <c r="A6" s="40" t="s">
        <v>429</v>
      </c>
      <c r="B6" s="46" t="s">
        <v>430</v>
      </c>
      <c r="C6" s="46"/>
    </row>
    <row r="7" spans="1:3" x14ac:dyDescent="0.25">
      <c r="A7" s="40" t="s">
        <v>431</v>
      </c>
      <c r="B7" s="46" t="s">
        <v>31</v>
      </c>
      <c r="C7" s="46"/>
    </row>
    <row r="8" spans="1:3" x14ac:dyDescent="0.25">
      <c r="A8" s="40" t="s">
        <v>128</v>
      </c>
      <c r="B8" s="46" t="s">
        <v>184</v>
      </c>
      <c r="C8" s="46"/>
    </row>
    <row r="9" spans="1:3" x14ac:dyDescent="0.25">
      <c r="A9" s="40" t="s">
        <v>129</v>
      </c>
      <c r="B9" s="46" t="s">
        <v>142</v>
      </c>
      <c r="C9" s="46"/>
    </row>
    <row r="10" spans="1:3" ht="37.5" x14ac:dyDescent="0.25">
      <c r="A10" s="40" t="s">
        <v>6</v>
      </c>
      <c r="B10" s="46" t="s">
        <v>192</v>
      </c>
      <c r="C10" s="46"/>
    </row>
    <row r="11" spans="1:3" x14ac:dyDescent="0.25">
      <c r="A11" s="40" t="s">
        <v>130</v>
      </c>
      <c r="B11" s="46" t="s">
        <v>144</v>
      </c>
      <c r="C11" s="46"/>
    </row>
    <row r="12" spans="1:3" x14ac:dyDescent="0.25">
      <c r="A12" s="40" t="s">
        <v>131</v>
      </c>
      <c r="B12" s="46" t="s">
        <v>145</v>
      </c>
      <c r="C12" s="46"/>
    </row>
    <row r="13" spans="1:3" x14ac:dyDescent="0.25">
      <c r="A13" s="40" t="s">
        <v>432</v>
      </c>
      <c r="B13" s="46">
        <v>2</v>
      </c>
      <c r="C13" s="46"/>
    </row>
    <row r="14" spans="1:3" x14ac:dyDescent="0.25">
      <c r="A14" s="40" t="s">
        <v>133</v>
      </c>
      <c r="B14" s="46">
        <v>214</v>
      </c>
      <c r="C14" s="46"/>
    </row>
    <row r="15" spans="1:3" x14ac:dyDescent="0.25">
      <c r="A15" s="40" t="s">
        <v>433</v>
      </c>
      <c r="B15" s="46" t="s">
        <v>193</v>
      </c>
      <c r="C15" s="46"/>
    </row>
    <row r="16" spans="1:3" x14ac:dyDescent="0.25">
      <c r="A16" s="40" t="s">
        <v>135</v>
      </c>
      <c r="B16" s="46" t="s">
        <v>194</v>
      </c>
      <c r="C16" s="46"/>
    </row>
    <row r="17" spans="1:3" x14ac:dyDescent="0.25">
      <c r="A17" s="41" t="s">
        <v>434</v>
      </c>
      <c r="B17" s="46"/>
      <c r="C17" s="46"/>
    </row>
    <row r="18" spans="1:3" x14ac:dyDescent="0.25">
      <c r="A18" s="40" t="s">
        <v>137</v>
      </c>
      <c r="B18" s="47">
        <v>46175</v>
      </c>
      <c r="C18" s="47"/>
    </row>
    <row r="19" spans="1:3" x14ac:dyDescent="0.25">
      <c r="A19" s="40" t="s">
        <v>138</v>
      </c>
      <c r="B19" s="47">
        <v>46161</v>
      </c>
      <c r="C19" s="47"/>
    </row>
    <row r="20" spans="1:3" x14ac:dyDescent="0.25">
      <c r="A20" s="40" t="s">
        <v>139</v>
      </c>
      <c r="B20" s="46" t="s">
        <v>148</v>
      </c>
      <c r="C20" s="46"/>
    </row>
    <row r="21" spans="1:3" x14ac:dyDescent="0.25">
      <c r="A21" s="40" t="s">
        <v>435</v>
      </c>
      <c r="B21" s="46" t="s">
        <v>71</v>
      </c>
      <c r="C21" s="46"/>
    </row>
    <row r="23" spans="1:3" x14ac:dyDescent="0.25">
      <c r="A23" s="23" t="str">
        <f>HYPERLINK("#'Factor List'!A1", "Back to Factor List")</f>
        <v>Back to Factor List</v>
      </c>
      <c r="B23" s="23" t="str">
        <f>HYPERLINK("#'Assumptions'!A1", "Assumptions")</f>
        <v>Assumptions</v>
      </c>
    </row>
    <row r="26" spans="1:3" s="59" customFormat="1" ht="26" x14ac:dyDescent="0.25">
      <c r="A26" s="58" t="s">
        <v>164</v>
      </c>
      <c r="B26" s="58" t="s">
        <v>436</v>
      </c>
      <c r="C26" s="58" t="s">
        <v>437</v>
      </c>
    </row>
    <row r="27" spans="1:3" x14ac:dyDescent="0.25">
      <c r="A27" s="42">
        <v>21</v>
      </c>
      <c r="B27" s="44">
        <v>3.18</v>
      </c>
      <c r="C27" s="44">
        <v>0.73699999999999999</v>
      </c>
    </row>
    <row r="28" spans="1:3" x14ac:dyDescent="0.25">
      <c r="A28" s="42">
        <v>22</v>
      </c>
      <c r="B28" s="44">
        <v>3.3029999999999999</v>
      </c>
      <c r="C28" s="44">
        <v>0.76500000000000001</v>
      </c>
    </row>
    <row r="29" spans="1:3" x14ac:dyDescent="0.25">
      <c r="A29" s="42">
        <v>23</v>
      </c>
      <c r="B29" s="44">
        <v>3.431</v>
      </c>
      <c r="C29" s="44">
        <v>0.79400000000000004</v>
      </c>
    </row>
    <row r="30" spans="1:3" x14ac:dyDescent="0.25">
      <c r="A30" s="42">
        <v>24</v>
      </c>
      <c r="B30" s="44">
        <v>3.5640000000000001</v>
      </c>
      <c r="C30" s="44">
        <v>0.82399999999999995</v>
      </c>
    </row>
    <row r="31" spans="1:3" x14ac:dyDescent="0.25">
      <c r="A31" s="42">
        <v>25</v>
      </c>
      <c r="B31" s="44">
        <v>3.702</v>
      </c>
      <c r="C31" s="44">
        <v>0.85499999999999998</v>
      </c>
    </row>
    <row r="32" spans="1:3" x14ac:dyDescent="0.25">
      <c r="A32" s="42">
        <v>26</v>
      </c>
      <c r="B32" s="44">
        <v>3.8460000000000001</v>
      </c>
      <c r="C32" s="44">
        <v>0.88700000000000001</v>
      </c>
    </row>
    <row r="33" spans="1:3" x14ac:dyDescent="0.25">
      <c r="A33" s="42">
        <v>27</v>
      </c>
      <c r="B33" s="44">
        <v>3.9950000000000001</v>
      </c>
      <c r="C33" s="44">
        <v>0.92</v>
      </c>
    </row>
    <row r="34" spans="1:3" x14ac:dyDescent="0.25">
      <c r="A34" s="42">
        <v>28</v>
      </c>
      <c r="B34" s="44">
        <v>4.1500000000000004</v>
      </c>
      <c r="C34" s="44">
        <v>0.95499999999999996</v>
      </c>
    </row>
    <row r="35" spans="1:3" x14ac:dyDescent="0.25">
      <c r="A35" s="42">
        <v>29</v>
      </c>
      <c r="B35" s="44">
        <v>4.3099999999999996</v>
      </c>
      <c r="C35" s="44">
        <v>0.99099999999999999</v>
      </c>
    </row>
    <row r="36" spans="1:3" x14ac:dyDescent="0.25">
      <c r="A36" s="42">
        <v>30</v>
      </c>
      <c r="B36" s="44">
        <v>4.4770000000000003</v>
      </c>
      <c r="C36" s="44">
        <v>1.0289999999999999</v>
      </c>
    </row>
    <row r="37" spans="1:3" x14ac:dyDescent="0.25">
      <c r="A37" s="42">
        <v>31</v>
      </c>
      <c r="B37" s="44">
        <v>4.6509999999999998</v>
      </c>
      <c r="C37" s="44">
        <v>1.0680000000000001</v>
      </c>
    </row>
    <row r="38" spans="1:3" x14ac:dyDescent="0.25">
      <c r="A38" s="42">
        <v>32</v>
      </c>
      <c r="B38" s="44">
        <v>4.8310000000000004</v>
      </c>
      <c r="C38" s="44">
        <v>1.109</v>
      </c>
    </row>
    <row r="39" spans="1:3" x14ac:dyDescent="0.25">
      <c r="A39" s="42">
        <v>33</v>
      </c>
      <c r="B39" s="44">
        <v>5.0179999999999998</v>
      </c>
      <c r="C39" s="44">
        <v>1.151</v>
      </c>
    </row>
    <row r="40" spans="1:3" x14ac:dyDescent="0.25">
      <c r="A40" s="42">
        <v>34</v>
      </c>
      <c r="B40" s="44">
        <v>5.2130000000000001</v>
      </c>
      <c r="C40" s="44">
        <v>1.1950000000000001</v>
      </c>
    </row>
    <row r="41" spans="1:3" x14ac:dyDescent="0.25">
      <c r="A41" s="42">
        <v>35</v>
      </c>
      <c r="B41" s="44">
        <v>5.415</v>
      </c>
      <c r="C41" s="44">
        <v>1.2410000000000001</v>
      </c>
    </row>
    <row r="42" spans="1:3" x14ac:dyDescent="0.25">
      <c r="A42" s="42">
        <v>36</v>
      </c>
      <c r="B42" s="44">
        <v>5.625</v>
      </c>
      <c r="C42" s="44">
        <v>1.288</v>
      </c>
    </row>
    <row r="43" spans="1:3" x14ac:dyDescent="0.25">
      <c r="A43" s="42">
        <v>37</v>
      </c>
      <c r="B43" s="44">
        <v>5.843</v>
      </c>
      <c r="C43" s="44">
        <v>1.337</v>
      </c>
    </row>
    <row r="44" spans="1:3" x14ac:dyDescent="0.25">
      <c r="A44" s="42">
        <v>38</v>
      </c>
      <c r="B44" s="44">
        <v>6.069</v>
      </c>
      <c r="C44" s="44">
        <v>1.387</v>
      </c>
    </row>
    <row r="45" spans="1:3" x14ac:dyDescent="0.25">
      <c r="A45" s="42">
        <v>39</v>
      </c>
      <c r="B45" s="44">
        <v>6.3049999999999997</v>
      </c>
      <c r="C45" s="44">
        <v>1.4390000000000001</v>
      </c>
    </row>
    <row r="46" spans="1:3" x14ac:dyDescent="0.25">
      <c r="A46" s="42">
        <v>40</v>
      </c>
      <c r="B46" s="44">
        <v>6.55</v>
      </c>
      <c r="C46" s="44">
        <v>1.4930000000000001</v>
      </c>
    </row>
    <row r="47" spans="1:3" x14ac:dyDescent="0.25">
      <c r="A47" s="42">
        <v>41</v>
      </c>
      <c r="B47" s="44">
        <v>6.8040000000000003</v>
      </c>
      <c r="C47" s="44">
        <v>1.548</v>
      </c>
    </row>
    <row r="48" spans="1:3" x14ac:dyDescent="0.25">
      <c r="A48" s="42">
        <v>42</v>
      </c>
      <c r="B48" s="44">
        <v>7.069</v>
      </c>
      <c r="C48" s="44">
        <v>1.605</v>
      </c>
    </row>
    <row r="49" spans="1:3" x14ac:dyDescent="0.25">
      <c r="A49" s="42">
        <v>43</v>
      </c>
      <c r="B49" s="44">
        <v>7.3440000000000003</v>
      </c>
      <c r="C49" s="44">
        <v>1.6639999999999999</v>
      </c>
    </row>
    <row r="50" spans="1:3" x14ac:dyDescent="0.25">
      <c r="A50" s="42">
        <v>44</v>
      </c>
      <c r="B50" s="44">
        <v>7.6310000000000002</v>
      </c>
      <c r="C50" s="44">
        <v>1.7250000000000001</v>
      </c>
    </row>
    <row r="51" spans="1:3" x14ac:dyDescent="0.25">
      <c r="A51" s="42">
        <v>45</v>
      </c>
      <c r="B51" s="44">
        <v>7.9290000000000003</v>
      </c>
      <c r="C51" s="44">
        <v>1.7869999999999999</v>
      </c>
    </row>
    <row r="52" spans="1:3" x14ac:dyDescent="0.25">
      <c r="A52" s="42">
        <v>46</v>
      </c>
      <c r="B52" s="44">
        <v>8.2390000000000008</v>
      </c>
      <c r="C52" s="44">
        <v>1.85</v>
      </c>
    </row>
    <row r="53" spans="1:3" x14ac:dyDescent="0.25">
      <c r="A53" s="42">
        <v>47</v>
      </c>
      <c r="B53" s="44">
        <v>8.5619999999999994</v>
      </c>
      <c r="C53" s="44">
        <v>1.915</v>
      </c>
    </row>
    <row r="54" spans="1:3" x14ac:dyDescent="0.25">
      <c r="A54" s="42">
        <v>48</v>
      </c>
      <c r="B54" s="44">
        <v>8.8989999999999991</v>
      </c>
      <c r="C54" s="44">
        <v>1.9810000000000001</v>
      </c>
    </row>
    <row r="55" spans="1:3" x14ac:dyDescent="0.25">
      <c r="A55" s="42">
        <v>49</v>
      </c>
      <c r="B55" s="44">
        <v>9.2490000000000006</v>
      </c>
      <c r="C55" s="44">
        <v>2.048</v>
      </c>
    </row>
    <row r="56" spans="1:3" x14ac:dyDescent="0.25">
      <c r="A56" s="42">
        <v>50</v>
      </c>
      <c r="B56" s="44">
        <v>9.6140000000000008</v>
      </c>
      <c r="C56" s="44">
        <v>2.1179999999999999</v>
      </c>
    </row>
    <row r="57" spans="1:3" x14ac:dyDescent="0.25">
      <c r="A57" s="42">
        <v>51</v>
      </c>
      <c r="B57" s="44">
        <v>9.9930000000000003</v>
      </c>
      <c r="C57" s="44">
        <v>2.1890000000000001</v>
      </c>
    </row>
    <row r="58" spans="1:3" x14ac:dyDescent="0.25">
      <c r="A58" s="42">
        <v>52</v>
      </c>
      <c r="B58" s="44">
        <v>10.388999999999999</v>
      </c>
      <c r="C58" s="44">
        <v>2.262</v>
      </c>
    </row>
    <row r="59" spans="1:3" x14ac:dyDescent="0.25">
      <c r="A59" s="42">
        <v>53</v>
      </c>
      <c r="B59" s="44">
        <v>10.802</v>
      </c>
      <c r="C59" s="44">
        <v>2.335</v>
      </c>
    </row>
    <row r="60" spans="1:3" x14ac:dyDescent="0.25">
      <c r="A60" s="42">
        <v>54</v>
      </c>
      <c r="B60" s="44">
        <v>11.233000000000001</v>
      </c>
      <c r="C60" s="44">
        <v>2.4089999999999998</v>
      </c>
    </row>
    <row r="61" spans="1:3" x14ac:dyDescent="0.25">
      <c r="A61" s="42">
        <v>55</v>
      </c>
      <c r="B61" s="44">
        <v>11.685</v>
      </c>
      <c r="C61" s="44">
        <v>2.4820000000000002</v>
      </c>
    </row>
    <row r="62" spans="1:3" x14ac:dyDescent="0.25">
      <c r="A62" s="42">
        <v>56</v>
      </c>
      <c r="B62" s="44">
        <v>12.156000000000001</v>
      </c>
      <c r="C62" s="44">
        <v>2.556</v>
      </c>
    </row>
    <row r="63" spans="1:3" x14ac:dyDescent="0.25">
      <c r="A63" s="42">
        <v>57</v>
      </c>
      <c r="B63" s="44">
        <v>12.648999999999999</v>
      </c>
      <c r="C63" s="44">
        <v>2.6309999999999998</v>
      </c>
    </row>
    <row r="64" spans="1:3" x14ac:dyDescent="0.25">
      <c r="A64" s="42">
        <v>58</v>
      </c>
      <c r="B64" s="44">
        <v>13.164</v>
      </c>
      <c r="C64" s="44">
        <v>2.706</v>
      </c>
    </row>
    <row r="65" spans="1:3" x14ac:dyDescent="0.25">
      <c r="A65" s="42">
        <v>59</v>
      </c>
      <c r="B65" s="44">
        <v>13.702999999999999</v>
      </c>
      <c r="C65" s="44">
        <v>2.7829999999999999</v>
      </c>
    </row>
    <row r="66" spans="1:3" x14ac:dyDescent="0.25">
      <c r="A66" s="42">
        <v>60</v>
      </c>
      <c r="B66" s="44">
        <v>14.266999999999999</v>
      </c>
      <c r="C66" s="44">
        <v>2.859</v>
      </c>
    </row>
    <row r="67" spans="1:3" x14ac:dyDescent="0.25">
      <c r="A67" s="42">
        <v>61</v>
      </c>
      <c r="B67" s="44">
        <v>14.856999999999999</v>
      </c>
      <c r="C67" s="44">
        <v>2.9359999999999999</v>
      </c>
    </row>
    <row r="68" spans="1:3" x14ac:dyDescent="0.25">
      <c r="A68" s="42">
        <v>62</v>
      </c>
      <c r="B68" s="44">
        <v>15.477</v>
      </c>
      <c r="C68" s="44">
        <v>3.012</v>
      </c>
    </row>
    <row r="69" spans="1:3" x14ac:dyDescent="0.25">
      <c r="A69" s="42">
        <v>63</v>
      </c>
      <c r="B69" s="44">
        <v>16.126000000000001</v>
      </c>
      <c r="C69" s="44">
        <v>3.0880000000000001</v>
      </c>
    </row>
    <row r="70" spans="1:3" x14ac:dyDescent="0.25">
      <c r="A70" s="42">
        <v>64</v>
      </c>
      <c r="B70" s="44">
        <v>16.808</v>
      </c>
      <c r="C70" s="44">
        <v>3.1640000000000001</v>
      </c>
    </row>
    <row r="71" spans="1:3" x14ac:dyDescent="0.25">
      <c r="A71" s="42">
        <v>65</v>
      </c>
      <c r="B71" s="44">
        <v>17.524999999999999</v>
      </c>
      <c r="C71" s="44">
        <v>3.238</v>
      </c>
    </row>
    <row r="72" spans="1:3" x14ac:dyDescent="0.25">
      <c r="A72" s="42">
        <v>66</v>
      </c>
      <c r="B72" s="44">
        <v>18.28</v>
      </c>
      <c r="C72" s="44">
        <v>3.3109999999999999</v>
      </c>
    </row>
    <row r="73" spans="1:3" x14ac:dyDescent="0.25">
      <c r="A73" s="42">
        <v>67</v>
      </c>
      <c r="B73" s="44">
        <v>18.416</v>
      </c>
      <c r="C73" s="44">
        <v>3.355</v>
      </c>
    </row>
    <row r="74" spans="1:3" x14ac:dyDescent="0.25">
      <c r="A74" s="42">
        <v>68</v>
      </c>
      <c r="B74" s="44">
        <v>17.911999999999999</v>
      </c>
      <c r="C74" s="44">
        <v>3.3679999999999999</v>
      </c>
    </row>
    <row r="75" spans="1:3" x14ac:dyDescent="0.25">
      <c r="A75" s="42">
        <v>69</v>
      </c>
      <c r="B75" s="44">
        <v>17.404</v>
      </c>
      <c r="C75" s="44">
        <v>3.379</v>
      </c>
    </row>
    <row r="76" spans="1:3" x14ac:dyDescent="0.25">
      <c r="A76" s="42">
        <v>70</v>
      </c>
      <c r="B76" s="44">
        <v>16.893000000000001</v>
      </c>
      <c r="C76" s="44">
        <v>3.3879999999999999</v>
      </c>
    </row>
    <row r="77" spans="1:3" x14ac:dyDescent="0.25">
      <c r="A77" s="42">
        <v>71</v>
      </c>
      <c r="B77" s="44">
        <v>16.382000000000001</v>
      </c>
      <c r="C77" s="44">
        <v>3.3919999999999999</v>
      </c>
    </row>
    <row r="78" spans="1:3" x14ac:dyDescent="0.25">
      <c r="A78" s="42">
        <v>72</v>
      </c>
      <c r="B78" s="44">
        <v>15.872999999999999</v>
      </c>
      <c r="C78" s="44">
        <v>3.3919999999999999</v>
      </c>
    </row>
    <row r="79" spans="1:3" x14ac:dyDescent="0.25">
      <c r="A79" s="42">
        <v>73</v>
      </c>
      <c r="B79" s="44">
        <v>15.363</v>
      </c>
      <c r="C79" s="44">
        <v>3.3860000000000001</v>
      </c>
    </row>
    <row r="80" spans="1:3" x14ac:dyDescent="0.25">
      <c r="A80" s="42">
        <v>74</v>
      </c>
      <c r="B80" s="44">
        <v>14.855</v>
      </c>
      <c r="C80" s="44">
        <v>3.3719999999999999</v>
      </c>
    </row>
  </sheetData>
  <sheetProtection algorithmName="SHA-512" hashValue="7mzSONd9RY67KGGnIw3kv8RpX0b23bkQyM4m4gI+XXf5aK07Qjz2NO8AtKILdlOo1JP5uf5EwBzXNOIaaFMnoA==" saltValue="hWlsW22b3wkVjEhBBaMSXg==" spinCount="100000" sheet="1" objects="1" scenarios="1"/>
  <conditionalFormatting sqref="A6:A21">
    <cfRule type="expression" dxfId="761" priority="11" stopIfTrue="1">
      <formula>MOD(ROW(),2)=0</formula>
    </cfRule>
    <cfRule type="expression" dxfId="760" priority="12" stopIfTrue="1">
      <formula>MOD(ROW(),2)&lt;&gt;0</formula>
    </cfRule>
  </conditionalFormatting>
  <conditionalFormatting sqref="B6:C17 B20:C21 C18:C19">
    <cfRule type="expression" dxfId="759" priority="13" stopIfTrue="1">
      <formula>MOD(ROW(),2)=0</formula>
    </cfRule>
    <cfRule type="expression" dxfId="758" priority="14" stopIfTrue="1">
      <formula>MOD(ROW(),2)&lt;&gt;0</formula>
    </cfRule>
  </conditionalFormatting>
  <conditionalFormatting sqref="A26:A80">
    <cfRule type="expression" dxfId="757" priority="15" stopIfTrue="1">
      <formula>MOD(ROW(),2)=0</formula>
    </cfRule>
    <cfRule type="expression" dxfId="756" priority="16" stopIfTrue="1">
      <formula>MOD(ROW(),2)&lt;&gt;0</formula>
    </cfRule>
  </conditionalFormatting>
  <conditionalFormatting sqref="B26:C80">
    <cfRule type="expression" dxfId="755" priority="17" stopIfTrue="1">
      <formula>MOD(ROW(),2)=0</formula>
    </cfRule>
    <cfRule type="expression" dxfId="754" priority="18" stopIfTrue="1">
      <formula>MOD(ROW(),2)&lt;&gt;0</formula>
    </cfRule>
  </conditionalFormatting>
  <conditionalFormatting sqref="B18:B19">
    <cfRule type="expression" dxfId="23" priority="1" stopIfTrue="1">
      <formula>MOD(ROW(),2)=0</formula>
    </cfRule>
    <cfRule type="expression" dxfId="22" priority="2" stopIfTrue="1">
      <formula>MOD(ROW(),2)&lt;&gt;0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3D9E-D30C-4C9D-977A-0960A313CEF5}">
  <sheetPr codeName="Sheet4">
    <tabColor theme="2" tint="0.59999389629810485"/>
  </sheetPr>
  <dimension ref="A1:B16"/>
  <sheetViews>
    <sheetView showGridLines="0" showRowColHeaders="0" zoomScaleNormal="100" workbookViewId="0">
      <selection activeCell="B17" sqref="B17"/>
    </sheetView>
  </sheetViews>
  <sheetFormatPr defaultColWidth="9.26953125" defaultRowHeight="15.5" x14ac:dyDescent="0.35"/>
  <cols>
    <col min="1" max="1" width="16.54296875" style="12" customWidth="1"/>
    <col min="2" max="2" width="120.54296875" style="1" customWidth="1"/>
    <col min="3" max="16384" width="9.26953125" style="1"/>
  </cols>
  <sheetData>
    <row r="1" spans="1:2" ht="20" x14ac:dyDescent="0.4">
      <c r="A1" s="11" t="s">
        <v>0</v>
      </c>
    </row>
    <row r="2" spans="1:2" x14ac:dyDescent="0.35">
      <c r="A2" s="13" t="s">
        <v>1</v>
      </c>
      <c r="B2" s="3" t="str">
        <f>wb_title</f>
        <v>JPS - Consolidated Factor Spreadsheet</v>
      </c>
    </row>
    <row r="3" spans="1:2" x14ac:dyDescent="0.35">
      <c r="A3" s="13" t="s">
        <v>2</v>
      </c>
      <c r="B3" s="3" t="s">
        <v>7</v>
      </c>
    </row>
    <row r="6" spans="1:2" x14ac:dyDescent="0.35">
      <c r="A6" s="17" t="str">
        <f>"Purpose of the " &amp; client_name &amp; " Consolidated Factor Spreadsheet"</f>
        <v>Purpose of the MoJ Consolidated Factor Spreadsheet</v>
      </c>
      <c r="B6" s="7"/>
    </row>
    <row r="7" spans="1:2" x14ac:dyDescent="0.35">
      <c r="A7" s="18"/>
      <c r="B7" s="8"/>
    </row>
    <row r="8" spans="1:2" ht="108.5" x14ac:dyDescent="0.35">
      <c r="A8" s="18"/>
      <c r="B8" s="9" t="str">
        <f>"This spreadsheet is provided by GAD at the request of " &amp; client_name &amp; " ('" &amp; client_abbr &amp; "').  Its purpose is to set out in one place for convenience the actuarial factors provided by GAD to " &amp; client_abbr &amp; " from time to time in respect of " &amp; scheme_name &amp; _xlfn._LONGTEXT("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 &amp; client_abbr &amp; ")]."</f>
        <v>This spreadsheet is provided by GAD at the request of MoJ ('Ministry of Justice').  Its purpose is to set out in one place for convenience the actuarial factors provided by GAD to Ministry of Justice from time to time in respect of Judicial Pension Schemes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Ministry of Justice)].</v>
      </c>
    </row>
    <row r="9" spans="1:2" ht="31" x14ac:dyDescent="0.35">
      <c r="A9" s="18"/>
      <c r="B9" s="9" t="str">
        <f>"GAD has no liability for any changes made to this spreadsheet whilst being used by " &amp; client_abbr &amp; " or any other third party."</f>
        <v>GAD has no liability for any changes made to this spreadsheet whilst being used by Ministry of Justice or any other third party.</v>
      </c>
    </row>
    <row r="10" spans="1:2" x14ac:dyDescent="0.35">
      <c r="A10" s="18"/>
      <c r="B10" s="9" t="s">
        <v>32</v>
      </c>
    </row>
    <row r="11" spans="1:2" x14ac:dyDescent="0.35">
      <c r="A11" s="19"/>
      <c r="B11" s="10" t="s">
        <v>33</v>
      </c>
    </row>
    <row r="13" spans="1:2" x14ac:dyDescent="0.35">
      <c r="A13" s="26"/>
      <c r="B13" s="27"/>
    </row>
    <row r="14" spans="1:2" x14ac:dyDescent="0.35">
      <c r="A14" s="28"/>
      <c r="B14" s="27"/>
    </row>
    <row r="15" spans="1:2" x14ac:dyDescent="0.35">
      <c r="A15" s="28"/>
      <c r="B15" s="29"/>
    </row>
    <row r="16" spans="1:2" x14ac:dyDescent="0.35">
      <c r="A16" s="28"/>
      <c r="B16" s="29"/>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92FB2-3CAA-4B52-844D-1E9EDAC8A179}">
  <sheetPr codeName="Sheet22"/>
  <dimension ref="A1:C80"/>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CETV - x-215</v>
      </c>
    </row>
    <row r="6" spans="1:3" x14ac:dyDescent="0.25">
      <c r="A6" s="40" t="s">
        <v>429</v>
      </c>
      <c r="B6" s="46" t="s">
        <v>430</v>
      </c>
      <c r="C6" s="46"/>
    </row>
    <row r="7" spans="1:3" x14ac:dyDescent="0.25">
      <c r="A7" s="40" t="s">
        <v>431</v>
      </c>
      <c r="B7" s="46" t="s">
        <v>31</v>
      </c>
      <c r="C7" s="46"/>
    </row>
    <row r="8" spans="1:3" x14ac:dyDescent="0.25">
      <c r="A8" s="40" t="s">
        <v>128</v>
      </c>
      <c r="B8" s="46" t="s">
        <v>184</v>
      </c>
      <c r="C8" s="46"/>
    </row>
    <row r="9" spans="1:3" x14ac:dyDescent="0.25">
      <c r="A9" s="40" t="s">
        <v>129</v>
      </c>
      <c r="B9" s="46" t="s">
        <v>142</v>
      </c>
      <c r="C9" s="46"/>
    </row>
    <row r="10" spans="1:3" ht="37.5" x14ac:dyDescent="0.25">
      <c r="A10" s="40" t="s">
        <v>6</v>
      </c>
      <c r="B10" s="46" t="s">
        <v>195</v>
      </c>
      <c r="C10" s="46"/>
    </row>
    <row r="11" spans="1:3" x14ac:dyDescent="0.25">
      <c r="A11" s="40" t="s">
        <v>130</v>
      </c>
      <c r="B11" s="46" t="s">
        <v>144</v>
      </c>
      <c r="C11" s="46"/>
    </row>
    <row r="12" spans="1:3" x14ac:dyDescent="0.25">
      <c r="A12" s="40" t="s">
        <v>131</v>
      </c>
      <c r="B12" s="46" t="s">
        <v>145</v>
      </c>
      <c r="C12" s="46"/>
    </row>
    <row r="13" spans="1:3" x14ac:dyDescent="0.25">
      <c r="A13" s="40" t="s">
        <v>432</v>
      </c>
      <c r="B13" s="46">
        <v>2</v>
      </c>
      <c r="C13" s="46"/>
    </row>
    <row r="14" spans="1:3" x14ac:dyDescent="0.25">
      <c r="A14" s="40" t="s">
        <v>133</v>
      </c>
      <c r="B14" s="46">
        <v>215</v>
      </c>
      <c r="C14" s="46"/>
    </row>
    <row r="15" spans="1:3" x14ac:dyDescent="0.25">
      <c r="A15" s="40" t="s">
        <v>433</v>
      </c>
      <c r="B15" s="46" t="s">
        <v>196</v>
      </c>
      <c r="C15" s="46"/>
    </row>
    <row r="16" spans="1:3" x14ac:dyDescent="0.25">
      <c r="A16" s="40" t="s">
        <v>135</v>
      </c>
      <c r="B16" s="46" t="s">
        <v>197</v>
      </c>
      <c r="C16" s="46"/>
    </row>
    <row r="17" spans="1:3" x14ac:dyDescent="0.25">
      <c r="A17" s="41" t="s">
        <v>434</v>
      </c>
      <c r="B17" s="46"/>
      <c r="C17" s="46"/>
    </row>
    <row r="18" spans="1:3" x14ac:dyDescent="0.25">
      <c r="A18" s="40" t="s">
        <v>137</v>
      </c>
      <c r="B18" s="47">
        <v>46175</v>
      </c>
      <c r="C18" s="47"/>
    </row>
    <row r="19" spans="1:3" x14ac:dyDescent="0.25">
      <c r="A19" s="40" t="s">
        <v>138</v>
      </c>
      <c r="B19" s="47">
        <v>46161</v>
      </c>
      <c r="C19" s="47"/>
    </row>
    <row r="20" spans="1:3" x14ac:dyDescent="0.25">
      <c r="A20" s="40" t="s">
        <v>139</v>
      </c>
      <c r="B20" s="46" t="s">
        <v>148</v>
      </c>
      <c r="C20" s="46"/>
    </row>
    <row r="21" spans="1:3" x14ac:dyDescent="0.25">
      <c r="A21" s="40" t="s">
        <v>435</v>
      </c>
      <c r="B21" s="46" t="s">
        <v>71</v>
      </c>
      <c r="C21" s="46"/>
    </row>
    <row r="23" spans="1:3" x14ac:dyDescent="0.25">
      <c r="A23" s="23" t="str">
        <f>HYPERLINK("#'Factor List'!A1", "Back to Factor List")</f>
        <v>Back to Factor List</v>
      </c>
      <c r="B23" s="23" t="str">
        <f>HYPERLINK("#'Assumptions'!A1", "Assumptions")</f>
        <v>Assumptions</v>
      </c>
    </row>
    <row r="26" spans="1:3" s="59" customFormat="1" ht="26" x14ac:dyDescent="0.25">
      <c r="A26" s="58" t="s">
        <v>164</v>
      </c>
      <c r="B26" s="58" t="s">
        <v>436</v>
      </c>
      <c r="C26" s="58" t="s">
        <v>437</v>
      </c>
    </row>
    <row r="27" spans="1:3" x14ac:dyDescent="0.25">
      <c r="A27" s="42">
        <v>21</v>
      </c>
      <c r="B27" s="44">
        <v>2.98</v>
      </c>
      <c r="C27" s="44">
        <v>0.72399999999999998</v>
      </c>
    </row>
    <row r="28" spans="1:3" x14ac:dyDescent="0.25">
      <c r="A28" s="42">
        <v>22</v>
      </c>
      <c r="B28" s="44">
        <v>3.0950000000000002</v>
      </c>
      <c r="C28" s="44">
        <v>0.752</v>
      </c>
    </row>
    <row r="29" spans="1:3" x14ac:dyDescent="0.25">
      <c r="A29" s="42">
        <v>23</v>
      </c>
      <c r="B29" s="44">
        <v>3.2149999999999999</v>
      </c>
      <c r="C29" s="44">
        <v>0.78</v>
      </c>
    </row>
    <row r="30" spans="1:3" x14ac:dyDescent="0.25">
      <c r="A30" s="42">
        <v>24</v>
      </c>
      <c r="B30" s="44">
        <v>3.339</v>
      </c>
      <c r="C30" s="44">
        <v>0.80900000000000005</v>
      </c>
    </row>
    <row r="31" spans="1:3" x14ac:dyDescent="0.25">
      <c r="A31" s="42">
        <v>25</v>
      </c>
      <c r="B31" s="44">
        <v>3.468</v>
      </c>
      <c r="C31" s="44">
        <v>0.84</v>
      </c>
    </row>
    <row r="32" spans="1:3" x14ac:dyDescent="0.25">
      <c r="A32" s="42">
        <v>26</v>
      </c>
      <c r="B32" s="44">
        <v>3.6030000000000002</v>
      </c>
      <c r="C32" s="44">
        <v>0.872</v>
      </c>
    </row>
    <row r="33" spans="1:3" x14ac:dyDescent="0.25">
      <c r="A33" s="42">
        <v>27</v>
      </c>
      <c r="B33" s="44">
        <v>3.742</v>
      </c>
      <c r="C33" s="44">
        <v>0.90500000000000003</v>
      </c>
    </row>
    <row r="34" spans="1:3" x14ac:dyDescent="0.25">
      <c r="A34" s="42">
        <v>28</v>
      </c>
      <c r="B34" s="44">
        <v>3.887</v>
      </c>
      <c r="C34" s="44">
        <v>0.93899999999999995</v>
      </c>
    </row>
    <row r="35" spans="1:3" x14ac:dyDescent="0.25">
      <c r="A35" s="42">
        <v>29</v>
      </c>
      <c r="B35" s="44">
        <v>4.0369999999999999</v>
      </c>
      <c r="C35" s="44">
        <v>0.97399999999999998</v>
      </c>
    </row>
    <row r="36" spans="1:3" x14ac:dyDescent="0.25">
      <c r="A36" s="42">
        <v>30</v>
      </c>
      <c r="B36" s="44">
        <v>4.1929999999999996</v>
      </c>
      <c r="C36" s="44">
        <v>1.0109999999999999</v>
      </c>
    </row>
    <row r="37" spans="1:3" x14ac:dyDescent="0.25">
      <c r="A37" s="42">
        <v>31</v>
      </c>
      <c r="B37" s="44">
        <v>4.3550000000000004</v>
      </c>
      <c r="C37" s="44">
        <v>1.05</v>
      </c>
    </row>
    <row r="38" spans="1:3" x14ac:dyDescent="0.25">
      <c r="A38" s="42">
        <v>32</v>
      </c>
      <c r="B38" s="44">
        <v>4.5229999999999997</v>
      </c>
      <c r="C38" s="44">
        <v>1.0900000000000001</v>
      </c>
    </row>
    <row r="39" spans="1:3" x14ac:dyDescent="0.25">
      <c r="A39" s="42">
        <v>33</v>
      </c>
      <c r="B39" s="44">
        <v>4.6980000000000004</v>
      </c>
      <c r="C39" s="44">
        <v>1.1319999999999999</v>
      </c>
    </row>
    <row r="40" spans="1:3" x14ac:dyDescent="0.25">
      <c r="A40" s="42">
        <v>34</v>
      </c>
      <c r="B40" s="44">
        <v>4.88</v>
      </c>
      <c r="C40" s="44">
        <v>1.175</v>
      </c>
    </row>
    <row r="41" spans="1:3" x14ac:dyDescent="0.25">
      <c r="A41" s="42">
        <v>35</v>
      </c>
      <c r="B41" s="44">
        <v>5.069</v>
      </c>
      <c r="C41" s="44">
        <v>1.2190000000000001</v>
      </c>
    </row>
    <row r="42" spans="1:3" x14ac:dyDescent="0.25">
      <c r="A42" s="42">
        <v>36</v>
      </c>
      <c r="B42" s="44">
        <v>5.2649999999999997</v>
      </c>
      <c r="C42" s="44">
        <v>1.266</v>
      </c>
    </row>
    <row r="43" spans="1:3" x14ac:dyDescent="0.25">
      <c r="A43" s="42">
        <v>37</v>
      </c>
      <c r="B43" s="44">
        <v>5.468</v>
      </c>
      <c r="C43" s="44">
        <v>1.3140000000000001</v>
      </c>
    </row>
    <row r="44" spans="1:3" x14ac:dyDescent="0.25">
      <c r="A44" s="42">
        <v>38</v>
      </c>
      <c r="B44" s="44">
        <v>5.68</v>
      </c>
      <c r="C44" s="44">
        <v>1.363</v>
      </c>
    </row>
    <row r="45" spans="1:3" x14ac:dyDescent="0.25">
      <c r="A45" s="42">
        <v>39</v>
      </c>
      <c r="B45" s="44">
        <v>5.9</v>
      </c>
      <c r="C45" s="44">
        <v>1.415</v>
      </c>
    </row>
    <row r="46" spans="1:3" x14ac:dyDescent="0.25">
      <c r="A46" s="42">
        <v>40</v>
      </c>
      <c r="B46" s="44">
        <v>6.1289999999999996</v>
      </c>
      <c r="C46" s="44">
        <v>1.4670000000000001</v>
      </c>
    </row>
    <row r="47" spans="1:3" x14ac:dyDescent="0.25">
      <c r="A47" s="42">
        <v>41</v>
      </c>
      <c r="B47" s="44">
        <v>6.3659999999999997</v>
      </c>
      <c r="C47" s="44">
        <v>1.522</v>
      </c>
    </row>
    <row r="48" spans="1:3" x14ac:dyDescent="0.25">
      <c r="A48" s="42">
        <v>42</v>
      </c>
      <c r="B48" s="44">
        <v>6.6139999999999999</v>
      </c>
      <c r="C48" s="44">
        <v>1.5780000000000001</v>
      </c>
    </row>
    <row r="49" spans="1:3" x14ac:dyDescent="0.25">
      <c r="A49" s="42">
        <v>43</v>
      </c>
      <c r="B49" s="44">
        <v>6.87</v>
      </c>
      <c r="C49" s="44">
        <v>1.6359999999999999</v>
      </c>
    </row>
    <row r="50" spans="1:3" x14ac:dyDescent="0.25">
      <c r="A50" s="42">
        <v>44</v>
      </c>
      <c r="B50" s="44">
        <v>7.1379999999999999</v>
      </c>
      <c r="C50" s="44">
        <v>1.696</v>
      </c>
    </row>
    <row r="51" spans="1:3" x14ac:dyDescent="0.25">
      <c r="A51" s="42">
        <v>45</v>
      </c>
      <c r="B51" s="44">
        <v>7.4160000000000004</v>
      </c>
      <c r="C51" s="44">
        <v>1.7569999999999999</v>
      </c>
    </row>
    <row r="52" spans="1:3" x14ac:dyDescent="0.25">
      <c r="A52" s="42">
        <v>46</v>
      </c>
      <c r="B52" s="44">
        <v>7.7050000000000001</v>
      </c>
      <c r="C52" s="44">
        <v>1.819</v>
      </c>
    </row>
    <row r="53" spans="1:3" x14ac:dyDescent="0.25">
      <c r="A53" s="42">
        <v>47</v>
      </c>
      <c r="B53" s="44">
        <v>8.0069999999999997</v>
      </c>
      <c r="C53" s="44">
        <v>1.883</v>
      </c>
    </row>
    <row r="54" spans="1:3" x14ac:dyDescent="0.25">
      <c r="A54" s="42">
        <v>48</v>
      </c>
      <c r="B54" s="44">
        <v>8.3209999999999997</v>
      </c>
      <c r="C54" s="44">
        <v>1.948</v>
      </c>
    </row>
    <row r="55" spans="1:3" x14ac:dyDescent="0.25">
      <c r="A55" s="42">
        <v>49</v>
      </c>
      <c r="B55" s="44">
        <v>8.6470000000000002</v>
      </c>
      <c r="C55" s="44">
        <v>2.0139999999999998</v>
      </c>
    </row>
    <row r="56" spans="1:3" x14ac:dyDescent="0.25">
      <c r="A56" s="42">
        <v>50</v>
      </c>
      <c r="B56" s="44">
        <v>8.9879999999999995</v>
      </c>
      <c r="C56" s="44">
        <v>2.0830000000000002</v>
      </c>
    </row>
    <row r="57" spans="1:3" x14ac:dyDescent="0.25">
      <c r="A57" s="42">
        <v>51</v>
      </c>
      <c r="B57" s="44">
        <v>9.3420000000000005</v>
      </c>
      <c r="C57" s="44">
        <v>2.153</v>
      </c>
    </row>
    <row r="58" spans="1:3" x14ac:dyDescent="0.25">
      <c r="A58" s="42">
        <v>52</v>
      </c>
      <c r="B58" s="44">
        <v>9.7110000000000003</v>
      </c>
      <c r="C58" s="44">
        <v>2.2240000000000002</v>
      </c>
    </row>
    <row r="59" spans="1:3" x14ac:dyDescent="0.25">
      <c r="A59" s="42">
        <v>53</v>
      </c>
      <c r="B59" s="44">
        <v>10.096</v>
      </c>
      <c r="C59" s="44">
        <v>2.2959999999999998</v>
      </c>
    </row>
    <row r="60" spans="1:3" x14ac:dyDescent="0.25">
      <c r="A60" s="42">
        <v>54</v>
      </c>
      <c r="B60" s="44">
        <v>10.497999999999999</v>
      </c>
      <c r="C60" s="44">
        <v>2.3690000000000002</v>
      </c>
    </row>
    <row r="61" spans="1:3" x14ac:dyDescent="0.25">
      <c r="A61" s="42">
        <v>55</v>
      </c>
      <c r="B61" s="44">
        <v>10.919</v>
      </c>
      <c r="C61" s="44">
        <v>2.4409999999999998</v>
      </c>
    </row>
    <row r="62" spans="1:3" x14ac:dyDescent="0.25">
      <c r="A62" s="42">
        <v>56</v>
      </c>
      <c r="B62" s="44">
        <v>11.358000000000001</v>
      </c>
      <c r="C62" s="44">
        <v>2.5139999999999998</v>
      </c>
    </row>
    <row r="63" spans="1:3" x14ac:dyDescent="0.25">
      <c r="A63" s="42">
        <v>57</v>
      </c>
      <c r="B63" s="44">
        <v>11.818</v>
      </c>
      <c r="C63" s="44">
        <v>2.5880000000000001</v>
      </c>
    </row>
    <row r="64" spans="1:3" x14ac:dyDescent="0.25">
      <c r="A64" s="42">
        <v>58</v>
      </c>
      <c r="B64" s="44">
        <v>12.298</v>
      </c>
      <c r="C64" s="44">
        <v>2.6619999999999999</v>
      </c>
    </row>
    <row r="65" spans="1:3" x14ac:dyDescent="0.25">
      <c r="A65" s="42">
        <v>59</v>
      </c>
      <c r="B65" s="44">
        <v>12.8</v>
      </c>
      <c r="C65" s="44">
        <v>2.7370000000000001</v>
      </c>
    </row>
    <row r="66" spans="1:3" x14ac:dyDescent="0.25">
      <c r="A66" s="42">
        <v>60</v>
      </c>
      <c r="B66" s="44">
        <v>13.324999999999999</v>
      </c>
      <c r="C66" s="44">
        <v>2.8119999999999998</v>
      </c>
    </row>
    <row r="67" spans="1:3" x14ac:dyDescent="0.25">
      <c r="A67" s="42">
        <v>61</v>
      </c>
      <c r="B67" s="44">
        <v>13.875999999999999</v>
      </c>
      <c r="C67" s="44">
        <v>2.8879999999999999</v>
      </c>
    </row>
    <row r="68" spans="1:3" x14ac:dyDescent="0.25">
      <c r="A68" s="42">
        <v>62</v>
      </c>
      <c r="B68" s="44">
        <v>14.452999999999999</v>
      </c>
      <c r="C68" s="44">
        <v>2.9630000000000001</v>
      </c>
    </row>
    <row r="69" spans="1:3" x14ac:dyDescent="0.25">
      <c r="A69" s="42">
        <v>63</v>
      </c>
      <c r="B69" s="44">
        <v>15.058</v>
      </c>
      <c r="C69" s="44">
        <v>3.0379999999999998</v>
      </c>
    </row>
    <row r="70" spans="1:3" x14ac:dyDescent="0.25">
      <c r="A70" s="42">
        <v>64</v>
      </c>
      <c r="B70" s="44">
        <v>15.693</v>
      </c>
      <c r="C70" s="44">
        <v>3.1120000000000001</v>
      </c>
    </row>
    <row r="71" spans="1:3" x14ac:dyDescent="0.25">
      <c r="A71" s="42">
        <v>65</v>
      </c>
      <c r="B71" s="44">
        <v>16.361000000000001</v>
      </c>
      <c r="C71" s="44">
        <v>3.1859999999999999</v>
      </c>
    </row>
    <row r="72" spans="1:3" x14ac:dyDescent="0.25">
      <c r="A72" s="42">
        <v>66</v>
      </c>
      <c r="B72" s="44">
        <v>17.064</v>
      </c>
      <c r="C72" s="44">
        <v>3.258</v>
      </c>
    </row>
    <row r="73" spans="1:3" x14ac:dyDescent="0.25">
      <c r="A73" s="42">
        <v>67</v>
      </c>
      <c r="B73" s="44">
        <v>17.806000000000001</v>
      </c>
      <c r="C73" s="44">
        <v>3.3279999999999998</v>
      </c>
    </row>
    <row r="74" spans="1:3" x14ac:dyDescent="0.25">
      <c r="A74" s="42">
        <v>68</v>
      </c>
      <c r="B74" s="44">
        <v>17.931000000000001</v>
      </c>
      <c r="C74" s="44">
        <v>3.3679999999999999</v>
      </c>
    </row>
    <row r="75" spans="1:3" x14ac:dyDescent="0.25">
      <c r="A75" s="42">
        <v>69</v>
      </c>
      <c r="B75" s="44">
        <v>17.419</v>
      </c>
      <c r="C75" s="44">
        <v>3.379</v>
      </c>
    </row>
    <row r="76" spans="1:3" x14ac:dyDescent="0.25">
      <c r="A76" s="42">
        <v>70</v>
      </c>
      <c r="B76" s="44">
        <v>16.905000000000001</v>
      </c>
      <c r="C76" s="44">
        <v>3.3879999999999999</v>
      </c>
    </row>
    <row r="77" spans="1:3" x14ac:dyDescent="0.25">
      <c r="A77" s="42">
        <v>71</v>
      </c>
      <c r="B77" s="44">
        <v>16.388999999999999</v>
      </c>
      <c r="C77" s="44">
        <v>3.3919999999999999</v>
      </c>
    </row>
    <row r="78" spans="1:3" x14ac:dyDescent="0.25">
      <c r="A78" s="42">
        <v>72</v>
      </c>
      <c r="B78" s="44">
        <v>15.874000000000001</v>
      </c>
      <c r="C78" s="44">
        <v>3.3919999999999999</v>
      </c>
    </row>
    <row r="79" spans="1:3" x14ac:dyDescent="0.25">
      <c r="A79" s="42">
        <v>73</v>
      </c>
      <c r="B79" s="44">
        <v>15.363</v>
      </c>
      <c r="C79" s="44">
        <v>3.3860000000000001</v>
      </c>
    </row>
    <row r="80" spans="1:3" x14ac:dyDescent="0.25">
      <c r="A80" s="42">
        <v>74</v>
      </c>
      <c r="B80" s="44">
        <v>14.855</v>
      </c>
      <c r="C80" s="44">
        <v>3.3719999999999999</v>
      </c>
    </row>
  </sheetData>
  <sheetProtection algorithmName="SHA-512" hashValue="Reh1D/UHgKdYofjd/rRwCZXzNA6086Pf0KnPSxLq//sOWWx6whwvlHMLFNI4bR2Pu69lZnGYsRqcYCRy9bJmbw==" saltValue="xgffoaqhUZLXQtDEr+qyaA==" spinCount="100000" sheet="1" objects="1" scenarios="1"/>
  <conditionalFormatting sqref="A6:A21">
    <cfRule type="expression" dxfId="751" priority="11" stopIfTrue="1">
      <formula>MOD(ROW(),2)=0</formula>
    </cfRule>
    <cfRule type="expression" dxfId="750" priority="12" stopIfTrue="1">
      <formula>MOD(ROW(),2)&lt;&gt;0</formula>
    </cfRule>
  </conditionalFormatting>
  <conditionalFormatting sqref="B6:C17 B20:C21 C18:C19">
    <cfRule type="expression" dxfId="749" priority="13" stopIfTrue="1">
      <formula>MOD(ROW(),2)=0</formula>
    </cfRule>
    <cfRule type="expression" dxfId="748" priority="14" stopIfTrue="1">
      <formula>MOD(ROW(),2)&lt;&gt;0</formula>
    </cfRule>
  </conditionalFormatting>
  <conditionalFormatting sqref="A26:A80">
    <cfRule type="expression" dxfId="747" priority="15" stopIfTrue="1">
      <formula>MOD(ROW(),2)=0</formula>
    </cfRule>
    <cfRule type="expression" dxfId="746" priority="16" stopIfTrue="1">
      <formula>MOD(ROW(),2)&lt;&gt;0</formula>
    </cfRule>
  </conditionalFormatting>
  <conditionalFormatting sqref="B26:C80">
    <cfRule type="expression" dxfId="745" priority="17" stopIfTrue="1">
      <formula>MOD(ROW(),2)=0</formula>
    </cfRule>
    <cfRule type="expression" dxfId="744" priority="18" stopIfTrue="1">
      <formula>MOD(ROW(),2)&lt;&gt;0</formula>
    </cfRule>
  </conditionalFormatting>
  <conditionalFormatting sqref="B18:B19">
    <cfRule type="expression" dxfId="21" priority="1" stopIfTrue="1">
      <formula>MOD(ROW(),2)=0</formula>
    </cfRule>
    <cfRule type="expression" dxfId="20" priority="2" stopIfTrue="1">
      <formula>MOD(ROW(),2)&lt;&gt;0</formula>
    </cfRule>
  </conditionalFormatting>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1F151-D386-49F9-A501-CE7607DECE8D}">
  <sheetPr codeName="Sheet23"/>
  <dimension ref="A1:B67"/>
  <sheetViews>
    <sheetView showGridLines="0" workbookViewId="0">
      <selection activeCell="A6" sqref="A6"/>
    </sheetView>
  </sheetViews>
  <sheetFormatPr defaultRowHeight="12.5" x14ac:dyDescent="0.25"/>
  <cols>
    <col min="1" max="1" width="31.7265625" customWidth="1"/>
    <col min="2" max="2" width="40.7265625" customWidth="1"/>
  </cols>
  <sheetData>
    <row r="1" spans="1:2" s="1" customFormat="1" ht="20" x14ac:dyDescent="0.4">
      <c r="A1" s="2" t="s">
        <v>0</v>
      </c>
    </row>
    <row r="2" spans="1:2" s="1" customFormat="1" ht="15.5" x14ac:dyDescent="0.35">
      <c r="A2" s="30" t="s">
        <v>1</v>
      </c>
      <c r="B2" s="3" t="str">
        <f>wb_title</f>
        <v>JPS - Consolidated Factor Spreadsheet</v>
      </c>
    </row>
    <row r="3" spans="1:2" s="1" customFormat="1" ht="15.5" x14ac:dyDescent="0.35">
      <c r="A3" s="30" t="s">
        <v>2</v>
      </c>
      <c r="B3" s="3" t="str">
        <f>TABLE_FACTOR_TYPE_1 &amp; " - x-" &amp; TABLE_SERIES_NUMBER_1</f>
        <v>CETV - x-216</v>
      </c>
    </row>
    <row r="6" spans="1:2" x14ac:dyDescent="0.25">
      <c r="A6" s="40" t="s">
        <v>429</v>
      </c>
      <c r="B6" s="46" t="s">
        <v>430</v>
      </c>
    </row>
    <row r="7" spans="1:2" x14ac:dyDescent="0.25">
      <c r="A7" s="40" t="s">
        <v>431</v>
      </c>
      <c r="B7" s="46" t="s">
        <v>31</v>
      </c>
    </row>
    <row r="8" spans="1:2" x14ac:dyDescent="0.25">
      <c r="A8" s="40" t="s">
        <v>128</v>
      </c>
      <c r="B8" s="46" t="s">
        <v>184</v>
      </c>
    </row>
    <row r="9" spans="1:2" x14ac:dyDescent="0.25">
      <c r="A9" s="40" t="s">
        <v>129</v>
      </c>
      <c r="B9" s="46" t="s">
        <v>142</v>
      </c>
    </row>
    <row r="10" spans="1:2" ht="25" x14ac:dyDescent="0.25">
      <c r="A10" s="40" t="s">
        <v>6</v>
      </c>
      <c r="B10" s="46" t="s">
        <v>198</v>
      </c>
    </row>
    <row r="11" spans="1:2" x14ac:dyDescent="0.25">
      <c r="A11" s="40" t="s">
        <v>130</v>
      </c>
      <c r="B11" s="46" t="s">
        <v>144</v>
      </c>
    </row>
    <row r="12" spans="1:2" x14ac:dyDescent="0.25">
      <c r="A12" s="40" t="s">
        <v>131</v>
      </c>
      <c r="B12" s="46" t="s">
        <v>177</v>
      </c>
    </row>
    <row r="13" spans="1:2" x14ac:dyDescent="0.25">
      <c r="A13" s="40" t="s">
        <v>432</v>
      </c>
      <c r="B13" s="46">
        <v>2</v>
      </c>
    </row>
    <row r="14" spans="1:2" x14ac:dyDescent="0.25">
      <c r="A14" s="40" t="s">
        <v>133</v>
      </c>
      <c r="B14" s="46">
        <v>216</v>
      </c>
    </row>
    <row r="15" spans="1:2" x14ac:dyDescent="0.25">
      <c r="A15" s="40" t="s">
        <v>433</v>
      </c>
      <c r="B15" s="46" t="s">
        <v>199</v>
      </c>
    </row>
    <row r="16" spans="1:2" ht="25" x14ac:dyDescent="0.25">
      <c r="A16" s="40" t="s">
        <v>135</v>
      </c>
      <c r="B16" s="46" t="s">
        <v>200</v>
      </c>
    </row>
    <row r="17" spans="1:2" x14ac:dyDescent="0.25">
      <c r="A17" s="41" t="s">
        <v>434</v>
      </c>
      <c r="B17" s="46"/>
    </row>
    <row r="18" spans="1:2" x14ac:dyDescent="0.25">
      <c r="A18" s="40" t="s">
        <v>137</v>
      </c>
      <c r="B18" s="47">
        <v>46175</v>
      </c>
    </row>
    <row r="19" spans="1:2" x14ac:dyDescent="0.25">
      <c r="A19" s="40" t="s">
        <v>138</v>
      </c>
      <c r="B19" s="47">
        <v>46161</v>
      </c>
    </row>
    <row r="20" spans="1:2" x14ac:dyDescent="0.25">
      <c r="A20" s="40" t="s">
        <v>139</v>
      </c>
      <c r="B20" s="46" t="s">
        <v>148</v>
      </c>
    </row>
    <row r="21" spans="1:2" x14ac:dyDescent="0.25">
      <c r="A21" s="40" t="s">
        <v>435</v>
      </c>
      <c r="B21" s="46" t="s">
        <v>71</v>
      </c>
    </row>
    <row r="23" spans="1:2" x14ac:dyDescent="0.25">
      <c r="A23" s="23" t="str">
        <f>HYPERLINK("#'Factor List'!A1", "Back to Factor List")</f>
        <v>Back to Factor List</v>
      </c>
      <c r="B23" s="23" t="str">
        <f>HYPERLINK("#'Assumptions'!A1", "Assumptions")</f>
        <v>Assumptions</v>
      </c>
    </row>
    <row r="26" spans="1:2" s="59" customFormat="1" ht="13" x14ac:dyDescent="0.25">
      <c r="A26" s="58" t="s">
        <v>441</v>
      </c>
      <c r="B26" s="58" t="s">
        <v>443</v>
      </c>
    </row>
    <row r="27" spans="1:2" x14ac:dyDescent="0.25">
      <c r="A27" s="42">
        <v>0</v>
      </c>
      <c r="B27" s="43">
        <v>1</v>
      </c>
    </row>
    <row r="28" spans="1:2" x14ac:dyDescent="0.25">
      <c r="A28" s="42">
        <v>1</v>
      </c>
      <c r="B28" s="43">
        <v>1.02</v>
      </c>
    </row>
    <row r="29" spans="1:2" x14ac:dyDescent="0.25">
      <c r="A29" s="42">
        <v>2</v>
      </c>
      <c r="B29" s="43">
        <v>1.04</v>
      </c>
    </row>
    <row r="30" spans="1:2" x14ac:dyDescent="0.25">
      <c r="A30" s="42">
        <v>3</v>
      </c>
      <c r="B30" s="43">
        <v>1.06</v>
      </c>
    </row>
    <row r="31" spans="1:2" x14ac:dyDescent="0.25">
      <c r="A31" s="42">
        <v>4</v>
      </c>
      <c r="B31" s="43">
        <v>1.08</v>
      </c>
    </row>
    <row r="32" spans="1:2" x14ac:dyDescent="0.25">
      <c r="A32" s="42">
        <v>5</v>
      </c>
      <c r="B32" s="43">
        <v>1.1000000000000001</v>
      </c>
    </row>
    <row r="33" spans="1:2" x14ac:dyDescent="0.25">
      <c r="A33" s="42">
        <v>6</v>
      </c>
      <c r="B33" s="43">
        <v>1.1299999999999999</v>
      </c>
    </row>
    <row r="34" spans="1:2" x14ac:dyDescent="0.25">
      <c r="A34" s="42">
        <v>7</v>
      </c>
      <c r="B34" s="43">
        <v>1.1499999999999999</v>
      </c>
    </row>
    <row r="35" spans="1:2" x14ac:dyDescent="0.25">
      <c r="A35" s="42">
        <v>8</v>
      </c>
      <c r="B35" s="43">
        <v>1.17</v>
      </c>
    </row>
    <row r="36" spans="1:2" x14ac:dyDescent="0.25">
      <c r="A36" s="42">
        <v>9</v>
      </c>
      <c r="B36" s="43">
        <v>1.2</v>
      </c>
    </row>
    <row r="37" spans="1:2" x14ac:dyDescent="0.25">
      <c r="A37" s="42">
        <v>10</v>
      </c>
      <c r="B37" s="43">
        <v>1.22</v>
      </c>
    </row>
    <row r="38" spans="1:2" x14ac:dyDescent="0.25">
      <c r="A38" s="42">
        <v>11</v>
      </c>
      <c r="B38" s="43">
        <v>1.24</v>
      </c>
    </row>
    <row r="39" spans="1:2" x14ac:dyDescent="0.25">
      <c r="A39" s="42">
        <v>12</v>
      </c>
      <c r="B39" s="43">
        <v>1.27</v>
      </c>
    </row>
    <row r="40" spans="1:2" x14ac:dyDescent="0.25">
      <c r="A40" s="42">
        <v>13</v>
      </c>
      <c r="B40" s="43">
        <v>1.29</v>
      </c>
    </row>
    <row r="41" spans="1:2" x14ac:dyDescent="0.25">
      <c r="A41" s="42">
        <v>14</v>
      </c>
      <c r="B41" s="43">
        <v>1.32</v>
      </c>
    </row>
    <row r="42" spans="1:2" x14ac:dyDescent="0.25">
      <c r="A42" s="42">
        <v>15</v>
      </c>
      <c r="B42" s="43">
        <v>1.35</v>
      </c>
    </row>
    <row r="43" spans="1:2" x14ac:dyDescent="0.25">
      <c r="A43" s="42">
        <v>16</v>
      </c>
      <c r="B43" s="43">
        <v>1.37</v>
      </c>
    </row>
    <row r="44" spans="1:2" x14ac:dyDescent="0.25">
      <c r="A44" s="42">
        <v>17</v>
      </c>
      <c r="B44" s="43">
        <v>1.4</v>
      </c>
    </row>
    <row r="45" spans="1:2" x14ac:dyDescent="0.25">
      <c r="A45" s="42">
        <v>18</v>
      </c>
      <c r="B45" s="43">
        <v>1.43</v>
      </c>
    </row>
    <row r="46" spans="1:2" x14ac:dyDescent="0.25">
      <c r="A46" s="42">
        <v>19</v>
      </c>
      <c r="B46" s="43">
        <v>1.46</v>
      </c>
    </row>
    <row r="47" spans="1:2" x14ac:dyDescent="0.25">
      <c r="A47" s="42">
        <v>20</v>
      </c>
      <c r="B47" s="43">
        <v>1.49</v>
      </c>
    </row>
    <row r="48" spans="1:2" x14ac:dyDescent="0.25">
      <c r="A48" s="42">
        <v>21</v>
      </c>
      <c r="B48" s="43">
        <v>1.52</v>
      </c>
    </row>
    <row r="49" spans="1:2" x14ac:dyDescent="0.25">
      <c r="A49" s="42">
        <v>22</v>
      </c>
      <c r="B49" s="43">
        <v>1.55</v>
      </c>
    </row>
    <row r="50" spans="1:2" x14ac:dyDescent="0.25">
      <c r="A50" s="42">
        <v>23</v>
      </c>
      <c r="B50" s="43">
        <v>1.58</v>
      </c>
    </row>
    <row r="51" spans="1:2" x14ac:dyDescent="0.25">
      <c r="A51" s="42">
        <v>24</v>
      </c>
      <c r="B51" s="43">
        <v>1.61</v>
      </c>
    </row>
    <row r="52" spans="1:2" x14ac:dyDescent="0.25">
      <c r="A52" s="42">
        <v>25</v>
      </c>
      <c r="B52" s="43">
        <v>1.64</v>
      </c>
    </row>
    <row r="53" spans="1:2" x14ac:dyDescent="0.25">
      <c r="A53" s="42">
        <v>26</v>
      </c>
      <c r="B53" s="43">
        <v>1.67</v>
      </c>
    </row>
    <row r="54" spans="1:2" x14ac:dyDescent="0.25">
      <c r="A54" s="42">
        <v>27</v>
      </c>
      <c r="B54" s="43">
        <v>1.71</v>
      </c>
    </row>
    <row r="55" spans="1:2" x14ac:dyDescent="0.25">
      <c r="A55" s="42">
        <v>28</v>
      </c>
      <c r="B55" s="43">
        <v>1.74</v>
      </c>
    </row>
    <row r="56" spans="1:2" x14ac:dyDescent="0.25">
      <c r="A56" s="42">
        <v>29</v>
      </c>
      <c r="B56" s="43">
        <v>1.78</v>
      </c>
    </row>
    <row r="57" spans="1:2" x14ac:dyDescent="0.25">
      <c r="A57" s="42">
        <v>30</v>
      </c>
      <c r="B57" s="43">
        <v>1.81</v>
      </c>
    </row>
    <row r="58" spans="1:2" x14ac:dyDescent="0.25">
      <c r="A58" s="42">
        <v>31</v>
      </c>
      <c r="B58" s="43">
        <v>1.85</v>
      </c>
    </row>
    <row r="59" spans="1:2" x14ac:dyDescent="0.25">
      <c r="A59" s="42">
        <v>32</v>
      </c>
      <c r="B59" s="43">
        <v>1.88</v>
      </c>
    </row>
    <row r="60" spans="1:2" x14ac:dyDescent="0.25">
      <c r="A60" s="42">
        <v>33</v>
      </c>
      <c r="B60" s="43">
        <v>1.92</v>
      </c>
    </row>
    <row r="61" spans="1:2" x14ac:dyDescent="0.25">
      <c r="A61" s="42">
        <v>34</v>
      </c>
      <c r="B61" s="43">
        <v>1.96</v>
      </c>
    </row>
    <row r="62" spans="1:2" x14ac:dyDescent="0.25">
      <c r="A62" s="42">
        <v>35</v>
      </c>
      <c r="B62" s="43">
        <v>2</v>
      </c>
    </row>
    <row r="63" spans="1:2" x14ac:dyDescent="0.25">
      <c r="A63" s="42">
        <v>36</v>
      </c>
      <c r="B63" s="43">
        <v>2.04</v>
      </c>
    </row>
    <row r="64" spans="1:2" x14ac:dyDescent="0.25">
      <c r="A64" s="42">
        <v>37</v>
      </c>
      <c r="B64" s="43">
        <v>2.08</v>
      </c>
    </row>
    <row r="65" spans="1:2" x14ac:dyDescent="0.25">
      <c r="A65" s="42">
        <v>38</v>
      </c>
      <c r="B65" s="43">
        <v>2.12</v>
      </c>
    </row>
    <row r="66" spans="1:2" x14ac:dyDescent="0.25">
      <c r="A66" s="42">
        <v>39</v>
      </c>
      <c r="B66" s="43">
        <v>2.16</v>
      </c>
    </row>
    <row r="67" spans="1:2" x14ac:dyDescent="0.25">
      <c r="A67" s="42">
        <v>40</v>
      </c>
      <c r="B67" s="43">
        <v>2.21</v>
      </c>
    </row>
  </sheetData>
  <sheetProtection algorithmName="SHA-512" hashValue="lCap5G6b0jOBt/ndNCcGFPAOsQHLwbLdPgoXkmFTmBoYYdNPJIOUfXBfz0u5/esljzULjC5E7sl+qSylnwue3w==" saltValue="FkQSj3fsUlMwS0NNc3cuvw==" spinCount="100000" sheet="1" objects="1" scenarios="1"/>
  <conditionalFormatting sqref="A6:A21">
    <cfRule type="expression" dxfId="741" priority="11" stopIfTrue="1">
      <formula>MOD(ROW(),2)=0</formula>
    </cfRule>
    <cfRule type="expression" dxfId="740" priority="12" stopIfTrue="1">
      <formula>MOD(ROW(),2)&lt;&gt;0</formula>
    </cfRule>
  </conditionalFormatting>
  <conditionalFormatting sqref="B6:B17 B20:B21">
    <cfRule type="expression" dxfId="739" priority="13" stopIfTrue="1">
      <formula>MOD(ROW(),2)=0</formula>
    </cfRule>
    <cfRule type="expression" dxfId="738" priority="14" stopIfTrue="1">
      <formula>MOD(ROW(),2)&lt;&gt;0</formula>
    </cfRule>
  </conditionalFormatting>
  <conditionalFormatting sqref="A26:A67">
    <cfRule type="expression" dxfId="737" priority="15" stopIfTrue="1">
      <formula>MOD(ROW(),2)=0</formula>
    </cfRule>
    <cfRule type="expression" dxfId="736" priority="16" stopIfTrue="1">
      <formula>MOD(ROW(),2)&lt;&gt;0</formula>
    </cfRule>
  </conditionalFormatting>
  <conditionalFormatting sqref="B26:B67">
    <cfRule type="expression" dxfId="735" priority="17" stopIfTrue="1">
      <formula>MOD(ROW(),2)=0</formula>
    </cfRule>
    <cfRule type="expression" dxfId="734" priority="18" stopIfTrue="1">
      <formula>MOD(ROW(),2)&lt;&gt;0</formula>
    </cfRule>
  </conditionalFormatting>
  <conditionalFormatting sqref="B18:B19">
    <cfRule type="expression" dxfId="19" priority="1" stopIfTrue="1">
      <formula>MOD(ROW(),2)=0</formula>
    </cfRule>
    <cfRule type="expression" dxfId="18" priority="2" stopIfTrue="1">
      <formula>MOD(ROW(),2)&lt;&gt;0</formula>
    </cfRule>
  </conditionalFormatting>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4CA10-436F-4F77-82A8-D3F17D997CD4}">
  <sheetPr codeName="Sheet24"/>
  <dimension ref="A1:C62"/>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PenCE - x-301</v>
      </c>
    </row>
    <row r="6" spans="1:3" x14ac:dyDescent="0.25">
      <c r="A6" s="40" t="s">
        <v>429</v>
      </c>
      <c r="B6" s="46" t="s">
        <v>430</v>
      </c>
      <c r="C6" s="46"/>
    </row>
    <row r="7" spans="1:3" x14ac:dyDescent="0.25">
      <c r="A7" s="40" t="s">
        <v>431</v>
      </c>
      <c r="B7" s="46" t="s">
        <v>31</v>
      </c>
      <c r="C7" s="46"/>
    </row>
    <row r="8" spans="1:3" x14ac:dyDescent="0.25">
      <c r="A8" s="40" t="s">
        <v>128</v>
      </c>
      <c r="B8" s="46" t="s">
        <v>141</v>
      </c>
      <c r="C8" s="46"/>
    </row>
    <row r="9" spans="1:3" x14ac:dyDescent="0.25">
      <c r="A9" s="40" t="s">
        <v>129</v>
      </c>
      <c r="B9" s="46" t="s">
        <v>201</v>
      </c>
      <c r="C9" s="46"/>
    </row>
    <row r="10" spans="1:3" ht="50" x14ac:dyDescent="0.25">
      <c r="A10" s="40" t="s">
        <v>6</v>
      </c>
      <c r="B10" s="46" t="s">
        <v>202</v>
      </c>
      <c r="C10" s="46"/>
    </row>
    <row r="11" spans="1:3" x14ac:dyDescent="0.25">
      <c r="A11" s="40" t="s">
        <v>130</v>
      </c>
      <c r="B11" s="46" t="s">
        <v>144</v>
      </c>
      <c r="C11" s="46"/>
    </row>
    <row r="12" spans="1:3" x14ac:dyDescent="0.25">
      <c r="A12" s="40" t="s">
        <v>131</v>
      </c>
      <c r="B12" s="46" t="s">
        <v>145</v>
      </c>
      <c r="C12" s="46"/>
    </row>
    <row r="13" spans="1:3" x14ac:dyDescent="0.25">
      <c r="A13" s="40" t="s">
        <v>432</v>
      </c>
      <c r="B13" s="46">
        <v>1</v>
      </c>
      <c r="C13" s="46"/>
    </row>
    <row r="14" spans="1:3" x14ac:dyDescent="0.25">
      <c r="A14" s="40" t="s">
        <v>133</v>
      </c>
      <c r="B14" s="46">
        <v>301</v>
      </c>
      <c r="C14" s="46"/>
    </row>
    <row r="15" spans="1:3" x14ac:dyDescent="0.25">
      <c r="A15" s="40" t="s">
        <v>433</v>
      </c>
      <c r="B15" s="46" t="s">
        <v>203</v>
      </c>
      <c r="C15" s="46"/>
    </row>
    <row r="16" spans="1:3" x14ac:dyDescent="0.25">
      <c r="A16" s="40" t="s">
        <v>135</v>
      </c>
      <c r="B16" s="46" t="s">
        <v>204</v>
      </c>
      <c r="C16" s="46"/>
    </row>
    <row r="17" spans="1:3" x14ac:dyDescent="0.25">
      <c r="A17" s="41" t="s">
        <v>434</v>
      </c>
      <c r="B17" s="46"/>
      <c r="C17" s="46"/>
    </row>
    <row r="18" spans="1:3" x14ac:dyDescent="0.25">
      <c r="A18" s="40" t="s">
        <v>137</v>
      </c>
      <c r="B18" s="47">
        <v>46175</v>
      </c>
      <c r="C18" s="47"/>
    </row>
    <row r="19" spans="1:3" x14ac:dyDescent="0.25">
      <c r="A19" s="40" t="s">
        <v>138</v>
      </c>
      <c r="B19" s="47">
        <v>46161</v>
      </c>
      <c r="C19" s="47"/>
    </row>
    <row r="20" spans="1:3" x14ac:dyDescent="0.25">
      <c r="A20" s="40" t="s">
        <v>139</v>
      </c>
      <c r="B20" s="46" t="s">
        <v>148</v>
      </c>
      <c r="C20" s="46"/>
    </row>
    <row r="21" spans="1:3" x14ac:dyDescent="0.25">
      <c r="A21" s="40" t="s">
        <v>435</v>
      </c>
      <c r="B21" s="46" t="s">
        <v>71</v>
      </c>
      <c r="C21" s="46"/>
    </row>
    <row r="23" spans="1:3" x14ac:dyDescent="0.25">
      <c r="A23" s="23" t="str">
        <f>HYPERLINK("#'Factor List'!A1", "Back to Factor List")</f>
        <v>Back to Factor List</v>
      </c>
      <c r="B23" s="23" t="str">
        <f>HYPERLINK("#'Assumptions'!A1", "Assumptions")</f>
        <v>Assumptions</v>
      </c>
    </row>
    <row r="26" spans="1:3" s="59" customFormat="1" ht="26" x14ac:dyDescent="0.25">
      <c r="A26" s="58" t="s">
        <v>164</v>
      </c>
      <c r="B26" s="58" t="s">
        <v>436</v>
      </c>
      <c r="C26" s="58" t="s">
        <v>437</v>
      </c>
    </row>
    <row r="27" spans="1:3" x14ac:dyDescent="0.25">
      <c r="A27" s="42">
        <v>50</v>
      </c>
      <c r="B27" s="43">
        <v>26.71</v>
      </c>
      <c r="C27" s="43">
        <v>2.86</v>
      </c>
    </row>
    <row r="28" spans="1:3" x14ac:dyDescent="0.25">
      <c r="A28" s="42">
        <v>51</v>
      </c>
      <c r="B28" s="43">
        <v>26.23</v>
      </c>
      <c r="C28" s="43">
        <v>2.9</v>
      </c>
    </row>
    <row r="29" spans="1:3" x14ac:dyDescent="0.25">
      <c r="A29" s="42">
        <v>52</v>
      </c>
      <c r="B29" s="43">
        <v>25.74</v>
      </c>
      <c r="C29" s="43">
        <v>2.94</v>
      </c>
    </row>
    <row r="30" spans="1:3" x14ac:dyDescent="0.25">
      <c r="A30" s="42">
        <v>53</v>
      </c>
      <c r="B30" s="43">
        <v>25.25</v>
      </c>
      <c r="C30" s="43">
        <v>2.97</v>
      </c>
    </row>
    <row r="31" spans="1:3" x14ac:dyDescent="0.25">
      <c r="A31" s="42">
        <v>54</v>
      </c>
      <c r="B31" s="43">
        <v>24.75</v>
      </c>
      <c r="C31" s="43">
        <v>3.01</v>
      </c>
    </row>
    <row r="32" spans="1:3" x14ac:dyDescent="0.25">
      <c r="A32" s="42">
        <v>55</v>
      </c>
      <c r="B32" s="43">
        <v>24.24</v>
      </c>
      <c r="C32" s="43">
        <v>3.05</v>
      </c>
    </row>
    <row r="33" spans="1:3" x14ac:dyDescent="0.25">
      <c r="A33" s="42">
        <v>56</v>
      </c>
      <c r="B33" s="43">
        <v>23.73</v>
      </c>
      <c r="C33" s="43">
        <v>3.08</v>
      </c>
    </row>
    <row r="34" spans="1:3" x14ac:dyDescent="0.25">
      <c r="A34" s="42">
        <v>57</v>
      </c>
      <c r="B34" s="43">
        <v>23.21</v>
      </c>
      <c r="C34" s="43">
        <v>3.11</v>
      </c>
    </row>
    <row r="35" spans="1:3" x14ac:dyDescent="0.25">
      <c r="A35" s="42">
        <v>58</v>
      </c>
      <c r="B35" s="43">
        <v>22.67</v>
      </c>
      <c r="C35" s="43">
        <v>3.14</v>
      </c>
    </row>
    <row r="36" spans="1:3" x14ac:dyDescent="0.25">
      <c r="A36" s="42">
        <v>59</v>
      </c>
      <c r="B36" s="43">
        <v>22.13</v>
      </c>
      <c r="C36" s="43">
        <v>3.17</v>
      </c>
    </row>
    <row r="37" spans="1:3" x14ac:dyDescent="0.25">
      <c r="A37" s="42">
        <v>60</v>
      </c>
      <c r="B37" s="43">
        <v>21.59</v>
      </c>
      <c r="C37" s="43">
        <v>3.2</v>
      </c>
    </row>
    <row r="38" spans="1:3" x14ac:dyDescent="0.25">
      <c r="A38" s="42">
        <v>61</v>
      </c>
      <c r="B38" s="43">
        <v>21.03</v>
      </c>
      <c r="C38" s="43">
        <v>3.23</v>
      </c>
    </row>
    <row r="39" spans="1:3" x14ac:dyDescent="0.25">
      <c r="A39" s="42">
        <v>62</v>
      </c>
      <c r="B39" s="43">
        <v>20.47</v>
      </c>
      <c r="C39" s="43">
        <v>3.25</v>
      </c>
    </row>
    <row r="40" spans="1:3" x14ac:dyDescent="0.25">
      <c r="A40" s="42">
        <v>63</v>
      </c>
      <c r="B40" s="43">
        <v>19.899999999999999</v>
      </c>
      <c r="C40" s="43">
        <v>3.28</v>
      </c>
    </row>
    <row r="41" spans="1:3" x14ac:dyDescent="0.25">
      <c r="A41" s="42">
        <v>64</v>
      </c>
      <c r="B41" s="43">
        <v>19.32</v>
      </c>
      <c r="C41" s="43">
        <v>3.3</v>
      </c>
    </row>
    <row r="42" spans="1:3" x14ac:dyDescent="0.25">
      <c r="A42" s="42">
        <v>65</v>
      </c>
      <c r="B42" s="43">
        <v>18.73</v>
      </c>
      <c r="C42" s="43">
        <v>3.32</v>
      </c>
    </row>
    <row r="43" spans="1:3" x14ac:dyDescent="0.25">
      <c r="A43" s="42">
        <v>66</v>
      </c>
      <c r="B43" s="43">
        <v>18.12</v>
      </c>
      <c r="C43" s="43">
        <v>3.34</v>
      </c>
    </row>
    <row r="44" spans="1:3" x14ac:dyDescent="0.25">
      <c r="A44" s="42">
        <v>67</v>
      </c>
      <c r="B44" s="43">
        <v>17.510000000000002</v>
      </c>
      <c r="C44" s="43">
        <v>3.35</v>
      </c>
    </row>
    <row r="45" spans="1:3" x14ac:dyDescent="0.25">
      <c r="A45" s="42">
        <v>68</v>
      </c>
      <c r="B45" s="43">
        <v>16.899999999999999</v>
      </c>
      <c r="C45" s="43">
        <v>3.37</v>
      </c>
    </row>
    <row r="46" spans="1:3" x14ac:dyDescent="0.25">
      <c r="A46" s="42">
        <v>69</v>
      </c>
      <c r="B46" s="43">
        <v>16.28</v>
      </c>
      <c r="C46" s="43">
        <v>3.33</v>
      </c>
    </row>
    <row r="47" spans="1:3" x14ac:dyDescent="0.25">
      <c r="A47" s="42">
        <v>70</v>
      </c>
      <c r="B47" s="43">
        <v>15.65</v>
      </c>
      <c r="C47" s="43">
        <v>3.29</v>
      </c>
    </row>
    <row r="48" spans="1:3" x14ac:dyDescent="0.25">
      <c r="A48" s="42">
        <v>71</v>
      </c>
      <c r="B48" s="43">
        <v>15.02</v>
      </c>
      <c r="C48" s="43">
        <v>3.29</v>
      </c>
    </row>
    <row r="49" spans="1:3" x14ac:dyDescent="0.25">
      <c r="A49" s="42">
        <v>72</v>
      </c>
      <c r="B49" s="43">
        <v>14.39</v>
      </c>
      <c r="C49" s="43">
        <v>3.29</v>
      </c>
    </row>
    <row r="50" spans="1:3" x14ac:dyDescent="0.25">
      <c r="A50" s="42">
        <v>73</v>
      </c>
      <c r="B50" s="43">
        <v>13.75</v>
      </c>
      <c r="C50" s="43">
        <v>3.29</v>
      </c>
    </row>
    <row r="51" spans="1:3" x14ac:dyDescent="0.25">
      <c r="A51" s="42">
        <v>74</v>
      </c>
      <c r="B51" s="43">
        <v>13.11</v>
      </c>
      <c r="C51" s="43">
        <v>3.15</v>
      </c>
    </row>
    <row r="52" spans="1:3" x14ac:dyDescent="0.25">
      <c r="A52" s="42">
        <v>75</v>
      </c>
      <c r="B52" s="43">
        <v>12.48</v>
      </c>
      <c r="C52" s="43">
        <v>3</v>
      </c>
    </row>
    <row r="53" spans="1:3" x14ac:dyDescent="0.25">
      <c r="A53" s="42">
        <v>76</v>
      </c>
      <c r="B53" s="43">
        <v>11.86</v>
      </c>
      <c r="C53" s="43">
        <v>2.98</v>
      </c>
    </row>
    <row r="54" spans="1:3" x14ac:dyDescent="0.25">
      <c r="A54" s="42">
        <v>77</v>
      </c>
      <c r="B54" s="43">
        <v>11.25</v>
      </c>
      <c r="C54" s="43">
        <v>2.94</v>
      </c>
    </row>
    <row r="55" spans="1:3" x14ac:dyDescent="0.25">
      <c r="A55" s="42">
        <v>78</v>
      </c>
      <c r="B55" s="43">
        <v>10.64</v>
      </c>
      <c r="C55" s="43">
        <v>2.89</v>
      </c>
    </row>
    <row r="56" spans="1:3" x14ac:dyDescent="0.25">
      <c r="A56" s="42">
        <v>79</v>
      </c>
      <c r="B56" s="43">
        <v>10.039999999999999</v>
      </c>
      <c r="C56" s="43">
        <v>2.65</v>
      </c>
    </row>
    <row r="57" spans="1:3" x14ac:dyDescent="0.25">
      <c r="A57" s="42">
        <v>80</v>
      </c>
      <c r="B57" s="43">
        <v>9.44</v>
      </c>
      <c r="C57" s="43">
        <v>2.4</v>
      </c>
    </row>
    <row r="58" spans="1:3" x14ac:dyDescent="0.25">
      <c r="A58" s="42">
        <v>81</v>
      </c>
      <c r="B58" s="43">
        <v>8.84</v>
      </c>
      <c r="C58" s="43">
        <v>2.35</v>
      </c>
    </row>
    <row r="59" spans="1:3" x14ac:dyDescent="0.25">
      <c r="A59" s="42">
        <v>82</v>
      </c>
      <c r="B59" s="43">
        <v>8.24</v>
      </c>
      <c r="C59" s="43">
        <v>2.2999999999999998</v>
      </c>
    </row>
    <row r="60" spans="1:3" x14ac:dyDescent="0.25">
      <c r="A60" s="42">
        <v>83</v>
      </c>
      <c r="B60" s="43">
        <v>7.66</v>
      </c>
      <c r="C60" s="43">
        <v>2.2400000000000002</v>
      </c>
    </row>
    <row r="61" spans="1:3" x14ac:dyDescent="0.25">
      <c r="A61" s="42">
        <v>84</v>
      </c>
      <c r="B61" s="43">
        <v>7.09</v>
      </c>
      <c r="C61" s="43">
        <v>1.96</v>
      </c>
    </row>
    <row r="62" spans="1:3" x14ac:dyDescent="0.25">
      <c r="A62" s="42">
        <v>85</v>
      </c>
      <c r="B62" s="43">
        <v>6.54</v>
      </c>
      <c r="C62" s="43">
        <v>1.69</v>
      </c>
    </row>
  </sheetData>
  <sheetProtection algorithmName="SHA-512" hashValue="YLWHOSHDoYjv+iFw36Q4smIY3XhGrkVEsn5mLB4ffx3xJ+YCApRWdI7ePyyY2lLAYarQgGST0czQkXEZfjQtNg==" saltValue="wqkLudiwEFJA9T2v6wWivA==" spinCount="100000" sheet="1" objects="1" scenarios="1"/>
  <conditionalFormatting sqref="A6:A21">
    <cfRule type="expression" dxfId="731" priority="11" stopIfTrue="1">
      <formula>MOD(ROW(),2)=0</formula>
    </cfRule>
    <cfRule type="expression" dxfId="730" priority="12" stopIfTrue="1">
      <formula>MOD(ROW(),2)&lt;&gt;0</formula>
    </cfRule>
  </conditionalFormatting>
  <conditionalFormatting sqref="B6:C17 B20:C21 C18:C19">
    <cfRule type="expression" dxfId="729" priority="13" stopIfTrue="1">
      <formula>MOD(ROW(),2)=0</formula>
    </cfRule>
    <cfRule type="expression" dxfId="728" priority="14" stopIfTrue="1">
      <formula>MOD(ROW(),2)&lt;&gt;0</formula>
    </cfRule>
  </conditionalFormatting>
  <conditionalFormatting sqref="A26:A62">
    <cfRule type="expression" dxfId="727" priority="15" stopIfTrue="1">
      <formula>MOD(ROW(),2)=0</formula>
    </cfRule>
    <cfRule type="expression" dxfId="726" priority="16" stopIfTrue="1">
      <formula>MOD(ROW(),2)&lt;&gt;0</formula>
    </cfRule>
  </conditionalFormatting>
  <conditionalFormatting sqref="B26:C62">
    <cfRule type="expression" dxfId="725" priority="17" stopIfTrue="1">
      <formula>MOD(ROW(),2)=0</formula>
    </cfRule>
    <cfRule type="expression" dxfId="724" priority="18" stopIfTrue="1">
      <formula>MOD(ROW(),2)&lt;&gt;0</formula>
    </cfRule>
  </conditionalFormatting>
  <conditionalFormatting sqref="B18:B19">
    <cfRule type="expression" dxfId="17" priority="1" stopIfTrue="1">
      <formula>MOD(ROW(),2)=0</formula>
    </cfRule>
    <cfRule type="expression" dxfId="16" priority="2" stopIfTrue="1">
      <formula>MOD(ROW(),2)&lt;&gt;0</formula>
    </cfRule>
  </conditionalFormatting>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8CB6F-180B-4A03-8E16-8CC2C4D99AF7}">
  <sheetPr codeName="Sheet25"/>
  <dimension ref="A1:C62"/>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PenCE - x-302</v>
      </c>
    </row>
    <row r="6" spans="1:3" x14ac:dyDescent="0.25">
      <c r="A6" s="40" t="s">
        <v>429</v>
      </c>
      <c r="B6" s="46" t="s">
        <v>430</v>
      </c>
      <c r="C6" s="46"/>
    </row>
    <row r="7" spans="1:3" x14ac:dyDescent="0.25">
      <c r="A7" s="40" t="s">
        <v>431</v>
      </c>
      <c r="B7" s="46" t="s">
        <v>31</v>
      </c>
      <c r="C7" s="46"/>
    </row>
    <row r="8" spans="1:3" x14ac:dyDescent="0.25">
      <c r="A8" s="40" t="s">
        <v>128</v>
      </c>
      <c r="B8" s="46" t="s">
        <v>149</v>
      </c>
      <c r="C8" s="46"/>
    </row>
    <row r="9" spans="1:3" x14ac:dyDescent="0.25">
      <c r="A9" s="40" t="s">
        <v>129</v>
      </c>
      <c r="B9" s="46" t="s">
        <v>201</v>
      </c>
      <c r="C9" s="46"/>
    </row>
    <row r="10" spans="1:3" ht="37.5" x14ac:dyDescent="0.25">
      <c r="A10" s="40" t="s">
        <v>6</v>
      </c>
      <c r="B10" s="46" t="s">
        <v>205</v>
      </c>
      <c r="C10" s="46"/>
    </row>
    <row r="11" spans="1:3" x14ac:dyDescent="0.25">
      <c r="A11" s="40" t="s">
        <v>130</v>
      </c>
      <c r="B11" s="46" t="s">
        <v>144</v>
      </c>
      <c r="C11" s="46"/>
    </row>
    <row r="12" spans="1:3" x14ac:dyDescent="0.25">
      <c r="A12" s="40" t="s">
        <v>131</v>
      </c>
      <c r="B12" s="46" t="s">
        <v>164</v>
      </c>
      <c r="C12" s="46"/>
    </row>
    <row r="13" spans="1:3" x14ac:dyDescent="0.25">
      <c r="A13" s="40" t="s">
        <v>432</v>
      </c>
      <c r="B13" s="46">
        <v>0</v>
      </c>
      <c r="C13" s="46"/>
    </row>
    <row r="14" spans="1:3" x14ac:dyDescent="0.25">
      <c r="A14" s="40" t="s">
        <v>133</v>
      </c>
      <c r="B14" s="46">
        <v>302</v>
      </c>
      <c r="C14" s="46"/>
    </row>
    <row r="15" spans="1:3" x14ac:dyDescent="0.25">
      <c r="A15" s="40" t="s">
        <v>433</v>
      </c>
      <c r="B15" s="46" t="s">
        <v>206</v>
      </c>
      <c r="C15" s="46"/>
    </row>
    <row r="16" spans="1:3" x14ac:dyDescent="0.25">
      <c r="A16" s="40" t="s">
        <v>135</v>
      </c>
      <c r="B16" s="46" t="s">
        <v>207</v>
      </c>
      <c r="C16" s="46"/>
    </row>
    <row r="17" spans="1:3" x14ac:dyDescent="0.25">
      <c r="A17" s="41" t="s">
        <v>434</v>
      </c>
      <c r="B17" s="46"/>
      <c r="C17" s="46"/>
    </row>
    <row r="18" spans="1:3" x14ac:dyDescent="0.25">
      <c r="A18" s="40" t="s">
        <v>137</v>
      </c>
      <c r="B18" s="47">
        <v>46175</v>
      </c>
      <c r="C18" s="47"/>
    </row>
    <row r="19" spans="1:3" x14ac:dyDescent="0.25">
      <c r="A19" s="40" t="s">
        <v>138</v>
      </c>
      <c r="B19" s="47">
        <v>46161</v>
      </c>
      <c r="C19" s="47"/>
    </row>
    <row r="20" spans="1:3" x14ac:dyDescent="0.25">
      <c r="A20" s="40" t="s">
        <v>139</v>
      </c>
      <c r="B20" s="46" t="s">
        <v>148</v>
      </c>
      <c r="C20" s="46"/>
    </row>
    <row r="21" spans="1:3" x14ac:dyDescent="0.25">
      <c r="A21" s="40" t="s">
        <v>435</v>
      </c>
      <c r="B21" s="46" t="s">
        <v>71</v>
      </c>
      <c r="C21" s="46"/>
    </row>
    <row r="23" spans="1:3" x14ac:dyDescent="0.25">
      <c r="A23" s="23" t="str">
        <f>HYPERLINK("#'Factor List'!A1", "Back to Factor List")</f>
        <v>Back to Factor List</v>
      </c>
      <c r="B23" s="23" t="str">
        <f>HYPERLINK("#'Assumptions'!A1", "Assumptions")</f>
        <v>Assumptions</v>
      </c>
    </row>
    <row r="26" spans="1:3" s="59" customFormat="1" ht="13" x14ac:dyDescent="0.25">
      <c r="A26" s="58" t="s">
        <v>164</v>
      </c>
      <c r="B26" s="58" t="s">
        <v>444</v>
      </c>
      <c r="C26" s="58" t="s">
        <v>445</v>
      </c>
    </row>
    <row r="27" spans="1:3" x14ac:dyDescent="0.25">
      <c r="A27" s="42">
        <v>50</v>
      </c>
      <c r="B27" s="44">
        <v>26.721</v>
      </c>
      <c r="C27" s="44">
        <v>2.8570000000000002</v>
      </c>
    </row>
    <row r="28" spans="1:3" x14ac:dyDescent="0.25">
      <c r="A28" s="42">
        <v>51</v>
      </c>
      <c r="B28" s="44">
        <v>26.242999999999999</v>
      </c>
      <c r="C28" s="44">
        <v>2.8969999999999998</v>
      </c>
    </row>
    <row r="29" spans="1:3" x14ac:dyDescent="0.25">
      <c r="A29" s="42">
        <v>52</v>
      </c>
      <c r="B29" s="44">
        <v>25.757999999999999</v>
      </c>
      <c r="C29" s="44">
        <v>2.9369999999999998</v>
      </c>
    </row>
    <row r="30" spans="1:3" x14ac:dyDescent="0.25">
      <c r="A30" s="42">
        <v>53</v>
      </c>
      <c r="B30" s="44">
        <v>25.265000000000001</v>
      </c>
      <c r="C30" s="44">
        <v>2.9750000000000001</v>
      </c>
    </row>
    <row r="31" spans="1:3" x14ac:dyDescent="0.25">
      <c r="A31" s="42">
        <v>54</v>
      </c>
      <c r="B31" s="44">
        <v>24.765000000000001</v>
      </c>
      <c r="C31" s="44">
        <v>3.0110000000000001</v>
      </c>
    </row>
    <row r="32" spans="1:3" x14ac:dyDescent="0.25">
      <c r="A32" s="42">
        <v>55</v>
      </c>
      <c r="B32" s="44">
        <v>24.259</v>
      </c>
      <c r="C32" s="44">
        <v>3.0449999999999999</v>
      </c>
    </row>
    <row r="33" spans="1:3" x14ac:dyDescent="0.25">
      <c r="A33" s="42">
        <v>56</v>
      </c>
      <c r="B33" s="44">
        <v>23.745000000000001</v>
      </c>
      <c r="C33" s="44">
        <v>3.0779999999999998</v>
      </c>
    </row>
    <row r="34" spans="1:3" x14ac:dyDescent="0.25">
      <c r="A34" s="42">
        <v>57</v>
      </c>
      <c r="B34" s="44">
        <v>23.224</v>
      </c>
      <c r="C34" s="44">
        <v>3.109</v>
      </c>
    </row>
    <row r="35" spans="1:3" x14ac:dyDescent="0.25">
      <c r="A35" s="42">
        <v>58</v>
      </c>
      <c r="B35" s="44">
        <v>22.693999999999999</v>
      </c>
      <c r="C35" s="44">
        <v>3.14</v>
      </c>
    </row>
    <row r="36" spans="1:3" x14ac:dyDescent="0.25">
      <c r="A36" s="42">
        <v>59</v>
      </c>
      <c r="B36" s="44">
        <v>22.155999999999999</v>
      </c>
      <c r="C36" s="44">
        <v>3.17</v>
      </c>
    </row>
    <row r="37" spans="1:3" x14ac:dyDescent="0.25">
      <c r="A37" s="42">
        <v>60</v>
      </c>
      <c r="B37" s="44">
        <v>21.61</v>
      </c>
      <c r="C37" s="44">
        <v>3.1989999999999998</v>
      </c>
    </row>
    <row r="38" spans="1:3" x14ac:dyDescent="0.25">
      <c r="A38" s="42">
        <v>61</v>
      </c>
      <c r="B38" s="44">
        <v>21.056999999999999</v>
      </c>
      <c r="C38" s="44">
        <v>3.226</v>
      </c>
    </row>
    <row r="39" spans="1:3" x14ac:dyDescent="0.25">
      <c r="A39" s="42">
        <v>62</v>
      </c>
      <c r="B39" s="44">
        <v>20.495999999999999</v>
      </c>
      <c r="C39" s="44">
        <v>3.2519999999999998</v>
      </c>
    </row>
    <row r="40" spans="1:3" x14ac:dyDescent="0.25">
      <c r="A40" s="42">
        <v>63</v>
      </c>
      <c r="B40" s="44">
        <v>19.927</v>
      </c>
      <c r="C40" s="44">
        <v>3.2759999999999998</v>
      </c>
    </row>
    <row r="41" spans="1:3" x14ac:dyDescent="0.25">
      <c r="A41" s="42">
        <v>64</v>
      </c>
      <c r="B41" s="44">
        <v>19.350999999999999</v>
      </c>
      <c r="C41" s="44">
        <v>3.2989999999999999</v>
      </c>
    </row>
    <row r="42" spans="1:3" x14ac:dyDescent="0.25">
      <c r="A42" s="42">
        <v>65</v>
      </c>
      <c r="B42" s="44">
        <v>18.756</v>
      </c>
      <c r="C42" s="44">
        <v>3.32</v>
      </c>
    </row>
    <row r="43" spans="1:3" x14ac:dyDescent="0.25">
      <c r="A43" s="42">
        <v>66</v>
      </c>
      <c r="B43" s="44">
        <v>18.145</v>
      </c>
      <c r="C43" s="44">
        <v>3.339</v>
      </c>
    </row>
    <row r="44" spans="1:3" x14ac:dyDescent="0.25">
      <c r="A44" s="42">
        <v>67</v>
      </c>
      <c r="B44" s="44">
        <v>17.527000000000001</v>
      </c>
      <c r="C44" s="44">
        <v>3.355</v>
      </c>
    </row>
    <row r="45" spans="1:3" x14ac:dyDescent="0.25">
      <c r="A45" s="42">
        <v>68</v>
      </c>
      <c r="B45" s="44">
        <v>16.905999999999999</v>
      </c>
      <c r="C45" s="44">
        <v>3.3679999999999999</v>
      </c>
    </row>
    <row r="46" spans="1:3" x14ac:dyDescent="0.25">
      <c r="A46" s="42">
        <v>69</v>
      </c>
      <c r="B46" s="44">
        <v>16.280999999999999</v>
      </c>
      <c r="C46" s="44">
        <v>3.3290000000000002</v>
      </c>
    </row>
    <row r="47" spans="1:3" x14ac:dyDescent="0.25">
      <c r="A47" s="42">
        <v>70</v>
      </c>
      <c r="B47" s="44">
        <v>15.653</v>
      </c>
      <c r="C47" s="44">
        <v>3.2879999999999998</v>
      </c>
    </row>
    <row r="48" spans="1:3" x14ac:dyDescent="0.25">
      <c r="A48" s="42">
        <v>71</v>
      </c>
      <c r="B48" s="44">
        <v>15.022</v>
      </c>
      <c r="C48" s="44">
        <v>3.2919999999999998</v>
      </c>
    </row>
    <row r="49" spans="1:3" x14ac:dyDescent="0.25">
      <c r="A49" s="42">
        <v>72</v>
      </c>
      <c r="B49" s="44">
        <v>14.385999999999999</v>
      </c>
      <c r="C49" s="44">
        <v>3.2930000000000001</v>
      </c>
    </row>
    <row r="50" spans="1:3" x14ac:dyDescent="0.25">
      <c r="A50" s="42">
        <v>73</v>
      </c>
      <c r="B50" s="44">
        <v>13.749000000000001</v>
      </c>
      <c r="C50" s="44">
        <v>3.2869999999999999</v>
      </c>
    </row>
    <row r="51" spans="1:3" x14ac:dyDescent="0.25">
      <c r="A51" s="42">
        <v>74</v>
      </c>
      <c r="B51" s="44">
        <v>13.114000000000001</v>
      </c>
      <c r="C51" s="44">
        <v>3.15</v>
      </c>
    </row>
    <row r="52" spans="1:3" x14ac:dyDescent="0.25">
      <c r="A52" s="42">
        <v>75</v>
      </c>
      <c r="B52" s="44">
        <v>12.484999999999999</v>
      </c>
      <c r="C52" s="44">
        <v>3.004</v>
      </c>
    </row>
    <row r="53" spans="1:3" x14ac:dyDescent="0.25">
      <c r="A53" s="42">
        <v>76</v>
      </c>
      <c r="B53" s="44">
        <v>11.862</v>
      </c>
      <c r="C53" s="44">
        <v>2.976</v>
      </c>
    </row>
    <row r="54" spans="1:3" x14ac:dyDescent="0.25">
      <c r="A54" s="42">
        <v>77</v>
      </c>
      <c r="B54" s="44">
        <v>11.247</v>
      </c>
      <c r="C54" s="44">
        <v>2.9380000000000002</v>
      </c>
    </row>
    <row r="55" spans="1:3" x14ac:dyDescent="0.25">
      <c r="A55" s="42">
        <v>78</v>
      </c>
      <c r="B55" s="44">
        <v>10.638999999999999</v>
      </c>
      <c r="C55" s="44">
        <v>2.8919999999999999</v>
      </c>
    </row>
    <row r="56" spans="1:3" x14ac:dyDescent="0.25">
      <c r="A56" s="42">
        <v>79</v>
      </c>
      <c r="B56" s="44">
        <v>10.036</v>
      </c>
      <c r="C56" s="44">
        <v>2.6469999999999998</v>
      </c>
    </row>
    <row r="57" spans="1:3" x14ac:dyDescent="0.25">
      <c r="A57" s="42">
        <v>80</v>
      </c>
      <c r="B57" s="44">
        <v>9.4359999999999999</v>
      </c>
      <c r="C57" s="44">
        <v>2.4020000000000001</v>
      </c>
    </row>
    <row r="58" spans="1:3" x14ac:dyDescent="0.25">
      <c r="A58" s="42">
        <v>81</v>
      </c>
      <c r="B58" s="44">
        <v>8.8369999999999997</v>
      </c>
      <c r="C58" s="44">
        <v>2.351</v>
      </c>
    </row>
    <row r="59" spans="1:3" x14ac:dyDescent="0.25">
      <c r="A59" s="42">
        <v>82</v>
      </c>
      <c r="B59" s="44">
        <v>8.2420000000000009</v>
      </c>
      <c r="C59" s="44">
        <v>2.298</v>
      </c>
    </row>
    <row r="60" spans="1:3" x14ac:dyDescent="0.25">
      <c r="A60" s="42">
        <v>83</v>
      </c>
      <c r="B60" s="44">
        <v>7.6559999999999997</v>
      </c>
      <c r="C60" s="44">
        <v>2.2389999999999999</v>
      </c>
    </row>
    <row r="61" spans="1:3" x14ac:dyDescent="0.25">
      <c r="A61" s="42">
        <v>84</v>
      </c>
      <c r="B61" s="44">
        <v>7.0869999999999997</v>
      </c>
      <c r="C61" s="44">
        <v>1.964</v>
      </c>
    </row>
    <row r="62" spans="1:3" x14ac:dyDescent="0.25">
      <c r="A62" s="42">
        <v>85</v>
      </c>
      <c r="B62" s="44">
        <v>6.5410000000000004</v>
      </c>
      <c r="C62" s="44">
        <v>1.6890000000000001</v>
      </c>
    </row>
  </sheetData>
  <sheetProtection algorithmName="SHA-512" hashValue="zYXUGvg/UPwanQjqBUOfmZ9/RreIlQYj4R7vqjqyKCiebZM1b6HZcz9icxarej3LJVdbawWs11NLN64D4TlB9A==" saltValue="u8PsVSJKXX/yFV1MDGaRVQ==" spinCount="100000" sheet="1" objects="1" scenarios="1"/>
  <conditionalFormatting sqref="A6:A21">
    <cfRule type="expression" dxfId="721" priority="11" stopIfTrue="1">
      <formula>MOD(ROW(),2)=0</formula>
    </cfRule>
    <cfRule type="expression" dxfId="720" priority="12" stopIfTrue="1">
      <formula>MOD(ROW(),2)&lt;&gt;0</formula>
    </cfRule>
  </conditionalFormatting>
  <conditionalFormatting sqref="B6:C17 B20:C21 C18:C19">
    <cfRule type="expression" dxfId="719" priority="13" stopIfTrue="1">
      <formula>MOD(ROW(),2)=0</formula>
    </cfRule>
    <cfRule type="expression" dxfId="718" priority="14" stopIfTrue="1">
      <formula>MOD(ROW(),2)&lt;&gt;0</formula>
    </cfRule>
  </conditionalFormatting>
  <conditionalFormatting sqref="A26:A62">
    <cfRule type="expression" dxfId="717" priority="15" stopIfTrue="1">
      <formula>MOD(ROW(),2)=0</formula>
    </cfRule>
    <cfRule type="expression" dxfId="716" priority="16" stopIfTrue="1">
      <formula>MOD(ROW(),2)&lt;&gt;0</formula>
    </cfRule>
  </conditionalFormatting>
  <conditionalFormatting sqref="B26:C62">
    <cfRule type="expression" dxfId="715" priority="17" stopIfTrue="1">
      <formula>MOD(ROW(),2)=0</formula>
    </cfRule>
    <cfRule type="expression" dxfId="714" priority="18" stopIfTrue="1">
      <formula>MOD(ROW(),2)&lt;&gt;0</formula>
    </cfRule>
  </conditionalFormatting>
  <conditionalFormatting sqref="B18:B19">
    <cfRule type="expression" dxfId="15" priority="1" stopIfTrue="1">
      <formula>MOD(ROW(),2)=0</formula>
    </cfRule>
    <cfRule type="expression" dxfId="14" priority="2" stopIfTrue="1">
      <formula>MOD(ROW(),2)&lt;&gt;0</formula>
    </cfRule>
  </conditionalFormatting>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C48E-3774-45C2-8498-6F512EF0BA88}">
  <sheetPr codeName="Sheet26"/>
  <dimension ref="A1:C76"/>
  <sheetViews>
    <sheetView showGridLines="0" topLeftCell="A3"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Pension Credit - x-303</v>
      </c>
    </row>
    <row r="6" spans="1:3" x14ac:dyDescent="0.25">
      <c r="A6" s="40" t="s">
        <v>429</v>
      </c>
      <c r="B6" s="46" t="s">
        <v>430</v>
      </c>
      <c r="C6" s="46"/>
    </row>
    <row r="7" spans="1:3" x14ac:dyDescent="0.25">
      <c r="A7" s="40" t="s">
        <v>431</v>
      </c>
      <c r="B7" s="46" t="s">
        <v>31</v>
      </c>
      <c r="C7" s="46"/>
    </row>
    <row r="8" spans="1:3" x14ac:dyDescent="0.25">
      <c r="A8" s="40" t="s">
        <v>128</v>
      </c>
      <c r="B8" s="46" t="s">
        <v>141</v>
      </c>
      <c r="C8" s="46"/>
    </row>
    <row r="9" spans="1:3" x14ac:dyDescent="0.25">
      <c r="A9" s="40" t="s">
        <v>129</v>
      </c>
      <c r="B9" s="46" t="s">
        <v>208</v>
      </c>
      <c r="C9" s="46"/>
    </row>
    <row r="10" spans="1:3" ht="50" x14ac:dyDescent="0.25">
      <c r="A10" s="40" t="s">
        <v>6</v>
      </c>
      <c r="B10" s="46" t="s">
        <v>209</v>
      </c>
      <c r="C10" s="46"/>
    </row>
    <row r="11" spans="1:3" x14ac:dyDescent="0.25">
      <c r="A11" s="40" t="s">
        <v>130</v>
      </c>
      <c r="B11" s="46" t="s">
        <v>144</v>
      </c>
      <c r="C11" s="46"/>
    </row>
    <row r="12" spans="1:3" x14ac:dyDescent="0.25">
      <c r="A12" s="40" t="s">
        <v>131</v>
      </c>
      <c r="B12" s="46" t="s">
        <v>145</v>
      </c>
      <c r="C12" s="46"/>
    </row>
    <row r="13" spans="1:3" x14ac:dyDescent="0.25">
      <c r="A13" s="40" t="s">
        <v>432</v>
      </c>
      <c r="B13" s="46">
        <v>1</v>
      </c>
      <c r="C13" s="46"/>
    </row>
    <row r="14" spans="1:3" x14ac:dyDescent="0.25">
      <c r="A14" s="40" t="s">
        <v>133</v>
      </c>
      <c r="B14" s="46">
        <v>303</v>
      </c>
      <c r="C14" s="46"/>
    </row>
    <row r="15" spans="1:3" x14ac:dyDescent="0.25">
      <c r="A15" s="40" t="s">
        <v>433</v>
      </c>
      <c r="B15" s="46" t="s">
        <v>210</v>
      </c>
      <c r="C15" s="46"/>
    </row>
    <row r="16" spans="1:3" x14ac:dyDescent="0.25">
      <c r="A16" s="40" t="s">
        <v>135</v>
      </c>
      <c r="B16" s="46" t="s">
        <v>211</v>
      </c>
      <c r="C16" s="46"/>
    </row>
    <row r="17" spans="1:3" x14ac:dyDescent="0.25">
      <c r="A17" s="41" t="s">
        <v>434</v>
      </c>
      <c r="B17" s="46"/>
      <c r="C17" s="46"/>
    </row>
    <row r="18" spans="1:3" x14ac:dyDescent="0.25">
      <c r="A18" s="40" t="s">
        <v>137</v>
      </c>
      <c r="B18" s="47">
        <v>46175</v>
      </c>
      <c r="C18" s="47"/>
    </row>
    <row r="19" spans="1:3" x14ac:dyDescent="0.25">
      <c r="A19" s="40" t="s">
        <v>138</v>
      </c>
      <c r="B19" s="47">
        <v>46161</v>
      </c>
      <c r="C19" s="47"/>
    </row>
    <row r="20" spans="1:3" x14ac:dyDescent="0.25">
      <c r="A20" s="40" t="s">
        <v>139</v>
      </c>
      <c r="B20" s="46" t="s">
        <v>148</v>
      </c>
      <c r="C20" s="46"/>
    </row>
    <row r="21" spans="1:3" x14ac:dyDescent="0.25">
      <c r="A21" s="40" t="s">
        <v>435</v>
      </c>
      <c r="B21" s="46" t="s">
        <v>71</v>
      </c>
      <c r="C21" s="46"/>
    </row>
    <row r="23" spans="1:3" x14ac:dyDescent="0.25">
      <c r="A23" s="23" t="str">
        <f>HYPERLINK("#'Factor List'!A1", "Back to Factor List")</f>
        <v>Back to Factor List</v>
      </c>
      <c r="B23" s="23" t="str">
        <f>HYPERLINK("#'Assumptions'!A1", "Assumptions")</f>
        <v>Assumptions</v>
      </c>
    </row>
    <row r="26" spans="1:3" s="59" customFormat="1" ht="13" x14ac:dyDescent="0.25">
      <c r="A26" s="58" t="s">
        <v>164</v>
      </c>
      <c r="B26" s="58" t="s">
        <v>436</v>
      </c>
      <c r="C26" s="58" t="s">
        <v>438</v>
      </c>
    </row>
    <row r="27" spans="1:3" x14ac:dyDescent="0.25">
      <c r="A27" s="42">
        <v>30</v>
      </c>
      <c r="B27" s="43">
        <v>10.210000000000001</v>
      </c>
      <c r="C27" s="43">
        <v>0.51</v>
      </c>
    </row>
    <row r="28" spans="1:3" x14ac:dyDescent="0.25">
      <c r="A28" s="42">
        <v>31</v>
      </c>
      <c r="B28" s="43">
        <v>10.39</v>
      </c>
      <c r="C28" s="43">
        <v>0.52</v>
      </c>
    </row>
    <row r="29" spans="1:3" x14ac:dyDescent="0.25">
      <c r="A29" s="42">
        <v>32</v>
      </c>
      <c r="B29" s="43">
        <v>10.58</v>
      </c>
      <c r="C29" s="43">
        <v>0.53</v>
      </c>
    </row>
    <row r="30" spans="1:3" x14ac:dyDescent="0.25">
      <c r="A30" s="42">
        <v>33</v>
      </c>
      <c r="B30" s="43">
        <v>10.77</v>
      </c>
      <c r="C30" s="43">
        <v>0.54</v>
      </c>
    </row>
    <row r="31" spans="1:3" x14ac:dyDescent="0.25">
      <c r="A31" s="42">
        <v>34</v>
      </c>
      <c r="B31" s="43">
        <v>10.97</v>
      </c>
      <c r="C31" s="43">
        <v>0.55000000000000004</v>
      </c>
    </row>
    <row r="32" spans="1:3" x14ac:dyDescent="0.25">
      <c r="A32" s="42">
        <v>35</v>
      </c>
      <c r="B32" s="43">
        <v>11.17</v>
      </c>
      <c r="C32" s="43">
        <v>0.56000000000000005</v>
      </c>
    </row>
    <row r="33" spans="1:3" x14ac:dyDescent="0.25">
      <c r="A33" s="42">
        <v>36</v>
      </c>
      <c r="B33" s="43">
        <v>11.37</v>
      </c>
      <c r="C33" s="43">
        <v>0.56999999999999995</v>
      </c>
    </row>
    <row r="34" spans="1:3" x14ac:dyDescent="0.25">
      <c r="A34" s="42">
        <v>37</v>
      </c>
      <c r="B34" s="43">
        <v>11.58</v>
      </c>
      <c r="C34" s="43">
        <v>0.57999999999999996</v>
      </c>
    </row>
    <row r="35" spans="1:3" x14ac:dyDescent="0.25">
      <c r="A35" s="42">
        <v>38</v>
      </c>
      <c r="B35" s="43">
        <v>11.79</v>
      </c>
      <c r="C35" s="43">
        <v>0.59</v>
      </c>
    </row>
    <row r="36" spans="1:3" x14ac:dyDescent="0.25">
      <c r="A36" s="42">
        <v>39</v>
      </c>
      <c r="B36" s="43">
        <v>12</v>
      </c>
      <c r="C36" s="43">
        <v>0.6</v>
      </c>
    </row>
    <row r="37" spans="1:3" x14ac:dyDescent="0.25">
      <c r="A37" s="42">
        <v>40</v>
      </c>
      <c r="B37" s="43">
        <v>12.22</v>
      </c>
      <c r="C37" s="43">
        <v>0.62</v>
      </c>
    </row>
    <row r="38" spans="1:3" x14ac:dyDescent="0.25">
      <c r="A38" s="42">
        <v>41</v>
      </c>
      <c r="B38" s="43">
        <v>12.44</v>
      </c>
      <c r="C38" s="43">
        <v>0.63</v>
      </c>
    </row>
    <row r="39" spans="1:3" x14ac:dyDescent="0.25">
      <c r="A39" s="42">
        <v>42</v>
      </c>
      <c r="B39" s="43">
        <v>12.67</v>
      </c>
      <c r="C39" s="43">
        <v>0.64</v>
      </c>
    </row>
    <row r="40" spans="1:3" x14ac:dyDescent="0.25">
      <c r="A40" s="42">
        <v>43</v>
      </c>
      <c r="B40" s="43">
        <v>12.9</v>
      </c>
      <c r="C40" s="43">
        <v>0.65</v>
      </c>
    </row>
    <row r="41" spans="1:3" x14ac:dyDescent="0.25">
      <c r="A41" s="42">
        <v>44</v>
      </c>
      <c r="B41" s="43">
        <v>13.14</v>
      </c>
      <c r="C41" s="43">
        <v>0.67</v>
      </c>
    </row>
    <row r="42" spans="1:3" x14ac:dyDescent="0.25">
      <c r="A42" s="42">
        <v>45</v>
      </c>
      <c r="B42" s="43">
        <v>13.38</v>
      </c>
      <c r="C42" s="43">
        <v>0.68</v>
      </c>
    </row>
    <row r="43" spans="1:3" x14ac:dyDescent="0.25">
      <c r="A43" s="42">
        <v>46</v>
      </c>
      <c r="B43" s="43">
        <v>13.63</v>
      </c>
      <c r="C43" s="43">
        <v>0.69</v>
      </c>
    </row>
    <row r="44" spans="1:3" x14ac:dyDescent="0.25">
      <c r="A44" s="42">
        <v>47</v>
      </c>
      <c r="B44" s="43">
        <v>13.88</v>
      </c>
      <c r="C44" s="43">
        <v>0.71</v>
      </c>
    </row>
    <row r="45" spans="1:3" x14ac:dyDescent="0.25">
      <c r="A45" s="42">
        <v>48</v>
      </c>
      <c r="B45" s="43">
        <v>14.14</v>
      </c>
      <c r="C45" s="43">
        <v>0.72</v>
      </c>
    </row>
    <row r="46" spans="1:3" x14ac:dyDescent="0.25">
      <c r="A46" s="42">
        <v>49</v>
      </c>
      <c r="B46" s="43">
        <v>14.4</v>
      </c>
      <c r="C46" s="43">
        <v>0.74</v>
      </c>
    </row>
    <row r="47" spans="1:3" x14ac:dyDescent="0.25">
      <c r="A47" s="42">
        <v>50</v>
      </c>
      <c r="B47" s="43">
        <v>14.67</v>
      </c>
      <c r="C47" s="43">
        <v>0.75</v>
      </c>
    </row>
    <row r="48" spans="1:3" x14ac:dyDescent="0.25">
      <c r="A48" s="42">
        <v>51</v>
      </c>
      <c r="B48" s="43">
        <v>14.95</v>
      </c>
      <c r="C48" s="43">
        <v>0.77</v>
      </c>
    </row>
    <row r="49" spans="1:3" x14ac:dyDescent="0.25">
      <c r="A49" s="42">
        <v>52</v>
      </c>
      <c r="B49" s="43">
        <v>15.23</v>
      </c>
      <c r="C49" s="43">
        <v>0.78</v>
      </c>
    </row>
    <row r="50" spans="1:3" x14ac:dyDescent="0.25">
      <c r="A50" s="42">
        <v>53</v>
      </c>
      <c r="B50" s="43">
        <v>15.52</v>
      </c>
      <c r="C50" s="43">
        <v>0.8</v>
      </c>
    </row>
    <row r="51" spans="1:3" x14ac:dyDescent="0.25">
      <c r="A51" s="42">
        <v>54</v>
      </c>
      <c r="B51" s="43">
        <v>15.82</v>
      </c>
      <c r="C51" s="43">
        <v>0.81</v>
      </c>
    </row>
    <row r="52" spans="1:3" x14ac:dyDescent="0.25">
      <c r="A52" s="42">
        <v>55</v>
      </c>
      <c r="B52" s="43">
        <v>16.12</v>
      </c>
      <c r="C52" s="43">
        <v>0.83</v>
      </c>
    </row>
    <row r="53" spans="1:3" x14ac:dyDescent="0.25">
      <c r="A53" s="42">
        <v>56</v>
      </c>
      <c r="B53" s="43">
        <v>16.440000000000001</v>
      </c>
      <c r="C53" s="43">
        <v>0.85</v>
      </c>
    </row>
    <row r="54" spans="1:3" x14ac:dyDescent="0.25">
      <c r="A54" s="42">
        <v>57</v>
      </c>
      <c r="B54" s="43">
        <v>16.760000000000002</v>
      </c>
      <c r="C54" s="43">
        <v>0.86</v>
      </c>
    </row>
    <row r="55" spans="1:3" x14ac:dyDescent="0.25">
      <c r="A55" s="42">
        <v>58</v>
      </c>
      <c r="B55" s="43">
        <v>17.09</v>
      </c>
      <c r="C55" s="43">
        <v>0.88</v>
      </c>
    </row>
    <row r="56" spans="1:3" x14ac:dyDescent="0.25">
      <c r="A56" s="42">
        <v>59</v>
      </c>
      <c r="B56" s="43">
        <v>17.440000000000001</v>
      </c>
      <c r="C56" s="43">
        <v>0.9</v>
      </c>
    </row>
    <row r="57" spans="1:3" x14ac:dyDescent="0.25">
      <c r="A57" s="42">
        <v>60</v>
      </c>
      <c r="B57" s="43">
        <v>17.79</v>
      </c>
      <c r="C57" s="43">
        <v>0.91</v>
      </c>
    </row>
    <row r="58" spans="1:3" x14ac:dyDescent="0.25">
      <c r="A58" s="42">
        <v>61</v>
      </c>
      <c r="B58" s="43">
        <v>18.149999999999999</v>
      </c>
      <c r="C58" s="43">
        <v>0.93</v>
      </c>
    </row>
    <row r="59" spans="1:3" x14ac:dyDescent="0.25">
      <c r="A59" s="42">
        <v>62</v>
      </c>
      <c r="B59" s="43">
        <v>18.53</v>
      </c>
      <c r="C59" s="43">
        <v>0.95</v>
      </c>
    </row>
    <row r="60" spans="1:3" x14ac:dyDescent="0.25">
      <c r="A60" s="42">
        <v>63</v>
      </c>
      <c r="B60" s="43">
        <v>18.920000000000002</v>
      </c>
      <c r="C60" s="43">
        <v>0.97</v>
      </c>
    </row>
    <row r="61" spans="1:3" x14ac:dyDescent="0.25">
      <c r="A61" s="42">
        <v>64</v>
      </c>
      <c r="B61" s="43">
        <v>19.32</v>
      </c>
      <c r="C61" s="43">
        <v>0.99</v>
      </c>
    </row>
    <row r="62" spans="1:3" x14ac:dyDescent="0.25">
      <c r="A62" s="42">
        <v>65</v>
      </c>
      <c r="B62" s="43">
        <v>19.22</v>
      </c>
      <c r="C62" s="43">
        <v>1</v>
      </c>
    </row>
    <row r="63" spans="1:3" x14ac:dyDescent="0.25">
      <c r="A63" s="42">
        <v>66</v>
      </c>
      <c r="B63" s="43">
        <v>18.62</v>
      </c>
      <c r="C63" s="43">
        <v>1</v>
      </c>
    </row>
    <row r="64" spans="1:3" x14ac:dyDescent="0.25">
      <c r="A64" s="42">
        <v>67</v>
      </c>
      <c r="B64" s="43">
        <v>18.010000000000002</v>
      </c>
      <c r="C64" s="43">
        <v>1</v>
      </c>
    </row>
    <row r="65" spans="1:3" x14ac:dyDescent="0.25">
      <c r="A65" s="42">
        <v>68</v>
      </c>
      <c r="B65" s="43">
        <v>17.399999999999999</v>
      </c>
      <c r="C65" s="43">
        <v>1</v>
      </c>
    </row>
    <row r="66" spans="1:3" x14ac:dyDescent="0.25">
      <c r="A66" s="42">
        <v>69</v>
      </c>
      <c r="B66" s="43">
        <v>16.78</v>
      </c>
      <c r="C66" s="43">
        <v>1</v>
      </c>
    </row>
    <row r="67" spans="1:3" x14ac:dyDescent="0.25">
      <c r="A67" s="42">
        <v>70</v>
      </c>
      <c r="B67" s="43">
        <v>16.149999999999999</v>
      </c>
      <c r="C67" s="43">
        <v>1</v>
      </c>
    </row>
    <row r="68" spans="1:3" x14ac:dyDescent="0.25">
      <c r="A68" s="42">
        <v>71</v>
      </c>
      <c r="B68" s="43">
        <v>15.52</v>
      </c>
      <c r="C68" s="43">
        <v>1</v>
      </c>
    </row>
    <row r="69" spans="1:3" x14ac:dyDescent="0.25">
      <c r="A69" s="42">
        <v>72</v>
      </c>
      <c r="B69" s="43">
        <v>14.89</v>
      </c>
      <c r="C69" s="43">
        <v>1</v>
      </c>
    </row>
    <row r="70" spans="1:3" x14ac:dyDescent="0.25">
      <c r="A70" s="42">
        <v>73</v>
      </c>
      <c r="B70" s="43">
        <v>14.25</v>
      </c>
      <c r="C70" s="43">
        <v>1</v>
      </c>
    </row>
    <row r="71" spans="1:3" x14ac:dyDescent="0.25">
      <c r="A71" s="42">
        <v>74</v>
      </c>
      <c r="B71" s="43">
        <v>13.61</v>
      </c>
      <c r="C71" s="43">
        <v>1</v>
      </c>
    </row>
    <row r="72" spans="1:3" x14ac:dyDescent="0.25">
      <c r="A72" s="42">
        <v>75</v>
      </c>
      <c r="B72" s="43">
        <v>12.97</v>
      </c>
      <c r="C72" s="43">
        <v>1</v>
      </c>
    </row>
    <row r="73" spans="1:3" x14ac:dyDescent="0.25">
      <c r="A73" s="42">
        <v>76</v>
      </c>
      <c r="B73" s="43">
        <v>12.34</v>
      </c>
      <c r="C73" s="43">
        <v>1</v>
      </c>
    </row>
    <row r="74" spans="1:3" x14ac:dyDescent="0.25">
      <c r="A74" s="42">
        <v>77</v>
      </c>
      <c r="B74" s="43">
        <v>11.71</v>
      </c>
      <c r="C74" s="43">
        <v>1</v>
      </c>
    </row>
    <row r="75" spans="1:3" x14ac:dyDescent="0.25">
      <c r="A75" s="42">
        <v>78</v>
      </c>
      <c r="B75" s="43">
        <v>11.08</v>
      </c>
      <c r="C75" s="43">
        <v>1</v>
      </c>
    </row>
    <row r="76" spans="1:3" x14ac:dyDescent="0.25">
      <c r="A76" s="42">
        <v>79</v>
      </c>
      <c r="B76" s="43">
        <v>10.46</v>
      </c>
      <c r="C76" s="43">
        <v>1</v>
      </c>
    </row>
  </sheetData>
  <sheetProtection algorithmName="SHA-512" hashValue="0cMcmEHzgbPzcBk3uBI/ofYTYM7xGcU6WjOvC3RKWCAjvW8rNl+Vq8W01aDRfFYGhsYupYXaqjGDtSaAQojluA==" saltValue="sFmQAcjXsQV1v6u9YUrUKg==" spinCount="100000" sheet="1" objects="1" scenarios="1"/>
  <conditionalFormatting sqref="A6:A21">
    <cfRule type="expression" dxfId="711" priority="11" stopIfTrue="1">
      <formula>MOD(ROW(),2)=0</formula>
    </cfRule>
    <cfRule type="expression" dxfId="710" priority="12" stopIfTrue="1">
      <formula>MOD(ROW(),2)&lt;&gt;0</formula>
    </cfRule>
  </conditionalFormatting>
  <conditionalFormatting sqref="B6:C17 B20:C21 C18:C19">
    <cfRule type="expression" dxfId="709" priority="13" stopIfTrue="1">
      <formula>MOD(ROW(),2)=0</formula>
    </cfRule>
    <cfRule type="expression" dxfId="708" priority="14" stopIfTrue="1">
      <formula>MOD(ROW(),2)&lt;&gt;0</formula>
    </cfRule>
  </conditionalFormatting>
  <conditionalFormatting sqref="A26:A76">
    <cfRule type="expression" dxfId="707" priority="15" stopIfTrue="1">
      <formula>MOD(ROW(),2)=0</formula>
    </cfRule>
    <cfRule type="expression" dxfId="706" priority="16" stopIfTrue="1">
      <formula>MOD(ROW(),2)&lt;&gt;0</formula>
    </cfRule>
  </conditionalFormatting>
  <conditionalFormatting sqref="B26:C76">
    <cfRule type="expression" dxfId="705" priority="17" stopIfTrue="1">
      <formula>MOD(ROW(),2)=0</formula>
    </cfRule>
    <cfRule type="expression" dxfId="704" priority="18" stopIfTrue="1">
      <formula>MOD(ROW(),2)&lt;&gt;0</formula>
    </cfRule>
  </conditionalFormatting>
  <conditionalFormatting sqref="B18:B19">
    <cfRule type="expression" dxfId="13" priority="1" stopIfTrue="1">
      <formula>MOD(ROW(),2)=0</formula>
    </cfRule>
    <cfRule type="expression" dxfId="12" priority="2" stopIfTrue="1">
      <formula>MOD(ROW(),2)&lt;&gt;0</formula>
    </cfRule>
  </conditionalFormatting>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54301-9E6C-4A8C-8B9A-FC48CEE8C41F}">
  <sheetPr codeName="Sheet27"/>
  <dimension ref="A1:B57"/>
  <sheetViews>
    <sheetView showGridLines="0" workbookViewId="0">
      <selection activeCell="A6" sqref="A6"/>
    </sheetView>
  </sheetViews>
  <sheetFormatPr defaultRowHeight="12.5" x14ac:dyDescent="0.25"/>
  <cols>
    <col min="1" max="1" width="31.7265625" customWidth="1"/>
    <col min="2" max="2" width="40.7265625" customWidth="1"/>
  </cols>
  <sheetData>
    <row r="1" spans="1:2" s="1" customFormat="1" ht="20" x14ac:dyDescent="0.4">
      <c r="A1" s="2" t="s">
        <v>0</v>
      </c>
    </row>
    <row r="2" spans="1:2" s="1" customFormat="1" ht="15.5" x14ac:dyDescent="0.35">
      <c r="A2" s="30" t="s">
        <v>1</v>
      </c>
      <c r="B2" s="3" t="str">
        <f>wb_title</f>
        <v>JPS - Consolidated Factor Spreadsheet</v>
      </c>
    </row>
    <row r="3" spans="1:2" s="1" customFormat="1" ht="15.5" x14ac:dyDescent="0.35">
      <c r="A3" s="30" t="s">
        <v>2</v>
      </c>
      <c r="B3" s="3" t="str">
        <f>TABLE_FACTOR_TYPE_1 &amp; " - x-" &amp; TABLE_SERIES_NUMBER_1</f>
        <v>Pension Credit - x-304</v>
      </c>
    </row>
    <row r="6" spans="1:2" x14ac:dyDescent="0.25">
      <c r="A6" s="40" t="s">
        <v>429</v>
      </c>
      <c r="B6" s="46" t="s">
        <v>430</v>
      </c>
    </row>
    <row r="7" spans="1:2" x14ac:dyDescent="0.25">
      <c r="A7" s="40" t="s">
        <v>431</v>
      </c>
      <c r="B7" s="46" t="s">
        <v>31</v>
      </c>
    </row>
    <row r="8" spans="1:2" x14ac:dyDescent="0.25">
      <c r="A8" s="40" t="s">
        <v>128</v>
      </c>
      <c r="B8" s="46" t="s">
        <v>141</v>
      </c>
    </row>
    <row r="9" spans="1:2" x14ac:dyDescent="0.25">
      <c r="A9" s="40" t="s">
        <v>129</v>
      </c>
      <c r="B9" s="46" t="s">
        <v>208</v>
      </c>
    </row>
    <row r="10" spans="1:2" ht="62.5" x14ac:dyDescent="0.25">
      <c r="A10" s="40" t="s">
        <v>6</v>
      </c>
      <c r="B10" s="46" t="s">
        <v>212</v>
      </c>
    </row>
    <row r="11" spans="1:2" x14ac:dyDescent="0.25">
      <c r="A11" s="40" t="s">
        <v>130</v>
      </c>
      <c r="B11" s="46" t="s">
        <v>144</v>
      </c>
    </row>
    <row r="12" spans="1:2" x14ac:dyDescent="0.25">
      <c r="A12" s="40" t="s">
        <v>131</v>
      </c>
      <c r="B12" s="46" t="s">
        <v>145</v>
      </c>
    </row>
    <row r="13" spans="1:2" x14ac:dyDescent="0.25">
      <c r="A13" s="40" t="s">
        <v>432</v>
      </c>
      <c r="B13" s="46">
        <v>1</v>
      </c>
    </row>
    <row r="14" spans="1:2" x14ac:dyDescent="0.25">
      <c r="A14" s="40" t="s">
        <v>133</v>
      </c>
      <c r="B14" s="46">
        <v>304</v>
      </c>
    </row>
    <row r="15" spans="1:2" x14ac:dyDescent="0.25">
      <c r="A15" s="40" t="s">
        <v>433</v>
      </c>
      <c r="B15" s="46" t="s">
        <v>213</v>
      </c>
    </row>
    <row r="16" spans="1:2" x14ac:dyDescent="0.25">
      <c r="A16" s="40" t="s">
        <v>135</v>
      </c>
      <c r="B16" s="46" t="s">
        <v>214</v>
      </c>
    </row>
    <row r="17" spans="1:2" x14ac:dyDescent="0.25">
      <c r="A17" s="41" t="s">
        <v>434</v>
      </c>
      <c r="B17" s="46"/>
    </row>
    <row r="18" spans="1:2" x14ac:dyDescent="0.25">
      <c r="A18" s="40" t="s">
        <v>137</v>
      </c>
      <c r="B18" s="47">
        <v>46175</v>
      </c>
    </row>
    <row r="19" spans="1:2" x14ac:dyDescent="0.25">
      <c r="A19" s="40" t="s">
        <v>138</v>
      </c>
      <c r="B19" s="47">
        <v>46161</v>
      </c>
    </row>
    <row r="20" spans="1:2" x14ac:dyDescent="0.25">
      <c r="A20" s="40" t="s">
        <v>139</v>
      </c>
      <c r="B20" s="46" t="s">
        <v>148</v>
      </c>
    </row>
    <row r="21" spans="1:2" x14ac:dyDescent="0.25">
      <c r="A21" s="40" t="s">
        <v>435</v>
      </c>
      <c r="B21" s="46" t="s">
        <v>71</v>
      </c>
    </row>
    <row r="23" spans="1:2" x14ac:dyDescent="0.25">
      <c r="A23" s="23" t="str">
        <f>HYPERLINK("#'Factor List'!A1", "Back to Factor List")</f>
        <v>Back to Factor List</v>
      </c>
      <c r="B23" s="23" t="str">
        <f>HYPERLINK("#'Assumptions'!A1", "Assumptions")</f>
        <v>Assumptions</v>
      </c>
    </row>
    <row r="26" spans="1:2" s="59" customFormat="1" ht="13" x14ac:dyDescent="0.25">
      <c r="A26" s="58" t="s">
        <v>164</v>
      </c>
      <c r="B26" s="58" t="s">
        <v>436</v>
      </c>
    </row>
    <row r="27" spans="1:2" x14ac:dyDescent="0.25">
      <c r="A27" s="42">
        <v>55</v>
      </c>
      <c r="B27" s="43">
        <v>16.12</v>
      </c>
    </row>
    <row r="28" spans="1:2" x14ac:dyDescent="0.25">
      <c r="A28" s="42">
        <v>56</v>
      </c>
      <c r="B28" s="43">
        <v>16.440000000000001</v>
      </c>
    </row>
    <row r="29" spans="1:2" x14ac:dyDescent="0.25">
      <c r="A29" s="42">
        <v>57</v>
      </c>
      <c r="B29" s="43">
        <v>16.760000000000002</v>
      </c>
    </row>
    <row r="30" spans="1:2" x14ac:dyDescent="0.25">
      <c r="A30" s="42">
        <v>58</v>
      </c>
      <c r="B30" s="43">
        <v>17.09</v>
      </c>
    </row>
    <row r="31" spans="1:2" x14ac:dyDescent="0.25">
      <c r="A31" s="42">
        <v>59</v>
      </c>
      <c r="B31" s="43">
        <v>17.440000000000001</v>
      </c>
    </row>
    <row r="32" spans="1:2" x14ac:dyDescent="0.25">
      <c r="A32" s="42">
        <v>60</v>
      </c>
      <c r="B32" s="43">
        <v>17.79</v>
      </c>
    </row>
    <row r="33" spans="1:2" x14ac:dyDescent="0.25">
      <c r="A33" s="42">
        <v>61</v>
      </c>
      <c r="B33" s="43">
        <v>18.149999999999999</v>
      </c>
    </row>
    <row r="34" spans="1:2" x14ac:dyDescent="0.25">
      <c r="A34" s="42">
        <v>62</v>
      </c>
      <c r="B34" s="43">
        <v>18.53</v>
      </c>
    </row>
    <row r="35" spans="1:2" x14ac:dyDescent="0.25">
      <c r="A35" s="42">
        <v>63</v>
      </c>
      <c r="B35" s="43">
        <v>18.920000000000002</v>
      </c>
    </row>
    <row r="36" spans="1:2" x14ac:dyDescent="0.25">
      <c r="A36" s="42">
        <v>64</v>
      </c>
      <c r="B36" s="43">
        <v>19.32</v>
      </c>
    </row>
    <row r="37" spans="1:2" x14ac:dyDescent="0.25">
      <c r="A37" s="42">
        <v>65</v>
      </c>
      <c r="B37" s="43">
        <v>19.22</v>
      </c>
    </row>
    <row r="38" spans="1:2" x14ac:dyDescent="0.25">
      <c r="A38" s="42">
        <v>66</v>
      </c>
      <c r="B38" s="43">
        <v>18.62</v>
      </c>
    </row>
    <row r="39" spans="1:2" x14ac:dyDescent="0.25">
      <c r="A39" s="42">
        <v>67</v>
      </c>
      <c r="B39" s="43">
        <v>18.010000000000002</v>
      </c>
    </row>
    <row r="40" spans="1:2" x14ac:dyDescent="0.25">
      <c r="A40" s="42">
        <v>68</v>
      </c>
      <c r="B40" s="43">
        <v>17.399999999999999</v>
      </c>
    </row>
    <row r="41" spans="1:2" x14ac:dyDescent="0.25">
      <c r="A41" s="42">
        <v>69</v>
      </c>
      <c r="B41" s="43">
        <v>16.78</v>
      </c>
    </row>
    <row r="42" spans="1:2" x14ac:dyDescent="0.25">
      <c r="A42" s="42">
        <v>70</v>
      </c>
      <c r="B42" s="43">
        <v>16.149999999999999</v>
      </c>
    </row>
    <row r="43" spans="1:2" x14ac:dyDescent="0.25">
      <c r="A43" s="42">
        <v>71</v>
      </c>
      <c r="B43" s="43">
        <v>15.52</v>
      </c>
    </row>
    <row r="44" spans="1:2" x14ac:dyDescent="0.25">
      <c r="A44" s="42">
        <v>72</v>
      </c>
      <c r="B44" s="43">
        <v>14.89</v>
      </c>
    </row>
    <row r="45" spans="1:2" x14ac:dyDescent="0.25">
      <c r="A45" s="42">
        <v>73</v>
      </c>
      <c r="B45" s="43">
        <v>14.25</v>
      </c>
    </row>
    <row r="46" spans="1:2" x14ac:dyDescent="0.25">
      <c r="A46" s="42">
        <v>74</v>
      </c>
      <c r="B46" s="43">
        <v>13.61</v>
      </c>
    </row>
    <row r="47" spans="1:2" x14ac:dyDescent="0.25">
      <c r="A47" s="42">
        <v>75</v>
      </c>
      <c r="B47" s="43">
        <v>12.97</v>
      </c>
    </row>
    <row r="48" spans="1:2" x14ac:dyDescent="0.25">
      <c r="A48" s="42">
        <v>76</v>
      </c>
      <c r="B48" s="43">
        <v>12.34</v>
      </c>
    </row>
    <row r="49" spans="1:2" x14ac:dyDescent="0.25">
      <c r="A49" s="42">
        <v>77</v>
      </c>
      <c r="B49" s="43">
        <v>11.71</v>
      </c>
    </row>
    <row r="50" spans="1:2" x14ac:dyDescent="0.25">
      <c r="A50" s="42">
        <v>78</v>
      </c>
      <c r="B50" s="43">
        <v>11.08</v>
      </c>
    </row>
    <row r="51" spans="1:2" x14ac:dyDescent="0.25">
      <c r="A51" s="42">
        <v>79</v>
      </c>
      <c r="B51" s="43">
        <v>10.46</v>
      </c>
    </row>
    <row r="52" spans="1:2" x14ac:dyDescent="0.25">
      <c r="A52" s="42">
        <v>80</v>
      </c>
      <c r="B52" s="43">
        <v>9.84</v>
      </c>
    </row>
    <row r="53" spans="1:2" x14ac:dyDescent="0.25">
      <c r="A53" s="42">
        <v>81</v>
      </c>
      <c r="B53" s="43">
        <v>9.2200000000000006</v>
      </c>
    </row>
    <row r="54" spans="1:2" x14ac:dyDescent="0.25">
      <c r="A54" s="42">
        <v>82</v>
      </c>
      <c r="B54" s="43">
        <v>8.61</v>
      </c>
    </row>
    <row r="55" spans="1:2" x14ac:dyDescent="0.25">
      <c r="A55" s="42">
        <v>83</v>
      </c>
      <c r="B55" s="43">
        <v>8.01</v>
      </c>
    </row>
    <row r="56" spans="1:2" x14ac:dyDescent="0.25">
      <c r="A56" s="42">
        <v>84</v>
      </c>
      <c r="B56" s="43">
        <v>7.43</v>
      </c>
    </row>
    <row r="57" spans="1:2" x14ac:dyDescent="0.25">
      <c r="A57" s="42">
        <v>85</v>
      </c>
      <c r="B57" s="43">
        <v>6.87</v>
      </c>
    </row>
  </sheetData>
  <sheetProtection algorithmName="SHA-512" hashValue="2bbHZFU7y6U96AlB9mC1gZ79ORF3codBxNmDiuaThXnd5yvR/R06mvYiRmkV0CdpodE7ABt2H6hP1T3vJ8skvw==" saltValue="llNQZykQGblETh2UK1ZdsQ==" spinCount="100000" sheet="1" objects="1" scenarios="1"/>
  <conditionalFormatting sqref="A6:A21">
    <cfRule type="expression" dxfId="701" priority="11" stopIfTrue="1">
      <formula>MOD(ROW(),2)=0</formula>
    </cfRule>
    <cfRule type="expression" dxfId="700" priority="12" stopIfTrue="1">
      <formula>MOD(ROW(),2)&lt;&gt;0</formula>
    </cfRule>
  </conditionalFormatting>
  <conditionalFormatting sqref="B6:B17 B20:B21">
    <cfRule type="expression" dxfId="699" priority="13" stopIfTrue="1">
      <formula>MOD(ROW(),2)=0</formula>
    </cfRule>
    <cfRule type="expression" dxfId="698" priority="14" stopIfTrue="1">
      <formula>MOD(ROW(),2)&lt;&gt;0</formula>
    </cfRule>
  </conditionalFormatting>
  <conditionalFormatting sqref="A26:A57">
    <cfRule type="expression" dxfId="697" priority="15" stopIfTrue="1">
      <formula>MOD(ROW(),2)=0</formula>
    </cfRule>
    <cfRule type="expression" dxfId="696" priority="16" stopIfTrue="1">
      <formula>MOD(ROW(),2)&lt;&gt;0</formula>
    </cfRule>
  </conditionalFormatting>
  <conditionalFormatting sqref="B26:B57">
    <cfRule type="expression" dxfId="695" priority="17" stopIfTrue="1">
      <formula>MOD(ROW(),2)=0</formula>
    </cfRule>
    <cfRule type="expression" dxfId="694" priority="18" stopIfTrue="1">
      <formula>MOD(ROW(),2)&lt;&gt;0</formula>
    </cfRule>
  </conditionalFormatting>
  <conditionalFormatting sqref="B18:B19">
    <cfRule type="expression" dxfId="11" priority="1" stopIfTrue="1">
      <formula>MOD(ROW(),2)=0</formula>
    </cfRule>
    <cfRule type="expression" dxfId="10" priority="2" stopIfTrue="1">
      <formula>MOD(ROW(),2)&lt;&gt;0</formula>
    </cfRule>
  </conditionalFormatting>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470A8-70B0-4B2D-8EAD-728A2E1CE326}">
  <sheetPr codeName="Sheet28"/>
  <dimension ref="A1:E64"/>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JPS - Consolidated Factor Spreadsheet</v>
      </c>
    </row>
    <row r="3" spans="1:5" s="1" customFormat="1" ht="15.5" x14ac:dyDescent="0.35">
      <c r="A3" s="30" t="s">
        <v>2</v>
      </c>
      <c r="B3" s="3" t="str">
        <f>TABLE_FACTOR_TYPE_1 &amp; " - x-" &amp; TABLE_SERIES_NUMBER_1</f>
        <v>Pension Credit - x-305</v>
      </c>
    </row>
    <row r="6" spans="1:5" x14ac:dyDescent="0.25">
      <c r="A6" s="40" t="s">
        <v>429</v>
      </c>
      <c r="B6" s="46" t="s">
        <v>430</v>
      </c>
      <c r="C6" s="46"/>
      <c r="D6" s="46"/>
      <c r="E6" s="46"/>
    </row>
    <row r="7" spans="1:5" x14ac:dyDescent="0.25">
      <c r="A7" s="40" t="s">
        <v>431</v>
      </c>
      <c r="B7" s="46" t="s">
        <v>31</v>
      </c>
      <c r="C7" s="46"/>
      <c r="D7" s="46"/>
      <c r="E7" s="46"/>
    </row>
    <row r="8" spans="1:5" x14ac:dyDescent="0.25">
      <c r="A8" s="40" t="s">
        <v>128</v>
      </c>
      <c r="B8" s="46" t="s">
        <v>149</v>
      </c>
      <c r="C8" s="46"/>
      <c r="D8" s="46"/>
      <c r="E8" s="46"/>
    </row>
    <row r="9" spans="1:5" x14ac:dyDescent="0.25">
      <c r="A9" s="40" t="s">
        <v>129</v>
      </c>
      <c r="B9" s="46" t="s">
        <v>208</v>
      </c>
      <c r="C9" s="46"/>
      <c r="D9" s="46"/>
      <c r="E9" s="46"/>
    </row>
    <row r="10" spans="1:5" ht="25" x14ac:dyDescent="0.25">
      <c r="A10" s="40" t="s">
        <v>6</v>
      </c>
      <c r="B10" s="46" t="s">
        <v>215</v>
      </c>
      <c r="C10" s="46"/>
      <c r="D10" s="46"/>
      <c r="E10" s="46"/>
    </row>
    <row r="11" spans="1:5" x14ac:dyDescent="0.25">
      <c r="A11" s="40" t="s">
        <v>130</v>
      </c>
      <c r="B11" s="46" t="s">
        <v>144</v>
      </c>
      <c r="C11" s="46"/>
      <c r="D11" s="46"/>
      <c r="E11" s="46"/>
    </row>
    <row r="12" spans="1:5" x14ac:dyDescent="0.25">
      <c r="A12" s="40" t="s">
        <v>131</v>
      </c>
      <c r="B12" s="46" t="s">
        <v>164</v>
      </c>
      <c r="C12" s="46"/>
      <c r="D12" s="46"/>
      <c r="E12" s="46"/>
    </row>
    <row r="13" spans="1:5" x14ac:dyDescent="0.25">
      <c r="A13" s="40" t="s">
        <v>432</v>
      </c>
      <c r="B13" s="46">
        <v>0</v>
      </c>
      <c r="C13" s="46"/>
      <c r="D13" s="46"/>
      <c r="E13" s="46"/>
    </row>
    <row r="14" spans="1:5" x14ac:dyDescent="0.25">
      <c r="A14" s="40" t="s">
        <v>133</v>
      </c>
      <c r="B14" s="46">
        <v>305</v>
      </c>
      <c r="C14" s="46"/>
      <c r="D14" s="46"/>
      <c r="E14" s="46"/>
    </row>
    <row r="15" spans="1:5" x14ac:dyDescent="0.25">
      <c r="A15" s="40" t="s">
        <v>433</v>
      </c>
      <c r="B15" s="46" t="s">
        <v>216</v>
      </c>
      <c r="C15" s="46"/>
      <c r="D15" s="46"/>
      <c r="E15" s="46"/>
    </row>
    <row r="16" spans="1:5" x14ac:dyDescent="0.25">
      <c r="A16" s="40" t="s">
        <v>135</v>
      </c>
      <c r="B16" s="46" t="s">
        <v>217</v>
      </c>
      <c r="C16" s="46"/>
      <c r="D16" s="46"/>
      <c r="E16" s="46"/>
    </row>
    <row r="17" spans="1:5" x14ac:dyDescent="0.25">
      <c r="A17" s="41" t="s">
        <v>434</v>
      </c>
      <c r="B17" s="46"/>
      <c r="C17" s="46"/>
      <c r="D17" s="46"/>
      <c r="E17" s="46"/>
    </row>
    <row r="18" spans="1:5" x14ac:dyDescent="0.25">
      <c r="A18" s="40" t="s">
        <v>137</v>
      </c>
      <c r="B18" s="47">
        <v>46175</v>
      </c>
      <c r="C18" s="47"/>
      <c r="D18" s="47"/>
      <c r="E18" s="47"/>
    </row>
    <row r="19" spans="1:5" x14ac:dyDescent="0.25">
      <c r="A19" s="40" t="s">
        <v>138</v>
      </c>
      <c r="B19" s="47">
        <v>46161</v>
      </c>
      <c r="C19" s="47"/>
      <c r="D19" s="47"/>
      <c r="E19" s="47"/>
    </row>
    <row r="20" spans="1:5" x14ac:dyDescent="0.25">
      <c r="A20" s="40" t="s">
        <v>139</v>
      </c>
      <c r="B20" s="46" t="s">
        <v>148</v>
      </c>
      <c r="C20" s="46"/>
      <c r="D20" s="46"/>
      <c r="E20" s="46"/>
    </row>
    <row r="21" spans="1:5" x14ac:dyDescent="0.25">
      <c r="A21" s="40" t="s">
        <v>435</v>
      </c>
      <c r="B21" s="46" t="s">
        <v>71</v>
      </c>
      <c r="C21" s="46"/>
      <c r="D21" s="46"/>
      <c r="E21" s="46"/>
    </row>
    <row r="23" spans="1:5" x14ac:dyDescent="0.25">
      <c r="A23" s="23" t="str">
        <f>HYPERLINK("#'Factor List'!A1", "Back to Factor List")</f>
        <v>Back to Factor List</v>
      </c>
      <c r="B23" s="23" t="str">
        <f>HYPERLINK("#'Assumptions'!A1", "Assumptions")</f>
        <v>Assumptions</v>
      </c>
    </row>
    <row r="26" spans="1:5" s="59" customFormat="1" ht="26" x14ac:dyDescent="0.25">
      <c r="A26" s="58" t="s">
        <v>164</v>
      </c>
      <c r="B26" s="58" t="s">
        <v>446</v>
      </c>
      <c r="C26" s="58" t="s">
        <v>447</v>
      </c>
      <c r="D26" s="58" t="s">
        <v>448</v>
      </c>
      <c r="E26" s="58" t="s">
        <v>449</v>
      </c>
    </row>
    <row r="27" spans="1:5" x14ac:dyDescent="0.25">
      <c r="A27" s="42">
        <v>30</v>
      </c>
      <c r="B27" s="43">
        <v>5.16</v>
      </c>
      <c r="C27" s="43">
        <v>4.82</v>
      </c>
      <c r="D27" s="43">
        <v>4.5</v>
      </c>
      <c r="E27" s="43">
        <v>4.1900000000000004</v>
      </c>
    </row>
    <row r="28" spans="1:5" x14ac:dyDescent="0.25">
      <c r="A28" s="42">
        <v>31</v>
      </c>
      <c r="B28" s="43">
        <v>5.36</v>
      </c>
      <c r="C28" s="43">
        <v>5</v>
      </c>
      <c r="D28" s="43">
        <v>4.67</v>
      </c>
      <c r="E28" s="43">
        <v>4.3499999999999996</v>
      </c>
    </row>
    <row r="29" spans="1:5" x14ac:dyDescent="0.25">
      <c r="A29" s="42">
        <v>32</v>
      </c>
      <c r="B29" s="43">
        <v>5.57</v>
      </c>
      <c r="C29" s="43">
        <v>5.2</v>
      </c>
      <c r="D29" s="43">
        <v>4.8499999999999996</v>
      </c>
      <c r="E29" s="43">
        <v>4.51</v>
      </c>
    </row>
    <row r="30" spans="1:5" x14ac:dyDescent="0.25">
      <c r="A30" s="42">
        <v>33</v>
      </c>
      <c r="B30" s="43">
        <v>5.78</v>
      </c>
      <c r="C30" s="43">
        <v>5.4</v>
      </c>
      <c r="D30" s="43">
        <v>5.03</v>
      </c>
      <c r="E30" s="43">
        <v>4.6900000000000004</v>
      </c>
    </row>
    <row r="31" spans="1:5" x14ac:dyDescent="0.25">
      <c r="A31" s="42">
        <v>34</v>
      </c>
      <c r="B31" s="43">
        <v>6</v>
      </c>
      <c r="C31" s="43">
        <v>5.6</v>
      </c>
      <c r="D31" s="43">
        <v>5.23</v>
      </c>
      <c r="E31" s="43">
        <v>4.87</v>
      </c>
    </row>
    <row r="32" spans="1:5" x14ac:dyDescent="0.25">
      <c r="A32" s="42">
        <v>35</v>
      </c>
      <c r="B32" s="43">
        <v>6.23</v>
      </c>
      <c r="C32" s="43">
        <v>5.82</v>
      </c>
      <c r="D32" s="43">
        <v>5.43</v>
      </c>
      <c r="E32" s="43">
        <v>5.05</v>
      </c>
    </row>
    <row r="33" spans="1:5" x14ac:dyDescent="0.25">
      <c r="A33" s="42">
        <v>36</v>
      </c>
      <c r="B33" s="43">
        <v>6.47</v>
      </c>
      <c r="C33" s="43">
        <v>6.04</v>
      </c>
      <c r="D33" s="43">
        <v>5.63</v>
      </c>
      <c r="E33" s="43">
        <v>5.25</v>
      </c>
    </row>
    <row r="34" spans="1:5" x14ac:dyDescent="0.25">
      <c r="A34" s="42">
        <v>37</v>
      </c>
      <c r="B34" s="43">
        <v>6.72</v>
      </c>
      <c r="C34" s="43">
        <v>6.28</v>
      </c>
      <c r="D34" s="43">
        <v>5.85</v>
      </c>
      <c r="E34" s="43">
        <v>5.45</v>
      </c>
    </row>
    <row r="35" spans="1:5" x14ac:dyDescent="0.25">
      <c r="A35" s="42">
        <v>38</v>
      </c>
      <c r="B35" s="43">
        <v>6.98</v>
      </c>
      <c r="C35" s="43">
        <v>6.52</v>
      </c>
      <c r="D35" s="43">
        <v>6.08</v>
      </c>
      <c r="E35" s="43">
        <v>5.65</v>
      </c>
    </row>
    <row r="36" spans="1:5" x14ac:dyDescent="0.25">
      <c r="A36" s="42">
        <v>39</v>
      </c>
      <c r="B36" s="43">
        <v>7.25</v>
      </c>
      <c r="C36" s="43">
        <v>6.77</v>
      </c>
      <c r="D36" s="43">
        <v>6.31</v>
      </c>
      <c r="E36" s="43">
        <v>5.87</v>
      </c>
    </row>
    <row r="37" spans="1:5" x14ac:dyDescent="0.25">
      <c r="A37" s="42">
        <v>40</v>
      </c>
      <c r="B37" s="43">
        <v>7.53</v>
      </c>
      <c r="C37" s="43">
        <v>7.03</v>
      </c>
      <c r="D37" s="43">
        <v>6.55</v>
      </c>
      <c r="E37" s="43">
        <v>6.1</v>
      </c>
    </row>
    <row r="38" spans="1:5" x14ac:dyDescent="0.25">
      <c r="A38" s="42">
        <v>41</v>
      </c>
      <c r="B38" s="43">
        <v>7.82</v>
      </c>
      <c r="C38" s="43">
        <v>7.3</v>
      </c>
      <c r="D38" s="43">
        <v>6.8</v>
      </c>
      <c r="E38" s="43">
        <v>6.33</v>
      </c>
    </row>
    <row r="39" spans="1:5" x14ac:dyDescent="0.25">
      <c r="A39" s="42">
        <v>42</v>
      </c>
      <c r="B39" s="43">
        <v>8.1300000000000008</v>
      </c>
      <c r="C39" s="43">
        <v>7.58</v>
      </c>
      <c r="D39" s="43">
        <v>7.06</v>
      </c>
      <c r="E39" s="43">
        <v>6.57</v>
      </c>
    </row>
    <row r="40" spans="1:5" x14ac:dyDescent="0.25">
      <c r="A40" s="42">
        <v>43</v>
      </c>
      <c r="B40" s="43">
        <v>8.44</v>
      </c>
      <c r="C40" s="43">
        <v>7.87</v>
      </c>
      <c r="D40" s="43">
        <v>7.34</v>
      </c>
      <c r="E40" s="43">
        <v>6.83</v>
      </c>
    </row>
    <row r="41" spans="1:5" x14ac:dyDescent="0.25">
      <c r="A41" s="42">
        <v>44</v>
      </c>
      <c r="B41" s="43">
        <v>8.77</v>
      </c>
      <c r="C41" s="43">
        <v>8.18</v>
      </c>
      <c r="D41" s="43">
        <v>7.62</v>
      </c>
      <c r="E41" s="43">
        <v>7.09</v>
      </c>
    </row>
    <row r="42" spans="1:5" x14ac:dyDescent="0.25">
      <c r="A42" s="42">
        <v>45</v>
      </c>
      <c r="B42" s="43">
        <v>9.11</v>
      </c>
      <c r="C42" s="43">
        <v>8.49</v>
      </c>
      <c r="D42" s="43">
        <v>7.91</v>
      </c>
      <c r="E42" s="43">
        <v>7.36</v>
      </c>
    </row>
    <row r="43" spans="1:5" x14ac:dyDescent="0.25">
      <c r="A43" s="42">
        <v>46</v>
      </c>
      <c r="B43" s="43">
        <v>9.4600000000000009</v>
      </c>
      <c r="C43" s="43">
        <v>8.82</v>
      </c>
      <c r="D43" s="43">
        <v>8.2200000000000006</v>
      </c>
      <c r="E43" s="43">
        <v>7.64</v>
      </c>
    </row>
    <row r="44" spans="1:5" x14ac:dyDescent="0.25">
      <c r="A44" s="42">
        <v>47</v>
      </c>
      <c r="B44" s="43">
        <v>9.83</v>
      </c>
      <c r="C44" s="43">
        <v>9.17</v>
      </c>
      <c r="D44" s="43">
        <v>8.5399999999999991</v>
      </c>
      <c r="E44" s="43">
        <v>7.94</v>
      </c>
    </row>
    <row r="45" spans="1:5" x14ac:dyDescent="0.25">
      <c r="A45" s="42">
        <v>48</v>
      </c>
      <c r="B45" s="43">
        <v>10.210000000000001</v>
      </c>
      <c r="C45" s="43">
        <v>9.52</v>
      </c>
      <c r="D45" s="43">
        <v>8.8699999999999992</v>
      </c>
      <c r="E45" s="43">
        <v>8.25</v>
      </c>
    </row>
    <row r="46" spans="1:5" x14ac:dyDescent="0.25">
      <c r="A46" s="42">
        <v>49</v>
      </c>
      <c r="B46" s="43">
        <v>10.61</v>
      </c>
      <c r="C46" s="43">
        <v>9.89</v>
      </c>
      <c r="D46" s="43">
        <v>9.2100000000000009</v>
      </c>
      <c r="E46" s="43">
        <v>8.57</v>
      </c>
    </row>
    <row r="47" spans="1:5" x14ac:dyDescent="0.25">
      <c r="A47" s="42">
        <v>50</v>
      </c>
      <c r="B47" s="43">
        <v>11.03</v>
      </c>
      <c r="C47" s="43">
        <v>10.28</v>
      </c>
      <c r="D47" s="43">
        <v>9.57</v>
      </c>
      <c r="E47" s="43">
        <v>8.9</v>
      </c>
    </row>
    <row r="48" spans="1:5" x14ac:dyDescent="0.25">
      <c r="A48" s="42">
        <v>51</v>
      </c>
      <c r="B48" s="43">
        <v>11.46</v>
      </c>
      <c r="C48" s="43">
        <v>10.68</v>
      </c>
      <c r="D48" s="43">
        <v>9.94</v>
      </c>
      <c r="E48" s="43">
        <v>9.24</v>
      </c>
    </row>
    <row r="49" spans="1:5" x14ac:dyDescent="0.25">
      <c r="A49" s="42">
        <v>52</v>
      </c>
      <c r="B49" s="43">
        <v>11.91</v>
      </c>
      <c r="C49" s="43">
        <v>11.1</v>
      </c>
      <c r="D49" s="43">
        <v>10.33</v>
      </c>
      <c r="E49" s="43">
        <v>9.6</v>
      </c>
    </row>
    <row r="50" spans="1:5" x14ac:dyDescent="0.25">
      <c r="A50" s="42">
        <v>53</v>
      </c>
      <c r="B50" s="43">
        <v>12.38</v>
      </c>
      <c r="C50" s="43">
        <v>11.54</v>
      </c>
      <c r="D50" s="43">
        <v>10.74</v>
      </c>
      <c r="E50" s="43">
        <v>9.98</v>
      </c>
    </row>
    <row r="51" spans="1:5" x14ac:dyDescent="0.25">
      <c r="A51" s="42">
        <v>54</v>
      </c>
      <c r="B51" s="43">
        <v>12.87</v>
      </c>
      <c r="C51" s="43">
        <v>11.99</v>
      </c>
      <c r="D51" s="43">
        <v>11.16</v>
      </c>
      <c r="E51" s="43">
        <v>10.37</v>
      </c>
    </row>
    <row r="52" spans="1:5" x14ac:dyDescent="0.25">
      <c r="A52" s="42">
        <v>55</v>
      </c>
      <c r="B52" s="43">
        <v>13.38</v>
      </c>
      <c r="C52" s="43">
        <v>12.47</v>
      </c>
      <c r="D52" s="43">
        <v>11.6</v>
      </c>
      <c r="E52" s="43">
        <v>10.78</v>
      </c>
    </row>
    <row r="53" spans="1:5" x14ac:dyDescent="0.25">
      <c r="A53" s="42">
        <v>56</v>
      </c>
      <c r="B53" s="43">
        <v>13.91</v>
      </c>
      <c r="C53" s="43">
        <v>12.96</v>
      </c>
      <c r="D53" s="43">
        <v>12.06</v>
      </c>
      <c r="E53" s="43">
        <v>11.21</v>
      </c>
    </row>
    <row r="54" spans="1:5" x14ac:dyDescent="0.25">
      <c r="A54" s="42">
        <v>57</v>
      </c>
      <c r="B54" s="43">
        <v>14.47</v>
      </c>
      <c r="C54" s="43">
        <v>13.48</v>
      </c>
      <c r="D54" s="43">
        <v>12.54</v>
      </c>
      <c r="E54" s="43">
        <v>11.65</v>
      </c>
    </row>
    <row r="55" spans="1:5" x14ac:dyDescent="0.25">
      <c r="A55" s="42">
        <v>58</v>
      </c>
      <c r="B55" s="43">
        <v>15.05</v>
      </c>
      <c r="C55" s="43">
        <v>14.02</v>
      </c>
      <c r="D55" s="43">
        <v>13.04</v>
      </c>
      <c r="E55" s="43">
        <v>12.12</v>
      </c>
    </row>
    <row r="56" spans="1:5" x14ac:dyDescent="0.25">
      <c r="A56" s="42">
        <v>59</v>
      </c>
      <c r="B56" s="43">
        <v>15.66</v>
      </c>
      <c r="C56" s="43">
        <v>14.59</v>
      </c>
      <c r="D56" s="43">
        <v>13.57</v>
      </c>
      <c r="E56" s="43">
        <v>12.6</v>
      </c>
    </row>
    <row r="57" spans="1:5" x14ac:dyDescent="0.25">
      <c r="A57" s="42">
        <v>60</v>
      </c>
      <c r="B57" s="43">
        <v>16.3</v>
      </c>
      <c r="C57" s="43">
        <v>15.18</v>
      </c>
      <c r="D57" s="43">
        <v>14.12</v>
      </c>
      <c r="E57" s="43">
        <v>13.11</v>
      </c>
    </row>
    <row r="58" spans="1:5" x14ac:dyDescent="0.25">
      <c r="A58" s="42">
        <v>61</v>
      </c>
      <c r="B58" s="43">
        <v>16.97</v>
      </c>
      <c r="C58" s="43">
        <v>15.8</v>
      </c>
      <c r="D58" s="43">
        <v>14.69</v>
      </c>
      <c r="E58" s="43">
        <v>13.64</v>
      </c>
    </row>
    <row r="59" spans="1:5" x14ac:dyDescent="0.25">
      <c r="A59" s="42">
        <v>62</v>
      </c>
      <c r="B59" s="43">
        <v>17.66</v>
      </c>
      <c r="C59" s="43">
        <v>16.45</v>
      </c>
      <c r="D59" s="43">
        <v>15.29</v>
      </c>
      <c r="E59" s="43">
        <v>14.2</v>
      </c>
    </row>
    <row r="60" spans="1:5" x14ac:dyDescent="0.25">
      <c r="A60" s="42">
        <v>63</v>
      </c>
      <c r="B60" s="43">
        <v>18.39</v>
      </c>
      <c r="C60" s="43">
        <v>17.13</v>
      </c>
      <c r="D60" s="43">
        <v>15.92</v>
      </c>
      <c r="E60" s="43">
        <v>14.78</v>
      </c>
    </row>
    <row r="61" spans="1:5" x14ac:dyDescent="0.25">
      <c r="A61" s="42">
        <v>64</v>
      </c>
      <c r="B61" s="43">
        <v>19.16</v>
      </c>
      <c r="C61" s="43">
        <v>17.84</v>
      </c>
      <c r="D61" s="43">
        <v>16.579999999999998</v>
      </c>
      <c r="E61" s="43">
        <v>15.39</v>
      </c>
    </row>
    <row r="62" spans="1:5" x14ac:dyDescent="0.25">
      <c r="A62" s="42">
        <v>65</v>
      </c>
      <c r="B62" s="43">
        <v>0</v>
      </c>
      <c r="C62" s="43">
        <v>18.579999999999998</v>
      </c>
      <c r="D62" s="43">
        <v>17.27</v>
      </c>
      <c r="E62" s="43">
        <v>16.03</v>
      </c>
    </row>
    <row r="63" spans="1:5" x14ac:dyDescent="0.25">
      <c r="A63" s="42">
        <v>66</v>
      </c>
      <c r="B63" s="43">
        <v>0</v>
      </c>
      <c r="C63" s="43">
        <v>0</v>
      </c>
      <c r="D63" s="43">
        <v>18</v>
      </c>
      <c r="E63" s="43">
        <v>16.7</v>
      </c>
    </row>
    <row r="64" spans="1:5" x14ac:dyDescent="0.25">
      <c r="A64" s="42">
        <v>67</v>
      </c>
      <c r="B64" s="43">
        <v>0</v>
      </c>
      <c r="C64" s="43">
        <v>0</v>
      </c>
      <c r="D64" s="43">
        <v>0</v>
      </c>
      <c r="E64" s="43">
        <v>17.41</v>
      </c>
    </row>
  </sheetData>
  <sheetProtection algorithmName="SHA-512" hashValue="zSvA7p81W01P+oVxu6Bs+lTHYS95vQUuV1ArI/TE7PbANb/odDSFEypLmBbpiwi7sm7GAegS0L2yJ5i5kIRzew==" saltValue="DnF5qIr/MuEsNyoNSEhoUQ==" spinCount="100000" sheet="1" objects="1" scenarios="1"/>
  <conditionalFormatting sqref="A6:A21">
    <cfRule type="expression" dxfId="691" priority="11" stopIfTrue="1">
      <formula>MOD(ROW(),2)=0</formula>
    </cfRule>
    <cfRule type="expression" dxfId="690" priority="12" stopIfTrue="1">
      <formula>MOD(ROW(),2)&lt;&gt;0</formula>
    </cfRule>
  </conditionalFormatting>
  <conditionalFormatting sqref="B6:E17 B20:E21 C18:E19">
    <cfRule type="expression" dxfId="689" priority="13" stopIfTrue="1">
      <formula>MOD(ROW(),2)=0</formula>
    </cfRule>
    <cfRule type="expression" dxfId="688" priority="14" stopIfTrue="1">
      <formula>MOD(ROW(),2)&lt;&gt;0</formula>
    </cfRule>
  </conditionalFormatting>
  <conditionalFormatting sqref="A26:A64">
    <cfRule type="expression" dxfId="687" priority="15" stopIfTrue="1">
      <formula>MOD(ROW(),2)=0</formula>
    </cfRule>
    <cfRule type="expression" dxfId="686" priority="16" stopIfTrue="1">
      <formula>MOD(ROW(),2)&lt;&gt;0</formula>
    </cfRule>
  </conditionalFormatting>
  <conditionalFormatting sqref="B26:E64">
    <cfRule type="expression" dxfId="685" priority="17" stopIfTrue="1">
      <formula>MOD(ROW(),2)=0</formula>
    </cfRule>
    <cfRule type="expression" dxfId="684" priority="18" stopIfTrue="1">
      <formula>MOD(ROW(),2)&lt;&gt;0</formula>
    </cfRule>
  </conditionalFormatting>
  <conditionalFormatting sqref="B18:B19">
    <cfRule type="expression" dxfId="9" priority="1" stopIfTrue="1">
      <formula>MOD(ROW(),2)=0</formula>
    </cfRule>
    <cfRule type="expression" dxfId="8" priority="2" stopIfTrue="1">
      <formula>MOD(ROW(),2)&lt;&gt;0</formula>
    </cfRule>
  </conditionalFormatting>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3FCE6-C121-4E9B-A5A7-FBE4164AE8E4}">
  <sheetPr codeName="Sheet29"/>
  <dimension ref="A1:B47"/>
  <sheetViews>
    <sheetView showGridLines="0" workbookViewId="0">
      <selection activeCell="A6" sqref="A6"/>
    </sheetView>
  </sheetViews>
  <sheetFormatPr defaultRowHeight="12.5" x14ac:dyDescent="0.25"/>
  <cols>
    <col min="1" max="1" width="31.7265625" customWidth="1"/>
    <col min="2" max="2" width="40.7265625" customWidth="1"/>
  </cols>
  <sheetData>
    <row r="1" spans="1:2" s="1" customFormat="1" ht="20" x14ac:dyDescent="0.4">
      <c r="A1" s="2" t="s">
        <v>0</v>
      </c>
    </row>
    <row r="2" spans="1:2" s="1" customFormat="1" ht="15.5" x14ac:dyDescent="0.35">
      <c r="A2" s="30" t="s">
        <v>1</v>
      </c>
      <c r="B2" s="3" t="str">
        <f>wb_title</f>
        <v>JPS - Consolidated Factor Spreadsheet</v>
      </c>
    </row>
    <row r="3" spans="1:2" s="1" customFormat="1" ht="15.5" x14ac:dyDescent="0.35">
      <c r="A3" s="30" t="s">
        <v>2</v>
      </c>
      <c r="B3" s="3" t="str">
        <f>TABLE_FACTOR_TYPE_1 &amp; " - x-" &amp; TABLE_SERIES_NUMBER_1</f>
        <v>Pension Credit - x-306</v>
      </c>
    </row>
    <row r="6" spans="1:2" x14ac:dyDescent="0.25">
      <c r="A6" s="40" t="s">
        <v>429</v>
      </c>
      <c r="B6" s="46" t="s">
        <v>430</v>
      </c>
    </row>
    <row r="7" spans="1:2" x14ac:dyDescent="0.25">
      <c r="A7" s="40" t="s">
        <v>431</v>
      </c>
      <c r="B7" s="46" t="s">
        <v>31</v>
      </c>
    </row>
    <row r="8" spans="1:2" x14ac:dyDescent="0.25">
      <c r="A8" s="40" t="s">
        <v>128</v>
      </c>
      <c r="B8" s="46" t="s">
        <v>149</v>
      </c>
    </row>
    <row r="9" spans="1:2" x14ac:dyDescent="0.25">
      <c r="A9" s="40" t="s">
        <v>129</v>
      </c>
      <c r="B9" s="46" t="s">
        <v>208</v>
      </c>
    </row>
    <row r="10" spans="1:2" ht="62.5" x14ac:dyDescent="0.25">
      <c r="A10" s="40" t="s">
        <v>6</v>
      </c>
      <c r="B10" s="46" t="s">
        <v>218</v>
      </c>
    </row>
    <row r="11" spans="1:2" x14ac:dyDescent="0.25">
      <c r="A11" s="40" t="s">
        <v>130</v>
      </c>
      <c r="B11" s="46" t="s">
        <v>144</v>
      </c>
    </row>
    <row r="12" spans="1:2" x14ac:dyDescent="0.25">
      <c r="A12" s="40" t="s">
        <v>131</v>
      </c>
      <c r="B12" s="46" t="s">
        <v>164</v>
      </c>
    </row>
    <row r="13" spans="1:2" x14ac:dyDescent="0.25">
      <c r="A13" s="40" t="s">
        <v>432</v>
      </c>
      <c r="B13" s="46">
        <v>0</v>
      </c>
    </row>
    <row r="14" spans="1:2" x14ac:dyDescent="0.25">
      <c r="A14" s="40" t="s">
        <v>133</v>
      </c>
      <c r="B14" s="46">
        <v>306</v>
      </c>
    </row>
    <row r="15" spans="1:2" x14ac:dyDescent="0.25">
      <c r="A15" s="40" t="s">
        <v>433</v>
      </c>
      <c r="B15" s="46" t="s">
        <v>219</v>
      </c>
    </row>
    <row r="16" spans="1:2" x14ac:dyDescent="0.25">
      <c r="A16" s="40" t="s">
        <v>135</v>
      </c>
      <c r="B16" s="46" t="s">
        <v>220</v>
      </c>
    </row>
    <row r="17" spans="1:2" x14ac:dyDescent="0.25">
      <c r="A17" s="41" t="s">
        <v>434</v>
      </c>
      <c r="B17" s="46"/>
    </row>
    <row r="18" spans="1:2" x14ac:dyDescent="0.25">
      <c r="A18" s="40" t="s">
        <v>137</v>
      </c>
      <c r="B18" s="47">
        <v>46175</v>
      </c>
    </row>
    <row r="19" spans="1:2" x14ac:dyDescent="0.25">
      <c r="A19" s="40" t="s">
        <v>138</v>
      </c>
      <c r="B19" s="47">
        <v>46161</v>
      </c>
    </row>
    <row r="20" spans="1:2" x14ac:dyDescent="0.25">
      <c r="A20" s="40" t="s">
        <v>139</v>
      </c>
      <c r="B20" s="46" t="s">
        <v>148</v>
      </c>
    </row>
    <row r="21" spans="1:2" x14ac:dyDescent="0.25">
      <c r="A21" s="40" t="s">
        <v>435</v>
      </c>
      <c r="B21" s="46" t="s">
        <v>71</v>
      </c>
    </row>
    <row r="23" spans="1:2" x14ac:dyDescent="0.25">
      <c r="A23" s="23" t="str">
        <f>HYPERLINK("#'Factor List'!A1", "Back to Factor List")</f>
        <v>Back to Factor List</v>
      </c>
      <c r="B23" s="23" t="str">
        <f>HYPERLINK("#'Assumptions'!A1", "Assumptions")</f>
        <v>Assumptions</v>
      </c>
    </row>
    <row r="26" spans="1:2" s="59" customFormat="1" ht="13" x14ac:dyDescent="0.25">
      <c r="A26" s="58" t="s">
        <v>164</v>
      </c>
      <c r="B26" s="58" t="s">
        <v>436</v>
      </c>
    </row>
    <row r="27" spans="1:2" x14ac:dyDescent="0.25">
      <c r="A27" s="42">
        <v>65</v>
      </c>
      <c r="B27" s="43">
        <v>19.25</v>
      </c>
    </row>
    <row r="28" spans="1:2" x14ac:dyDescent="0.25">
      <c r="A28" s="42">
        <v>66</v>
      </c>
      <c r="B28" s="43">
        <v>18.64</v>
      </c>
    </row>
    <row r="29" spans="1:2" x14ac:dyDescent="0.25">
      <c r="A29" s="42">
        <v>67</v>
      </c>
      <c r="B29" s="43">
        <v>18.03</v>
      </c>
    </row>
    <row r="30" spans="1:2" x14ac:dyDescent="0.25">
      <c r="A30" s="42">
        <v>68</v>
      </c>
      <c r="B30" s="43">
        <v>17.41</v>
      </c>
    </row>
    <row r="31" spans="1:2" x14ac:dyDescent="0.25">
      <c r="A31" s="42">
        <v>69</v>
      </c>
      <c r="B31" s="43">
        <v>16.78</v>
      </c>
    </row>
    <row r="32" spans="1:2" x14ac:dyDescent="0.25">
      <c r="A32" s="42">
        <v>70</v>
      </c>
      <c r="B32" s="43">
        <v>16.149999999999999</v>
      </c>
    </row>
    <row r="33" spans="1:2" x14ac:dyDescent="0.25">
      <c r="A33" s="42">
        <v>71</v>
      </c>
      <c r="B33" s="43">
        <v>15.52</v>
      </c>
    </row>
    <row r="34" spans="1:2" x14ac:dyDescent="0.25">
      <c r="A34" s="42">
        <v>72</v>
      </c>
      <c r="B34" s="43">
        <v>14.89</v>
      </c>
    </row>
    <row r="35" spans="1:2" x14ac:dyDescent="0.25">
      <c r="A35" s="42">
        <v>73</v>
      </c>
      <c r="B35" s="43">
        <v>14.25</v>
      </c>
    </row>
    <row r="36" spans="1:2" x14ac:dyDescent="0.25">
      <c r="A36" s="42">
        <v>74</v>
      </c>
      <c r="B36" s="43">
        <v>13.61</v>
      </c>
    </row>
    <row r="37" spans="1:2" x14ac:dyDescent="0.25">
      <c r="A37" s="42">
        <v>75</v>
      </c>
      <c r="B37" s="43">
        <v>12.97</v>
      </c>
    </row>
    <row r="38" spans="1:2" x14ac:dyDescent="0.25">
      <c r="A38" s="42">
        <v>76</v>
      </c>
      <c r="B38" s="43">
        <v>12.34</v>
      </c>
    </row>
    <row r="39" spans="1:2" x14ac:dyDescent="0.25">
      <c r="A39" s="42">
        <v>77</v>
      </c>
      <c r="B39" s="43">
        <v>11.71</v>
      </c>
    </row>
    <row r="40" spans="1:2" x14ac:dyDescent="0.25">
      <c r="A40" s="42">
        <v>78</v>
      </c>
      <c r="B40" s="43">
        <v>11.08</v>
      </c>
    </row>
    <row r="41" spans="1:2" x14ac:dyDescent="0.25">
      <c r="A41" s="42">
        <v>79</v>
      </c>
      <c r="B41" s="43">
        <v>10.46</v>
      </c>
    </row>
    <row r="42" spans="1:2" x14ac:dyDescent="0.25">
      <c r="A42" s="42">
        <v>80</v>
      </c>
      <c r="B42" s="43">
        <v>9.84</v>
      </c>
    </row>
    <row r="43" spans="1:2" x14ac:dyDescent="0.25">
      <c r="A43" s="42">
        <v>81</v>
      </c>
      <c r="B43" s="43">
        <v>9.2200000000000006</v>
      </c>
    </row>
    <row r="44" spans="1:2" x14ac:dyDescent="0.25">
      <c r="A44" s="42">
        <v>82</v>
      </c>
      <c r="B44" s="43">
        <v>8.61</v>
      </c>
    </row>
    <row r="45" spans="1:2" x14ac:dyDescent="0.25">
      <c r="A45" s="42">
        <v>83</v>
      </c>
      <c r="B45" s="43">
        <v>8.01</v>
      </c>
    </row>
    <row r="46" spans="1:2" x14ac:dyDescent="0.25">
      <c r="A46" s="42">
        <v>84</v>
      </c>
      <c r="B46" s="43">
        <v>7.43</v>
      </c>
    </row>
    <row r="47" spans="1:2" x14ac:dyDescent="0.25">
      <c r="A47" s="42">
        <v>85</v>
      </c>
      <c r="B47" s="43">
        <v>6.87</v>
      </c>
    </row>
  </sheetData>
  <sheetProtection algorithmName="SHA-512" hashValue="aOkLHamwqlhTEYwwPcxYc+aq6Hnq14cnTB3ht8M+dxoMtNguy6DzWc0hT9jgJ7JEkfbcpAUMnj9/XPOuSQjAeg==" saltValue="aCQHYPiYXJx/hgB3931W4Q==" spinCount="100000" sheet="1" objects="1" scenarios="1"/>
  <conditionalFormatting sqref="A6:A21">
    <cfRule type="expression" dxfId="681" priority="11" stopIfTrue="1">
      <formula>MOD(ROW(),2)=0</formula>
    </cfRule>
    <cfRule type="expression" dxfId="680" priority="12" stopIfTrue="1">
      <formula>MOD(ROW(),2)&lt;&gt;0</formula>
    </cfRule>
  </conditionalFormatting>
  <conditionalFormatting sqref="B6:B17 B20:B21">
    <cfRule type="expression" dxfId="679" priority="13" stopIfTrue="1">
      <formula>MOD(ROW(),2)=0</formula>
    </cfRule>
    <cfRule type="expression" dxfId="678" priority="14" stopIfTrue="1">
      <formula>MOD(ROW(),2)&lt;&gt;0</formula>
    </cfRule>
  </conditionalFormatting>
  <conditionalFormatting sqref="A26:A47">
    <cfRule type="expression" dxfId="677" priority="15" stopIfTrue="1">
      <formula>MOD(ROW(),2)=0</formula>
    </cfRule>
    <cfRule type="expression" dxfId="676" priority="16" stopIfTrue="1">
      <formula>MOD(ROW(),2)&lt;&gt;0</formula>
    </cfRule>
  </conditionalFormatting>
  <conditionalFormatting sqref="B26:B47">
    <cfRule type="expression" dxfId="675" priority="17" stopIfTrue="1">
      <formula>MOD(ROW(),2)=0</formula>
    </cfRule>
    <cfRule type="expression" dxfId="674" priority="18" stopIfTrue="1">
      <formula>MOD(ROW(),2)&lt;&gt;0</formula>
    </cfRule>
  </conditionalFormatting>
  <conditionalFormatting sqref="B18:B19">
    <cfRule type="expression" dxfId="7" priority="1" stopIfTrue="1">
      <formula>MOD(ROW(),2)=0</formula>
    </cfRule>
    <cfRule type="expression" dxfId="6" priority="2" stopIfTrue="1">
      <formula>MOD(ROW(),2)&lt;&gt;0</formula>
    </cfRule>
  </conditionalFormatting>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AE364-6018-428D-8CE6-5A48BB8A4583}">
  <sheetPr codeName="Sheet30"/>
  <dimension ref="A1:C57"/>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PenCE - x-307</v>
      </c>
    </row>
    <row r="6" spans="1:3" x14ac:dyDescent="0.25">
      <c r="A6" s="40" t="s">
        <v>429</v>
      </c>
      <c r="B6" s="46" t="s">
        <v>430</v>
      </c>
      <c r="C6" s="46"/>
    </row>
    <row r="7" spans="1:3" x14ac:dyDescent="0.25">
      <c r="A7" s="40" t="s">
        <v>431</v>
      </c>
      <c r="B7" s="46" t="s">
        <v>31</v>
      </c>
      <c r="C7" s="46"/>
    </row>
    <row r="8" spans="1:3" x14ac:dyDescent="0.25">
      <c r="A8" s="40" t="s">
        <v>128</v>
      </c>
      <c r="B8" s="46" t="s">
        <v>184</v>
      </c>
      <c r="C8" s="46"/>
    </row>
    <row r="9" spans="1:3" x14ac:dyDescent="0.25">
      <c r="A9" s="40" t="s">
        <v>129</v>
      </c>
      <c r="B9" s="46" t="s">
        <v>201</v>
      </c>
      <c r="C9" s="46"/>
    </row>
    <row r="10" spans="1:3" ht="25" x14ac:dyDescent="0.25">
      <c r="A10" s="40" t="s">
        <v>6</v>
      </c>
      <c r="B10" s="46" t="s">
        <v>221</v>
      </c>
      <c r="C10" s="46"/>
    </row>
    <row r="11" spans="1:3" x14ac:dyDescent="0.25">
      <c r="A11" s="40" t="s">
        <v>130</v>
      </c>
      <c r="B11" s="46" t="s">
        <v>144</v>
      </c>
      <c r="C11" s="46"/>
    </row>
    <row r="12" spans="1:3" x14ac:dyDescent="0.25">
      <c r="A12" s="40" t="s">
        <v>131</v>
      </c>
      <c r="B12" s="46" t="s">
        <v>145</v>
      </c>
      <c r="C12" s="46"/>
    </row>
    <row r="13" spans="1:3" x14ac:dyDescent="0.25">
      <c r="A13" s="40" t="s">
        <v>432</v>
      </c>
      <c r="B13" s="46">
        <v>2</v>
      </c>
      <c r="C13" s="46"/>
    </row>
    <row r="14" spans="1:3" x14ac:dyDescent="0.25">
      <c r="A14" s="40" t="s">
        <v>133</v>
      </c>
      <c r="B14" s="46">
        <v>307</v>
      </c>
      <c r="C14" s="46"/>
    </row>
    <row r="15" spans="1:3" x14ac:dyDescent="0.25">
      <c r="A15" s="40" t="s">
        <v>433</v>
      </c>
      <c r="B15" s="46" t="s">
        <v>222</v>
      </c>
      <c r="C15" s="46"/>
    </row>
    <row r="16" spans="1:3" x14ac:dyDescent="0.25">
      <c r="A16" s="40" t="s">
        <v>135</v>
      </c>
      <c r="B16" s="46" t="s">
        <v>223</v>
      </c>
      <c r="C16" s="46"/>
    </row>
    <row r="17" spans="1:3" x14ac:dyDescent="0.25">
      <c r="A17" s="41" t="s">
        <v>434</v>
      </c>
      <c r="B17" s="46"/>
      <c r="C17" s="46"/>
    </row>
    <row r="18" spans="1:3" x14ac:dyDescent="0.25">
      <c r="A18" s="40" t="s">
        <v>137</v>
      </c>
      <c r="B18" s="47">
        <v>46175</v>
      </c>
      <c r="C18" s="47"/>
    </row>
    <row r="19" spans="1:3" x14ac:dyDescent="0.25">
      <c r="A19" s="40" t="s">
        <v>138</v>
      </c>
      <c r="B19" s="47">
        <v>46161</v>
      </c>
      <c r="C19" s="47"/>
    </row>
    <row r="20" spans="1:3" x14ac:dyDescent="0.25">
      <c r="A20" s="40" t="s">
        <v>139</v>
      </c>
      <c r="B20" s="46" t="s">
        <v>148</v>
      </c>
      <c r="C20" s="46"/>
    </row>
    <row r="21" spans="1:3" x14ac:dyDescent="0.25">
      <c r="A21" s="40" t="s">
        <v>435</v>
      </c>
      <c r="B21" s="46" t="s">
        <v>71</v>
      </c>
      <c r="C21" s="46"/>
    </row>
    <row r="23" spans="1:3" x14ac:dyDescent="0.25">
      <c r="A23" s="23" t="str">
        <f>HYPERLINK("#'Factor List'!A1", "Back to Factor List")</f>
        <v>Back to Factor List</v>
      </c>
      <c r="B23" s="23" t="str">
        <f>HYPERLINK("#'Assumptions'!A1", "Assumptions")</f>
        <v>Assumptions</v>
      </c>
    </row>
    <row r="26" spans="1:3" s="59" customFormat="1" ht="26" x14ac:dyDescent="0.25">
      <c r="A26" s="58" t="s">
        <v>164</v>
      </c>
      <c r="B26" s="58" t="s">
        <v>436</v>
      </c>
      <c r="C26" s="58" t="s">
        <v>450</v>
      </c>
    </row>
    <row r="27" spans="1:3" x14ac:dyDescent="0.25">
      <c r="A27" s="42">
        <v>55</v>
      </c>
      <c r="B27" s="44">
        <v>24.259</v>
      </c>
      <c r="C27" s="44">
        <v>3.0449999999999999</v>
      </c>
    </row>
    <row r="28" spans="1:3" x14ac:dyDescent="0.25">
      <c r="A28" s="42">
        <v>56</v>
      </c>
      <c r="B28" s="44">
        <v>23.745000000000001</v>
      </c>
      <c r="C28" s="44">
        <v>3.0779999999999998</v>
      </c>
    </row>
    <row r="29" spans="1:3" x14ac:dyDescent="0.25">
      <c r="A29" s="42">
        <v>57</v>
      </c>
      <c r="B29" s="44">
        <v>23.224</v>
      </c>
      <c r="C29" s="44">
        <v>3.109</v>
      </c>
    </row>
    <row r="30" spans="1:3" x14ac:dyDescent="0.25">
      <c r="A30" s="42">
        <v>58</v>
      </c>
      <c r="B30" s="44">
        <v>22.693999999999999</v>
      </c>
      <c r="C30" s="44">
        <v>3.14</v>
      </c>
    </row>
    <row r="31" spans="1:3" x14ac:dyDescent="0.25">
      <c r="A31" s="42">
        <v>59</v>
      </c>
      <c r="B31" s="44">
        <v>22.155999999999999</v>
      </c>
      <c r="C31" s="44">
        <v>3.17</v>
      </c>
    </row>
    <row r="32" spans="1:3" x14ac:dyDescent="0.25">
      <c r="A32" s="42">
        <v>60</v>
      </c>
      <c r="B32" s="44">
        <v>21.61</v>
      </c>
      <c r="C32" s="44">
        <v>3.1989999999999998</v>
      </c>
    </row>
    <row r="33" spans="1:3" x14ac:dyDescent="0.25">
      <c r="A33" s="42">
        <v>61</v>
      </c>
      <c r="B33" s="44">
        <v>21.056999999999999</v>
      </c>
      <c r="C33" s="44">
        <v>3.226</v>
      </c>
    </row>
    <row r="34" spans="1:3" x14ac:dyDescent="0.25">
      <c r="A34" s="42">
        <v>62</v>
      </c>
      <c r="B34" s="44">
        <v>20.495999999999999</v>
      </c>
      <c r="C34" s="44">
        <v>3.2519999999999998</v>
      </c>
    </row>
    <row r="35" spans="1:3" x14ac:dyDescent="0.25">
      <c r="A35" s="42">
        <v>63</v>
      </c>
      <c r="B35" s="44">
        <v>19.927</v>
      </c>
      <c r="C35" s="44">
        <v>3.2759999999999998</v>
      </c>
    </row>
    <row r="36" spans="1:3" x14ac:dyDescent="0.25">
      <c r="A36" s="42">
        <v>64</v>
      </c>
      <c r="B36" s="44">
        <v>19.350999999999999</v>
      </c>
      <c r="C36" s="44">
        <v>3.2989999999999999</v>
      </c>
    </row>
    <row r="37" spans="1:3" x14ac:dyDescent="0.25">
      <c r="A37" s="42">
        <v>65</v>
      </c>
      <c r="B37" s="44">
        <v>18.756</v>
      </c>
      <c r="C37" s="44">
        <v>3.32</v>
      </c>
    </row>
    <row r="38" spans="1:3" x14ac:dyDescent="0.25">
      <c r="A38" s="42">
        <v>66</v>
      </c>
      <c r="B38" s="44">
        <v>18.145</v>
      </c>
      <c r="C38" s="44">
        <v>3.339</v>
      </c>
    </row>
    <row r="39" spans="1:3" x14ac:dyDescent="0.25">
      <c r="A39" s="42">
        <v>67</v>
      </c>
      <c r="B39" s="44">
        <v>17.527000000000001</v>
      </c>
      <c r="C39" s="44">
        <v>3.355</v>
      </c>
    </row>
    <row r="40" spans="1:3" x14ac:dyDescent="0.25">
      <c r="A40" s="42">
        <v>68</v>
      </c>
      <c r="B40" s="44">
        <v>16.905999999999999</v>
      </c>
      <c r="C40" s="44">
        <v>3.3679999999999999</v>
      </c>
    </row>
    <row r="41" spans="1:3" x14ac:dyDescent="0.25">
      <c r="A41" s="42">
        <v>69</v>
      </c>
      <c r="B41" s="44">
        <v>16.280999999999999</v>
      </c>
      <c r="C41" s="44">
        <v>3.3290000000000002</v>
      </c>
    </row>
    <row r="42" spans="1:3" x14ac:dyDescent="0.25">
      <c r="A42" s="42">
        <v>70</v>
      </c>
      <c r="B42" s="44">
        <v>15.653</v>
      </c>
      <c r="C42" s="44">
        <v>3.2879999999999998</v>
      </c>
    </row>
    <row r="43" spans="1:3" x14ac:dyDescent="0.25">
      <c r="A43" s="42">
        <v>71</v>
      </c>
      <c r="B43" s="44">
        <v>15.022</v>
      </c>
      <c r="C43" s="44">
        <v>3.2919999999999998</v>
      </c>
    </row>
    <row r="44" spans="1:3" x14ac:dyDescent="0.25">
      <c r="A44" s="42">
        <v>72</v>
      </c>
      <c r="B44" s="44">
        <v>14.385999999999999</v>
      </c>
      <c r="C44" s="44">
        <v>3.2930000000000001</v>
      </c>
    </row>
    <row r="45" spans="1:3" x14ac:dyDescent="0.25">
      <c r="A45" s="42">
        <v>73</v>
      </c>
      <c r="B45" s="44">
        <v>13.749000000000001</v>
      </c>
      <c r="C45" s="44">
        <v>3.2869999999999999</v>
      </c>
    </row>
    <row r="46" spans="1:3" x14ac:dyDescent="0.25">
      <c r="A46" s="42">
        <v>74</v>
      </c>
      <c r="B46" s="44">
        <v>13.114000000000001</v>
      </c>
      <c r="C46" s="44">
        <v>3.15</v>
      </c>
    </row>
    <row r="47" spans="1:3" x14ac:dyDescent="0.25">
      <c r="A47" s="42">
        <v>75</v>
      </c>
      <c r="B47" s="44">
        <v>12.484999999999999</v>
      </c>
      <c r="C47" s="44">
        <v>3.004</v>
      </c>
    </row>
    <row r="48" spans="1:3" x14ac:dyDescent="0.25">
      <c r="A48" s="42">
        <v>76</v>
      </c>
      <c r="B48" s="44">
        <v>11.862</v>
      </c>
      <c r="C48" s="44">
        <v>2.976</v>
      </c>
    </row>
    <row r="49" spans="1:3" x14ac:dyDescent="0.25">
      <c r="A49" s="42">
        <v>77</v>
      </c>
      <c r="B49" s="44">
        <v>11.247</v>
      </c>
      <c r="C49" s="44">
        <v>2.9380000000000002</v>
      </c>
    </row>
    <row r="50" spans="1:3" x14ac:dyDescent="0.25">
      <c r="A50" s="42">
        <v>78</v>
      </c>
      <c r="B50" s="44">
        <v>10.638999999999999</v>
      </c>
      <c r="C50" s="44">
        <v>2.8919999999999999</v>
      </c>
    </row>
    <row r="51" spans="1:3" x14ac:dyDescent="0.25">
      <c r="A51" s="42">
        <v>79</v>
      </c>
      <c r="B51" s="44">
        <v>10.036</v>
      </c>
      <c r="C51" s="44">
        <v>2.6469999999999998</v>
      </c>
    </row>
    <row r="52" spans="1:3" x14ac:dyDescent="0.25">
      <c r="A52" s="42">
        <v>80</v>
      </c>
      <c r="B52" s="44">
        <v>9.4359999999999999</v>
      </c>
      <c r="C52" s="44">
        <v>2.4020000000000001</v>
      </c>
    </row>
    <row r="53" spans="1:3" x14ac:dyDescent="0.25">
      <c r="A53" s="42">
        <v>81</v>
      </c>
      <c r="B53" s="44">
        <v>8.8369999999999997</v>
      </c>
      <c r="C53" s="44">
        <v>2.351</v>
      </c>
    </row>
    <row r="54" spans="1:3" x14ac:dyDescent="0.25">
      <c r="A54" s="42">
        <v>82</v>
      </c>
      <c r="B54" s="44">
        <v>8.2420000000000009</v>
      </c>
      <c r="C54" s="44">
        <v>2.298</v>
      </c>
    </row>
    <row r="55" spans="1:3" x14ac:dyDescent="0.25">
      <c r="A55" s="42">
        <v>83</v>
      </c>
      <c r="B55" s="44">
        <v>7.6559999999999997</v>
      </c>
      <c r="C55" s="44">
        <v>2.2389999999999999</v>
      </c>
    </row>
    <row r="56" spans="1:3" x14ac:dyDescent="0.25">
      <c r="A56" s="42">
        <v>84</v>
      </c>
      <c r="B56" s="44">
        <v>7.0869999999999997</v>
      </c>
      <c r="C56" s="44">
        <v>1.964</v>
      </c>
    </row>
    <row r="57" spans="1:3" x14ac:dyDescent="0.25">
      <c r="A57" s="42">
        <v>85</v>
      </c>
      <c r="B57" s="44">
        <v>6.5410000000000004</v>
      </c>
      <c r="C57" s="44">
        <v>1.6890000000000001</v>
      </c>
    </row>
  </sheetData>
  <sheetProtection algorithmName="SHA-512" hashValue="tk4JLsVKHOuEt3SvkH2DgR3m20gyXKPTdzxOzNPQxa358/pSaNi7P/XC4q9ErmOIl9PWlEAzYNx34v1gz0iu1g==" saltValue="GmrbS1M/Lr0ojsT2eXwlXw==" spinCount="100000" sheet="1" objects="1" scenarios="1"/>
  <conditionalFormatting sqref="A6:A21">
    <cfRule type="expression" dxfId="671" priority="11" stopIfTrue="1">
      <formula>MOD(ROW(),2)=0</formula>
    </cfRule>
    <cfRule type="expression" dxfId="670" priority="12" stopIfTrue="1">
      <formula>MOD(ROW(),2)&lt;&gt;0</formula>
    </cfRule>
  </conditionalFormatting>
  <conditionalFormatting sqref="B6:C17 B20:C21 C18:C19">
    <cfRule type="expression" dxfId="669" priority="13" stopIfTrue="1">
      <formula>MOD(ROW(),2)=0</formula>
    </cfRule>
    <cfRule type="expression" dxfId="668" priority="14" stopIfTrue="1">
      <formula>MOD(ROW(),2)&lt;&gt;0</formula>
    </cfRule>
  </conditionalFormatting>
  <conditionalFormatting sqref="A26:A57">
    <cfRule type="expression" dxfId="667" priority="15" stopIfTrue="1">
      <formula>MOD(ROW(),2)=0</formula>
    </cfRule>
    <cfRule type="expression" dxfId="666" priority="16" stopIfTrue="1">
      <formula>MOD(ROW(),2)&lt;&gt;0</formula>
    </cfRule>
  </conditionalFormatting>
  <conditionalFormatting sqref="B26:C57">
    <cfRule type="expression" dxfId="665" priority="17" stopIfTrue="1">
      <formula>MOD(ROW(),2)=0</formula>
    </cfRule>
    <cfRule type="expression" dxfId="664" priority="18" stopIfTrue="1">
      <formula>MOD(ROW(),2)&lt;&gt;0</formula>
    </cfRule>
  </conditionalFormatting>
  <conditionalFormatting sqref="B18:B19">
    <cfRule type="expression" dxfId="5" priority="1" stopIfTrue="1">
      <formula>MOD(ROW(),2)=0</formula>
    </cfRule>
    <cfRule type="expression" dxfId="4" priority="2" stopIfTrue="1">
      <formula>MOD(ROW(),2)&lt;&gt;0</formula>
    </cfRule>
  </conditionalFormatting>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AA923-D318-4111-B3B1-E90B14603771}">
  <sheetPr codeName="Sheet31"/>
  <dimension ref="A1:E72"/>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JPS - Consolidated Factor Spreadsheet</v>
      </c>
    </row>
    <row r="3" spans="1:5" s="1" customFormat="1" ht="15.5" x14ac:dyDescent="0.35">
      <c r="A3" s="30" t="s">
        <v>2</v>
      </c>
      <c r="B3" s="3" t="str">
        <f>TABLE_FACTOR_TYPE_1 &amp; " - x-" &amp; TABLE_SERIES_NUMBER_1</f>
        <v>Pension Credit - x-308</v>
      </c>
    </row>
    <row r="6" spans="1:5" x14ac:dyDescent="0.25">
      <c r="A6" s="40" t="s">
        <v>429</v>
      </c>
      <c r="B6" s="46" t="s">
        <v>430</v>
      </c>
      <c r="C6" s="46"/>
      <c r="D6" s="46"/>
      <c r="E6" s="46"/>
    </row>
    <row r="7" spans="1:5" x14ac:dyDescent="0.25">
      <c r="A7" s="40" t="s">
        <v>431</v>
      </c>
      <c r="B7" s="46" t="s">
        <v>31</v>
      </c>
      <c r="C7" s="46"/>
      <c r="D7" s="46"/>
      <c r="E7" s="46"/>
    </row>
    <row r="8" spans="1:5" x14ac:dyDescent="0.25">
      <c r="A8" s="40" t="s">
        <v>128</v>
      </c>
      <c r="B8" s="46" t="s">
        <v>184</v>
      </c>
      <c r="C8" s="46"/>
      <c r="D8" s="46"/>
      <c r="E8" s="46"/>
    </row>
    <row r="9" spans="1:5" x14ac:dyDescent="0.25">
      <c r="A9" s="40" t="s">
        <v>129</v>
      </c>
      <c r="B9" s="46" t="s">
        <v>208</v>
      </c>
      <c r="C9" s="46"/>
      <c r="D9" s="46"/>
      <c r="E9" s="46"/>
    </row>
    <row r="10" spans="1:5" ht="25" x14ac:dyDescent="0.25">
      <c r="A10" s="40" t="s">
        <v>6</v>
      </c>
      <c r="B10" s="46" t="s">
        <v>224</v>
      </c>
      <c r="C10" s="46"/>
      <c r="D10" s="46"/>
      <c r="E10" s="46"/>
    </row>
    <row r="11" spans="1:5" x14ac:dyDescent="0.25">
      <c r="A11" s="40" t="s">
        <v>130</v>
      </c>
      <c r="B11" s="46" t="s">
        <v>144</v>
      </c>
      <c r="C11" s="46"/>
      <c r="D11" s="46"/>
      <c r="E11" s="46"/>
    </row>
    <row r="12" spans="1:5" x14ac:dyDescent="0.25">
      <c r="A12" s="40" t="s">
        <v>131</v>
      </c>
      <c r="B12" s="46" t="s">
        <v>145</v>
      </c>
      <c r="C12" s="46"/>
      <c r="D12" s="46"/>
      <c r="E12" s="46"/>
    </row>
    <row r="13" spans="1:5" x14ac:dyDescent="0.25">
      <c r="A13" s="40" t="s">
        <v>432</v>
      </c>
      <c r="B13" s="46">
        <v>2</v>
      </c>
      <c r="C13" s="46"/>
      <c r="D13" s="46"/>
      <c r="E13" s="46"/>
    </row>
    <row r="14" spans="1:5" x14ac:dyDescent="0.25">
      <c r="A14" s="40" t="s">
        <v>133</v>
      </c>
      <c r="B14" s="46">
        <v>308</v>
      </c>
      <c r="C14" s="46"/>
      <c r="D14" s="46"/>
      <c r="E14" s="46"/>
    </row>
    <row r="15" spans="1:5" x14ac:dyDescent="0.25">
      <c r="A15" s="40" t="s">
        <v>433</v>
      </c>
      <c r="B15" s="46" t="s">
        <v>225</v>
      </c>
      <c r="C15" s="46"/>
      <c r="D15" s="46"/>
      <c r="E15" s="46"/>
    </row>
    <row r="16" spans="1:5" x14ac:dyDescent="0.25">
      <c r="A16" s="40" t="s">
        <v>135</v>
      </c>
      <c r="B16" s="46" t="s">
        <v>226</v>
      </c>
      <c r="C16" s="46"/>
      <c r="D16" s="46"/>
      <c r="E16" s="46"/>
    </row>
    <row r="17" spans="1:5" x14ac:dyDescent="0.25">
      <c r="A17" s="41" t="s">
        <v>434</v>
      </c>
      <c r="B17" s="46"/>
      <c r="C17" s="46"/>
      <c r="D17" s="46"/>
      <c r="E17" s="46"/>
    </row>
    <row r="18" spans="1:5" x14ac:dyDescent="0.25">
      <c r="A18" s="40" t="s">
        <v>137</v>
      </c>
      <c r="B18" s="47">
        <v>46175</v>
      </c>
      <c r="C18" s="47"/>
      <c r="D18" s="47"/>
      <c r="E18" s="47"/>
    </row>
    <row r="19" spans="1:5" x14ac:dyDescent="0.25">
      <c r="A19" s="40" t="s">
        <v>138</v>
      </c>
      <c r="B19" s="47">
        <v>46161</v>
      </c>
      <c r="C19" s="47"/>
      <c r="D19" s="47"/>
      <c r="E19" s="47"/>
    </row>
    <row r="20" spans="1:5" x14ac:dyDescent="0.25">
      <c r="A20" s="40" t="s">
        <v>139</v>
      </c>
      <c r="B20" s="46" t="s">
        <v>148</v>
      </c>
      <c r="C20" s="46"/>
      <c r="D20" s="46"/>
      <c r="E20" s="46"/>
    </row>
    <row r="21" spans="1:5" x14ac:dyDescent="0.25">
      <c r="A21" s="40" t="s">
        <v>435</v>
      </c>
      <c r="B21" s="46" t="s">
        <v>71</v>
      </c>
      <c r="C21" s="46"/>
      <c r="D21" s="46"/>
      <c r="E21" s="46"/>
    </row>
    <row r="23" spans="1:5" x14ac:dyDescent="0.25">
      <c r="A23" s="23" t="str">
        <f>HYPERLINK("#'Factor List'!A1", "Back to Factor List")</f>
        <v>Back to Factor List</v>
      </c>
      <c r="B23" s="23" t="str">
        <f>HYPERLINK("#'Assumptions'!A1", "Assumptions")</f>
        <v>Assumptions</v>
      </c>
    </row>
    <row r="26" spans="1:5" s="59" customFormat="1" ht="26" x14ac:dyDescent="0.25">
      <c r="A26" s="58" t="s">
        <v>164</v>
      </c>
      <c r="B26" s="58" t="s">
        <v>446</v>
      </c>
      <c r="C26" s="58" t="s">
        <v>447</v>
      </c>
      <c r="D26" s="58" t="s">
        <v>448</v>
      </c>
      <c r="E26" s="58" t="s">
        <v>449</v>
      </c>
    </row>
    <row r="27" spans="1:5" x14ac:dyDescent="0.25">
      <c r="A27" s="42">
        <v>30</v>
      </c>
      <c r="B27" s="43">
        <v>5.21</v>
      </c>
      <c r="C27" s="43">
        <v>4.8899999999999997</v>
      </c>
      <c r="D27" s="43">
        <v>4.59</v>
      </c>
      <c r="E27" s="43">
        <v>4.3</v>
      </c>
    </row>
    <row r="28" spans="1:5" x14ac:dyDescent="0.25">
      <c r="A28" s="42">
        <v>31</v>
      </c>
      <c r="B28" s="43">
        <v>5.41</v>
      </c>
      <c r="C28" s="43">
        <v>5.08</v>
      </c>
      <c r="D28" s="43">
        <v>4.7699999999999996</v>
      </c>
      <c r="E28" s="43">
        <v>4.47</v>
      </c>
    </row>
    <row r="29" spans="1:5" x14ac:dyDescent="0.25">
      <c r="A29" s="42">
        <v>32</v>
      </c>
      <c r="B29" s="43">
        <v>5.62</v>
      </c>
      <c r="C29" s="43">
        <v>5.28</v>
      </c>
      <c r="D29" s="43">
        <v>4.95</v>
      </c>
      <c r="E29" s="43">
        <v>4.6399999999999997</v>
      </c>
    </row>
    <row r="30" spans="1:5" x14ac:dyDescent="0.25">
      <c r="A30" s="42">
        <v>33</v>
      </c>
      <c r="B30" s="43">
        <v>5.84</v>
      </c>
      <c r="C30" s="43">
        <v>5.48</v>
      </c>
      <c r="D30" s="43">
        <v>5.14</v>
      </c>
      <c r="E30" s="43">
        <v>4.82</v>
      </c>
    </row>
    <row r="31" spans="1:5" x14ac:dyDescent="0.25">
      <c r="A31" s="42">
        <v>34</v>
      </c>
      <c r="B31" s="43">
        <v>6.07</v>
      </c>
      <c r="C31" s="43">
        <v>5.7</v>
      </c>
      <c r="D31" s="43">
        <v>5.34</v>
      </c>
      <c r="E31" s="43">
        <v>5.01</v>
      </c>
    </row>
    <row r="32" spans="1:5" x14ac:dyDescent="0.25">
      <c r="A32" s="42">
        <v>35</v>
      </c>
      <c r="B32" s="43">
        <v>6.3</v>
      </c>
      <c r="C32" s="43">
        <v>5.92</v>
      </c>
      <c r="D32" s="43">
        <v>5.55</v>
      </c>
      <c r="E32" s="43">
        <v>5.2</v>
      </c>
    </row>
    <row r="33" spans="1:5" x14ac:dyDescent="0.25">
      <c r="A33" s="42">
        <v>36</v>
      </c>
      <c r="B33" s="43">
        <v>6.55</v>
      </c>
      <c r="C33" s="43">
        <v>6.15</v>
      </c>
      <c r="D33" s="43">
        <v>5.76</v>
      </c>
      <c r="E33" s="43">
        <v>5.4</v>
      </c>
    </row>
    <row r="34" spans="1:5" x14ac:dyDescent="0.25">
      <c r="A34" s="42">
        <v>37</v>
      </c>
      <c r="B34" s="43">
        <v>6.8</v>
      </c>
      <c r="C34" s="43">
        <v>6.39</v>
      </c>
      <c r="D34" s="43">
        <v>5.99</v>
      </c>
      <c r="E34" s="43">
        <v>5.61</v>
      </c>
    </row>
    <row r="35" spans="1:5" x14ac:dyDescent="0.25">
      <c r="A35" s="42">
        <v>38</v>
      </c>
      <c r="B35" s="43">
        <v>7.07</v>
      </c>
      <c r="C35" s="43">
        <v>6.63</v>
      </c>
      <c r="D35" s="43">
        <v>6.22</v>
      </c>
      <c r="E35" s="43">
        <v>5.83</v>
      </c>
    </row>
    <row r="36" spans="1:5" x14ac:dyDescent="0.25">
      <c r="A36" s="42">
        <v>39</v>
      </c>
      <c r="B36" s="43">
        <v>7.34</v>
      </c>
      <c r="C36" s="43">
        <v>6.89</v>
      </c>
      <c r="D36" s="43">
        <v>6.46</v>
      </c>
      <c r="E36" s="43">
        <v>6.05</v>
      </c>
    </row>
    <row r="37" spans="1:5" x14ac:dyDescent="0.25">
      <c r="A37" s="42">
        <v>40</v>
      </c>
      <c r="B37" s="43">
        <v>7.63</v>
      </c>
      <c r="C37" s="43">
        <v>7.16</v>
      </c>
      <c r="D37" s="43">
        <v>6.71</v>
      </c>
      <c r="E37" s="43">
        <v>6.29</v>
      </c>
    </row>
    <row r="38" spans="1:5" x14ac:dyDescent="0.25">
      <c r="A38" s="42">
        <v>41</v>
      </c>
      <c r="B38" s="43">
        <v>7.93</v>
      </c>
      <c r="C38" s="43">
        <v>7.44</v>
      </c>
      <c r="D38" s="43">
        <v>6.97</v>
      </c>
      <c r="E38" s="43">
        <v>6.53</v>
      </c>
    </row>
    <row r="39" spans="1:5" x14ac:dyDescent="0.25">
      <c r="A39" s="42">
        <v>42</v>
      </c>
      <c r="B39" s="43">
        <v>8.24</v>
      </c>
      <c r="C39" s="43">
        <v>7.73</v>
      </c>
      <c r="D39" s="43">
        <v>7.25</v>
      </c>
      <c r="E39" s="43">
        <v>6.79</v>
      </c>
    </row>
    <row r="40" spans="1:5" x14ac:dyDescent="0.25">
      <c r="A40" s="42">
        <v>43</v>
      </c>
      <c r="B40" s="43">
        <v>8.56</v>
      </c>
      <c r="C40" s="43">
        <v>8.0299999999999994</v>
      </c>
      <c r="D40" s="43">
        <v>7.53</v>
      </c>
      <c r="E40" s="43">
        <v>7.05</v>
      </c>
    </row>
    <row r="41" spans="1:5" x14ac:dyDescent="0.25">
      <c r="A41" s="42">
        <v>44</v>
      </c>
      <c r="B41" s="43">
        <v>8.89</v>
      </c>
      <c r="C41" s="43">
        <v>8.34</v>
      </c>
      <c r="D41" s="43">
        <v>7.82</v>
      </c>
      <c r="E41" s="43">
        <v>7.32</v>
      </c>
    </row>
    <row r="42" spans="1:5" x14ac:dyDescent="0.25">
      <c r="A42" s="42">
        <v>45</v>
      </c>
      <c r="B42" s="43">
        <v>9.24</v>
      </c>
      <c r="C42" s="43">
        <v>8.67</v>
      </c>
      <c r="D42" s="43">
        <v>8.1300000000000008</v>
      </c>
      <c r="E42" s="43">
        <v>7.61</v>
      </c>
    </row>
    <row r="43" spans="1:5" x14ac:dyDescent="0.25">
      <c r="A43" s="42">
        <v>46</v>
      </c>
      <c r="B43" s="43">
        <v>9.61</v>
      </c>
      <c r="C43" s="43">
        <v>9.01</v>
      </c>
      <c r="D43" s="43">
        <v>8.44</v>
      </c>
      <c r="E43" s="43">
        <v>7.91</v>
      </c>
    </row>
    <row r="44" spans="1:5" x14ac:dyDescent="0.25">
      <c r="A44" s="42">
        <v>47</v>
      </c>
      <c r="B44" s="43">
        <v>9.98</v>
      </c>
      <c r="C44" s="43">
        <v>9.36</v>
      </c>
      <c r="D44" s="43">
        <v>8.7799999999999994</v>
      </c>
      <c r="E44" s="43">
        <v>8.2100000000000009</v>
      </c>
    </row>
    <row r="45" spans="1:5" x14ac:dyDescent="0.25">
      <c r="A45" s="42">
        <v>48</v>
      </c>
      <c r="B45" s="43">
        <v>10.38</v>
      </c>
      <c r="C45" s="43">
        <v>9.73</v>
      </c>
      <c r="D45" s="43">
        <v>9.1199999999999992</v>
      </c>
      <c r="E45" s="43">
        <v>8.5399999999999991</v>
      </c>
    </row>
    <row r="46" spans="1:5" x14ac:dyDescent="0.25">
      <c r="A46" s="42">
        <v>49</v>
      </c>
      <c r="B46" s="43">
        <v>10.79</v>
      </c>
      <c r="C46" s="43">
        <v>10.119999999999999</v>
      </c>
      <c r="D46" s="43">
        <v>9.48</v>
      </c>
      <c r="E46" s="43">
        <v>8.8699999999999992</v>
      </c>
    </row>
    <row r="47" spans="1:5" x14ac:dyDescent="0.25">
      <c r="A47" s="42">
        <v>50</v>
      </c>
      <c r="B47" s="43">
        <v>11.21</v>
      </c>
      <c r="C47" s="43">
        <v>10.52</v>
      </c>
      <c r="D47" s="43">
        <v>9.85</v>
      </c>
      <c r="E47" s="43">
        <v>9.2200000000000006</v>
      </c>
    </row>
    <row r="48" spans="1:5" x14ac:dyDescent="0.25">
      <c r="A48" s="42">
        <v>51</v>
      </c>
      <c r="B48" s="43">
        <v>11.66</v>
      </c>
      <c r="C48" s="43">
        <v>10.93</v>
      </c>
      <c r="D48" s="43">
        <v>10.24</v>
      </c>
      <c r="E48" s="43">
        <v>9.58</v>
      </c>
    </row>
    <row r="49" spans="1:5" x14ac:dyDescent="0.25">
      <c r="A49" s="42">
        <v>52</v>
      </c>
      <c r="B49" s="43">
        <v>12.12</v>
      </c>
      <c r="C49" s="43">
        <v>11.37</v>
      </c>
      <c r="D49" s="43">
        <v>10.65</v>
      </c>
      <c r="E49" s="43">
        <v>9.9600000000000009</v>
      </c>
    </row>
    <row r="50" spans="1:5" x14ac:dyDescent="0.25">
      <c r="A50" s="42">
        <v>53</v>
      </c>
      <c r="B50" s="43">
        <v>12.6</v>
      </c>
      <c r="C50" s="43">
        <v>11.82</v>
      </c>
      <c r="D50" s="43">
        <v>11.07</v>
      </c>
      <c r="E50" s="43">
        <v>10.36</v>
      </c>
    </row>
    <row r="51" spans="1:5" x14ac:dyDescent="0.25">
      <c r="A51" s="42">
        <v>54</v>
      </c>
      <c r="B51" s="43">
        <v>13.11</v>
      </c>
      <c r="C51" s="43">
        <v>12.29</v>
      </c>
      <c r="D51" s="43">
        <v>11.51</v>
      </c>
      <c r="E51" s="43">
        <v>10.77</v>
      </c>
    </row>
    <row r="52" spans="1:5" x14ac:dyDescent="0.25">
      <c r="A52" s="42">
        <v>55</v>
      </c>
      <c r="B52" s="43">
        <v>13.63</v>
      </c>
      <c r="C52" s="43">
        <v>12.78</v>
      </c>
      <c r="D52" s="43">
        <v>11.97</v>
      </c>
      <c r="E52" s="43">
        <v>11.2</v>
      </c>
    </row>
    <row r="53" spans="1:5" x14ac:dyDescent="0.25">
      <c r="A53" s="42">
        <v>56</v>
      </c>
      <c r="B53" s="43">
        <v>14.18</v>
      </c>
      <c r="C53" s="43">
        <v>13.3</v>
      </c>
      <c r="D53" s="43">
        <v>12.45</v>
      </c>
      <c r="E53" s="43">
        <v>11.65</v>
      </c>
    </row>
    <row r="54" spans="1:5" x14ac:dyDescent="0.25">
      <c r="A54" s="42">
        <v>57</v>
      </c>
      <c r="B54" s="43">
        <v>14.76</v>
      </c>
      <c r="C54" s="43">
        <v>13.83</v>
      </c>
      <c r="D54" s="43">
        <v>12.95</v>
      </c>
      <c r="E54" s="43">
        <v>12.11</v>
      </c>
    </row>
    <row r="55" spans="1:5" x14ac:dyDescent="0.25">
      <c r="A55" s="42">
        <v>58</v>
      </c>
      <c r="B55" s="43">
        <v>15.36</v>
      </c>
      <c r="C55" s="43">
        <v>14.4</v>
      </c>
      <c r="D55" s="43">
        <v>13.48</v>
      </c>
      <c r="E55" s="43">
        <v>12.6</v>
      </c>
    </row>
    <row r="56" spans="1:5" x14ac:dyDescent="0.25">
      <c r="A56" s="42">
        <v>59</v>
      </c>
      <c r="B56" s="43">
        <v>15.99</v>
      </c>
      <c r="C56" s="43">
        <v>14.98</v>
      </c>
      <c r="D56" s="43">
        <v>14.03</v>
      </c>
      <c r="E56" s="43">
        <v>13.12</v>
      </c>
    </row>
    <row r="57" spans="1:5" x14ac:dyDescent="0.25">
      <c r="A57" s="42">
        <v>60</v>
      </c>
      <c r="B57" s="43">
        <v>16.64</v>
      </c>
      <c r="C57" s="43">
        <v>15.6</v>
      </c>
      <c r="D57" s="43">
        <v>14.6</v>
      </c>
      <c r="E57" s="43">
        <v>13.65</v>
      </c>
    </row>
    <row r="58" spans="1:5" x14ac:dyDescent="0.25">
      <c r="A58" s="42">
        <v>61</v>
      </c>
      <c r="B58" s="43">
        <v>17.329999999999998</v>
      </c>
      <c r="C58" s="43">
        <v>16.239999999999998</v>
      </c>
      <c r="D58" s="43">
        <v>15.2</v>
      </c>
      <c r="E58" s="43">
        <v>14.21</v>
      </c>
    </row>
    <row r="59" spans="1:5" x14ac:dyDescent="0.25">
      <c r="A59" s="42">
        <v>62</v>
      </c>
      <c r="B59" s="43">
        <v>18.05</v>
      </c>
      <c r="C59" s="43">
        <v>16.920000000000002</v>
      </c>
      <c r="D59" s="43">
        <v>15.83</v>
      </c>
      <c r="E59" s="43">
        <v>14.8</v>
      </c>
    </row>
    <row r="60" spans="1:5" x14ac:dyDescent="0.25">
      <c r="A60" s="42">
        <v>63</v>
      </c>
      <c r="B60" s="43">
        <v>18.809999999999999</v>
      </c>
      <c r="C60" s="43">
        <v>17.62</v>
      </c>
      <c r="D60" s="43">
        <v>16.489999999999998</v>
      </c>
      <c r="E60" s="43">
        <v>15.42</v>
      </c>
    </row>
    <row r="61" spans="1:5" x14ac:dyDescent="0.25">
      <c r="A61" s="42">
        <v>64</v>
      </c>
      <c r="B61" s="43">
        <v>19.600000000000001</v>
      </c>
      <c r="C61" s="43">
        <v>18.36</v>
      </c>
      <c r="D61" s="43">
        <v>17.18</v>
      </c>
      <c r="E61" s="43">
        <v>16.059999999999999</v>
      </c>
    </row>
    <row r="62" spans="1:5" x14ac:dyDescent="0.25">
      <c r="A62" s="42">
        <v>65</v>
      </c>
      <c r="B62" s="43">
        <v>19.760000000000002</v>
      </c>
      <c r="C62" s="43">
        <v>19.14</v>
      </c>
      <c r="D62" s="43">
        <v>17.91</v>
      </c>
      <c r="E62" s="43">
        <v>16.739999999999998</v>
      </c>
    </row>
    <row r="63" spans="1:5" x14ac:dyDescent="0.25">
      <c r="A63" s="42">
        <v>66</v>
      </c>
      <c r="B63" s="43">
        <v>19.28</v>
      </c>
      <c r="C63" s="43">
        <v>19.29</v>
      </c>
      <c r="D63" s="43">
        <v>18.670000000000002</v>
      </c>
      <c r="E63" s="43">
        <v>17.45</v>
      </c>
    </row>
    <row r="64" spans="1:5" x14ac:dyDescent="0.25">
      <c r="A64" s="42">
        <v>67</v>
      </c>
      <c r="B64" s="43">
        <v>18.79</v>
      </c>
      <c r="C64" s="43">
        <v>18.8</v>
      </c>
      <c r="D64" s="43">
        <v>18.809999999999999</v>
      </c>
      <c r="E64" s="43">
        <v>18.2</v>
      </c>
    </row>
    <row r="65" spans="1:5" x14ac:dyDescent="0.25">
      <c r="A65" s="42">
        <v>68</v>
      </c>
      <c r="B65" s="43">
        <v>18.29</v>
      </c>
      <c r="C65" s="43">
        <v>18.3</v>
      </c>
      <c r="D65" s="43">
        <v>18.309999999999999</v>
      </c>
      <c r="E65" s="43">
        <v>18.329999999999998</v>
      </c>
    </row>
    <row r="66" spans="1:5" x14ac:dyDescent="0.25">
      <c r="A66" s="42">
        <v>69</v>
      </c>
      <c r="B66" s="43">
        <v>17.79</v>
      </c>
      <c r="C66" s="43">
        <v>17.79</v>
      </c>
      <c r="D66" s="43">
        <v>17.8</v>
      </c>
      <c r="E66" s="43">
        <v>17.82</v>
      </c>
    </row>
    <row r="67" spans="1:5" x14ac:dyDescent="0.25">
      <c r="A67" s="42">
        <v>70</v>
      </c>
      <c r="B67" s="43">
        <v>17.29</v>
      </c>
      <c r="C67" s="43">
        <v>17.29</v>
      </c>
      <c r="D67" s="43">
        <v>17.29</v>
      </c>
      <c r="E67" s="43">
        <v>17.3</v>
      </c>
    </row>
    <row r="68" spans="1:5" x14ac:dyDescent="0.25">
      <c r="A68" s="42">
        <v>71</v>
      </c>
      <c r="B68" s="43">
        <v>16.78</v>
      </c>
      <c r="C68" s="43">
        <v>16.78</v>
      </c>
      <c r="D68" s="43">
        <v>16.78</v>
      </c>
      <c r="E68" s="43">
        <v>16.79</v>
      </c>
    </row>
    <row r="69" spans="1:5" x14ac:dyDescent="0.25">
      <c r="A69" s="42">
        <v>72</v>
      </c>
      <c r="B69" s="43">
        <v>16.27</v>
      </c>
      <c r="C69" s="43">
        <v>16.27</v>
      </c>
      <c r="D69" s="43">
        <v>16.27</v>
      </c>
      <c r="E69" s="43">
        <v>16.27</v>
      </c>
    </row>
    <row r="70" spans="1:5" x14ac:dyDescent="0.25">
      <c r="A70" s="42">
        <v>73</v>
      </c>
      <c r="B70" s="43">
        <v>15.76</v>
      </c>
      <c r="C70" s="43">
        <v>15.76</v>
      </c>
      <c r="D70" s="43">
        <v>15.76</v>
      </c>
      <c r="E70" s="43">
        <v>15.76</v>
      </c>
    </row>
    <row r="71" spans="1:5" x14ac:dyDescent="0.25">
      <c r="A71" s="42">
        <v>74</v>
      </c>
      <c r="B71" s="43">
        <v>15.25</v>
      </c>
      <c r="C71" s="43">
        <v>15.25</v>
      </c>
      <c r="D71" s="43">
        <v>15.25</v>
      </c>
      <c r="E71" s="43">
        <v>15.25</v>
      </c>
    </row>
    <row r="72" spans="1:5" x14ac:dyDescent="0.25">
      <c r="A72" s="42">
        <v>75</v>
      </c>
      <c r="B72" s="43">
        <v>14.74</v>
      </c>
      <c r="C72" s="43">
        <v>14.74</v>
      </c>
      <c r="D72" s="43">
        <v>14.74</v>
      </c>
      <c r="E72" s="43">
        <v>14.74</v>
      </c>
    </row>
  </sheetData>
  <sheetProtection algorithmName="SHA-512" hashValue="yiJO2zP1RyZPZ3qWRu70yj4WzSQxSLIlrsrXATsWrqXTRQNWyMQJsOLiTMB/PWTd6sMGUcM1Aw9UClNb1C/04A==" saltValue="k4E1JkTJLl4FVzGO4kb7Yw==" spinCount="100000" sheet="1" objects="1" scenarios="1"/>
  <conditionalFormatting sqref="A6:A21">
    <cfRule type="expression" dxfId="661" priority="11" stopIfTrue="1">
      <formula>MOD(ROW(),2)=0</formula>
    </cfRule>
    <cfRule type="expression" dxfId="660" priority="12" stopIfTrue="1">
      <formula>MOD(ROW(),2)&lt;&gt;0</formula>
    </cfRule>
  </conditionalFormatting>
  <conditionalFormatting sqref="B6:E17 B20:E21 C18:E19">
    <cfRule type="expression" dxfId="659" priority="13" stopIfTrue="1">
      <formula>MOD(ROW(),2)=0</formula>
    </cfRule>
    <cfRule type="expression" dxfId="658" priority="14" stopIfTrue="1">
      <formula>MOD(ROW(),2)&lt;&gt;0</formula>
    </cfRule>
  </conditionalFormatting>
  <conditionalFormatting sqref="A26:A72">
    <cfRule type="expression" dxfId="657" priority="15" stopIfTrue="1">
      <formula>MOD(ROW(),2)=0</formula>
    </cfRule>
    <cfRule type="expression" dxfId="656" priority="16" stopIfTrue="1">
      <formula>MOD(ROW(),2)&lt;&gt;0</formula>
    </cfRule>
  </conditionalFormatting>
  <conditionalFormatting sqref="B26:E72">
    <cfRule type="expression" dxfId="655" priority="17" stopIfTrue="1">
      <formula>MOD(ROW(),2)=0</formula>
    </cfRule>
    <cfRule type="expression" dxfId="654" priority="18" stopIfTrue="1">
      <formula>MOD(ROW(),2)&lt;&gt;0</formula>
    </cfRule>
  </conditionalFormatting>
  <conditionalFormatting sqref="B18:B19">
    <cfRule type="expression" dxfId="3" priority="1" stopIfTrue="1">
      <formula>MOD(ROW(),2)=0</formula>
    </cfRule>
    <cfRule type="expression" dxfId="2" priority="2" stopIfTrue="1">
      <formula>MOD(ROW(),2)&lt;&gt;0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103C2-F7B2-4261-915A-1147CD17758E}">
  <sheetPr codeName="Sheet7">
    <tabColor theme="4" tint="0.59999389629810485"/>
  </sheetPr>
  <dimension ref="A1:C82"/>
  <sheetViews>
    <sheetView showGridLines="0" workbookViewId="0">
      <selection activeCell="A6" sqref="A6"/>
    </sheetView>
  </sheetViews>
  <sheetFormatPr defaultColWidth="9.26953125" defaultRowHeight="12.5" x14ac:dyDescent="0.25"/>
  <cols>
    <col min="1" max="1" width="60.54296875" style="38" customWidth="1"/>
    <col min="2" max="2" width="2.54296875" style="38" customWidth="1"/>
    <col min="3" max="3" width="60.54296875" style="38" customWidth="1"/>
    <col min="4" max="16384" width="9.26953125" style="38"/>
  </cols>
  <sheetData>
    <row r="1" spans="1:3" s="21" customFormat="1" ht="20" x14ac:dyDescent="0.4">
      <c r="A1" s="20" t="s">
        <v>0</v>
      </c>
    </row>
    <row r="2" spans="1:3" s="21" customFormat="1" ht="15.5" x14ac:dyDescent="0.35">
      <c r="A2" s="25" t="s">
        <v>1</v>
      </c>
      <c r="B2" s="22" t="str">
        <f>wb_title</f>
        <v>JPS - Consolidated Factor Spreadsheet</v>
      </c>
    </row>
    <row r="3" spans="1:3" s="21" customFormat="1" ht="15.5" x14ac:dyDescent="0.35">
      <c r="A3" s="25" t="s">
        <v>2</v>
      </c>
      <c r="B3" s="22" t="s">
        <v>34</v>
      </c>
    </row>
    <row r="6" spans="1:3" ht="13" x14ac:dyDescent="0.3">
      <c r="A6" s="39" t="s">
        <v>34</v>
      </c>
    </row>
    <row r="8" spans="1:3" x14ac:dyDescent="0.25">
      <c r="A8" s="38" t="str">
        <f>"This sheet is intended to assist " &amp; client_abbr &amp; " in understanding which factors have changed and when."</f>
        <v>This sheet is intended to assist Ministry of Justice in understanding which factors have changed and when.</v>
      </c>
    </row>
    <row r="9" spans="1:3" x14ac:dyDescent="0.25">
      <c r="A9" s="38" t="s">
        <v>35</v>
      </c>
    </row>
    <row r="11" spans="1:3" x14ac:dyDescent="0.25">
      <c r="A11" s="48" t="s">
        <v>36</v>
      </c>
      <c r="B11" s="48"/>
      <c r="C11" s="48"/>
    </row>
    <row r="12" spans="1:3" x14ac:dyDescent="0.25">
      <c r="A12" s="48" t="s">
        <v>37</v>
      </c>
      <c r="B12" s="48"/>
      <c r="C12" s="48" t="s">
        <v>38</v>
      </c>
    </row>
    <row r="13" spans="1:3" x14ac:dyDescent="0.25">
      <c r="A13" s="48" t="s">
        <v>39</v>
      </c>
      <c r="B13" s="48"/>
      <c r="C13" s="48" t="s">
        <v>40</v>
      </c>
    </row>
    <row r="14" spans="1:3" x14ac:dyDescent="0.25">
      <c r="A14" s="48" t="s">
        <v>41</v>
      </c>
      <c r="B14" s="48"/>
      <c r="C14" s="48" t="s">
        <v>42</v>
      </c>
    </row>
    <row r="15" spans="1:3" x14ac:dyDescent="0.25">
      <c r="A15" s="48" t="s">
        <v>43</v>
      </c>
      <c r="B15" s="48"/>
      <c r="C15" s="48" t="s">
        <v>42</v>
      </c>
    </row>
    <row r="16" spans="1:3" x14ac:dyDescent="0.25">
      <c r="A16" s="48" t="s">
        <v>44</v>
      </c>
      <c r="B16" s="48"/>
      <c r="C16" s="48" t="s">
        <v>42</v>
      </c>
    </row>
    <row r="17" spans="1:3" x14ac:dyDescent="0.25">
      <c r="A17" s="48" t="s">
        <v>45</v>
      </c>
      <c r="B17" s="48"/>
      <c r="C17" s="49">
        <v>43614.532225578703</v>
      </c>
    </row>
    <row r="19" spans="1:3" x14ac:dyDescent="0.25">
      <c r="A19" s="48" t="s">
        <v>46</v>
      </c>
      <c r="B19" s="48"/>
      <c r="C19" s="48"/>
    </row>
    <row r="20" spans="1:3" x14ac:dyDescent="0.25">
      <c r="A20" s="48" t="s">
        <v>37</v>
      </c>
      <c r="B20" s="48"/>
      <c r="C20" s="48" t="s">
        <v>47</v>
      </c>
    </row>
    <row r="21" spans="1:3" x14ac:dyDescent="0.25">
      <c r="A21" s="48" t="s">
        <v>48</v>
      </c>
      <c r="B21" s="48"/>
      <c r="C21" s="48" t="s">
        <v>49</v>
      </c>
    </row>
    <row r="22" spans="1:3" x14ac:dyDescent="0.25">
      <c r="A22" s="48" t="s">
        <v>43</v>
      </c>
      <c r="B22" s="48"/>
      <c r="C22" s="48"/>
    </row>
    <row r="23" spans="1:3" x14ac:dyDescent="0.25">
      <c r="A23" s="48" t="s">
        <v>44</v>
      </c>
      <c r="B23" s="48"/>
      <c r="C23" s="48"/>
    </row>
    <row r="24" spans="1:3" x14ac:dyDescent="0.25">
      <c r="A24" s="48" t="s">
        <v>50</v>
      </c>
      <c r="B24" s="48"/>
      <c r="C24" s="50">
        <v>45071</v>
      </c>
    </row>
    <row r="26" spans="1:3" x14ac:dyDescent="0.25">
      <c r="A26" s="48" t="s">
        <v>51</v>
      </c>
      <c r="B26" s="48"/>
      <c r="C26" s="48"/>
    </row>
    <row r="27" spans="1:3" x14ac:dyDescent="0.25">
      <c r="A27" s="48" t="s">
        <v>37</v>
      </c>
      <c r="B27" s="48"/>
      <c r="C27" s="48"/>
    </row>
    <row r="28" spans="1:3" x14ac:dyDescent="0.25">
      <c r="A28" s="48" t="s">
        <v>48</v>
      </c>
      <c r="B28" s="48"/>
      <c r="C28" s="48" t="s">
        <v>52</v>
      </c>
    </row>
    <row r="29" spans="1:3" x14ac:dyDescent="0.25">
      <c r="A29" s="48" t="s">
        <v>53</v>
      </c>
      <c r="B29" s="48"/>
      <c r="C29" s="48"/>
    </row>
    <row r="30" spans="1:3" x14ac:dyDescent="0.25">
      <c r="A30" s="48" t="s">
        <v>44</v>
      </c>
      <c r="B30" s="48"/>
      <c r="C30" s="48"/>
    </row>
    <row r="31" spans="1:3" x14ac:dyDescent="0.25">
      <c r="A31" s="48" t="s">
        <v>50</v>
      </c>
      <c r="B31" s="48"/>
      <c r="C31" s="50">
        <v>45106</v>
      </c>
    </row>
    <row r="33" spans="1:3" x14ac:dyDescent="0.25">
      <c r="A33" s="48" t="s">
        <v>54</v>
      </c>
      <c r="B33" s="48"/>
      <c r="C33" s="48"/>
    </row>
    <row r="34" spans="1:3" x14ac:dyDescent="0.25">
      <c r="A34" s="48" t="s">
        <v>37</v>
      </c>
      <c r="B34" s="48"/>
      <c r="C34" s="48"/>
    </row>
    <row r="35" spans="1:3" x14ac:dyDescent="0.25">
      <c r="A35" s="48" t="s">
        <v>48</v>
      </c>
      <c r="B35" s="48"/>
      <c r="C35" s="48" t="s">
        <v>55</v>
      </c>
    </row>
    <row r="36" spans="1:3" x14ac:dyDescent="0.25">
      <c r="A36" s="48" t="s">
        <v>53</v>
      </c>
      <c r="B36" s="48"/>
      <c r="C36" s="48"/>
    </row>
    <row r="37" spans="1:3" x14ac:dyDescent="0.25">
      <c r="A37" s="48" t="s">
        <v>44</v>
      </c>
      <c r="B37" s="48"/>
      <c r="C37" s="48"/>
    </row>
    <row r="38" spans="1:3" x14ac:dyDescent="0.25">
      <c r="A38" s="48" t="s">
        <v>50</v>
      </c>
      <c r="B38" s="48"/>
      <c r="C38" s="50">
        <v>45133</v>
      </c>
    </row>
    <row r="40" spans="1:3" x14ac:dyDescent="0.25">
      <c r="A40" s="48" t="s">
        <v>56</v>
      </c>
      <c r="B40" s="48"/>
      <c r="C40" s="48"/>
    </row>
    <row r="41" spans="1:3" x14ac:dyDescent="0.25">
      <c r="A41" s="48" t="s">
        <v>37</v>
      </c>
      <c r="B41" s="48"/>
      <c r="C41" s="48"/>
    </row>
    <row r="42" spans="1:3" x14ac:dyDescent="0.25">
      <c r="A42" s="48" t="s">
        <v>48</v>
      </c>
      <c r="B42" s="48"/>
      <c r="C42" s="48" t="s">
        <v>57</v>
      </c>
    </row>
    <row r="43" spans="1:3" x14ac:dyDescent="0.25">
      <c r="A43" s="48" t="s">
        <v>58</v>
      </c>
      <c r="B43" s="48"/>
      <c r="C43" s="48" t="s">
        <v>59</v>
      </c>
    </row>
    <row r="44" spans="1:3" x14ac:dyDescent="0.25">
      <c r="A44" s="48" t="s">
        <v>44</v>
      </c>
      <c r="B44" s="48"/>
      <c r="C44" s="48"/>
    </row>
    <row r="45" spans="1:3" x14ac:dyDescent="0.25">
      <c r="A45" s="48" t="s">
        <v>50</v>
      </c>
      <c r="B45" s="48"/>
      <c r="C45" s="50">
        <v>45190</v>
      </c>
    </row>
    <row r="47" spans="1:3" x14ac:dyDescent="0.25">
      <c r="A47" s="48" t="s">
        <v>60</v>
      </c>
      <c r="B47" s="48"/>
      <c r="C47" s="48"/>
    </row>
    <row r="48" spans="1:3" x14ac:dyDescent="0.25">
      <c r="A48" s="48" t="s">
        <v>37</v>
      </c>
      <c r="B48" s="48"/>
      <c r="C48" s="48" t="s">
        <v>61</v>
      </c>
    </row>
    <row r="49" spans="1:3" x14ac:dyDescent="0.25">
      <c r="A49" s="48" t="s">
        <v>48</v>
      </c>
      <c r="B49" s="48"/>
      <c r="C49" s="48"/>
    </row>
    <row r="50" spans="1:3" x14ac:dyDescent="0.25">
      <c r="A50" s="48" t="s">
        <v>58</v>
      </c>
      <c r="B50" s="48"/>
      <c r="C50" s="48"/>
    </row>
    <row r="51" spans="1:3" x14ac:dyDescent="0.25">
      <c r="A51" s="48" t="s">
        <v>44</v>
      </c>
      <c r="B51" s="48"/>
      <c r="C51" s="48"/>
    </row>
    <row r="52" spans="1:3" x14ac:dyDescent="0.25">
      <c r="A52" s="48" t="s">
        <v>50</v>
      </c>
      <c r="B52" s="48"/>
      <c r="C52" s="50">
        <v>45274</v>
      </c>
    </row>
    <row r="54" spans="1:3" x14ac:dyDescent="0.25">
      <c r="A54" s="48" t="s">
        <v>62</v>
      </c>
      <c r="B54" s="48"/>
      <c r="C54" s="48"/>
    </row>
    <row r="55" spans="1:3" x14ac:dyDescent="0.25">
      <c r="A55" s="48" t="s">
        <v>37</v>
      </c>
      <c r="B55" s="48"/>
      <c r="C55" s="48"/>
    </row>
    <row r="56" spans="1:3" x14ac:dyDescent="0.25">
      <c r="A56" s="48" t="s">
        <v>48</v>
      </c>
      <c r="B56" s="48"/>
      <c r="C56" s="48" t="s">
        <v>63</v>
      </c>
    </row>
    <row r="57" spans="1:3" x14ac:dyDescent="0.25">
      <c r="A57" s="48" t="s">
        <v>58</v>
      </c>
      <c r="B57" s="48"/>
      <c r="C57" s="48"/>
    </row>
    <row r="58" spans="1:3" x14ac:dyDescent="0.25">
      <c r="A58" s="48" t="s">
        <v>44</v>
      </c>
      <c r="B58" s="48"/>
      <c r="C58" s="48"/>
    </row>
    <row r="59" spans="1:3" x14ac:dyDescent="0.25">
      <c r="A59" s="48" t="s">
        <v>50</v>
      </c>
      <c r="B59" s="48"/>
      <c r="C59" s="50">
        <v>45420</v>
      </c>
    </row>
    <row r="61" spans="1:3" x14ac:dyDescent="0.25">
      <c r="A61" s="48" t="s">
        <v>64</v>
      </c>
      <c r="B61" s="48"/>
      <c r="C61" s="48"/>
    </row>
    <row r="62" spans="1:3" x14ac:dyDescent="0.25">
      <c r="A62" s="48" t="s">
        <v>37</v>
      </c>
      <c r="B62" s="48"/>
      <c r="C62" s="48"/>
    </row>
    <row r="63" spans="1:3" x14ac:dyDescent="0.25">
      <c r="A63" s="48" t="s">
        <v>48</v>
      </c>
      <c r="B63" s="48"/>
      <c r="C63" s="48"/>
    </row>
    <row r="64" spans="1:3" x14ac:dyDescent="0.25">
      <c r="A64" s="48" t="s">
        <v>58</v>
      </c>
      <c r="B64" s="48"/>
      <c r="C64" s="48"/>
    </row>
    <row r="65" spans="1:3" x14ac:dyDescent="0.25">
      <c r="A65" s="48" t="s">
        <v>44</v>
      </c>
      <c r="B65" s="48"/>
      <c r="C65" s="48"/>
    </row>
    <row r="66" spans="1:3" x14ac:dyDescent="0.25">
      <c r="A66" s="48" t="s">
        <v>65</v>
      </c>
      <c r="B66" s="48"/>
      <c r="C66" s="50" t="s">
        <v>66</v>
      </c>
    </row>
    <row r="67" spans="1:3" x14ac:dyDescent="0.25">
      <c r="A67" s="48" t="s">
        <v>50</v>
      </c>
      <c r="B67" s="48"/>
      <c r="C67" s="50">
        <v>45688</v>
      </c>
    </row>
    <row r="69" spans="1:3" x14ac:dyDescent="0.25">
      <c r="A69" s="48" t="s">
        <v>67</v>
      </c>
      <c r="B69" s="48"/>
      <c r="C69" s="48"/>
    </row>
    <row r="70" spans="1:3" x14ac:dyDescent="0.25">
      <c r="A70" s="48" t="s">
        <v>37</v>
      </c>
      <c r="B70" s="48"/>
      <c r="C70" s="48"/>
    </row>
    <row r="71" spans="1:3" x14ac:dyDescent="0.25">
      <c r="A71" s="48" t="s">
        <v>48</v>
      </c>
      <c r="B71" s="48"/>
      <c r="C71" s="48"/>
    </row>
    <row r="72" spans="1:3" x14ac:dyDescent="0.25">
      <c r="A72" s="48" t="s">
        <v>58</v>
      </c>
      <c r="B72" s="48"/>
      <c r="C72" s="48" t="s">
        <v>68</v>
      </c>
    </row>
    <row r="73" spans="1:3" x14ac:dyDescent="0.25">
      <c r="A73" s="48" t="s">
        <v>44</v>
      </c>
      <c r="B73" s="48"/>
      <c r="C73" s="48"/>
    </row>
    <row r="74" spans="1:3" x14ac:dyDescent="0.25">
      <c r="A74" s="48" t="s">
        <v>65</v>
      </c>
      <c r="B74" s="48"/>
      <c r="C74" s="48" t="s">
        <v>69</v>
      </c>
    </row>
    <row r="75" spans="1:3" x14ac:dyDescent="0.25">
      <c r="A75" s="48" t="s">
        <v>50</v>
      </c>
      <c r="B75" s="48"/>
      <c r="C75" s="50"/>
    </row>
    <row r="77" spans="1:3" ht="13" x14ac:dyDescent="0.3">
      <c r="A77" s="51" t="s">
        <v>469</v>
      </c>
      <c r="B77" s="52"/>
      <c r="C77" s="52"/>
    </row>
    <row r="78" spans="1:3" x14ac:dyDescent="0.25">
      <c r="A78" s="52" t="s">
        <v>37</v>
      </c>
      <c r="B78" s="52"/>
      <c r="C78" s="53"/>
    </row>
    <row r="79" spans="1:3" x14ac:dyDescent="0.25">
      <c r="A79" s="52" t="s">
        <v>48</v>
      </c>
      <c r="B79" s="52"/>
      <c r="C79" s="53" t="s">
        <v>466</v>
      </c>
    </row>
    <row r="80" spans="1:3" x14ac:dyDescent="0.25">
      <c r="A80" s="52" t="s">
        <v>43</v>
      </c>
      <c r="B80" s="52"/>
      <c r="C80" s="52"/>
    </row>
    <row r="81" spans="1:3" x14ac:dyDescent="0.25">
      <c r="A81" s="52" t="s">
        <v>44</v>
      </c>
      <c r="B81" s="52"/>
      <c r="C81" s="52"/>
    </row>
    <row r="82" spans="1:3" x14ac:dyDescent="0.25">
      <c r="A82" s="52" t="s">
        <v>50</v>
      </c>
      <c r="B82" s="52"/>
      <c r="C82" s="60">
        <v>46175</v>
      </c>
    </row>
  </sheetData>
  <sheetProtection algorithmName="SHA-512" hashValue="Q8LoL5JU3rux2eKUc/kKwsdY9MY5tGXbqdLIC/e4EysmRpX0WlKR5zhuqWGXlPtybFyivfb9tBTFLuAavewttw==" saltValue="XSnsEsSQJC7tzLuLVtas1Q==" spinCount="100000" sheet="1" objects="1" scenarios="1"/>
  <conditionalFormatting sqref="A11:A17">
    <cfRule type="expression" dxfId="936" priority="37" stopIfTrue="1">
      <formula>MOD(ROW(),2)=0</formula>
    </cfRule>
    <cfRule type="expression" dxfId="935" priority="38" stopIfTrue="1">
      <formula>MOD(ROW(),2)&lt;&gt;0</formula>
    </cfRule>
  </conditionalFormatting>
  <conditionalFormatting sqref="B11:C17">
    <cfRule type="expression" dxfId="934" priority="39" stopIfTrue="1">
      <formula>MOD(ROW(),2)=0</formula>
    </cfRule>
    <cfRule type="expression" dxfId="933" priority="40" stopIfTrue="1">
      <formula>MOD(ROW(),2)&lt;&gt;0</formula>
    </cfRule>
  </conditionalFormatting>
  <conditionalFormatting sqref="A19:A24">
    <cfRule type="expression" dxfId="932" priority="41" stopIfTrue="1">
      <formula>MOD(ROW(),2)=0</formula>
    </cfRule>
    <cfRule type="expression" dxfId="931" priority="42" stopIfTrue="1">
      <formula>MOD(ROW(),2)&lt;&gt;0</formula>
    </cfRule>
  </conditionalFormatting>
  <conditionalFormatting sqref="B19:C24">
    <cfRule type="expression" dxfId="930" priority="43" stopIfTrue="1">
      <formula>MOD(ROW(),2)=0</formula>
    </cfRule>
    <cfRule type="expression" dxfId="929" priority="44" stopIfTrue="1">
      <formula>MOD(ROW(),2)&lt;&gt;0</formula>
    </cfRule>
  </conditionalFormatting>
  <conditionalFormatting sqref="A26:A31">
    <cfRule type="expression" dxfId="928" priority="45" stopIfTrue="1">
      <formula>MOD(ROW(),2)=0</formula>
    </cfRule>
    <cfRule type="expression" dxfId="927" priority="46" stopIfTrue="1">
      <formula>MOD(ROW(),2)&lt;&gt;0</formula>
    </cfRule>
  </conditionalFormatting>
  <conditionalFormatting sqref="B26:C31">
    <cfRule type="expression" dxfId="926" priority="47" stopIfTrue="1">
      <formula>MOD(ROW(),2)=0</formula>
    </cfRule>
    <cfRule type="expression" dxfId="925" priority="48" stopIfTrue="1">
      <formula>MOD(ROW(),2)&lt;&gt;0</formula>
    </cfRule>
  </conditionalFormatting>
  <conditionalFormatting sqref="A33:A38">
    <cfRule type="expression" dxfId="924" priority="49" stopIfTrue="1">
      <formula>MOD(ROW(),2)=0</formula>
    </cfRule>
    <cfRule type="expression" dxfId="923" priority="50" stopIfTrue="1">
      <formula>MOD(ROW(),2)&lt;&gt;0</formula>
    </cfRule>
  </conditionalFormatting>
  <conditionalFormatting sqref="B33:C38">
    <cfRule type="expression" dxfId="922" priority="51" stopIfTrue="1">
      <formula>MOD(ROW(),2)=0</formula>
    </cfRule>
    <cfRule type="expression" dxfId="921" priority="52" stopIfTrue="1">
      <formula>MOD(ROW(),2)&lt;&gt;0</formula>
    </cfRule>
  </conditionalFormatting>
  <conditionalFormatting sqref="A40:A45">
    <cfRule type="expression" dxfId="920" priority="53" stopIfTrue="1">
      <formula>MOD(ROW(),2)=0</formula>
    </cfRule>
    <cfRule type="expression" dxfId="919" priority="54" stopIfTrue="1">
      <formula>MOD(ROW(),2)&lt;&gt;0</formula>
    </cfRule>
  </conditionalFormatting>
  <conditionalFormatting sqref="B40:C45">
    <cfRule type="expression" dxfId="918" priority="55" stopIfTrue="1">
      <formula>MOD(ROW(),2)=0</formula>
    </cfRule>
    <cfRule type="expression" dxfId="917" priority="56" stopIfTrue="1">
      <formula>MOD(ROW(),2)&lt;&gt;0</formula>
    </cfRule>
  </conditionalFormatting>
  <conditionalFormatting sqref="A47:A52">
    <cfRule type="expression" dxfId="916" priority="57" stopIfTrue="1">
      <formula>MOD(ROW(),2)=0</formula>
    </cfRule>
    <cfRule type="expression" dxfId="915" priority="58" stopIfTrue="1">
      <formula>MOD(ROW(),2)&lt;&gt;0</formula>
    </cfRule>
  </conditionalFormatting>
  <conditionalFormatting sqref="B47:C52">
    <cfRule type="expression" dxfId="914" priority="59" stopIfTrue="1">
      <formula>MOD(ROW(),2)=0</formula>
    </cfRule>
    <cfRule type="expression" dxfId="913" priority="60" stopIfTrue="1">
      <formula>MOD(ROW(),2)&lt;&gt;0</formula>
    </cfRule>
  </conditionalFormatting>
  <conditionalFormatting sqref="A54:A59">
    <cfRule type="expression" dxfId="912" priority="61" stopIfTrue="1">
      <formula>MOD(ROW(),2)=0</formula>
    </cfRule>
    <cfRule type="expression" dxfId="911" priority="62" stopIfTrue="1">
      <formula>MOD(ROW(),2)&lt;&gt;0</formula>
    </cfRule>
  </conditionalFormatting>
  <conditionalFormatting sqref="B54:C59">
    <cfRule type="expression" dxfId="910" priority="63" stopIfTrue="1">
      <formula>MOD(ROW(),2)=0</formula>
    </cfRule>
    <cfRule type="expression" dxfId="909" priority="64" stopIfTrue="1">
      <formula>MOD(ROW(),2)&lt;&gt;0</formula>
    </cfRule>
  </conditionalFormatting>
  <conditionalFormatting sqref="A61:A67">
    <cfRule type="expression" dxfId="908" priority="65" stopIfTrue="1">
      <formula>MOD(ROW(),2)=0</formula>
    </cfRule>
    <cfRule type="expression" dxfId="907" priority="66" stopIfTrue="1">
      <formula>MOD(ROW(),2)&lt;&gt;0</formula>
    </cfRule>
  </conditionalFormatting>
  <conditionalFormatting sqref="B61:C67">
    <cfRule type="expression" dxfId="906" priority="67" stopIfTrue="1">
      <formula>MOD(ROW(),2)=0</formula>
    </cfRule>
    <cfRule type="expression" dxfId="905" priority="68" stopIfTrue="1">
      <formula>MOD(ROW(),2)&lt;&gt;0</formula>
    </cfRule>
  </conditionalFormatting>
  <conditionalFormatting sqref="A69:A75">
    <cfRule type="expression" dxfId="904" priority="69" stopIfTrue="1">
      <formula>MOD(ROW(),2)=0</formula>
    </cfRule>
    <cfRule type="expression" dxfId="903" priority="70" stopIfTrue="1">
      <formula>MOD(ROW(),2)&lt;&gt;0</formula>
    </cfRule>
  </conditionalFormatting>
  <conditionalFormatting sqref="B69:C75">
    <cfRule type="expression" dxfId="902" priority="71" stopIfTrue="1">
      <formula>MOD(ROW(),2)=0</formula>
    </cfRule>
    <cfRule type="expression" dxfId="901" priority="72" stopIfTrue="1">
      <formula>MOD(ROW(),2)&lt;&gt;0</formula>
    </cfRule>
  </conditionalFormatting>
  <conditionalFormatting sqref="A77:A82">
    <cfRule type="expression" dxfId="900" priority="73" stopIfTrue="1">
      <formula>MOD(ROW(),2)=0</formula>
    </cfRule>
    <cfRule type="expression" dxfId="899" priority="74" stopIfTrue="1">
      <formula>MOD(ROW(),2)&lt;&gt;0</formula>
    </cfRule>
  </conditionalFormatting>
  <conditionalFormatting sqref="B77:C82">
    <cfRule type="expression" dxfId="898" priority="75" stopIfTrue="1">
      <formula>MOD(ROW(),2)=0</formula>
    </cfRule>
    <cfRule type="expression" dxfId="897" priority="76"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3FC22-6A8C-4D7D-8AD8-1912C323E34A}">
  <sheetPr codeName="Sheet32"/>
  <dimension ref="A1:E57"/>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JPS - Consolidated Factor Spreadsheet</v>
      </c>
    </row>
    <row r="3" spans="1:5" s="1" customFormat="1" ht="15.5" x14ac:dyDescent="0.35">
      <c r="A3" s="30" t="s">
        <v>2</v>
      </c>
      <c r="B3" s="3" t="str">
        <f>TABLE_FACTOR_TYPE_1 &amp; " - x-" &amp; TABLE_SERIES_NUMBER_1</f>
        <v>Pension Credit - x-309</v>
      </c>
    </row>
    <row r="6" spans="1:5" x14ac:dyDescent="0.25">
      <c r="A6" s="40" t="s">
        <v>429</v>
      </c>
      <c r="B6" s="46" t="s">
        <v>430</v>
      </c>
      <c r="C6" s="46"/>
      <c r="D6" s="46"/>
      <c r="E6" s="46"/>
    </row>
    <row r="7" spans="1:5" x14ac:dyDescent="0.25">
      <c r="A7" s="40" t="s">
        <v>431</v>
      </c>
      <c r="B7" s="46" t="s">
        <v>31</v>
      </c>
      <c r="C7" s="46"/>
      <c r="D7" s="46"/>
      <c r="E7" s="46"/>
    </row>
    <row r="8" spans="1:5" x14ac:dyDescent="0.25">
      <c r="A8" s="40" t="s">
        <v>128</v>
      </c>
      <c r="B8" s="46" t="s">
        <v>184</v>
      </c>
      <c r="C8" s="46"/>
      <c r="D8" s="46"/>
      <c r="E8" s="46"/>
    </row>
    <row r="9" spans="1:5" x14ac:dyDescent="0.25">
      <c r="A9" s="40" t="s">
        <v>129</v>
      </c>
      <c r="B9" s="46" t="s">
        <v>208</v>
      </c>
      <c r="C9" s="46"/>
      <c r="D9" s="46"/>
      <c r="E9" s="46"/>
    </row>
    <row r="10" spans="1:5" ht="25" x14ac:dyDescent="0.25">
      <c r="A10" s="40" t="s">
        <v>6</v>
      </c>
      <c r="B10" s="46" t="s">
        <v>227</v>
      </c>
      <c r="C10" s="46"/>
      <c r="D10" s="46"/>
      <c r="E10" s="46"/>
    </row>
    <row r="11" spans="1:5" x14ac:dyDescent="0.25">
      <c r="A11" s="40" t="s">
        <v>130</v>
      </c>
      <c r="B11" s="46" t="s">
        <v>144</v>
      </c>
      <c r="C11" s="46"/>
      <c r="D11" s="46"/>
      <c r="E11" s="46"/>
    </row>
    <row r="12" spans="1:5" x14ac:dyDescent="0.25">
      <c r="A12" s="40" t="s">
        <v>131</v>
      </c>
      <c r="B12" s="46" t="s">
        <v>145</v>
      </c>
      <c r="C12" s="46"/>
      <c r="D12" s="46"/>
      <c r="E12" s="46"/>
    </row>
    <row r="13" spans="1:5" x14ac:dyDescent="0.25">
      <c r="A13" s="40" t="s">
        <v>432</v>
      </c>
      <c r="B13" s="46">
        <v>2</v>
      </c>
      <c r="C13" s="46"/>
      <c r="D13" s="46"/>
      <c r="E13" s="46"/>
    </row>
    <row r="14" spans="1:5" x14ac:dyDescent="0.25">
      <c r="A14" s="40" t="s">
        <v>133</v>
      </c>
      <c r="B14" s="46">
        <v>309</v>
      </c>
      <c r="C14" s="46"/>
      <c r="D14" s="46"/>
      <c r="E14" s="46"/>
    </row>
    <row r="15" spans="1:5" x14ac:dyDescent="0.25">
      <c r="A15" s="40" t="s">
        <v>433</v>
      </c>
      <c r="B15" s="46" t="s">
        <v>228</v>
      </c>
      <c r="C15" s="46"/>
      <c r="D15" s="46"/>
      <c r="E15" s="46"/>
    </row>
    <row r="16" spans="1:5" x14ac:dyDescent="0.25">
      <c r="A16" s="40" t="s">
        <v>135</v>
      </c>
      <c r="B16" s="46" t="s">
        <v>229</v>
      </c>
      <c r="C16" s="46"/>
      <c r="D16" s="46"/>
      <c r="E16" s="46"/>
    </row>
    <row r="17" spans="1:5" x14ac:dyDescent="0.25">
      <c r="A17" s="41" t="s">
        <v>434</v>
      </c>
      <c r="B17" s="46"/>
      <c r="C17" s="46"/>
      <c r="D17" s="46"/>
      <c r="E17" s="46"/>
    </row>
    <row r="18" spans="1:5" x14ac:dyDescent="0.25">
      <c r="A18" s="40" t="s">
        <v>137</v>
      </c>
      <c r="B18" s="47">
        <v>46175</v>
      </c>
      <c r="C18" s="47"/>
      <c r="D18" s="47"/>
      <c r="E18" s="47"/>
    </row>
    <row r="19" spans="1:5" x14ac:dyDescent="0.25">
      <c r="A19" s="40" t="s">
        <v>138</v>
      </c>
      <c r="B19" s="47">
        <v>46161</v>
      </c>
      <c r="C19" s="47"/>
      <c r="D19" s="47"/>
      <c r="E19" s="47"/>
    </row>
    <row r="20" spans="1:5" x14ac:dyDescent="0.25">
      <c r="A20" s="40" t="s">
        <v>139</v>
      </c>
      <c r="B20" s="46" t="s">
        <v>148</v>
      </c>
      <c r="C20" s="46"/>
      <c r="D20" s="46"/>
      <c r="E20" s="46"/>
    </row>
    <row r="21" spans="1:5" x14ac:dyDescent="0.25">
      <c r="A21" s="40" t="s">
        <v>435</v>
      </c>
      <c r="B21" s="46" t="s">
        <v>71</v>
      </c>
      <c r="C21" s="46"/>
      <c r="D21" s="46"/>
      <c r="E21" s="46"/>
    </row>
    <row r="23" spans="1:5" x14ac:dyDescent="0.25">
      <c r="A23" s="23" t="str">
        <f>HYPERLINK("#'Factor List'!A1", "Back to Factor List")</f>
        <v>Back to Factor List</v>
      </c>
      <c r="B23" s="23" t="str">
        <f>HYPERLINK("#'Assumptions'!A1", "Assumptions")</f>
        <v>Assumptions</v>
      </c>
    </row>
    <row r="26" spans="1:5" s="59" customFormat="1" ht="26" x14ac:dyDescent="0.25">
      <c r="A26" s="58" t="s">
        <v>164</v>
      </c>
      <c r="B26" s="58" t="s">
        <v>446</v>
      </c>
      <c r="C26" s="58" t="s">
        <v>447</v>
      </c>
      <c r="D26" s="58" t="s">
        <v>448</v>
      </c>
      <c r="E26" s="58" t="s">
        <v>449</v>
      </c>
    </row>
    <row r="27" spans="1:5" x14ac:dyDescent="0.25">
      <c r="A27" s="42">
        <v>55</v>
      </c>
      <c r="B27" s="43">
        <v>13.38</v>
      </c>
      <c r="C27" s="43">
        <v>12.47</v>
      </c>
      <c r="D27" s="43">
        <v>11.6</v>
      </c>
      <c r="E27" s="43">
        <v>10.78</v>
      </c>
    </row>
    <row r="28" spans="1:5" x14ac:dyDescent="0.25">
      <c r="A28" s="42">
        <v>56</v>
      </c>
      <c r="B28" s="43">
        <v>13.91</v>
      </c>
      <c r="C28" s="43">
        <v>12.96</v>
      </c>
      <c r="D28" s="43">
        <v>12.06</v>
      </c>
      <c r="E28" s="43">
        <v>11.21</v>
      </c>
    </row>
    <row r="29" spans="1:5" x14ac:dyDescent="0.25">
      <c r="A29" s="42">
        <v>57</v>
      </c>
      <c r="B29" s="43">
        <v>14.47</v>
      </c>
      <c r="C29" s="43">
        <v>13.48</v>
      </c>
      <c r="D29" s="43">
        <v>12.54</v>
      </c>
      <c r="E29" s="43">
        <v>11.65</v>
      </c>
    </row>
    <row r="30" spans="1:5" x14ac:dyDescent="0.25">
      <c r="A30" s="42">
        <v>58</v>
      </c>
      <c r="B30" s="43">
        <v>15.05</v>
      </c>
      <c r="C30" s="43">
        <v>14.02</v>
      </c>
      <c r="D30" s="43">
        <v>13.04</v>
      </c>
      <c r="E30" s="43">
        <v>12.12</v>
      </c>
    </row>
    <row r="31" spans="1:5" x14ac:dyDescent="0.25">
      <c r="A31" s="42">
        <v>59</v>
      </c>
      <c r="B31" s="43">
        <v>15.66</v>
      </c>
      <c r="C31" s="43">
        <v>14.59</v>
      </c>
      <c r="D31" s="43">
        <v>13.57</v>
      </c>
      <c r="E31" s="43">
        <v>12.6</v>
      </c>
    </row>
    <row r="32" spans="1:5" x14ac:dyDescent="0.25">
      <c r="A32" s="42">
        <v>60</v>
      </c>
      <c r="B32" s="43">
        <v>16.3</v>
      </c>
      <c r="C32" s="43">
        <v>15.18</v>
      </c>
      <c r="D32" s="43">
        <v>14.12</v>
      </c>
      <c r="E32" s="43">
        <v>13.11</v>
      </c>
    </row>
    <row r="33" spans="1:5" x14ac:dyDescent="0.25">
      <c r="A33" s="42">
        <v>61</v>
      </c>
      <c r="B33" s="43">
        <v>16.97</v>
      </c>
      <c r="C33" s="43">
        <v>15.8</v>
      </c>
      <c r="D33" s="43">
        <v>14.69</v>
      </c>
      <c r="E33" s="43">
        <v>13.64</v>
      </c>
    </row>
    <row r="34" spans="1:5" x14ac:dyDescent="0.25">
      <c r="A34" s="42">
        <v>62</v>
      </c>
      <c r="B34" s="43">
        <v>17.66</v>
      </c>
      <c r="C34" s="43">
        <v>16.45</v>
      </c>
      <c r="D34" s="43">
        <v>15.29</v>
      </c>
      <c r="E34" s="43">
        <v>14.2</v>
      </c>
    </row>
    <row r="35" spans="1:5" x14ac:dyDescent="0.25">
      <c r="A35" s="42">
        <v>63</v>
      </c>
      <c r="B35" s="43">
        <v>18.39</v>
      </c>
      <c r="C35" s="43">
        <v>17.13</v>
      </c>
      <c r="D35" s="43">
        <v>15.92</v>
      </c>
      <c r="E35" s="43">
        <v>14.78</v>
      </c>
    </row>
    <row r="36" spans="1:5" x14ac:dyDescent="0.25">
      <c r="A36" s="42">
        <v>64</v>
      </c>
      <c r="B36" s="43">
        <v>19.16</v>
      </c>
      <c r="C36" s="43">
        <v>17.84</v>
      </c>
      <c r="D36" s="43">
        <v>16.579999999999998</v>
      </c>
      <c r="E36" s="43">
        <v>15.39</v>
      </c>
    </row>
    <row r="37" spans="1:5" x14ac:dyDescent="0.25">
      <c r="A37" s="42">
        <v>65</v>
      </c>
      <c r="B37" s="43">
        <v>19.25</v>
      </c>
      <c r="C37" s="43">
        <v>18.579999999999998</v>
      </c>
      <c r="D37" s="43">
        <v>17.27</v>
      </c>
      <c r="E37" s="43">
        <v>16.03</v>
      </c>
    </row>
    <row r="38" spans="1:5" x14ac:dyDescent="0.25">
      <c r="A38" s="42">
        <v>66</v>
      </c>
      <c r="B38" s="43">
        <v>18.64</v>
      </c>
      <c r="C38" s="43">
        <v>18.66</v>
      </c>
      <c r="D38" s="43">
        <v>18</v>
      </c>
      <c r="E38" s="43">
        <v>16.7</v>
      </c>
    </row>
    <row r="39" spans="1:5" x14ac:dyDescent="0.25">
      <c r="A39" s="42">
        <v>67</v>
      </c>
      <c r="B39" s="43">
        <v>18.03</v>
      </c>
      <c r="C39" s="43">
        <v>18.04</v>
      </c>
      <c r="D39" s="43">
        <v>18.059999999999999</v>
      </c>
      <c r="E39" s="43">
        <v>17.41</v>
      </c>
    </row>
    <row r="40" spans="1:5" x14ac:dyDescent="0.25">
      <c r="A40" s="42">
        <v>68</v>
      </c>
      <c r="B40" s="43">
        <v>17.41</v>
      </c>
      <c r="C40" s="43">
        <v>17.420000000000002</v>
      </c>
      <c r="D40" s="43">
        <v>17.43</v>
      </c>
      <c r="E40" s="43">
        <v>17.45</v>
      </c>
    </row>
    <row r="41" spans="1:5" x14ac:dyDescent="0.25">
      <c r="A41" s="42">
        <v>69</v>
      </c>
      <c r="B41" s="43">
        <v>16.78</v>
      </c>
      <c r="C41" s="43">
        <v>16.79</v>
      </c>
      <c r="D41" s="43">
        <v>16.8</v>
      </c>
      <c r="E41" s="43">
        <v>16.82</v>
      </c>
    </row>
    <row r="42" spans="1:5" x14ac:dyDescent="0.25">
      <c r="A42" s="42">
        <v>70</v>
      </c>
      <c r="B42" s="43">
        <v>16.149999999999999</v>
      </c>
      <c r="C42" s="43">
        <v>16.16</v>
      </c>
      <c r="D42" s="43">
        <v>16.16</v>
      </c>
      <c r="E42" s="43">
        <v>16.170000000000002</v>
      </c>
    </row>
    <row r="43" spans="1:5" x14ac:dyDescent="0.25">
      <c r="A43" s="42">
        <v>71</v>
      </c>
      <c r="B43" s="43">
        <v>15.52</v>
      </c>
      <c r="C43" s="43">
        <v>15.52</v>
      </c>
      <c r="D43" s="43">
        <v>15.52</v>
      </c>
      <c r="E43" s="43">
        <v>15.53</v>
      </c>
    </row>
    <row r="44" spans="1:5" x14ac:dyDescent="0.25">
      <c r="A44" s="42">
        <v>72</v>
      </c>
      <c r="B44" s="43">
        <v>14.89</v>
      </c>
      <c r="C44" s="43">
        <v>14.89</v>
      </c>
      <c r="D44" s="43">
        <v>14.89</v>
      </c>
      <c r="E44" s="43">
        <v>14.89</v>
      </c>
    </row>
    <row r="45" spans="1:5" x14ac:dyDescent="0.25">
      <c r="A45" s="42">
        <v>73</v>
      </c>
      <c r="B45" s="43">
        <v>14.25</v>
      </c>
      <c r="C45" s="43">
        <v>14.25</v>
      </c>
      <c r="D45" s="43">
        <v>14.25</v>
      </c>
      <c r="E45" s="43">
        <v>14.25</v>
      </c>
    </row>
    <row r="46" spans="1:5" x14ac:dyDescent="0.25">
      <c r="A46" s="42">
        <v>74</v>
      </c>
      <c r="B46" s="43">
        <v>13.61</v>
      </c>
      <c r="C46" s="43">
        <v>13.61</v>
      </c>
      <c r="D46" s="43">
        <v>13.61</v>
      </c>
      <c r="E46" s="43">
        <v>13.61</v>
      </c>
    </row>
    <row r="47" spans="1:5" x14ac:dyDescent="0.25">
      <c r="A47" s="42">
        <v>75</v>
      </c>
      <c r="B47" s="43">
        <v>12.97</v>
      </c>
      <c r="C47" s="43">
        <v>12.97</v>
      </c>
      <c r="D47" s="43">
        <v>12.97</v>
      </c>
      <c r="E47" s="43">
        <v>12.97</v>
      </c>
    </row>
    <row r="48" spans="1:5" x14ac:dyDescent="0.25">
      <c r="A48" s="42">
        <v>76</v>
      </c>
      <c r="B48" s="43">
        <v>12.34</v>
      </c>
      <c r="C48" s="43">
        <v>12.34</v>
      </c>
      <c r="D48" s="43">
        <v>12.34</v>
      </c>
      <c r="E48" s="43">
        <v>12.34</v>
      </c>
    </row>
    <row r="49" spans="1:5" x14ac:dyDescent="0.25">
      <c r="A49" s="42">
        <v>77</v>
      </c>
      <c r="B49" s="43">
        <v>11.71</v>
      </c>
      <c r="C49" s="43">
        <v>11.71</v>
      </c>
      <c r="D49" s="43">
        <v>11.71</v>
      </c>
      <c r="E49" s="43">
        <v>11.71</v>
      </c>
    </row>
    <row r="50" spans="1:5" x14ac:dyDescent="0.25">
      <c r="A50" s="42">
        <v>78</v>
      </c>
      <c r="B50" s="43">
        <v>11.08</v>
      </c>
      <c r="C50" s="43">
        <v>11.08</v>
      </c>
      <c r="D50" s="43">
        <v>11.08</v>
      </c>
      <c r="E50" s="43">
        <v>11.08</v>
      </c>
    </row>
    <row r="51" spans="1:5" x14ac:dyDescent="0.25">
      <c r="A51" s="42">
        <v>79</v>
      </c>
      <c r="B51" s="43">
        <v>10.46</v>
      </c>
      <c r="C51" s="43">
        <v>10.46</v>
      </c>
      <c r="D51" s="43">
        <v>10.46</v>
      </c>
      <c r="E51" s="43">
        <v>10.46</v>
      </c>
    </row>
    <row r="52" spans="1:5" x14ac:dyDescent="0.25">
      <c r="A52" s="42">
        <v>80</v>
      </c>
      <c r="B52" s="43">
        <v>9.84</v>
      </c>
      <c r="C52" s="43">
        <v>9.84</v>
      </c>
      <c r="D52" s="43">
        <v>9.84</v>
      </c>
      <c r="E52" s="43">
        <v>9.84</v>
      </c>
    </row>
    <row r="53" spans="1:5" x14ac:dyDescent="0.25">
      <c r="A53" s="42">
        <v>81</v>
      </c>
      <c r="B53" s="43">
        <v>9.2200000000000006</v>
      </c>
      <c r="C53" s="43">
        <v>9.2200000000000006</v>
      </c>
      <c r="D53" s="43">
        <v>9.2200000000000006</v>
      </c>
      <c r="E53" s="43">
        <v>9.2200000000000006</v>
      </c>
    </row>
    <row r="54" spans="1:5" x14ac:dyDescent="0.25">
      <c r="A54" s="42">
        <v>82</v>
      </c>
      <c r="B54" s="43">
        <v>8.61</v>
      </c>
      <c r="C54" s="43">
        <v>8.61</v>
      </c>
      <c r="D54" s="43">
        <v>8.61</v>
      </c>
      <c r="E54" s="43">
        <v>8.61</v>
      </c>
    </row>
    <row r="55" spans="1:5" x14ac:dyDescent="0.25">
      <c r="A55" s="42">
        <v>83</v>
      </c>
      <c r="B55" s="43">
        <v>8.01</v>
      </c>
      <c r="C55" s="43">
        <v>8.01</v>
      </c>
      <c r="D55" s="43">
        <v>8.01</v>
      </c>
      <c r="E55" s="43">
        <v>8.01</v>
      </c>
    </row>
    <row r="56" spans="1:5" x14ac:dyDescent="0.25">
      <c r="A56" s="42">
        <v>84</v>
      </c>
      <c r="B56" s="43">
        <v>7.43</v>
      </c>
      <c r="C56" s="43">
        <v>7.43</v>
      </c>
      <c r="D56" s="43">
        <v>7.43</v>
      </c>
      <c r="E56" s="43">
        <v>7.43</v>
      </c>
    </row>
    <row r="57" spans="1:5" x14ac:dyDescent="0.25">
      <c r="A57" s="42">
        <v>85</v>
      </c>
      <c r="B57" s="43">
        <v>6.87</v>
      </c>
      <c r="C57" s="43">
        <v>6.87</v>
      </c>
      <c r="D57" s="43">
        <v>6.87</v>
      </c>
      <c r="E57" s="43">
        <v>6.87</v>
      </c>
    </row>
  </sheetData>
  <sheetProtection algorithmName="SHA-512" hashValue="hbvck1yxFnoIeNruxdqyuTDWaTvl82LKqfNYFuTpoFyeWivvA3xmLm6IhMc/ahQSlzqed6V/PDO/2sjwzL+LLA==" saltValue="xRKeQBQRQr+9fRDMmTXjCg==" spinCount="100000" sheet="1" objects="1" scenarios="1"/>
  <conditionalFormatting sqref="A6:A21">
    <cfRule type="expression" dxfId="651" priority="11" stopIfTrue="1">
      <formula>MOD(ROW(),2)=0</formula>
    </cfRule>
    <cfRule type="expression" dxfId="650" priority="12" stopIfTrue="1">
      <formula>MOD(ROW(),2)&lt;&gt;0</formula>
    </cfRule>
  </conditionalFormatting>
  <conditionalFormatting sqref="B6:E17 B20:E21 C18:E19">
    <cfRule type="expression" dxfId="649" priority="13" stopIfTrue="1">
      <formula>MOD(ROW(),2)=0</formula>
    </cfRule>
    <cfRule type="expression" dxfId="648" priority="14" stopIfTrue="1">
      <formula>MOD(ROW(),2)&lt;&gt;0</formula>
    </cfRule>
  </conditionalFormatting>
  <conditionalFormatting sqref="A26:A57">
    <cfRule type="expression" dxfId="647" priority="15" stopIfTrue="1">
      <formula>MOD(ROW(),2)=0</formula>
    </cfRule>
    <cfRule type="expression" dxfId="646" priority="16" stopIfTrue="1">
      <formula>MOD(ROW(),2)&lt;&gt;0</formula>
    </cfRule>
  </conditionalFormatting>
  <conditionalFormatting sqref="B26:E57">
    <cfRule type="expression" dxfId="645" priority="17" stopIfTrue="1">
      <formula>MOD(ROW(),2)=0</formula>
    </cfRule>
    <cfRule type="expression" dxfId="644" priority="18" stopIfTrue="1">
      <formula>MOD(ROW(),2)&lt;&gt;0</formula>
    </cfRule>
  </conditionalFormatting>
  <conditionalFormatting sqref="B18:B19">
    <cfRule type="expression" dxfId="1" priority="1" stopIfTrue="1">
      <formula>MOD(ROW(),2)=0</formula>
    </cfRule>
    <cfRule type="expression" dxfId="0" priority="2" stopIfTrue="1">
      <formula>MOD(ROW(),2)&lt;&gt;0</formula>
    </cfRule>
  </conditionalFormatting>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CF1F1-B0D9-45D5-8155-2285DC09D6C8}">
  <sheetPr codeName="Sheet33"/>
  <dimension ref="A1:M38"/>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ERF - x-401</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149</v>
      </c>
      <c r="C8" s="46"/>
      <c r="D8" s="46"/>
      <c r="E8" s="46"/>
      <c r="F8" s="46"/>
      <c r="G8" s="46"/>
      <c r="H8" s="46"/>
      <c r="I8" s="46"/>
      <c r="J8" s="46"/>
      <c r="K8" s="46"/>
      <c r="L8" s="46"/>
      <c r="M8" s="46"/>
    </row>
    <row r="9" spans="1:13" x14ac:dyDescent="0.25">
      <c r="A9" s="40" t="s">
        <v>129</v>
      </c>
      <c r="B9" s="46" t="s">
        <v>230</v>
      </c>
      <c r="C9" s="46"/>
      <c r="D9" s="46"/>
      <c r="E9" s="46"/>
      <c r="F9" s="46"/>
      <c r="G9" s="46"/>
      <c r="H9" s="46"/>
      <c r="I9" s="46"/>
      <c r="J9" s="46"/>
      <c r="K9" s="46"/>
      <c r="L9" s="46"/>
      <c r="M9" s="46"/>
    </row>
    <row r="10" spans="1:13" x14ac:dyDescent="0.25">
      <c r="A10" s="40" t="s">
        <v>6</v>
      </c>
      <c r="B10" s="46" t="s">
        <v>231</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232</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401</v>
      </c>
      <c r="C14" s="46"/>
      <c r="D14" s="46"/>
      <c r="E14" s="46"/>
      <c r="F14" s="46"/>
      <c r="G14" s="46"/>
      <c r="H14" s="46"/>
      <c r="I14" s="46"/>
      <c r="J14" s="46"/>
      <c r="K14" s="46"/>
      <c r="L14" s="46"/>
      <c r="M14" s="46"/>
    </row>
    <row r="15" spans="1:13" x14ac:dyDescent="0.25">
      <c r="A15" s="40" t="s">
        <v>433</v>
      </c>
      <c r="B15" s="46" t="s">
        <v>233</v>
      </c>
      <c r="C15" s="46"/>
      <c r="D15" s="46"/>
      <c r="E15" s="46"/>
      <c r="F15" s="46"/>
      <c r="G15" s="46"/>
      <c r="H15" s="46"/>
      <c r="I15" s="46"/>
      <c r="J15" s="46"/>
      <c r="K15" s="46"/>
      <c r="L15" s="46"/>
      <c r="M15" s="46"/>
    </row>
    <row r="16" spans="1:13" x14ac:dyDescent="0.25">
      <c r="A16" s="40" t="s">
        <v>135</v>
      </c>
      <c r="B16" s="46" t="s">
        <v>234</v>
      </c>
      <c r="C16" s="46"/>
      <c r="D16" s="46"/>
      <c r="E16" s="46"/>
      <c r="F16" s="46"/>
      <c r="G16" s="46"/>
      <c r="H16" s="46"/>
      <c r="I16" s="46"/>
      <c r="J16" s="46"/>
      <c r="K16" s="46"/>
      <c r="L16" s="46"/>
      <c r="M16" s="46"/>
    </row>
    <row r="17" spans="1:13" x14ac:dyDescent="0.25">
      <c r="A17" s="41" t="s">
        <v>434</v>
      </c>
      <c r="B17" s="46"/>
      <c r="C17" s="46"/>
      <c r="D17" s="46"/>
      <c r="E17" s="46"/>
      <c r="F17" s="46"/>
      <c r="G17" s="46"/>
      <c r="H17" s="46"/>
      <c r="I17" s="46"/>
      <c r="J17" s="46"/>
      <c r="K17" s="46"/>
      <c r="L17" s="46"/>
      <c r="M17" s="46"/>
    </row>
    <row r="18" spans="1:13" x14ac:dyDescent="0.25">
      <c r="A18" s="40" t="s">
        <v>137</v>
      </c>
      <c r="B18" s="47">
        <v>45106</v>
      </c>
      <c r="C18" s="47"/>
      <c r="D18" s="47"/>
      <c r="E18" s="47"/>
      <c r="F18" s="47"/>
      <c r="G18" s="47"/>
      <c r="H18" s="47"/>
      <c r="I18" s="47"/>
      <c r="J18" s="47"/>
      <c r="K18" s="47"/>
      <c r="L18" s="47"/>
      <c r="M18" s="47"/>
    </row>
    <row r="19" spans="1:13" x14ac:dyDescent="0.25">
      <c r="A19" s="40" t="s">
        <v>138</v>
      </c>
      <c r="B19" s="47">
        <v>45231</v>
      </c>
      <c r="C19" s="47"/>
      <c r="D19" s="47"/>
      <c r="E19" s="47"/>
      <c r="F19" s="47"/>
      <c r="G19" s="47"/>
      <c r="H19" s="47"/>
      <c r="I19" s="47"/>
      <c r="J19" s="47"/>
      <c r="K19" s="47"/>
      <c r="L19" s="47"/>
      <c r="M19" s="47"/>
    </row>
    <row r="20" spans="1:13" x14ac:dyDescent="0.25">
      <c r="A20" s="40" t="s">
        <v>139</v>
      </c>
      <c r="B20" s="46" t="s">
        <v>148</v>
      </c>
      <c r="C20" s="46"/>
      <c r="D20" s="46"/>
      <c r="E20" s="46"/>
      <c r="F20" s="46"/>
      <c r="G20" s="46"/>
      <c r="H20" s="46"/>
      <c r="I20" s="46"/>
      <c r="J20" s="46"/>
      <c r="K20" s="46"/>
      <c r="L20" s="46"/>
      <c r="M20" s="46"/>
    </row>
    <row r="21" spans="1:13" x14ac:dyDescent="0.25">
      <c r="A21" s="40" t="s">
        <v>435</v>
      </c>
      <c r="B21" s="46" t="s">
        <v>72</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9" customFormat="1" ht="13" x14ac:dyDescent="0.25">
      <c r="A26" s="58" t="s">
        <v>451</v>
      </c>
      <c r="B26" s="58">
        <v>54</v>
      </c>
      <c r="C26" s="58">
        <v>55</v>
      </c>
      <c r="D26" s="58">
        <v>56</v>
      </c>
      <c r="E26" s="58">
        <v>57</v>
      </c>
      <c r="F26" s="58">
        <v>58</v>
      </c>
      <c r="G26" s="58">
        <v>59</v>
      </c>
      <c r="H26" s="58">
        <v>60</v>
      </c>
      <c r="I26" s="58">
        <v>61</v>
      </c>
      <c r="J26" s="58">
        <v>62</v>
      </c>
      <c r="K26" s="58">
        <v>63</v>
      </c>
      <c r="L26" s="58">
        <v>64</v>
      </c>
      <c r="M26" s="58">
        <v>65</v>
      </c>
    </row>
    <row r="27" spans="1:13" x14ac:dyDescent="0.25">
      <c r="A27" s="42">
        <v>0</v>
      </c>
      <c r="B27" s="44">
        <v>0.622</v>
      </c>
      <c r="C27" s="44">
        <v>0.64600000000000002</v>
      </c>
      <c r="D27" s="44">
        <v>0.67100000000000004</v>
      </c>
      <c r="E27" s="44">
        <v>0.69799999999999995</v>
      </c>
      <c r="F27" s="44">
        <v>0.72699999999999998</v>
      </c>
      <c r="G27" s="44">
        <v>0.75800000000000001</v>
      </c>
      <c r="H27" s="44">
        <v>0.79100000000000004</v>
      </c>
      <c r="I27" s="44">
        <v>0.82599999999999996</v>
      </c>
      <c r="J27" s="44">
        <v>0.86499999999999999</v>
      </c>
      <c r="K27" s="44">
        <v>0.90600000000000003</v>
      </c>
      <c r="L27" s="44">
        <v>0.95099999999999996</v>
      </c>
      <c r="M27" s="44">
        <v>1</v>
      </c>
    </row>
    <row r="28" spans="1:13" x14ac:dyDescent="0.25">
      <c r="A28" s="42">
        <v>1</v>
      </c>
      <c r="B28" s="44">
        <v>0.624</v>
      </c>
      <c r="C28" s="44">
        <v>0.64800000000000002</v>
      </c>
      <c r="D28" s="44">
        <v>0.67300000000000004</v>
      </c>
      <c r="E28" s="44">
        <v>0.7</v>
      </c>
      <c r="F28" s="44">
        <v>0.72899999999999998</v>
      </c>
      <c r="G28" s="44">
        <v>0.76</v>
      </c>
      <c r="H28" s="44">
        <v>0.79400000000000004</v>
      </c>
      <c r="I28" s="44">
        <v>0.83</v>
      </c>
      <c r="J28" s="44">
        <v>0.86799999999999999</v>
      </c>
      <c r="K28" s="44">
        <v>0.91</v>
      </c>
      <c r="L28" s="44">
        <v>0.95499999999999996</v>
      </c>
      <c r="M28" s="44"/>
    </row>
    <row r="29" spans="1:13" x14ac:dyDescent="0.25">
      <c r="A29" s="42">
        <v>2</v>
      </c>
      <c r="B29" s="44">
        <v>0.626</v>
      </c>
      <c r="C29" s="44">
        <v>0.65</v>
      </c>
      <c r="D29" s="44">
        <v>0.67500000000000004</v>
      </c>
      <c r="E29" s="44">
        <v>0.70299999999999996</v>
      </c>
      <c r="F29" s="44">
        <v>0.73199999999999998</v>
      </c>
      <c r="G29" s="44">
        <v>0.76300000000000001</v>
      </c>
      <c r="H29" s="44">
        <v>0.79700000000000004</v>
      </c>
      <c r="I29" s="44">
        <v>0.83299999999999996</v>
      </c>
      <c r="J29" s="44">
        <v>0.872</v>
      </c>
      <c r="K29" s="44">
        <v>0.91400000000000003</v>
      </c>
      <c r="L29" s="44">
        <v>0.95899999999999996</v>
      </c>
      <c r="M29" s="44"/>
    </row>
    <row r="30" spans="1:13" x14ac:dyDescent="0.25">
      <c r="A30" s="42">
        <v>3</v>
      </c>
      <c r="B30" s="44">
        <v>0.628</v>
      </c>
      <c r="C30" s="44">
        <v>0.65200000000000002</v>
      </c>
      <c r="D30" s="44">
        <v>0.67800000000000005</v>
      </c>
      <c r="E30" s="44">
        <v>0.70499999999999996</v>
      </c>
      <c r="F30" s="44">
        <v>0.73499999999999999</v>
      </c>
      <c r="G30" s="44">
        <v>0.76600000000000001</v>
      </c>
      <c r="H30" s="44">
        <v>0.8</v>
      </c>
      <c r="I30" s="44">
        <v>0.83599999999999997</v>
      </c>
      <c r="J30" s="44">
        <v>0.875</v>
      </c>
      <c r="K30" s="44">
        <v>0.91800000000000004</v>
      </c>
      <c r="L30" s="44">
        <v>0.96299999999999997</v>
      </c>
      <c r="M30" s="44"/>
    </row>
    <row r="31" spans="1:13" x14ac:dyDescent="0.25">
      <c r="A31" s="42">
        <v>4</v>
      </c>
      <c r="B31" s="44">
        <v>0.63</v>
      </c>
      <c r="C31" s="44">
        <v>0.65400000000000003</v>
      </c>
      <c r="D31" s="44">
        <v>0.68</v>
      </c>
      <c r="E31" s="44">
        <v>0.70799999999999996</v>
      </c>
      <c r="F31" s="44">
        <v>0.73699999999999999</v>
      </c>
      <c r="G31" s="44">
        <v>0.76900000000000002</v>
      </c>
      <c r="H31" s="44">
        <v>0.80300000000000005</v>
      </c>
      <c r="I31" s="44">
        <v>0.83899999999999997</v>
      </c>
      <c r="J31" s="44">
        <v>0.879</v>
      </c>
      <c r="K31" s="44">
        <v>0.92100000000000004</v>
      </c>
      <c r="L31" s="44">
        <v>0.96699999999999997</v>
      </c>
      <c r="M31" s="44"/>
    </row>
    <row r="32" spans="1:13" x14ac:dyDescent="0.25">
      <c r="A32" s="42">
        <v>5</v>
      </c>
      <c r="B32" s="44">
        <v>0.63200000000000001</v>
      </c>
      <c r="C32" s="44">
        <v>0.65600000000000003</v>
      </c>
      <c r="D32" s="44">
        <v>0.68200000000000005</v>
      </c>
      <c r="E32" s="44">
        <v>0.71</v>
      </c>
      <c r="F32" s="44">
        <v>0.74</v>
      </c>
      <c r="G32" s="44">
        <v>0.77200000000000002</v>
      </c>
      <c r="H32" s="44">
        <v>0.80600000000000005</v>
      </c>
      <c r="I32" s="44">
        <v>0.84199999999999997</v>
      </c>
      <c r="J32" s="44">
        <v>0.88200000000000001</v>
      </c>
      <c r="K32" s="44">
        <v>0.92500000000000004</v>
      </c>
      <c r="L32" s="44">
        <v>0.97199999999999998</v>
      </c>
      <c r="M32" s="44"/>
    </row>
    <row r="33" spans="1:13" x14ac:dyDescent="0.25">
      <c r="A33" s="42">
        <v>6</v>
      </c>
      <c r="B33" s="44">
        <v>0.63400000000000001</v>
      </c>
      <c r="C33" s="44">
        <v>0.65800000000000003</v>
      </c>
      <c r="D33" s="44">
        <v>0.68400000000000005</v>
      </c>
      <c r="E33" s="44">
        <v>0.71199999999999997</v>
      </c>
      <c r="F33" s="44">
        <v>0.74199999999999999</v>
      </c>
      <c r="G33" s="44">
        <v>0.77400000000000002</v>
      </c>
      <c r="H33" s="44">
        <v>0.80900000000000005</v>
      </c>
      <c r="I33" s="44">
        <v>0.84599999999999997</v>
      </c>
      <c r="J33" s="44">
        <v>0.88600000000000001</v>
      </c>
      <c r="K33" s="44">
        <v>0.92900000000000005</v>
      </c>
      <c r="L33" s="44">
        <v>0.97599999999999998</v>
      </c>
      <c r="M33" s="44"/>
    </row>
    <row r="34" spans="1:13" x14ac:dyDescent="0.25">
      <c r="A34" s="42">
        <v>7</v>
      </c>
      <c r="B34" s="44">
        <v>0.63600000000000001</v>
      </c>
      <c r="C34" s="44">
        <v>0.66</v>
      </c>
      <c r="D34" s="44">
        <v>0.68700000000000006</v>
      </c>
      <c r="E34" s="44">
        <v>0.71499999999999997</v>
      </c>
      <c r="F34" s="44">
        <v>0.745</v>
      </c>
      <c r="G34" s="44">
        <v>0.77700000000000002</v>
      </c>
      <c r="H34" s="44">
        <v>0.81200000000000006</v>
      </c>
      <c r="I34" s="44">
        <v>0.84899999999999998</v>
      </c>
      <c r="J34" s="44">
        <v>0.88900000000000001</v>
      </c>
      <c r="K34" s="44">
        <v>0.93300000000000005</v>
      </c>
      <c r="L34" s="44">
        <v>0.98</v>
      </c>
      <c r="M34" s="44"/>
    </row>
    <row r="35" spans="1:13" x14ac:dyDescent="0.25">
      <c r="A35" s="42">
        <v>8</v>
      </c>
      <c r="B35" s="44">
        <v>0.63800000000000001</v>
      </c>
      <c r="C35" s="44">
        <v>0.66300000000000003</v>
      </c>
      <c r="D35" s="44">
        <v>0.68899999999999995</v>
      </c>
      <c r="E35" s="44">
        <v>0.71699999999999997</v>
      </c>
      <c r="F35" s="44">
        <v>0.747</v>
      </c>
      <c r="G35" s="44">
        <v>0.78</v>
      </c>
      <c r="H35" s="44">
        <v>0.81499999999999995</v>
      </c>
      <c r="I35" s="44">
        <v>0.85199999999999998</v>
      </c>
      <c r="J35" s="44">
        <v>0.89300000000000002</v>
      </c>
      <c r="K35" s="44">
        <v>0.93600000000000005</v>
      </c>
      <c r="L35" s="44">
        <v>0.98399999999999999</v>
      </c>
      <c r="M35" s="44"/>
    </row>
    <row r="36" spans="1:13" x14ac:dyDescent="0.25">
      <c r="A36" s="42">
        <v>9</v>
      </c>
      <c r="B36" s="44">
        <v>0.64</v>
      </c>
      <c r="C36" s="44">
        <v>0.66500000000000004</v>
      </c>
      <c r="D36" s="44">
        <v>0.69099999999999995</v>
      </c>
      <c r="E36" s="44">
        <v>0.72</v>
      </c>
      <c r="F36" s="44">
        <v>0.75</v>
      </c>
      <c r="G36" s="44">
        <v>0.78300000000000003</v>
      </c>
      <c r="H36" s="44">
        <v>0.81799999999999995</v>
      </c>
      <c r="I36" s="44">
        <v>0.85499999999999998</v>
      </c>
      <c r="J36" s="44">
        <v>0.89600000000000002</v>
      </c>
      <c r="K36" s="44">
        <v>0.94</v>
      </c>
      <c r="L36" s="44">
        <v>0.98799999999999999</v>
      </c>
      <c r="M36" s="44"/>
    </row>
    <row r="37" spans="1:13" x14ac:dyDescent="0.25">
      <c r="A37" s="42">
        <v>10</v>
      </c>
      <c r="B37" s="44">
        <v>0.64200000000000002</v>
      </c>
      <c r="C37" s="44">
        <v>0.66700000000000004</v>
      </c>
      <c r="D37" s="44">
        <v>0.69299999999999995</v>
      </c>
      <c r="E37" s="44">
        <v>0.72199999999999998</v>
      </c>
      <c r="F37" s="44">
        <v>0.753</v>
      </c>
      <c r="G37" s="44">
        <v>0.78500000000000003</v>
      </c>
      <c r="H37" s="44">
        <v>0.82099999999999995</v>
      </c>
      <c r="I37" s="44">
        <v>0.85799999999999998</v>
      </c>
      <c r="J37" s="44">
        <v>0.89900000000000002</v>
      </c>
      <c r="K37" s="44">
        <v>0.94399999999999995</v>
      </c>
      <c r="L37" s="44">
        <v>0.99199999999999999</v>
      </c>
      <c r="M37" s="44"/>
    </row>
    <row r="38" spans="1:13" x14ac:dyDescent="0.25">
      <c r="A38" s="42">
        <v>11</v>
      </c>
      <c r="B38" s="44">
        <v>0.64400000000000002</v>
      </c>
      <c r="C38" s="44">
        <v>0.66900000000000004</v>
      </c>
      <c r="D38" s="44">
        <v>0.69599999999999995</v>
      </c>
      <c r="E38" s="44">
        <v>0.72399999999999998</v>
      </c>
      <c r="F38" s="44">
        <v>0.755</v>
      </c>
      <c r="G38" s="44">
        <v>0.78800000000000003</v>
      </c>
      <c r="H38" s="44">
        <v>0.82399999999999995</v>
      </c>
      <c r="I38" s="44">
        <v>0.86199999999999999</v>
      </c>
      <c r="J38" s="44">
        <v>0.90300000000000002</v>
      </c>
      <c r="K38" s="44">
        <v>0.94699999999999995</v>
      </c>
      <c r="L38" s="44">
        <v>0.996</v>
      </c>
      <c r="M38" s="44"/>
    </row>
  </sheetData>
  <sheetProtection algorithmName="SHA-512" hashValue="/9K8TUNhE8b9PBmJ7VX6NqJN2EBGEpEZipVXhOj7h9kT+vmmiJRDUQAkI917vgkeew85rm9lI1DxZRZBJWl6Qw==" saltValue="J1Hcoby3DffJueKcJYVwGQ==" spinCount="100000" sheet="1" objects="1" scenarios="1"/>
  <conditionalFormatting sqref="A6:A21">
    <cfRule type="expression" dxfId="641" priority="1" stopIfTrue="1">
      <formula>MOD(ROW(),2)=0</formula>
    </cfRule>
    <cfRule type="expression" dxfId="640" priority="2" stopIfTrue="1">
      <formula>MOD(ROW(),2)&lt;&gt;0</formula>
    </cfRule>
  </conditionalFormatting>
  <conditionalFormatting sqref="B6:M21">
    <cfRule type="expression" dxfId="639" priority="3" stopIfTrue="1">
      <formula>MOD(ROW(),2)=0</formula>
    </cfRule>
    <cfRule type="expression" dxfId="638" priority="4" stopIfTrue="1">
      <formula>MOD(ROW(),2)&lt;&gt;0</formula>
    </cfRule>
  </conditionalFormatting>
  <conditionalFormatting sqref="A26:A38">
    <cfRule type="expression" dxfId="637" priority="5" stopIfTrue="1">
      <formula>MOD(ROW(),2)=0</formula>
    </cfRule>
    <cfRule type="expression" dxfId="636" priority="6" stopIfTrue="1">
      <formula>MOD(ROW(),2)&lt;&gt;0</formula>
    </cfRule>
  </conditionalFormatting>
  <conditionalFormatting sqref="B26:M38">
    <cfRule type="expression" dxfId="635" priority="7" stopIfTrue="1">
      <formula>MOD(ROW(),2)=0</formula>
    </cfRule>
    <cfRule type="expression" dxfId="634" priority="8" stopIfTrue="1">
      <formula>MOD(ROW(),2)&lt;&gt;0</formula>
    </cfRule>
  </conditionalFormatting>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F2B6A-12AB-415C-9479-4B20A9DBE79B}">
  <sheetPr codeName="Sheet34"/>
  <dimension ref="A1:N38"/>
  <sheetViews>
    <sheetView showGridLines="0" workbookViewId="0">
      <selection activeCell="A6" sqref="A6"/>
    </sheetView>
  </sheetViews>
  <sheetFormatPr defaultRowHeight="12.5" x14ac:dyDescent="0.25"/>
  <cols>
    <col min="1" max="1" width="31.54296875" customWidth="1"/>
    <col min="2" max="14"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ERF - x-402</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149</v>
      </c>
      <c r="C8" s="46"/>
      <c r="D8" s="46"/>
      <c r="E8" s="46"/>
      <c r="F8" s="46"/>
      <c r="G8" s="46"/>
      <c r="H8" s="46"/>
      <c r="I8" s="46"/>
      <c r="J8" s="46"/>
      <c r="K8" s="46"/>
      <c r="L8" s="46"/>
      <c r="M8" s="46"/>
    </row>
    <row r="9" spans="1:13" x14ac:dyDescent="0.25">
      <c r="A9" s="40" t="s">
        <v>129</v>
      </c>
      <c r="B9" s="46" t="s">
        <v>230</v>
      </c>
      <c r="C9" s="46"/>
      <c r="D9" s="46"/>
      <c r="E9" s="46"/>
      <c r="F9" s="46"/>
      <c r="G9" s="46"/>
      <c r="H9" s="46"/>
      <c r="I9" s="46"/>
      <c r="J9" s="46"/>
      <c r="K9" s="46"/>
      <c r="L9" s="46"/>
      <c r="M9" s="46"/>
    </row>
    <row r="10" spans="1:13" x14ac:dyDescent="0.25">
      <c r="A10" s="40" t="s">
        <v>6</v>
      </c>
      <c r="B10" s="46" t="s">
        <v>235</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232</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402</v>
      </c>
      <c r="C14" s="46"/>
      <c r="D14" s="46"/>
      <c r="E14" s="46"/>
      <c r="F14" s="46"/>
      <c r="G14" s="46"/>
      <c r="H14" s="46"/>
      <c r="I14" s="46"/>
      <c r="J14" s="46"/>
      <c r="K14" s="46"/>
      <c r="L14" s="46"/>
      <c r="M14" s="46"/>
    </row>
    <row r="15" spans="1:13" x14ac:dyDescent="0.25">
      <c r="A15" s="40" t="s">
        <v>433</v>
      </c>
      <c r="B15" s="46" t="s">
        <v>236</v>
      </c>
      <c r="C15" s="46"/>
      <c r="D15" s="46"/>
      <c r="E15" s="46"/>
      <c r="F15" s="46"/>
      <c r="G15" s="46"/>
      <c r="H15" s="46"/>
      <c r="I15" s="46"/>
      <c r="J15" s="46"/>
      <c r="K15" s="46"/>
      <c r="L15" s="46"/>
      <c r="M15" s="46"/>
    </row>
    <row r="16" spans="1:13" x14ac:dyDescent="0.25">
      <c r="A16" s="40" t="s">
        <v>135</v>
      </c>
      <c r="B16" s="46" t="s">
        <v>237</v>
      </c>
      <c r="C16" s="46"/>
      <c r="D16" s="46"/>
      <c r="E16" s="46"/>
      <c r="F16" s="46"/>
      <c r="G16" s="46"/>
      <c r="H16" s="46"/>
      <c r="I16" s="46"/>
      <c r="J16" s="46"/>
      <c r="K16" s="46"/>
      <c r="L16" s="46"/>
      <c r="M16" s="46"/>
    </row>
    <row r="17" spans="1:14" x14ac:dyDescent="0.25">
      <c r="A17" s="41" t="s">
        <v>434</v>
      </c>
      <c r="B17" s="46"/>
      <c r="C17" s="46"/>
      <c r="D17" s="46"/>
      <c r="E17" s="46"/>
      <c r="F17" s="46"/>
      <c r="G17" s="46"/>
      <c r="H17" s="46"/>
      <c r="I17" s="46"/>
      <c r="J17" s="46"/>
      <c r="K17" s="46"/>
      <c r="L17" s="46"/>
      <c r="M17" s="46"/>
    </row>
    <row r="18" spans="1:14" x14ac:dyDescent="0.25">
      <c r="A18" s="40" t="s">
        <v>137</v>
      </c>
      <c r="B18" s="47">
        <v>45106</v>
      </c>
      <c r="C18" s="47"/>
      <c r="D18" s="47"/>
      <c r="E18" s="47"/>
      <c r="F18" s="47"/>
      <c r="G18" s="47"/>
      <c r="H18" s="47"/>
      <c r="I18" s="47"/>
      <c r="J18" s="47"/>
      <c r="K18" s="47"/>
      <c r="L18" s="47"/>
      <c r="M18" s="47"/>
    </row>
    <row r="19" spans="1:14" x14ac:dyDescent="0.25">
      <c r="A19" s="40" t="s">
        <v>138</v>
      </c>
      <c r="B19" s="47">
        <v>45231</v>
      </c>
      <c r="C19" s="47"/>
      <c r="D19" s="47"/>
      <c r="E19" s="47"/>
      <c r="F19" s="47"/>
      <c r="G19" s="47"/>
      <c r="H19" s="47"/>
      <c r="I19" s="47"/>
      <c r="J19" s="47"/>
      <c r="K19" s="47"/>
      <c r="L19" s="47"/>
      <c r="M19" s="47"/>
    </row>
    <row r="20" spans="1:14" x14ac:dyDescent="0.25">
      <c r="A20" s="40" t="s">
        <v>139</v>
      </c>
      <c r="B20" s="46" t="s">
        <v>148</v>
      </c>
      <c r="C20" s="46"/>
      <c r="D20" s="46"/>
      <c r="E20" s="46"/>
      <c r="F20" s="46"/>
      <c r="G20" s="46"/>
      <c r="H20" s="46"/>
      <c r="I20" s="46"/>
      <c r="J20" s="46"/>
      <c r="K20" s="46"/>
      <c r="L20" s="46"/>
      <c r="M20" s="46"/>
    </row>
    <row r="21" spans="1:14" x14ac:dyDescent="0.25">
      <c r="A21" s="40" t="s">
        <v>435</v>
      </c>
      <c r="B21" s="46" t="s">
        <v>72</v>
      </c>
      <c r="C21" s="46"/>
      <c r="D21" s="46"/>
      <c r="E21" s="46"/>
      <c r="F21" s="46"/>
      <c r="G21" s="46"/>
      <c r="H21" s="46"/>
      <c r="I21" s="46"/>
      <c r="J21" s="46"/>
      <c r="K21" s="46"/>
      <c r="L21" s="46"/>
      <c r="M21" s="46"/>
    </row>
    <row r="23" spans="1:14" x14ac:dyDescent="0.25">
      <c r="A23" s="23" t="str">
        <f>HYPERLINK("#'Factor List'!A1", "Back to Factor List")</f>
        <v>Back to Factor List</v>
      </c>
      <c r="B23" s="23" t="str">
        <f>HYPERLINK("#'Assumptions'!A1", "Assumptions")</f>
        <v>Assumptions</v>
      </c>
    </row>
    <row r="26" spans="1:14" s="59" customFormat="1" ht="13" x14ac:dyDescent="0.25">
      <c r="A26" s="58" t="s">
        <v>451</v>
      </c>
      <c r="B26" s="58">
        <v>54</v>
      </c>
      <c r="C26" s="58">
        <v>55</v>
      </c>
      <c r="D26" s="58">
        <v>56</v>
      </c>
      <c r="E26" s="58">
        <v>57</v>
      </c>
      <c r="F26" s="58">
        <v>58</v>
      </c>
      <c r="G26" s="58">
        <v>59</v>
      </c>
      <c r="H26" s="58">
        <v>60</v>
      </c>
      <c r="I26" s="58">
        <v>61</v>
      </c>
      <c r="J26" s="58">
        <v>62</v>
      </c>
      <c r="K26" s="58">
        <v>63</v>
      </c>
      <c r="L26" s="58">
        <v>64</v>
      </c>
      <c r="M26" s="58">
        <v>65</v>
      </c>
      <c r="N26" s="58">
        <v>66</v>
      </c>
    </row>
    <row r="27" spans="1:14" x14ac:dyDescent="0.25">
      <c r="A27" s="42">
        <v>0</v>
      </c>
      <c r="B27" s="44">
        <v>0.59099999999999997</v>
      </c>
      <c r="C27" s="44">
        <v>0.61399999999999999</v>
      </c>
      <c r="D27" s="44">
        <v>0.63800000000000001</v>
      </c>
      <c r="E27" s="44">
        <v>0.66400000000000003</v>
      </c>
      <c r="F27" s="44">
        <v>0.69099999999999995</v>
      </c>
      <c r="G27" s="44">
        <v>0.72</v>
      </c>
      <c r="H27" s="44">
        <v>0.752</v>
      </c>
      <c r="I27" s="44">
        <v>0.78500000000000003</v>
      </c>
      <c r="J27" s="44">
        <v>0.82199999999999995</v>
      </c>
      <c r="K27" s="44">
        <v>0.86099999999999999</v>
      </c>
      <c r="L27" s="44">
        <v>0.90300000000000002</v>
      </c>
      <c r="M27" s="44">
        <v>0.95</v>
      </c>
      <c r="N27" s="44">
        <v>1</v>
      </c>
    </row>
    <row r="28" spans="1:14" x14ac:dyDescent="0.25">
      <c r="A28" s="42">
        <v>1</v>
      </c>
      <c r="B28" s="44">
        <v>0.59299999999999997</v>
      </c>
      <c r="C28" s="44">
        <v>0.61599999999999999</v>
      </c>
      <c r="D28" s="44">
        <v>0.64</v>
      </c>
      <c r="E28" s="44">
        <v>0.66600000000000004</v>
      </c>
      <c r="F28" s="44">
        <v>0.69299999999999995</v>
      </c>
      <c r="G28" s="44">
        <v>0.72299999999999998</v>
      </c>
      <c r="H28" s="44">
        <v>0.754</v>
      </c>
      <c r="I28" s="44">
        <v>0.78800000000000003</v>
      </c>
      <c r="J28" s="44">
        <v>0.82499999999999996</v>
      </c>
      <c r="K28" s="44">
        <v>0.86399999999999999</v>
      </c>
      <c r="L28" s="44">
        <v>0.90700000000000003</v>
      </c>
      <c r="M28" s="44">
        <v>0.95399999999999996</v>
      </c>
      <c r="N28" s="44"/>
    </row>
    <row r="29" spans="1:14" x14ac:dyDescent="0.25">
      <c r="A29" s="42">
        <v>2</v>
      </c>
      <c r="B29" s="44">
        <v>0.59499999999999997</v>
      </c>
      <c r="C29" s="44">
        <v>0.61799999999999999</v>
      </c>
      <c r="D29" s="44">
        <v>0.64200000000000002</v>
      </c>
      <c r="E29" s="44">
        <v>0.66800000000000004</v>
      </c>
      <c r="F29" s="44">
        <v>0.69599999999999995</v>
      </c>
      <c r="G29" s="44">
        <v>0.72499999999999998</v>
      </c>
      <c r="H29" s="44">
        <v>0.75700000000000001</v>
      </c>
      <c r="I29" s="44">
        <v>0.79100000000000004</v>
      </c>
      <c r="J29" s="44">
        <v>0.82799999999999996</v>
      </c>
      <c r="K29" s="44">
        <v>0.86799999999999999</v>
      </c>
      <c r="L29" s="44">
        <v>0.91100000000000003</v>
      </c>
      <c r="M29" s="44">
        <v>0.95799999999999996</v>
      </c>
      <c r="N29" s="44"/>
    </row>
    <row r="30" spans="1:14" x14ac:dyDescent="0.25">
      <c r="A30" s="42">
        <v>3</v>
      </c>
      <c r="B30" s="44">
        <v>0.59699999999999998</v>
      </c>
      <c r="C30" s="44">
        <v>0.62</v>
      </c>
      <c r="D30" s="44">
        <v>0.64400000000000002</v>
      </c>
      <c r="E30" s="44">
        <v>0.67</v>
      </c>
      <c r="F30" s="44">
        <v>0.69799999999999995</v>
      </c>
      <c r="G30" s="44">
        <v>0.72799999999999998</v>
      </c>
      <c r="H30" s="44">
        <v>0.76</v>
      </c>
      <c r="I30" s="44">
        <v>0.79400000000000004</v>
      </c>
      <c r="J30" s="44">
        <v>0.83099999999999996</v>
      </c>
      <c r="K30" s="44">
        <v>0.872</v>
      </c>
      <c r="L30" s="44">
        <v>0.91500000000000004</v>
      </c>
      <c r="M30" s="44">
        <v>0.96199999999999997</v>
      </c>
      <c r="N30" s="44"/>
    </row>
    <row r="31" spans="1:14" x14ac:dyDescent="0.25">
      <c r="A31" s="42">
        <v>4</v>
      </c>
      <c r="B31" s="44">
        <v>0.59899999999999998</v>
      </c>
      <c r="C31" s="44">
        <v>0.622</v>
      </c>
      <c r="D31" s="44">
        <v>0.64600000000000002</v>
      </c>
      <c r="E31" s="44">
        <v>0.67300000000000004</v>
      </c>
      <c r="F31" s="44">
        <v>0.70099999999999996</v>
      </c>
      <c r="G31" s="44">
        <v>0.73099999999999998</v>
      </c>
      <c r="H31" s="44">
        <v>0.76300000000000001</v>
      </c>
      <c r="I31" s="44">
        <v>0.79700000000000004</v>
      </c>
      <c r="J31" s="44">
        <v>0.83499999999999996</v>
      </c>
      <c r="K31" s="44">
        <v>0.875</v>
      </c>
      <c r="L31" s="44">
        <v>0.91900000000000004</v>
      </c>
      <c r="M31" s="44">
        <v>0.96599999999999997</v>
      </c>
      <c r="N31" s="44"/>
    </row>
    <row r="32" spans="1:14" x14ac:dyDescent="0.25">
      <c r="A32" s="42">
        <v>5</v>
      </c>
      <c r="B32" s="44">
        <v>0.60099999999999998</v>
      </c>
      <c r="C32" s="44">
        <v>0.624</v>
      </c>
      <c r="D32" s="44">
        <v>0.64900000000000002</v>
      </c>
      <c r="E32" s="44">
        <v>0.67500000000000004</v>
      </c>
      <c r="F32" s="44">
        <v>0.70299999999999996</v>
      </c>
      <c r="G32" s="44">
        <v>0.73299999999999998</v>
      </c>
      <c r="H32" s="44">
        <v>0.76600000000000001</v>
      </c>
      <c r="I32" s="44">
        <v>0.8</v>
      </c>
      <c r="J32" s="44">
        <v>0.83799999999999997</v>
      </c>
      <c r="K32" s="44">
        <v>0.879</v>
      </c>
      <c r="L32" s="44">
        <v>0.92300000000000004</v>
      </c>
      <c r="M32" s="44">
        <v>0.97099999999999997</v>
      </c>
      <c r="N32" s="44"/>
    </row>
    <row r="33" spans="1:14" x14ac:dyDescent="0.25">
      <c r="A33" s="42">
        <v>6</v>
      </c>
      <c r="B33" s="44">
        <v>0.60299999999999998</v>
      </c>
      <c r="C33" s="44">
        <v>0.626</v>
      </c>
      <c r="D33" s="44">
        <v>0.65100000000000002</v>
      </c>
      <c r="E33" s="44">
        <v>0.67700000000000005</v>
      </c>
      <c r="F33" s="44">
        <v>0.70599999999999996</v>
      </c>
      <c r="G33" s="44">
        <v>0.73599999999999999</v>
      </c>
      <c r="H33" s="44">
        <v>0.76800000000000002</v>
      </c>
      <c r="I33" s="44">
        <v>0.80300000000000005</v>
      </c>
      <c r="J33" s="44">
        <v>0.84099999999999997</v>
      </c>
      <c r="K33" s="44">
        <v>0.88200000000000001</v>
      </c>
      <c r="L33" s="44">
        <v>0.92700000000000005</v>
      </c>
      <c r="M33" s="44">
        <v>0.97499999999999998</v>
      </c>
      <c r="N33" s="44"/>
    </row>
    <row r="34" spans="1:14" x14ac:dyDescent="0.25">
      <c r="A34" s="42">
        <v>7</v>
      </c>
      <c r="B34" s="44">
        <v>0.60399999999999998</v>
      </c>
      <c r="C34" s="44">
        <v>0.628</v>
      </c>
      <c r="D34" s="44">
        <v>0.65300000000000002</v>
      </c>
      <c r="E34" s="44">
        <v>0.67900000000000005</v>
      </c>
      <c r="F34" s="44">
        <v>0.70799999999999996</v>
      </c>
      <c r="G34" s="44">
        <v>0.73799999999999999</v>
      </c>
      <c r="H34" s="44">
        <v>0.77100000000000002</v>
      </c>
      <c r="I34" s="44">
        <v>0.80700000000000005</v>
      </c>
      <c r="J34" s="44">
        <v>0.84499999999999997</v>
      </c>
      <c r="K34" s="44">
        <v>0.88600000000000001</v>
      </c>
      <c r="L34" s="44">
        <v>0.93</v>
      </c>
      <c r="M34" s="44">
        <v>0.97899999999999998</v>
      </c>
      <c r="N34" s="44"/>
    </row>
    <row r="35" spans="1:14" x14ac:dyDescent="0.25">
      <c r="A35" s="42">
        <v>8</v>
      </c>
      <c r="B35" s="44">
        <v>0.60599999999999998</v>
      </c>
      <c r="C35" s="44">
        <v>0.63</v>
      </c>
      <c r="D35" s="44">
        <v>0.65500000000000003</v>
      </c>
      <c r="E35" s="44">
        <v>0.68200000000000005</v>
      </c>
      <c r="F35" s="44">
        <v>0.71</v>
      </c>
      <c r="G35" s="44">
        <v>0.74099999999999999</v>
      </c>
      <c r="H35" s="44">
        <v>0.77400000000000002</v>
      </c>
      <c r="I35" s="44">
        <v>0.81</v>
      </c>
      <c r="J35" s="44">
        <v>0.84799999999999998</v>
      </c>
      <c r="K35" s="44">
        <v>0.88900000000000001</v>
      </c>
      <c r="L35" s="44">
        <v>0.93400000000000005</v>
      </c>
      <c r="M35" s="44">
        <v>0.98299999999999998</v>
      </c>
      <c r="N35" s="44"/>
    </row>
    <row r="36" spans="1:14" x14ac:dyDescent="0.25">
      <c r="A36" s="42">
        <v>9</v>
      </c>
      <c r="B36" s="44">
        <v>0.60799999999999998</v>
      </c>
      <c r="C36" s="44">
        <v>0.63200000000000001</v>
      </c>
      <c r="D36" s="44">
        <v>0.65700000000000003</v>
      </c>
      <c r="E36" s="44">
        <v>0.68400000000000005</v>
      </c>
      <c r="F36" s="44">
        <v>0.71299999999999997</v>
      </c>
      <c r="G36" s="44">
        <v>0.74399999999999999</v>
      </c>
      <c r="H36" s="44">
        <v>0.77700000000000002</v>
      </c>
      <c r="I36" s="44">
        <v>0.81299999999999994</v>
      </c>
      <c r="J36" s="44">
        <v>0.85099999999999998</v>
      </c>
      <c r="K36" s="44">
        <v>0.89300000000000002</v>
      </c>
      <c r="L36" s="44">
        <v>0.93799999999999994</v>
      </c>
      <c r="M36" s="44">
        <v>0.98699999999999999</v>
      </c>
      <c r="N36" s="44"/>
    </row>
    <row r="37" spans="1:14" x14ac:dyDescent="0.25">
      <c r="A37" s="42">
        <v>10</v>
      </c>
      <c r="B37" s="44">
        <v>0.61</v>
      </c>
      <c r="C37" s="44">
        <v>0.63400000000000001</v>
      </c>
      <c r="D37" s="44">
        <v>0.65900000000000003</v>
      </c>
      <c r="E37" s="44">
        <v>0.68600000000000005</v>
      </c>
      <c r="F37" s="44">
        <v>0.71499999999999997</v>
      </c>
      <c r="G37" s="44">
        <v>0.746</v>
      </c>
      <c r="H37" s="44">
        <v>0.78</v>
      </c>
      <c r="I37" s="44">
        <v>0.81599999999999995</v>
      </c>
      <c r="J37" s="44">
        <v>0.85399999999999998</v>
      </c>
      <c r="K37" s="44">
        <v>0.89600000000000002</v>
      </c>
      <c r="L37" s="44">
        <v>0.94199999999999995</v>
      </c>
      <c r="M37" s="44">
        <v>0.99199999999999999</v>
      </c>
      <c r="N37" s="44"/>
    </row>
    <row r="38" spans="1:14" x14ac:dyDescent="0.25">
      <c r="A38" s="42">
        <v>11</v>
      </c>
      <c r="B38" s="44">
        <v>0.61199999999999999</v>
      </c>
      <c r="C38" s="44">
        <v>0.63600000000000001</v>
      </c>
      <c r="D38" s="44">
        <v>0.66100000000000003</v>
      </c>
      <c r="E38" s="44">
        <v>0.68899999999999995</v>
      </c>
      <c r="F38" s="44">
        <v>0.71799999999999997</v>
      </c>
      <c r="G38" s="44">
        <v>0.749</v>
      </c>
      <c r="H38" s="44">
        <v>0.78200000000000003</v>
      </c>
      <c r="I38" s="44">
        <v>0.81899999999999995</v>
      </c>
      <c r="J38" s="44">
        <v>0.85799999999999998</v>
      </c>
      <c r="K38" s="44">
        <v>0.9</v>
      </c>
      <c r="L38" s="44">
        <v>0.94599999999999995</v>
      </c>
      <c r="M38" s="44">
        <v>0.996</v>
      </c>
      <c r="N38" s="44"/>
    </row>
  </sheetData>
  <sheetProtection algorithmName="SHA-512" hashValue="35LhmlDXN8I3FwXMeKirIsSRO7gNnPruu9U7gaoVV5VC/lf4xvo6YmwEy80qsSSreVeY+JAu0n3F95uhl3PjHw==" saltValue="Lhbk8esDbDrnGl04RPgAQA==" spinCount="100000" sheet="1" objects="1" scenarios="1"/>
  <conditionalFormatting sqref="A6:A21">
    <cfRule type="expression" dxfId="631" priority="1" stopIfTrue="1">
      <formula>MOD(ROW(),2)=0</formula>
    </cfRule>
    <cfRule type="expression" dxfId="630" priority="2" stopIfTrue="1">
      <formula>MOD(ROW(),2)&lt;&gt;0</formula>
    </cfRule>
  </conditionalFormatting>
  <conditionalFormatting sqref="B6:M21">
    <cfRule type="expression" dxfId="629" priority="3" stopIfTrue="1">
      <formula>MOD(ROW(),2)=0</formula>
    </cfRule>
    <cfRule type="expression" dxfId="628" priority="4" stopIfTrue="1">
      <formula>MOD(ROW(),2)&lt;&gt;0</formula>
    </cfRule>
  </conditionalFormatting>
  <conditionalFormatting sqref="A26:A38">
    <cfRule type="expression" dxfId="627" priority="5" stopIfTrue="1">
      <formula>MOD(ROW(),2)=0</formula>
    </cfRule>
    <cfRule type="expression" dxfId="626" priority="6" stopIfTrue="1">
      <formula>MOD(ROW(),2)&lt;&gt;0</formula>
    </cfRule>
  </conditionalFormatting>
  <conditionalFormatting sqref="B26:N38">
    <cfRule type="expression" dxfId="625" priority="7" stopIfTrue="1">
      <formula>MOD(ROW(),2)=0</formula>
    </cfRule>
    <cfRule type="expression" dxfId="624" priority="8" stopIfTrue="1">
      <formula>MOD(ROW(),2)&lt;&gt;0</formula>
    </cfRule>
  </conditionalFormatting>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02204-840E-4ACE-9E74-5D817AB30E87}">
  <sheetPr codeName="Sheet35"/>
  <dimension ref="A1:O38"/>
  <sheetViews>
    <sheetView showGridLines="0" workbookViewId="0">
      <selection activeCell="A6" sqref="A6"/>
    </sheetView>
  </sheetViews>
  <sheetFormatPr defaultRowHeight="12.5" x14ac:dyDescent="0.25"/>
  <cols>
    <col min="1" max="1" width="31.54296875" customWidth="1"/>
    <col min="2" max="15"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ERF - x-403</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149</v>
      </c>
      <c r="C8" s="46"/>
      <c r="D8" s="46"/>
      <c r="E8" s="46"/>
      <c r="F8" s="46"/>
      <c r="G8" s="46"/>
      <c r="H8" s="46"/>
      <c r="I8" s="46"/>
      <c r="J8" s="46"/>
      <c r="K8" s="46"/>
      <c r="L8" s="46"/>
      <c r="M8" s="46"/>
    </row>
    <row r="9" spans="1:13" x14ac:dyDescent="0.25">
      <c r="A9" s="40" t="s">
        <v>129</v>
      </c>
      <c r="B9" s="46" t="s">
        <v>230</v>
      </c>
      <c r="C9" s="46"/>
      <c r="D9" s="46"/>
      <c r="E9" s="46"/>
      <c r="F9" s="46"/>
      <c r="G9" s="46"/>
      <c r="H9" s="46"/>
      <c r="I9" s="46"/>
      <c r="J9" s="46"/>
      <c r="K9" s="46"/>
      <c r="L9" s="46"/>
      <c r="M9" s="46"/>
    </row>
    <row r="10" spans="1:13" x14ac:dyDescent="0.25">
      <c r="A10" s="40" t="s">
        <v>6</v>
      </c>
      <c r="B10" s="46" t="s">
        <v>238</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232</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403</v>
      </c>
      <c r="C14" s="46"/>
      <c r="D14" s="46"/>
      <c r="E14" s="46"/>
      <c r="F14" s="46"/>
      <c r="G14" s="46"/>
      <c r="H14" s="46"/>
      <c r="I14" s="46"/>
      <c r="J14" s="46"/>
      <c r="K14" s="46"/>
      <c r="L14" s="46"/>
      <c r="M14" s="46"/>
    </row>
    <row r="15" spans="1:13" x14ac:dyDescent="0.25">
      <c r="A15" s="40" t="s">
        <v>433</v>
      </c>
      <c r="B15" s="46" t="s">
        <v>239</v>
      </c>
      <c r="C15" s="46"/>
      <c r="D15" s="46"/>
      <c r="E15" s="46"/>
      <c r="F15" s="46"/>
      <c r="G15" s="46"/>
      <c r="H15" s="46"/>
      <c r="I15" s="46"/>
      <c r="J15" s="46"/>
      <c r="K15" s="46"/>
      <c r="L15" s="46"/>
      <c r="M15" s="46"/>
    </row>
    <row r="16" spans="1:13" x14ac:dyDescent="0.25">
      <c r="A16" s="40" t="s">
        <v>135</v>
      </c>
      <c r="B16" s="46" t="s">
        <v>240</v>
      </c>
      <c r="C16" s="46"/>
      <c r="D16" s="46"/>
      <c r="E16" s="46"/>
      <c r="F16" s="46"/>
      <c r="G16" s="46"/>
      <c r="H16" s="46"/>
      <c r="I16" s="46"/>
      <c r="J16" s="46"/>
      <c r="K16" s="46"/>
      <c r="L16" s="46"/>
      <c r="M16" s="46"/>
    </row>
    <row r="17" spans="1:15" x14ac:dyDescent="0.25">
      <c r="A17" s="41" t="s">
        <v>434</v>
      </c>
      <c r="B17" s="46"/>
      <c r="C17" s="46"/>
      <c r="D17" s="46"/>
      <c r="E17" s="46"/>
      <c r="F17" s="46"/>
      <c r="G17" s="46"/>
      <c r="H17" s="46"/>
      <c r="I17" s="46"/>
      <c r="J17" s="46"/>
      <c r="K17" s="46"/>
      <c r="L17" s="46"/>
      <c r="M17" s="46"/>
    </row>
    <row r="18" spans="1:15" x14ac:dyDescent="0.25">
      <c r="A18" s="40" t="s">
        <v>137</v>
      </c>
      <c r="B18" s="47">
        <v>45106</v>
      </c>
      <c r="C18" s="47"/>
      <c r="D18" s="47"/>
      <c r="E18" s="47"/>
      <c r="F18" s="47"/>
      <c r="G18" s="47"/>
      <c r="H18" s="47"/>
      <c r="I18" s="47"/>
      <c r="J18" s="47"/>
      <c r="K18" s="47"/>
      <c r="L18" s="47"/>
      <c r="M18" s="47"/>
    </row>
    <row r="19" spans="1:15" x14ac:dyDescent="0.25">
      <c r="A19" s="40" t="s">
        <v>138</v>
      </c>
      <c r="B19" s="47">
        <v>45231</v>
      </c>
      <c r="C19" s="47"/>
      <c r="D19" s="47"/>
      <c r="E19" s="47"/>
      <c r="F19" s="47"/>
      <c r="G19" s="47"/>
      <c r="H19" s="47"/>
      <c r="I19" s="47"/>
      <c r="J19" s="47"/>
      <c r="K19" s="47"/>
      <c r="L19" s="47"/>
      <c r="M19" s="47"/>
    </row>
    <row r="20" spans="1:15" x14ac:dyDescent="0.25">
      <c r="A20" s="40" t="s">
        <v>139</v>
      </c>
      <c r="B20" s="46" t="s">
        <v>148</v>
      </c>
      <c r="C20" s="46"/>
      <c r="D20" s="46"/>
      <c r="E20" s="46"/>
      <c r="F20" s="46"/>
      <c r="G20" s="46"/>
      <c r="H20" s="46"/>
      <c r="I20" s="46"/>
      <c r="J20" s="46"/>
      <c r="K20" s="46"/>
      <c r="L20" s="46"/>
      <c r="M20" s="46"/>
    </row>
    <row r="21" spans="1:15" x14ac:dyDescent="0.25">
      <c r="A21" s="40" t="s">
        <v>435</v>
      </c>
      <c r="B21" s="46" t="s">
        <v>72</v>
      </c>
      <c r="C21" s="46"/>
      <c r="D21" s="46"/>
      <c r="E21" s="46"/>
      <c r="F21" s="46"/>
      <c r="G21" s="46"/>
      <c r="H21" s="46"/>
      <c r="I21" s="46"/>
      <c r="J21" s="46"/>
      <c r="K21" s="46"/>
      <c r="L21" s="46"/>
      <c r="M21" s="46"/>
    </row>
    <row r="23" spans="1:15" x14ac:dyDescent="0.25">
      <c r="A23" s="23" t="str">
        <f>HYPERLINK("#'Factor List'!A1", "Back to Factor List")</f>
        <v>Back to Factor List</v>
      </c>
      <c r="B23" s="23" t="str">
        <f>HYPERLINK("#'Assumptions'!A1", "Assumptions")</f>
        <v>Assumptions</v>
      </c>
    </row>
    <row r="26" spans="1:15" s="59" customFormat="1" ht="13" x14ac:dyDescent="0.25">
      <c r="A26" s="58" t="s">
        <v>451</v>
      </c>
      <c r="B26" s="58">
        <v>54</v>
      </c>
      <c r="C26" s="58">
        <v>55</v>
      </c>
      <c r="D26" s="58">
        <v>56</v>
      </c>
      <c r="E26" s="58">
        <v>57</v>
      </c>
      <c r="F26" s="58">
        <v>58</v>
      </c>
      <c r="G26" s="58">
        <v>59</v>
      </c>
      <c r="H26" s="58">
        <v>60</v>
      </c>
      <c r="I26" s="58">
        <v>61</v>
      </c>
      <c r="J26" s="58">
        <v>62</v>
      </c>
      <c r="K26" s="58">
        <v>63</v>
      </c>
      <c r="L26" s="58">
        <v>64</v>
      </c>
      <c r="M26" s="58">
        <v>65</v>
      </c>
      <c r="N26" s="58">
        <v>66</v>
      </c>
      <c r="O26" s="58">
        <v>67</v>
      </c>
    </row>
    <row r="27" spans="1:15" x14ac:dyDescent="0.25">
      <c r="A27" s="42">
        <v>0</v>
      </c>
      <c r="B27" s="44">
        <v>0.56100000000000005</v>
      </c>
      <c r="C27" s="44">
        <v>0.58299999999999996</v>
      </c>
      <c r="D27" s="44">
        <v>0.60599999999999998</v>
      </c>
      <c r="E27" s="44">
        <v>0.63</v>
      </c>
      <c r="F27" s="44">
        <v>0.65600000000000003</v>
      </c>
      <c r="G27" s="44">
        <v>0.68300000000000005</v>
      </c>
      <c r="H27" s="44">
        <v>0.71299999999999997</v>
      </c>
      <c r="I27" s="44">
        <v>0.745</v>
      </c>
      <c r="J27" s="44">
        <v>0.77900000000000003</v>
      </c>
      <c r="K27" s="44">
        <v>0.81699999999999995</v>
      </c>
      <c r="L27" s="44">
        <v>0.85699999999999998</v>
      </c>
      <c r="M27" s="44">
        <v>0.9</v>
      </c>
      <c r="N27" s="44">
        <v>0.94799999999999995</v>
      </c>
      <c r="O27" s="44">
        <v>1</v>
      </c>
    </row>
    <row r="28" spans="1:15" x14ac:dyDescent="0.25">
      <c r="A28" s="42">
        <v>1</v>
      </c>
      <c r="B28" s="44">
        <v>0.56299999999999994</v>
      </c>
      <c r="C28" s="44">
        <v>0.58499999999999996</v>
      </c>
      <c r="D28" s="44">
        <v>0.60799999999999998</v>
      </c>
      <c r="E28" s="44">
        <v>0.63200000000000001</v>
      </c>
      <c r="F28" s="44">
        <v>0.65800000000000003</v>
      </c>
      <c r="G28" s="44">
        <v>0.68600000000000005</v>
      </c>
      <c r="H28" s="44">
        <v>0.71599999999999997</v>
      </c>
      <c r="I28" s="44">
        <v>0.748</v>
      </c>
      <c r="J28" s="44">
        <v>0.78200000000000003</v>
      </c>
      <c r="K28" s="44">
        <v>0.82</v>
      </c>
      <c r="L28" s="44">
        <v>0.86</v>
      </c>
      <c r="M28" s="44">
        <v>0.90400000000000003</v>
      </c>
      <c r="N28" s="44">
        <v>0.95199999999999996</v>
      </c>
      <c r="O28" s="44"/>
    </row>
    <row r="29" spans="1:15" x14ac:dyDescent="0.25">
      <c r="A29" s="42">
        <v>2</v>
      </c>
      <c r="B29" s="44">
        <v>0.56499999999999995</v>
      </c>
      <c r="C29" s="44">
        <v>0.58699999999999997</v>
      </c>
      <c r="D29" s="44">
        <v>0.61</v>
      </c>
      <c r="E29" s="44">
        <v>0.63400000000000001</v>
      </c>
      <c r="F29" s="44">
        <v>0.66</v>
      </c>
      <c r="G29" s="44">
        <v>0.68799999999999994</v>
      </c>
      <c r="H29" s="44">
        <v>0.71799999999999997</v>
      </c>
      <c r="I29" s="44">
        <v>0.751</v>
      </c>
      <c r="J29" s="44">
        <v>0.78600000000000003</v>
      </c>
      <c r="K29" s="44">
        <v>0.82299999999999995</v>
      </c>
      <c r="L29" s="44">
        <v>0.86399999999999999</v>
      </c>
      <c r="M29" s="44">
        <v>0.90800000000000003</v>
      </c>
      <c r="N29" s="44">
        <v>0.95699999999999996</v>
      </c>
      <c r="O29" s="44"/>
    </row>
    <row r="30" spans="1:15" x14ac:dyDescent="0.25">
      <c r="A30" s="42">
        <v>3</v>
      </c>
      <c r="B30" s="44">
        <v>0.56699999999999995</v>
      </c>
      <c r="C30" s="44">
        <v>0.58899999999999997</v>
      </c>
      <c r="D30" s="44">
        <v>0.61199999999999999</v>
      </c>
      <c r="E30" s="44">
        <v>0.63600000000000001</v>
      </c>
      <c r="F30" s="44">
        <v>0.66300000000000003</v>
      </c>
      <c r="G30" s="44">
        <v>0.69099999999999995</v>
      </c>
      <c r="H30" s="44">
        <v>0.72099999999999997</v>
      </c>
      <c r="I30" s="44">
        <v>0.754</v>
      </c>
      <c r="J30" s="44">
        <v>0.78900000000000003</v>
      </c>
      <c r="K30" s="44">
        <v>0.82699999999999996</v>
      </c>
      <c r="L30" s="44">
        <v>0.86799999999999999</v>
      </c>
      <c r="M30" s="44">
        <v>0.91200000000000003</v>
      </c>
      <c r="N30" s="44">
        <v>0.96099999999999997</v>
      </c>
      <c r="O30" s="44"/>
    </row>
    <row r="31" spans="1:15" x14ac:dyDescent="0.25">
      <c r="A31" s="42">
        <v>4</v>
      </c>
      <c r="B31" s="44">
        <v>0.56899999999999995</v>
      </c>
      <c r="C31" s="44">
        <v>0.59</v>
      </c>
      <c r="D31" s="44">
        <v>0.61399999999999999</v>
      </c>
      <c r="E31" s="44">
        <v>0.63800000000000001</v>
      </c>
      <c r="F31" s="44">
        <v>0.66500000000000004</v>
      </c>
      <c r="G31" s="44">
        <v>0.69299999999999995</v>
      </c>
      <c r="H31" s="44">
        <v>0.72399999999999998</v>
      </c>
      <c r="I31" s="44">
        <v>0.75600000000000001</v>
      </c>
      <c r="J31" s="44">
        <v>0.79200000000000004</v>
      </c>
      <c r="K31" s="44">
        <v>0.83</v>
      </c>
      <c r="L31" s="44">
        <v>0.871</v>
      </c>
      <c r="M31" s="44">
        <v>0.91600000000000004</v>
      </c>
      <c r="N31" s="44">
        <v>0.96499999999999997</v>
      </c>
      <c r="O31" s="44"/>
    </row>
    <row r="32" spans="1:15" x14ac:dyDescent="0.25">
      <c r="A32" s="42">
        <v>5</v>
      </c>
      <c r="B32" s="44">
        <v>0.56999999999999995</v>
      </c>
      <c r="C32" s="44">
        <v>0.59199999999999997</v>
      </c>
      <c r="D32" s="44">
        <v>0.61599999999999999</v>
      </c>
      <c r="E32" s="44">
        <v>0.64100000000000001</v>
      </c>
      <c r="F32" s="44">
        <v>0.66700000000000004</v>
      </c>
      <c r="G32" s="44">
        <v>0.69599999999999995</v>
      </c>
      <c r="H32" s="44">
        <v>0.72599999999999998</v>
      </c>
      <c r="I32" s="44">
        <v>0.75900000000000001</v>
      </c>
      <c r="J32" s="44">
        <v>0.79500000000000004</v>
      </c>
      <c r="K32" s="44">
        <v>0.83299999999999996</v>
      </c>
      <c r="L32" s="44">
        <v>0.875</v>
      </c>
      <c r="M32" s="44">
        <v>0.92</v>
      </c>
      <c r="N32" s="44">
        <v>0.97</v>
      </c>
      <c r="O32" s="44"/>
    </row>
    <row r="33" spans="1:15" x14ac:dyDescent="0.25">
      <c r="A33" s="42">
        <v>6</v>
      </c>
      <c r="B33" s="44">
        <v>0.57199999999999995</v>
      </c>
      <c r="C33" s="44">
        <v>0.59399999999999997</v>
      </c>
      <c r="D33" s="44">
        <v>0.61799999999999999</v>
      </c>
      <c r="E33" s="44">
        <v>0.64300000000000002</v>
      </c>
      <c r="F33" s="44">
        <v>0.67</v>
      </c>
      <c r="G33" s="44">
        <v>0.69799999999999995</v>
      </c>
      <c r="H33" s="44">
        <v>0.72899999999999998</v>
      </c>
      <c r="I33" s="44">
        <v>0.76200000000000001</v>
      </c>
      <c r="J33" s="44">
        <v>0.79800000000000004</v>
      </c>
      <c r="K33" s="44">
        <v>0.83699999999999997</v>
      </c>
      <c r="L33" s="44">
        <v>0.879</v>
      </c>
      <c r="M33" s="44">
        <v>0.92400000000000004</v>
      </c>
      <c r="N33" s="44">
        <v>0.97399999999999998</v>
      </c>
      <c r="O33" s="44"/>
    </row>
    <row r="34" spans="1:15" x14ac:dyDescent="0.25">
      <c r="A34" s="42">
        <v>7</v>
      </c>
      <c r="B34" s="44">
        <v>0.57399999999999995</v>
      </c>
      <c r="C34" s="44">
        <v>0.59599999999999997</v>
      </c>
      <c r="D34" s="44">
        <v>0.62</v>
      </c>
      <c r="E34" s="44">
        <v>0.64500000000000002</v>
      </c>
      <c r="F34" s="44">
        <v>0.67200000000000004</v>
      </c>
      <c r="G34" s="44">
        <v>0.70099999999999996</v>
      </c>
      <c r="H34" s="44">
        <v>0.73199999999999998</v>
      </c>
      <c r="I34" s="44">
        <v>0.76500000000000001</v>
      </c>
      <c r="J34" s="44">
        <v>0.80100000000000005</v>
      </c>
      <c r="K34" s="44">
        <v>0.84</v>
      </c>
      <c r="L34" s="44">
        <v>0.88200000000000001</v>
      </c>
      <c r="M34" s="44">
        <v>0.92800000000000005</v>
      </c>
      <c r="N34" s="44">
        <v>0.97799999999999998</v>
      </c>
      <c r="O34" s="44"/>
    </row>
    <row r="35" spans="1:15" x14ac:dyDescent="0.25">
      <c r="A35" s="42">
        <v>8</v>
      </c>
      <c r="B35" s="44">
        <v>0.57599999999999996</v>
      </c>
      <c r="C35" s="44">
        <v>0.59799999999999998</v>
      </c>
      <c r="D35" s="44">
        <v>0.622</v>
      </c>
      <c r="E35" s="44">
        <v>0.64700000000000002</v>
      </c>
      <c r="F35" s="44">
        <v>0.67400000000000004</v>
      </c>
      <c r="G35" s="44">
        <v>0.70299999999999996</v>
      </c>
      <c r="H35" s="44">
        <v>0.73399999999999999</v>
      </c>
      <c r="I35" s="44">
        <v>0.76800000000000002</v>
      </c>
      <c r="J35" s="44">
        <v>0.80400000000000005</v>
      </c>
      <c r="K35" s="44">
        <v>0.84299999999999997</v>
      </c>
      <c r="L35" s="44">
        <v>0.88600000000000001</v>
      </c>
      <c r="M35" s="44">
        <v>0.93200000000000005</v>
      </c>
      <c r="N35" s="44">
        <v>0.98299999999999998</v>
      </c>
      <c r="O35" s="44"/>
    </row>
    <row r="36" spans="1:15" x14ac:dyDescent="0.25">
      <c r="A36" s="42">
        <v>9</v>
      </c>
      <c r="B36" s="44">
        <v>0.57799999999999996</v>
      </c>
      <c r="C36" s="44">
        <v>0.6</v>
      </c>
      <c r="D36" s="44">
        <v>0.624</v>
      </c>
      <c r="E36" s="44">
        <v>0.64900000000000002</v>
      </c>
      <c r="F36" s="44">
        <v>0.67600000000000005</v>
      </c>
      <c r="G36" s="44">
        <v>0.70599999999999996</v>
      </c>
      <c r="H36" s="44">
        <v>0.73699999999999999</v>
      </c>
      <c r="I36" s="44">
        <v>0.77100000000000002</v>
      </c>
      <c r="J36" s="44">
        <v>0.80700000000000005</v>
      </c>
      <c r="K36" s="44">
        <v>0.84699999999999998</v>
      </c>
      <c r="L36" s="44">
        <v>0.89</v>
      </c>
      <c r="M36" s="44">
        <v>0.93600000000000005</v>
      </c>
      <c r="N36" s="44">
        <v>0.98699999999999999</v>
      </c>
      <c r="O36" s="44"/>
    </row>
    <row r="37" spans="1:15" x14ac:dyDescent="0.25">
      <c r="A37" s="42">
        <v>10</v>
      </c>
      <c r="B37" s="44">
        <v>0.57899999999999996</v>
      </c>
      <c r="C37" s="44">
        <v>0.60199999999999998</v>
      </c>
      <c r="D37" s="44">
        <v>0.626</v>
      </c>
      <c r="E37" s="44">
        <v>0.65100000000000002</v>
      </c>
      <c r="F37" s="44">
        <v>0.67900000000000005</v>
      </c>
      <c r="G37" s="44">
        <v>0.70799999999999996</v>
      </c>
      <c r="H37" s="44">
        <v>0.74</v>
      </c>
      <c r="I37" s="44">
        <v>0.77400000000000002</v>
      </c>
      <c r="J37" s="44">
        <v>0.81</v>
      </c>
      <c r="K37" s="44">
        <v>0.85</v>
      </c>
      <c r="L37" s="44">
        <v>0.89300000000000002</v>
      </c>
      <c r="M37" s="44">
        <v>0.94</v>
      </c>
      <c r="N37" s="44">
        <v>0.99099999999999999</v>
      </c>
      <c r="O37" s="44"/>
    </row>
    <row r="38" spans="1:15" x14ac:dyDescent="0.25">
      <c r="A38" s="42">
        <v>11</v>
      </c>
      <c r="B38" s="44">
        <v>0.58099999999999996</v>
      </c>
      <c r="C38" s="44">
        <v>0.60399999999999998</v>
      </c>
      <c r="D38" s="44">
        <v>0.628</v>
      </c>
      <c r="E38" s="44">
        <v>0.65400000000000003</v>
      </c>
      <c r="F38" s="44">
        <v>0.68100000000000005</v>
      </c>
      <c r="G38" s="44">
        <v>0.71099999999999997</v>
      </c>
      <c r="H38" s="44">
        <v>0.74199999999999999</v>
      </c>
      <c r="I38" s="44">
        <v>0.77700000000000002</v>
      </c>
      <c r="J38" s="44">
        <v>0.81299999999999994</v>
      </c>
      <c r="K38" s="44">
        <v>0.85299999999999998</v>
      </c>
      <c r="L38" s="44">
        <v>0.89700000000000002</v>
      </c>
      <c r="M38" s="44">
        <v>0.94399999999999995</v>
      </c>
      <c r="N38" s="44">
        <v>0.996</v>
      </c>
      <c r="O38" s="44"/>
    </row>
  </sheetData>
  <sheetProtection algorithmName="SHA-512" hashValue="rknzHijyxH4CZf46RahBlCnCYXapBckbuA9dDfUhrQob9G2ip4p8NQHOVnk8VOql9FD9shwNbAenyazv3rlWFQ==" saltValue="6pR8B+WIx79JTiPDYMg+OA==" spinCount="100000" sheet="1" objects="1" scenarios="1"/>
  <conditionalFormatting sqref="A6:A21">
    <cfRule type="expression" dxfId="621" priority="1" stopIfTrue="1">
      <formula>MOD(ROW(),2)=0</formula>
    </cfRule>
    <cfRule type="expression" dxfId="620" priority="2" stopIfTrue="1">
      <formula>MOD(ROW(),2)&lt;&gt;0</formula>
    </cfRule>
  </conditionalFormatting>
  <conditionalFormatting sqref="B6:M21">
    <cfRule type="expression" dxfId="619" priority="3" stopIfTrue="1">
      <formula>MOD(ROW(),2)=0</formula>
    </cfRule>
    <cfRule type="expression" dxfId="618" priority="4" stopIfTrue="1">
      <formula>MOD(ROW(),2)&lt;&gt;0</formula>
    </cfRule>
  </conditionalFormatting>
  <conditionalFormatting sqref="A26:A38">
    <cfRule type="expression" dxfId="617" priority="5" stopIfTrue="1">
      <formula>MOD(ROW(),2)=0</formula>
    </cfRule>
    <cfRule type="expression" dxfId="616" priority="6" stopIfTrue="1">
      <formula>MOD(ROW(),2)&lt;&gt;0</formula>
    </cfRule>
  </conditionalFormatting>
  <conditionalFormatting sqref="B26:O38">
    <cfRule type="expression" dxfId="615" priority="7" stopIfTrue="1">
      <formula>MOD(ROW(),2)=0</formula>
    </cfRule>
    <cfRule type="expression" dxfId="614" priority="8" stopIfTrue="1">
      <formula>MOD(ROW(),2)&lt;&gt;0</formula>
    </cfRule>
  </conditionalFormatting>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82814-1FA1-4D26-9762-D3BDE9438263}">
  <sheetPr codeName="Sheet36"/>
  <dimension ref="A1:P38"/>
  <sheetViews>
    <sheetView showGridLines="0" workbookViewId="0">
      <selection activeCell="A6" sqref="A6"/>
    </sheetView>
  </sheetViews>
  <sheetFormatPr defaultRowHeight="12.5" x14ac:dyDescent="0.25"/>
  <cols>
    <col min="1" max="1" width="31.54296875" customWidth="1"/>
    <col min="2" max="16"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ERF - x-404</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149</v>
      </c>
      <c r="C8" s="46"/>
      <c r="D8" s="46"/>
      <c r="E8" s="46"/>
      <c r="F8" s="46"/>
      <c r="G8" s="46"/>
      <c r="H8" s="46"/>
      <c r="I8" s="46"/>
      <c r="J8" s="46"/>
      <c r="K8" s="46"/>
      <c r="L8" s="46"/>
      <c r="M8" s="46"/>
    </row>
    <row r="9" spans="1:13" x14ac:dyDescent="0.25">
      <c r="A9" s="40" t="s">
        <v>129</v>
      </c>
      <c r="B9" s="46" t="s">
        <v>230</v>
      </c>
      <c r="C9" s="46"/>
      <c r="D9" s="46"/>
      <c r="E9" s="46"/>
      <c r="F9" s="46"/>
      <c r="G9" s="46"/>
      <c r="H9" s="46"/>
      <c r="I9" s="46"/>
      <c r="J9" s="46"/>
      <c r="K9" s="46"/>
      <c r="L9" s="46"/>
      <c r="M9" s="46"/>
    </row>
    <row r="10" spans="1:13" x14ac:dyDescent="0.25">
      <c r="A10" s="40" t="s">
        <v>6</v>
      </c>
      <c r="B10" s="46" t="s">
        <v>241</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232</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404</v>
      </c>
      <c r="C14" s="46"/>
      <c r="D14" s="46"/>
      <c r="E14" s="46"/>
      <c r="F14" s="46"/>
      <c r="G14" s="46"/>
      <c r="H14" s="46"/>
      <c r="I14" s="46"/>
      <c r="J14" s="46"/>
      <c r="K14" s="46"/>
      <c r="L14" s="46"/>
      <c r="M14" s="46"/>
    </row>
    <row r="15" spans="1:13" x14ac:dyDescent="0.25">
      <c r="A15" s="40" t="s">
        <v>433</v>
      </c>
      <c r="B15" s="46" t="s">
        <v>242</v>
      </c>
      <c r="C15" s="46"/>
      <c r="D15" s="46"/>
      <c r="E15" s="46"/>
      <c r="F15" s="46"/>
      <c r="G15" s="46"/>
      <c r="H15" s="46"/>
      <c r="I15" s="46"/>
      <c r="J15" s="46"/>
      <c r="K15" s="46"/>
      <c r="L15" s="46"/>
      <c r="M15" s="46"/>
    </row>
    <row r="16" spans="1:13" x14ac:dyDescent="0.25">
      <c r="A16" s="40" t="s">
        <v>135</v>
      </c>
      <c r="B16" s="46" t="s">
        <v>243</v>
      </c>
      <c r="C16" s="46"/>
      <c r="D16" s="46"/>
      <c r="E16" s="46"/>
      <c r="F16" s="46"/>
      <c r="G16" s="46"/>
      <c r="H16" s="46"/>
      <c r="I16" s="46"/>
      <c r="J16" s="46"/>
      <c r="K16" s="46"/>
      <c r="L16" s="46"/>
      <c r="M16" s="46"/>
    </row>
    <row r="17" spans="1:16" x14ac:dyDescent="0.25">
      <c r="A17" s="41" t="s">
        <v>434</v>
      </c>
      <c r="B17" s="46"/>
      <c r="C17" s="46"/>
      <c r="D17" s="46"/>
      <c r="E17" s="46"/>
      <c r="F17" s="46"/>
      <c r="G17" s="46"/>
      <c r="H17" s="46"/>
      <c r="I17" s="46"/>
      <c r="J17" s="46"/>
      <c r="K17" s="46"/>
      <c r="L17" s="46"/>
      <c r="M17" s="46"/>
    </row>
    <row r="18" spans="1:16" x14ac:dyDescent="0.25">
      <c r="A18" s="40" t="s">
        <v>137</v>
      </c>
      <c r="B18" s="47">
        <v>45106</v>
      </c>
      <c r="C18" s="47"/>
      <c r="D18" s="47"/>
      <c r="E18" s="47"/>
      <c r="F18" s="47"/>
      <c r="G18" s="47"/>
      <c r="H18" s="47"/>
      <c r="I18" s="47"/>
      <c r="J18" s="47"/>
      <c r="K18" s="47"/>
      <c r="L18" s="47"/>
      <c r="M18" s="47"/>
    </row>
    <row r="19" spans="1:16" x14ac:dyDescent="0.25">
      <c r="A19" s="40" t="s">
        <v>138</v>
      </c>
      <c r="B19" s="47">
        <v>45231</v>
      </c>
      <c r="C19" s="47"/>
      <c r="D19" s="47"/>
      <c r="E19" s="47"/>
      <c r="F19" s="47"/>
      <c r="G19" s="47"/>
      <c r="H19" s="47"/>
      <c r="I19" s="47"/>
      <c r="J19" s="47"/>
      <c r="K19" s="47"/>
      <c r="L19" s="47"/>
      <c r="M19" s="47"/>
    </row>
    <row r="20" spans="1:16" x14ac:dyDescent="0.25">
      <c r="A20" s="40" t="s">
        <v>139</v>
      </c>
      <c r="B20" s="46" t="s">
        <v>148</v>
      </c>
      <c r="C20" s="46"/>
      <c r="D20" s="46"/>
      <c r="E20" s="46"/>
      <c r="F20" s="46"/>
      <c r="G20" s="46"/>
      <c r="H20" s="46"/>
      <c r="I20" s="46"/>
      <c r="J20" s="46"/>
      <c r="K20" s="46"/>
      <c r="L20" s="46"/>
      <c r="M20" s="46"/>
    </row>
    <row r="21" spans="1:16" x14ac:dyDescent="0.25">
      <c r="A21" s="40" t="s">
        <v>435</v>
      </c>
      <c r="B21" s="46" t="s">
        <v>72</v>
      </c>
      <c r="C21" s="46"/>
      <c r="D21" s="46"/>
      <c r="E21" s="46"/>
      <c r="F21" s="46"/>
      <c r="G21" s="46"/>
      <c r="H21" s="46"/>
      <c r="I21" s="46"/>
      <c r="J21" s="46"/>
      <c r="K21" s="46"/>
      <c r="L21" s="46"/>
      <c r="M21" s="46"/>
    </row>
    <row r="23" spans="1:16" x14ac:dyDescent="0.25">
      <c r="A23" s="23" t="str">
        <f>HYPERLINK("#'Factor List'!A1", "Back to Factor List")</f>
        <v>Back to Factor List</v>
      </c>
      <c r="B23" s="23" t="str">
        <f>HYPERLINK("#'Assumptions'!A1", "Assumptions")</f>
        <v>Assumptions</v>
      </c>
    </row>
    <row r="26" spans="1:16" s="59" customFormat="1" ht="13" x14ac:dyDescent="0.25">
      <c r="A26" s="58" t="s">
        <v>451</v>
      </c>
      <c r="B26" s="58">
        <v>54</v>
      </c>
      <c r="C26" s="58">
        <v>55</v>
      </c>
      <c r="D26" s="58">
        <v>56</v>
      </c>
      <c r="E26" s="58">
        <v>57</v>
      </c>
      <c r="F26" s="58">
        <v>58</v>
      </c>
      <c r="G26" s="58">
        <v>59</v>
      </c>
      <c r="H26" s="58">
        <v>60</v>
      </c>
      <c r="I26" s="58">
        <v>61</v>
      </c>
      <c r="J26" s="58">
        <v>62</v>
      </c>
      <c r="K26" s="58">
        <v>63</v>
      </c>
      <c r="L26" s="58">
        <v>64</v>
      </c>
      <c r="M26" s="58">
        <v>65</v>
      </c>
      <c r="N26" s="58">
        <v>66</v>
      </c>
      <c r="O26" s="58">
        <v>67</v>
      </c>
      <c r="P26" s="58">
        <v>68</v>
      </c>
    </row>
    <row r="27" spans="1:16" x14ac:dyDescent="0.25">
      <c r="A27" s="42">
        <v>0</v>
      </c>
      <c r="B27" s="44">
        <v>0.53200000000000003</v>
      </c>
      <c r="C27" s="44">
        <v>0.55200000000000005</v>
      </c>
      <c r="D27" s="44">
        <v>0.57399999999999995</v>
      </c>
      <c r="E27" s="44">
        <v>0.59699999999999998</v>
      </c>
      <c r="F27" s="44">
        <v>0.621</v>
      </c>
      <c r="G27" s="44">
        <v>0.64700000000000002</v>
      </c>
      <c r="H27" s="44">
        <v>0.67500000000000004</v>
      </c>
      <c r="I27" s="44">
        <v>0.70599999999999996</v>
      </c>
      <c r="J27" s="44">
        <v>0.73799999999999999</v>
      </c>
      <c r="K27" s="44">
        <v>0.77300000000000002</v>
      </c>
      <c r="L27" s="44">
        <v>0.81100000000000005</v>
      </c>
      <c r="M27" s="44">
        <v>0.85199999999999998</v>
      </c>
      <c r="N27" s="44">
        <v>0.89700000000000002</v>
      </c>
      <c r="O27" s="44">
        <v>0.94599999999999995</v>
      </c>
      <c r="P27" s="44">
        <v>1</v>
      </c>
    </row>
    <row r="28" spans="1:16" x14ac:dyDescent="0.25">
      <c r="A28" s="42">
        <v>1</v>
      </c>
      <c r="B28" s="44">
        <v>0.53400000000000003</v>
      </c>
      <c r="C28" s="44">
        <v>0.55400000000000005</v>
      </c>
      <c r="D28" s="44">
        <v>0.57599999999999996</v>
      </c>
      <c r="E28" s="44">
        <v>0.59899999999999998</v>
      </c>
      <c r="F28" s="44">
        <v>0.623</v>
      </c>
      <c r="G28" s="44">
        <v>0.65</v>
      </c>
      <c r="H28" s="44">
        <v>0.67800000000000005</v>
      </c>
      <c r="I28" s="44">
        <v>0.70799999999999996</v>
      </c>
      <c r="J28" s="44">
        <v>0.74099999999999999</v>
      </c>
      <c r="K28" s="44">
        <v>0.77600000000000002</v>
      </c>
      <c r="L28" s="44">
        <v>0.81399999999999995</v>
      </c>
      <c r="M28" s="44">
        <v>0.85599999999999998</v>
      </c>
      <c r="N28" s="44">
        <v>0.90100000000000002</v>
      </c>
      <c r="O28" s="44">
        <v>0.95099999999999996</v>
      </c>
      <c r="P28" s="44"/>
    </row>
    <row r="29" spans="1:16" x14ac:dyDescent="0.25">
      <c r="A29" s="42">
        <v>2</v>
      </c>
      <c r="B29" s="44">
        <v>0.53600000000000003</v>
      </c>
      <c r="C29" s="44">
        <v>0.55600000000000005</v>
      </c>
      <c r="D29" s="44">
        <v>0.57799999999999996</v>
      </c>
      <c r="E29" s="44">
        <v>0.60099999999999998</v>
      </c>
      <c r="F29" s="44">
        <v>0.626</v>
      </c>
      <c r="G29" s="44">
        <v>0.65200000000000002</v>
      </c>
      <c r="H29" s="44">
        <v>0.68</v>
      </c>
      <c r="I29" s="44">
        <v>0.71099999999999997</v>
      </c>
      <c r="J29" s="44">
        <v>0.74399999999999999</v>
      </c>
      <c r="K29" s="44">
        <v>0.77900000000000003</v>
      </c>
      <c r="L29" s="44">
        <v>0.81799999999999995</v>
      </c>
      <c r="M29" s="44">
        <v>0.86</v>
      </c>
      <c r="N29" s="44">
        <v>0.90500000000000003</v>
      </c>
      <c r="O29" s="44">
        <v>0.95499999999999996</v>
      </c>
      <c r="P29" s="44"/>
    </row>
    <row r="30" spans="1:16" x14ac:dyDescent="0.25">
      <c r="A30" s="42">
        <v>3</v>
      </c>
      <c r="B30" s="44">
        <v>0.53700000000000003</v>
      </c>
      <c r="C30" s="44">
        <v>0.55800000000000005</v>
      </c>
      <c r="D30" s="44">
        <v>0.57999999999999996</v>
      </c>
      <c r="E30" s="44">
        <v>0.60299999999999998</v>
      </c>
      <c r="F30" s="44">
        <v>0.628</v>
      </c>
      <c r="G30" s="44">
        <v>0.65400000000000003</v>
      </c>
      <c r="H30" s="44">
        <v>0.68300000000000005</v>
      </c>
      <c r="I30" s="44">
        <v>0.71399999999999997</v>
      </c>
      <c r="J30" s="44">
        <v>0.747</v>
      </c>
      <c r="K30" s="44">
        <v>0.78300000000000003</v>
      </c>
      <c r="L30" s="44">
        <v>0.82099999999999995</v>
      </c>
      <c r="M30" s="44">
        <v>0.86299999999999999</v>
      </c>
      <c r="N30" s="44">
        <v>0.90900000000000003</v>
      </c>
      <c r="O30" s="44">
        <v>0.96</v>
      </c>
      <c r="P30" s="44"/>
    </row>
    <row r="31" spans="1:16" x14ac:dyDescent="0.25">
      <c r="A31" s="42">
        <v>4</v>
      </c>
      <c r="B31" s="44">
        <v>0.53900000000000003</v>
      </c>
      <c r="C31" s="44">
        <v>0.56000000000000005</v>
      </c>
      <c r="D31" s="44">
        <v>0.58199999999999996</v>
      </c>
      <c r="E31" s="44">
        <v>0.60499999999999998</v>
      </c>
      <c r="F31" s="44">
        <v>0.63</v>
      </c>
      <c r="G31" s="44">
        <v>0.65700000000000003</v>
      </c>
      <c r="H31" s="44">
        <v>0.68500000000000005</v>
      </c>
      <c r="I31" s="44">
        <v>0.71599999999999997</v>
      </c>
      <c r="J31" s="44">
        <v>0.75</v>
      </c>
      <c r="K31" s="44">
        <v>0.78600000000000003</v>
      </c>
      <c r="L31" s="44">
        <v>0.82499999999999996</v>
      </c>
      <c r="M31" s="44">
        <v>0.86699999999999999</v>
      </c>
      <c r="N31" s="44">
        <v>0.91400000000000003</v>
      </c>
      <c r="O31" s="44">
        <v>0.96399999999999997</v>
      </c>
      <c r="P31" s="44"/>
    </row>
    <row r="32" spans="1:16" x14ac:dyDescent="0.25">
      <c r="A32" s="42">
        <v>5</v>
      </c>
      <c r="B32" s="44">
        <v>0.54100000000000004</v>
      </c>
      <c r="C32" s="44">
        <v>0.56100000000000005</v>
      </c>
      <c r="D32" s="44">
        <v>0.58299999999999996</v>
      </c>
      <c r="E32" s="44">
        <v>0.60699999999999998</v>
      </c>
      <c r="F32" s="44">
        <v>0.63200000000000001</v>
      </c>
      <c r="G32" s="44">
        <v>0.65900000000000003</v>
      </c>
      <c r="H32" s="44">
        <v>0.68799999999999994</v>
      </c>
      <c r="I32" s="44">
        <v>0.71899999999999997</v>
      </c>
      <c r="J32" s="44">
        <v>0.753</v>
      </c>
      <c r="K32" s="44">
        <v>0.78900000000000003</v>
      </c>
      <c r="L32" s="44">
        <v>0.82799999999999996</v>
      </c>
      <c r="M32" s="44">
        <v>0.871</v>
      </c>
      <c r="N32" s="44">
        <v>0.91800000000000004</v>
      </c>
      <c r="O32" s="44">
        <v>0.96899999999999997</v>
      </c>
      <c r="P32" s="44"/>
    </row>
    <row r="33" spans="1:16" x14ac:dyDescent="0.25">
      <c r="A33" s="42">
        <v>6</v>
      </c>
      <c r="B33" s="44">
        <v>0.54200000000000004</v>
      </c>
      <c r="C33" s="44">
        <v>0.56299999999999994</v>
      </c>
      <c r="D33" s="44">
        <v>0.58499999999999996</v>
      </c>
      <c r="E33" s="44">
        <v>0.60899999999999999</v>
      </c>
      <c r="F33" s="44">
        <v>0.63400000000000001</v>
      </c>
      <c r="G33" s="44">
        <v>0.66100000000000003</v>
      </c>
      <c r="H33" s="44">
        <v>0.69</v>
      </c>
      <c r="I33" s="44">
        <v>0.72199999999999998</v>
      </c>
      <c r="J33" s="44">
        <v>0.75600000000000001</v>
      </c>
      <c r="K33" s="44">
        <v>0.79200000000000004</v>
      </c>
      <c r="L33" s="44">
        <v>0.83199999999999996</v>
      </c>
      <c r="M33" s="44">
        <v>0.875</v>
      </c>
      <c r="N33" s="44">
        <v>0.92200000000000004</v>
      </c>
      <c r="O33" s="44">
        <v>0.97299999999999998</v>
      </c>
      <c r="P33" s="44"/>
    </row>
    <row r="34" spans="1:16" x14ac:dyDescent="0.25">
      <c r="A34" s="42">
        <v>7</v>
      </c>
      <c r="B34" s="44">
        <v>0.54400000000000004</v>
      </c>
      <c r="C34" s="44">
        <v>0.56499999999999995</v>
      </c>
      <c r="D34" s="44">
        <v>0.58699999999999997</v>
      </c>
      <c r="E34" s="44">
        <v>0.61099999999999999</v>
      </c>
      <c r="F34" s="44">
        <v>0.63600000000000001</v>
      </c>
      <c r="G34" s="44">
        <v>0.66400000000000003</v>
      </c>
      <c r="H34" s="44">
        <v>0.69299999999999995</v>
      </c>
      <c r="I34" s="44">
        <v>0.72399999999999998</v>
      </c>
      <c r="J34" s="44">
        <v>0.75800000000000001</v>
      </c>
      <c r="K34" s="44">
        <v>0.79500000000000004</v>
      </c>
      <c r="L34" s="44">
        <v>0.83499999999999996</v>
      </c>
      <c r="M34" s="44">
        <v>0.878</v>
      </c>
      <c r="N34" s="44">
        <v>0.92600000000000005</v>
      </c>
      <c r="O34" s="44">
        <v>0.97799999999999998</v>
      </c>
      <c r="P34" s="44"/>
    </row>
    <row r="35" spans="1:16" x14ac:dyDescent="0.25">
      <c r="A35" s="42">
        <v>8</v>
      </c>
      <c r="B35" s="44">
        <v>0.54600000000000004</v>
      </c>
      <c r="C35" s="44">
        <v>0.56699999999999995</v>
      </c>
      <c r="D35" s="44">
        <v>0.58899999999999997</v>
      </c>
      <c r="E35" s="44">
        <v>0.61299999999999999</v>
      </c>
      <c r="F35" s="44">
        <v>0.63900000000000001</v>
      </c>
      <c r="G35" s="44">
        <v>0.66600000000000004</v>
      </c>
      <c r="H35" s="44">
        <v>0.69499999999999995</v>
      </c>
      <c r="I35" s="44">
        <v>0.72699999999999998</v>
      </c>
      <c r="J35" s="44">
        <v>0.76100000000000001</v>
      </c>
      <c r="K35" s="44">
        <v>0.79800000000000004</v>
      </c>
      <c r="L35" s="44">
        <v>0.83899999999999997</v>
      </c>
      <c r="M35" s="44">
        <v>0.88200000000000001</v>
      </c>
      <c r="N35" s="44">
        <v>0.93</v>
      </c>
      <c r="O35" s="44">
        <v>0.98199999999999998</v>
      </c>
      <c r="P35" s="44"/>
    </row>
    <row r="36" spans="1:16" x14ac:dyDescent="0.25">
      <c r="A36" s="42">
        <v>9</v>
      </c>
      <c r="B36" s="44">
        <v>0.54700000000000004</v>
      </c>
      <c r="C36" s="44">
        <v>0.56899999999999995</v>
      </c>
      <c r="D36" s="44">
        <v>0.59099999999999997</v>
      </c>
      <c r="E36" s="44">
        <v>0.61499999999999999</v>
      </c>
      <c r="F36" s="44">
        <v>0.64100000000000001</v>
      </c>
      <c r="G36" s="44">
        <v>0.66800000000000004</v>
      </c>
      <c r="H36" s="44">
        <v>0.69799999999999995</v>
      </c>
      <c r="I36" s="44">
        <v>0.73</v>
      </c>
      <c r="J36" s="44">
        <v>0.76400000000000001</v>
      </c>
      <c r="K36" s="44">
        <v>0.80200000000000005</v>
      </c>
      <c r="L36" s="44">
        <v>0.84199999999999997</v>
      </c>
      <c r="M36" s="44">
        <v>0.88600000000000001</v>
      </c>
      <c r="N36" s="44">
        <v>0.93400000000000005</v>
      </c>
      <c r="O36" s="44">
        <v>0.98699999999999999</v>
      </c>
      <c r="P36" s="44"/>
    </row>
    <row r="37" spans="1:16" x14ac:dyDescent="0.25">
      <c r="A37" s="42">
        <v>10</v>
      </c>
      <c r="B37" s="44">
        <v>0.54900000000000004</v>
      </c>
      <c r="C37" s="44">
        <v>0.56999999999999995</v>
      </c>
      <c r="D37" s="44">
        <v>0.59299999999999997</v>
      </c>
      <c r="E37" s="44">
        <v>0.61699999999999999</v>
      </c>
      <c r="F37" s="44">
        <v>0.64300000000000002</v>
      </c>
      <c r="G37" s="44">
        <v>0.67100000000000004</v>
      </c>
      <c r="H37" s="44">
        <v>0.70099999999999996</v>
      </c>
      <c r="I37" s="44">
        <v>0.73299999999999998</v>
      </c>
      <c r="J37" s="44">
        <v>0.76700000000000002</v>
      </c>
      <c r="K37" s="44">
        <v>0.80500000000000005</v>
      </c>
      <c r="L37" s="44">
        <v>0.84499999999999997</v>
      </c>
      <c r="M37" s="44">
        <v>0.89</v>
      </c>
      <c r="N37" s="44">
        <v>0.93799999999999994</v>
      </c>
      <c r="O37" s="44">
        <v>0.99099999999999999</v>
      </c>
      <c r="P37" s="44"/>
    </row>
    <row r="38" spans="1:16" x14ac:dyDescent="0.25">
      <c r="A38" s="42">
        <v>11</v>
      </c>
      <c r="B38" s="44">
        <v>0.55100000000000005</v>
      </c>
      <c r="C38" s="44">
        <v>0.57199999999999995</v>
      </c>
      <c r="D38" s="44">
        <v>0.59499999999999997</v>
      </c>
      <c r="E38" s="44">
        <v>0.61899999999999999</v>
      </c>
      <c r="F38" s="44">
        <v>0.64500000000000002</v>
      </c>
      <c r="G38" s="44">
        <v>0.67300000000000004</v>
      </c>
      <c r="H38" s="44">
        <v>0.70299999999999996</v>
      </c>
      <c r="I38" s="44">
        <v>0.73499999999999999</v>
      </c>
      <c r="J38" s="44">
        <v>0.77</v>
      </c>
      <c r="K38" s="44">
        <v>0.80800000000000005</v>
      </c>
      <c r="L38" s="44">
        <v>0.84899999999999998</v>
      </c>
      <c r="M38" s="44">
        <v>0.89300000000000002</v>
      </c>
      <c r="N38" s="44">
        <v>0.94199999999999995</v>
      </c>
      <c r="O38" s="44">
        <v>0.996</v>
      </c>
      <c r="P38" s="44"/>
    </row>
  </sheetData>
  <sheetProtection algorithmName="SHA-512" hashValue="74O+meavrFFB3FurZ5CZKNCX6EUq4RV3cRbV8F/nvVePh31IwxT+mhOM/kIajghfdgs8MMg6s9MM0ej94+VBPg==" saltValue="qn5PIYRtC4+xBoy4bXwDDA==" spinCount="100000" sheet="1" objects="1" scenarios="1"/>
  <conditionalFormatting sqref="A6:A21">
    <cfRule type="expression" dxfId="611" priority="1" stopIfTrue="1">
      <formula>MOD(ROW(),2)=0</formula>
    </cfRule>
    <cfRule type="expression" dxfId="610" priority="2" stopIfTrue="1">
      <formula>MOD(ROW(),2)&lt;&gt;0</formula>
    </cfRule>
  </conditionalFormatting>
  <conditionalFormatting sqref="B6:M21">
    <cfRule type="expression" dxfId="609" priority="3" stopIfTrue="1">
      <formula>MOD(ROW(),2)=0</formula>
    </cfRule>
    <cfRule type="expression" dxfId="608" priority="4" stopIfTrue="1">
      <formula>MOD(ROW(),2)&lt;&gt;0</formula>
    </cfRule>
  </conditionalFormatting>
  <conditionalFormatting sqref="A26:A38">
    <cfRule type="expression" dxfId="607" priority="5" stopIfTrue="1">
      <formula>MOD(ROW(),2)=0</formula>
    </cfRule>
    <cfRule type="expression" dxfId="606" priority="6" stopIfTrue="1">
      <formula>MOD(ROW(),2)&lt;&gt;0</formula>
    </cfRule>
  </conditionalFormatting>
  <conditionalFormatting sqref="B26:P38">
    <cfRule type="expression" dxfId="605" priority="7" stopIfTrue="1">
      <formula>MOD(ROW(),2)=0</formula>
    </cfRule>
    <cfRule type="expression" dxfId="604" priority="8" stopIfTrue="1">
      <formula>MOD(ROW(),2)&lt;&gt;0</formula>
    </cfRule>
  </conditionalFormatting>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AA01C-73BD-4FF2-8488-58E94101DB56}">
  <sheetPr codeName="Sheet37"/>
  <dimension ref="A1:B62"/>
  <sheetViews>
    <sheetView showGridLines="0" workbookViewId="0">
      <selection activeCell="A6" sqref="A6"/>
    </sheetView>
  </sheetViews>
  <sheetFormatPr defaultRowHeight="12.5" x14ac:dyDescent="0.25"/>
  <cols>
    <col min="1" max="1" width="31.54296875" customWidth="1"/>
    <col min="2" max="2" width="40.7265625" customWidth="1"/>
  </cols>
  <sheetData>
    <row r="1" spans="1:2" s="1" customFormat="1" ht="20" x14ac:dyDescent="0.4">
      <c r="A1" s="2" t="s">
        <v>0</v>
      </c>
    </row>
    <row r="2" spans="1:2" s="1" customFormat="1" ht="15.5" x14ac:dyDescent="0.35">
      <c r="A2" s="30" t="s">
        <v>1</v>
      </c>
      <c r="B2" s="3" t="str">
        <f>wb_title</f>
        <v>JPS - Consolidated Factor Spreadsheet</v>
      </c>
    </row>
    <row r="3" spans="1:2" s="1" customFormat="1" ht="15.5" x14ac:dyDescent="0.35">
      <c r="A3" s="30" t="s">
        <v>2</v>
      </c>
      <c r="B3" s="3" t="str">
        <f>TABLE_FACTOR_TYPE_1 &amp; " - x-" &amp; TABLE_SERIES_NUMBER_1</f>
        <v>ERF - x-405</v>
      </c>
    </row>
    <row r="6" spans="1:2" x14ac:dyDescent="0.25">
      <c r="A6" s="40" t="s">
        <v>429</v>
      </c>
      <c r="B6" s="46" t="s">
        <v>430</v>
      </c>
    </row>
    <row r="7" spans="1:2" x14ac:dyDescent="0.25">
      <c r="A7" s="40" t="s">
        <v>431</v>
      </c>
      <c r="B7" s="46" t="s">
        <v>31</v>
      </c>
    </row>
    <row r="8" spans="1:2" x14ac:dyDescent="0.25">
      <c r="A8" s="40" t="s">
        <v>128</v>
      </c>
      <c r="B8" s="46" t="s">
        <v>141</v>
      </c>
    </row>
    <row r="9" spans="1:2" x14ac:dyDescent="0.25">
      <c r="A9" s="40" t="s">
        <v>129</v>
      </c>
      <c r="B9" s="46" t="s">
        <v>230</v>
      </c>
    </row>
    <row r="10" spans="1:2" ht="25" x14ac:dyDescent="0.25">
      <c r="A10" s="40" t="s">
        <v>6</v>
      </c>
      <c r="B10" s="46" t="s">
        <v>244</v>
      </c>
    </row>
    <row r="11" spans="1:2" x14ac:dyDescent="0.25">
      <c r="A11" s="40" t="s">
        <v>130</v>
      </c>
      <c r="B11" s="46" t="s">
        <v>144</v>
      </c>
    </row>
    <row r="12" spans="1:2" x14ac:dyDescent="0.25">
      <c r="A12" s="40" t="s">
        <v>131</v>
      </c>
      <c r="B12" s="46" t="s">
        <v>245</v>
      </c>
    </row>
    <row r="13" spans="1:2" x14ac:dyDescent="0.25">
      <c r="A13" s="40" t="s">
        <v>432</v>
      </c>
      <c r="B13" s="46">
        <v>1</v>
      </c>
    </row>
    <row r="14" spans="1:2" x14ac:dyDescent="0.25">
      <c r="A14" s="40" t="s">
        <v>133</v>
      </c>
      <c r="B14" s="46">
        <v>405</v>
      </c>
    </row>
    <row r="15" spans="1:2" x14ac:dyDescent="0.25">
      <c r="A15" s="40" t="s">
        <v>433</v>
      </c>
      <c r="B15" s="46" t="s">
        <v>246</v>
      </c>
    </row>
    <row r="16" spans="1:2" x14ac:dyDescent="0.25">
      <c r="A16" s="40" t="s">
        <v>135</v>
      </c>
      <c r="B16" s="46" t="s">
        <v>247</v>
      </c>
    </row>
    <row r="17" spans="1:2" x14ac:dyDescent="0.25">
      <c r="A17" s="41" t="s">
        <v>434</v>
      </c>
      <c r="B17" s="46"/>
    </row>
    <row r="18" spans="1:2" x14ac:dyDescent="0.25">
      <c r="A18" s="40" t="s">
        <v>137</v>
      </c>
      <c r="B18" s="47">
        <v>45106</v>
      </c>
    </row>
    <row r="19" spans="1:2" x14ac:dyDescent="0.25">
      <c r="A19" s="40" t="s">
        <v>138</v>
      </c>
      <c r="B19" s="46"/>
    </row>
    <row r="20" spans="1:2" ht="25" x14ac:dyDescent="0.25">
      <c r="A20" s="40" t="s">
        <v>139</v>
      </c>
      <c r="B20" s="46" t="s">
        <v>188</v>
      </c>
    </row>
    <row r="21" spans="1:2" x14ac:dyDescent="0.25">
      <c r="A21" s="40" t="s">
        <v>435</v>
      </c>
      <c r="B21" s="46" t="s">
        <v>72</v>
      </c>
    </row>
    <row r="23" spans="1:2" x14ac:dyDescent="0.25">
      <c r="A23" s="23" t="str">
        <f>HYPERLINK("#'Factor List'!A1", "Back to Factor List")</f>
        <v>Back to Factor List</v>
      </c>
      <c r="B23" s="23" t="str">
        <f>HYPERLINK("#'Assumptions'!A1", "Assumptions")</f>
        <v>Assumptions</v>
      </c>
    </row>
    <row r="26" spans="1:2" s="59" customFormat="1" ht="13" x14ac:dyDescent="0.25">
      <c r="A26" s="58" t="s">
        <v>164</v>
      </c>
      <c r="B26" s="58" t="s">
        <v>244</v>
      </c>
    </row>
    <row r="27" spans="1:2" x14ac:dyDescent="0.25">
      <c r="A27" s="42">
        <v>30</v>
      </c>
      <c r="B27" s="44">
        <v>0.33900000000000002</v>
      </c>
    </row>
    <row r="28" spans="1:2" x14ac:dyDescent="0.25">
      <c r="A28" s="42">
        <v>31</v>
      </c>
      <c r="B28" s="44">
        <v>0.34499999999999997</v>
      </c>
    </row>
    <row r="29" spans="1:2" x14ac:dyDescent="0.25">
      <c r="A29" s="42">
        <v>32</v>
      </c>
      <c r="B29" s="44">
        <v>0.35199999999999998</v>
      </c>
    </row>
    <row r="30" spans="1:2" x14ac:dyDescent="0.25">
      <c r="A30" s="42">
        <v>33</v>
      </c>
      <c r="B30" s="44">
        <v>0.35899999999999999</v>
      </c>
    </row>
    <row r="31" spans="1:2" x14ac:dyDescent="0.25">
      <c r="A31" s="42">
        <v>34</v>
      </c>
      <c r="B31" s="44">
        <v>0.36599999999999999</v>
      </c>
    </row>
    <row r="32" spans="1:2" x14ac:dyDescent="0.25">
      <c r="A32" s="42">
        <v>35</v>
      </c>
      <c r="B32" s="44">
        <v>0.374</v>
      </c>
    </row>
    <row r="33" spans="1:2" x14ac:dyDescent="0.25">
      <c r="A33" s="42">
        <v>36</v>
      </c>
      <c r="B33" s="44">
        <v>0.38200000000000001</v>
      </c>
    </row>
    <row r="34" spans="1:2" x14ac:dyDescent="0.25">
      <c r="A34" s="42">
        <v>37</v>
      </c>
      <c r="B34" s="44">
        <v>0.39</v>
      </c>
    </row>
    <row r="35" spans="1:2" x14ac:dyDescent="0.25">
      <c r="A35" s="42">
        <v>38</v>
      </c>
      <c r="B35" s="44">
        <v>0.39800000000000002</v>
      </c>
    </row>
    <row r="36" spans="1:2" x14ac:dyDescent="0.25">
      <c r="A36" s="42">
        <v>39</v>
      </c>
      <c r="B36" s="44">
        <v>0.40699999999999997</v>
      </c>
    </row>
    <row r="37" spans="1:2" x14ac:dyDescent="0.25">
      <c r="A37" s="42">
        <v>40</v>
      </c>
      <c r="B37" s="44">
        <v>0.41599999999999998</v>
      </c>
    </row>
    <row r="38" spans="1:2" x14ac:dyDescent="0.25">
      <c r="A38" s="42">
        <v>41</v>
      </c>
      <c r="B38" s="44">
        <v>0.42599999999999999</v>
      </c>
    </row>
    <row r="39" spans="1:2" x14ac:dyDescent="0.25">
      <c r="A39" s="42">
        <v>42</v>
      </c>
      <c r="B39" s="44">
        <v>0.437</v>
      </c>
    </row>
    <row r="40" spans="1:2" x14ac:dyDescent="0.25">
      <c r="A40" s="42">
        <v>43</v>
      </c>
      <c r="B40" s="44">
        <v>0.44700000000000001</v>
      </c>
    </row>
    <row r="41" spans="1:2" x14ac:dyDescent="0.25">
      <c r="A41" s="42">
        <v>44</v>
      </c>
      <c r="B41" s="44">
        <v>0.45900000000000002</v>
      </c>
    </row>
    <row r="42" spans="1:2" x14ac:dyDescent="0.25">
      <c r="A42" s="42">
        <v>45</v>
      </c>
      <c r="B42" s="44">
        <v>0.47099999999999997</v>
      </c>
    </row>
    <row r="43" spans="1:2" x14ac:dyDescent="0.25">
      <c r="A43" s="42">
        <v>46</v>
      </c>
      <c r="B43" s="44">
        <v>0.48399999999999999</v>
      </c>
    </row>
    <row r="44" spans="1:2" x14ac:dyDescent="0.25">
      <c r="A44" s="42">
        <v>47</v>
      </c>
      <c r="B44" s="44">
        <v>0.497</v>
      </c>
    </row>
    <row r="45" spans="1:2" x14ac:dyDescent="0.25">
      <c r="A45" s="42">
        <v>48</v>
      </c>
      <c r="B45" s="44">
        <v>0.51200000000000001</v>
      </c>
    </row>
    <row r="46" spans="1:2" x14ac:dyDescent="0.25">
      <c r="A46" s="42">
        <v>49</v>
      </c>
      <c r="B46" s="44">
        <v>0.52700000000000002</v>
      </c>
    </row>
    <row r="47" spans="1:2" x14ac:dyDescent="0.25">
      <c r="A47" s="42">
        <v>50</v>
      </c>
      <c r="B47" s="44">
        <v>0.54300000000000004</v>
      </c>
    </row>
    <row r="48" spans="1:2" x14ac:dyDescent="0.25">
      <c r="A48" s="42">
        <v>51</v>
      </c>
      <c r="B48" s="44">
        <v>0.56100000000000005</v>
      </c>
    </row>
    <row r="49" spans="1:2" x14ac:dyDescent="0.25">
      <c r="A49" s="42">
        <v>52</v>
      </c>
      <c r="B49" s="44">
        <v>0.57899999999999996</v>
      </c>
    </row>
    <row r="50" spans="1:2" x14ac:dyDescent="0.25">
      <c r="A50" s="42">
        <v>53</v>
      </c>
      <c r="B50" s="44">
        <v>0.6</v>
      </c>
    </row>
    <row r="51" spans="1:2" x14ac:dyDescent="0.25">
      <c r="A51" s="42">
        <v>54</v>
      </c>
      <c r="B51" s="44">
        <v>0.621</v>
      </c>
    </row>
    <row r="52" spans="1:2" x14ac:dyDescent="0.25">
      <c r="A52" s="42">
        <v>55</v>
      </c>
      <c r="B52" s="44">
        <v>0.64500000000000002</v>
      </c>
    </row>
    <row r="53" spans="1:2" x14ac:dyDescent="0.25">
      <c r="A53" s="42">
        <v>56</v>
      </c>
      <c r="B53" s="44">
        <v>0.67</v>
      </c>
    </row>
    <row r="54" spans="1:2" x14ac:dyDescent="0.25">
      <c r="A54" s="42">
        <v>57</v>
      </c>
      <c r="B54" s="44">
        <v>0.69699999999999995</v>
      </c>
    </row>
    <row r="55" spans="1:2" x14ac:dyDescent="0.25">
      <c r="A55" s="42">
        <v>58</v>
      </c>
      <c r="B55" s="44">
        <v>0.72599999999999998</v>
      </c>
    </row>
    <row r="56" spans="1:2" x14ac:dyDescent="0.25">
      <c r="A56" s="42">
        <v>59</v>
      </c>
      <c r="B56" s="44">
        <v>0.75700000000000001</v>
      </c>
    </row>
    <row r="57" spans="1:2" x14ac:dyDescent="0.25">
      <c r="A57" s="42">
        <v>60</v>
      </c>
      <c r="B57" s="44">
        <v>0.79</v>
      </c>
    </row>
    <row r="58" spans="1:2" x14ac:dyDescent="0.25">
      <c r="A58" s="42">
        <v>61</v>
      </c>
      <c r="B58" s="44">
        <v>0.82599999999999996</v>
      </c>
    </row>
    <row r="59" spans="1:2" x14ac:dyDescent="0.25">
      <c r="A59" s="42">
        <v>62</v>
      </c>
      <c r="B59" s="44">
        <v>0.86399999999999999</v>
      </c>
    </row>
    <row r="60" spans="1:2" x14ac:dyDescent="0.25">
      <c r="A60" s="42">
        <v>63</v>
      </c>
      <c r="B60" s="44">
        <v>0.90600000000000003</v>
      </c>
    </row>
    <row r="61" spans="1:2" x14ac:dyDescent="0.25">
      <c r="A61" s="42">
        <v>64</v>
      </c>
      <c r="B61" s="44">
        <v>0.95099999999999996</v>
      </c>
    </row>
    <row r="62" spans="1:2" x14ac:dyDescent="0.25">
      <c r="A62" s="42">
        <v>65</v>
      </c>
      <c r="B62" s="44">
        <v>1</v>
      </c>
    </row>
  </sheetData>
  <sheetProtection algorithmName="SHA-512" hashValue="HrIOgS1U6CQZU5bcsB2YoCZy68bEbQfN3kFQIVTbaSVlbeYog9e0XGNptxkSSSxn0sYkTOQCT6HcgIhbqVcOxQ==" saltValue="fAqhqLsPVoZ4LMreVx1kCA==" spinCount="100000" sheet="1" objects="1" scenarios="1"/>
  <conditionalFormatting sqref="A6:A21">
    <cfRule type="expression" dxfId="601" priority="1" stopIfTrue="1">
      <formula>MOD(ROW(),2)=0</formula>
    </cfRule>
    <cfRule type="expression" dxfId="600" priority="2" stopIfTrue="1">
      <formula>MOD(ROW(),2)&lt;&gt;0</formula>
    </cfRule>
  </conditionalFormatting>
  <conditionalFormatting sqref="B6:B21">
    <cfRule type="expression" dxfId="599" priority="3" stopIfTrue="1">
      <formula>MOD(ROW(),2)=0</formula>
    </cfRule>
    <cfRule type="expression" dxfId="598" priority="4" stopIfTrue="1">
      <formula>MOD(ROW(),2)&lt;&gt;0</formula>
    </cfRule>
  </conditionalFormatting>
  <conditionalFormatting sqref="A26:A62">
    <cfRule type="expression" dxfId="597" priority="5" stopIfTrue="1">
      <formula>MOD(ROW(),2)=0</formula>
    </cfRule>
    <cfRule type="expression" dxfId="596" priority="6" stopIfTrue="1">
      <formula>MOD(ROW(),2)&lt;&gt;0</formula>
    </cfRule>
  </conditionalFormatting>
  <conditionalFormatting sqref="B26:B62">
    <cfRule type="expression" dxfId="595" priority="7" stopIfTrue="1">
      <formula>MOD(ROW(),2)=0</formula>
    </cfRule>
    <cfRule type="expression" dxfId="594" priority="8" stopIfTrue="1">
      <formula>MOD(ROW(),2)&lt;&gt;0</formula>
    </cfRule>
  </conditionalFormatting>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D5AC5-5083-4F35-B464-AEB2F88DCD3F}">
  <sheetPr codeName="Sheet38"/>
  <dimension ref="A1:M3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LRF - x-406</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149</v>
      </c>
      <c r="C8" s="46"/>
      <c r="D8" s="46"/>
      <c r="E8" s="46"/>
      <c r="F8" s="46"/>
      <c r="G8" s="46"/>
      <c r="H8" s="46"/>
      <c r="I8" s="46"/>
      <c r="J8" s="46"/>
      <c r="K8" s="46"/>
      <c r="L8" s="46"/>
      <c r="M8" s="46"/>
    </row>
    <row r="9" spans="1:13" x14ac:dyDescent="0.25">
      <c r="A9" s="40" t="s">
        <v>129</v>
      </c>
      <c r="B9" s="46" t="s">
        <v>248</v>
      </c>
      <c r="C9" s="46"/>
      <c r="D9" s="46"/>
      <c r="E9" s="46"/>
      <c r="F9" s="46"/>
      <c r="G9" s="46"/>
      <c r="H9" s="46"/>
      <c r="I9" s="46"/>
      <c r="J9" s="46"/>
      <c r="K9" s="46"/>
      <c r="L9" s="46"/>
      <c r="M9" s="46"/>
    </row>
    <row r="10" spans="1:13" x14ac:dyDescent="0.25">
      <c r="A10" s="40" t="s">
        <v>6</v>
      </c>
      <c r="B10" s="46" t="s">
        <v>249</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250</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406</v>
      </c>
      <c r="C14" s="46"/>
      <c r="D14" s="46"/>
      <c r="E14" s="46"/>
      <c r="F14" s="46"/>
      <c r="G14" s="46"/>
      <c r="H14" s="46"/>
      <c r="I14" s="46"/>
      <c r="J14" s="46"/>
      <c r="K14" s="46"/>
      <c r="L14" s="46"/>
      <c r="M14" s="46"/>
    </row>
    <row r="15" spans="1:13" x14ac:dyDescent="0.25">
      <c r="A15" s="40" t="s">
        <v>433</v>
      </c>
      <c r="B15" s="46" t="s">
        <v>251</v>
      </c>
      <c r="C15" s="46"/>
      <c r="D15" s="46"/>
      <c r="E15" s="46"/>
      <c r="F15" s="46"/>
      <c r="G15" s="46"/>
      <c r="H15" s="46"/>
      <c r="I15" s="46"/>
      <c r="J15" s="46"/>
      <c r="K15" s="46"/>
      <c r="L15" s="46"/>
      <c r="M15" s="46"/>
    </row>
    <row r="16" spans="1:13" x14ac:dyDescent="0.25">
      <c r="A16" s="40" t="s">
        <v>135</v>
      </c>
      <c r="B16" s="46" t="s">
        <v>252</v>
      </c>
      <c r="C16" s="46"/>
      <c r="D16" s="46"/>
      <c r="E16" s="46"/>
      <c r="F16" s="46"/>
      <c r="G16" s="46"/>
      <c r="H16" s="46"/>
      <c r="I16" s="46"/>
      <c r="J16" s="46"/>
      <c r="K16" s="46"/>
      <c r="L16" s="46"/>
      <c r="M16" s="46"/>
    </row>
    <row r="17" spans="1:13" x14ac:dyDescent="0.25">
      <c r="A17" s="41" t="s">
        <v>434</v>
      </c>
      <c r="B17" s="46"/>
      <c r="C17" s="46"/>
      <c r="D17" s="46"/>
      <c r="E17" s="46"/>
      <c r="F17" s="46"/>
      <c r="G17" s="46"/>
      <c r="H17" s="46"/>
      <c r="I17" s="46"/>
      <c r="J17" s="46"/>
      <c r="K17" s="46"/>
      <c r="L17" s="46"/>
      <c r="M17" s="46"/>
    </row>
    <row r="18" spans="1:13" x14ac:dyDescent="0.25">
      <c r="A18" s="40" t="s">
        <v>137</v>
      </c>
      <c r="B18" s="47">
        <v>45106</v>
      </c>
      <c r="C18" s="47"/>
      <c r="D18" s="47"/>
      <c r="E18" s="47"/>
      <c r="F18" s="47"/>
      <c r="G18" s="47"/>
      <c r="H18" s="47"/>
      <c r="I18" s="47"/>
      <c r="J18" s="47"/>
      <c r="K18" s="47"/>
      <c r="L18" s="47"/>
      <c r="M18" s="47"/>
    </row>
    <row r="19" spans="1:13" x14ac:dyDescent="0.25">
      <c r="A19" s="40" t="s">
        <v>138</v>
      </c>
      <c r="B19" s="47">
        <v>45231</v>
      </c>
      <c r="C19" s="47"/>
      <c r="D19" s="47"/>
      <c r="E19" s="47"/>
      <c r="F19" s="47"/>
      <c r="G19" s="47"/>
      <c r="H19" s="47"/>
      <c r="I19" s="47"/>
      <c r="J19" s="47"/>
      <c r="K19" s="47"/>
      <c r="L19" s="47"/>
      <c r="M19" s="47"/>
    </row>
    <row r="20" spans="1:13" x14ac:dyDescent="0.25">
      <c r="A20" s="40" t="s">
        <v>139</v>
      </c>
      <c r="B20" s="46" t="s">
        <v>148</v>
      </c>
      <c r="C20" s="46"/>
      <c r="D20" s="46"/>
      <c r="E20" s="46"/>
      <c r="F20" s="46"/>
      <c r="G20" s="46"/>
      <c r="H20" s="46"/>
      <c r="I20" s="46"/>
      <c r="J20" s="46"/>
      <c r="K20" s="46"/>
      <c r="L20" s="46"/>
      <c r="M20" s="46"/>
    </row>
    <row r="21" spans="1:13" x14ac:dyDescent="0.25">
      <c r="A21" s="40" t="s">
        <v>435</v>
      </c>
      <c r="B21" s="46" t="s">
        <v>72</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9" customFormat="1" ht="13" x14ac:dyDescent="0.25">
      <c r="A26" s="58" t="s">
        <v>452</v>
      </c>
      <c r="B26" s="58">
        <v>0</v>
      </c>
      <c r="C26" s="58">
        <v>1</v>
      </c>
      <c r="D26" s="58">
        <v>2</v>
      </c>
      <c r="E26" s="58">
        <v>3</v>
      </c>
      <c r="F26" s="58">
        <v>4</v>
      </c>
      <c r="G26" s="58">
        <v>5</v>
      </c>
      <c r="H26" s="58">
        <v>6</v>
      </c>
      <c r="I26" s="58">
        <v>7</v>
      </c>
      <c r="J26" s="58">
        <v>8</v>
      </c>
      <c r="K26" s="58">
        <v>9</v>
      </c>
      <c r="L26" s="58">
        <v>10</v>
      </c>
      <c r="M26" s="58">
        <v>11</v>
      </c>
    </row>
    <row r="27" spans="1:13" x14ac:dyDescent="0.25">
      <c r="A27" s="42">
        <v>0</v>
      </c>
      <c r="B27" s="44">
        <v>1</v>
      </c>
      <c r="C27" s="44">
        <v>1.004</v>
      </c>
      <c r="D27" s="44">
        <v>1.008</v>
      </c>
      <c r="E27" s="44">
        <v>1.012</v>
      </c>
      <c r="F27" s="44">
        <v>1.016</v>
      </c>
      <c r="G27" s="44">
        <v>1.02</v>
      </c>
      <c r="H27" s="44">
        <v>1.024</v>
      </c>
      <c r="I27" s="44">
        <v>1.028</v>
      </c>
      <c r="J27" s="44">
        <v>1.032</v>
      </c>
      <c r="K27" s="44">
        <v>1.036</v>
      </c>
      <c r="L27" s="44">
        <v>1.0409999999999999</v>
      </c>
      <c r="M27" s="44">
        <v>1.0449999999999999</v>
      </c>
    </row>
    <row r="28" spans="1:13" x14ac:dyDescent="0.25">
      <c r="A28" s="42">
        <v>1</v>
      </c>
      <c r="B28" s="44">
        <v>1.0489999999999999</v>
      </c>
      <c r="C28" s="44">
        <v>1.0529999999999999</v>
      </c>
      <c r="D28" s="44">
        <v>1.0569999999999999</v>
      </c>
      <c r="E28" s="44">
        <v>1.0620000000000001</v>
      </c>
      <c r="F28" s="44">
        <v>1.0660000000000001</v>
      </c>
      <c r="G28" s="44">
        <v>1.071</v>
      </c>
      <c r="H28" s="44">
        <v>1.075</v>
      </c>
      <c r="I28" s="44">
        <v>1.079</v>
      </c>
      <c r="J28" s="44">
        <v>1.0840000000000001</v>
      </c>
      <c r="K28" s="44">
        <v>1.0880000000000001</v>
      </c>
      <c r="L28" s="44">
        <v>1.093</v>
      </c>
      <c r="M28" s="44">
        <v>1.097</v>
      </c>
    </row>
    <row r="29" spans="1:13" x14ac:dyDescent="0.25">
      <c r="A29" s="42">
        <v>2</v>
      </c>
      <c r="B29" s="44">
        <v>1.101</v>
      </c>
      <c r="C29" s="44">
        <v>1.1060000000000001</v>
      </c>
      <c r="D29" s="44">
        <v>1.111</v>
      </c>
      <c r="E29" s="44">
        <v>1.1160000000000001</v>
      </c>
      <c r="F29" s="44">
        <v>1.121</v>
      </c>
      <c r="G29" s="44">
        <v>1.125</v>
      </c>
      <c r="H29" s="44">
        <v>1.1299999999999999</v>
      </c>
      <c r="I29" s="44">
        <v>1.135</v>
      </c>
      <c r="J29" s="44">
        <v>1.1399999999999999</v>
      </c>
      <c r="K29" s="44">
        <v>1.1439999999999999</v>
      </c>
      <c r="L29" s="44">
        <v>1.149</v>
      </c>
      <c r="M29" s="44">
        <v>1.1539999999999999</v>
      </c>
    </row>
    <row r="30" spans="1:13" x14ac:dyDescent="0.25">
      <c r="A30" s="42">
        <v>3</v>
      </c>
      <c r="B30" s="44">
        <v>1.159</v>
      </c>
      <c r="C30" s="44">
        <v>1.1639999999999999</v>
      </c>
      <c r="D30" s="44">
        <v>1.169</v>
      </c>
      <c r="E30" s="44">
        <v>1.1739999999999999</v>
      </c>
      <c r="F30" s="44">
        <v>1.18</v>
      </c>
      <c r="G30" s="44">
        <v>1.1850000000000001</v>
      </c>
      <c r="H30" s="44">
        <v>1.19</v>
      </c>
      <c r="I30" s="44">
        <v>1.1950000000000001</v>
      </c>
      <c r="J30" s="44">
        <v>1.2010000000000001</v>
      </c>
      <c r="K30" s="44">
        <v>1.206</v>
      </c>
      <c r="L30" s="44">
        <v>1.2110000000000001</v>
      </c>
      <c r="M30" s="44">
        <v>1.216</v>
      </c>
    </row>
    <row r="31" spans="1:13" x14ac:dyDescent="0.25">
      <c r="A31" s="42">
        <v>4</v>
      </c>
      <c r="B31" s="44">
        <v>1.2210000000000001</v>
      </c>
      <c r="C31" s="44">
        <v>1.2270000000000001</v>
      </c>
      <c r="D31" s="44">
        <v>1.2330000000000001</v>
      </c>
      <c r="E31" s="44">
        <v>1.2390000000000001</v>
      </c>
      <c r="F31" s="44">
        <v>1.244</v>
      </c>
      <c r="G31" s="44">
        <v>1.25</v>
      </c>
      <c r="H31" s="44">
        <v>1.256</v>
      </c>
      <c r="I31" s="44">
        <v>1.262</v>
      </c>
      <c r="J31" s="44">
        <v>1.268</v>
      </c>
      <c r="K31" s="44">
        <v>1.2729999999999999</v>
      </c>
      <c r="L31" s="44">
        <v>1.2789999999999999</v>
      </c>
      <c r="M31" s="44">
        <v>1.2849999999999999</v>
      </c>
    </row>
    <row r="32" spans="1:13" x14ac:dyDescent="0.25">
      <c r="A32" s="42">
        <v>5</v>
      </c>
      <c r="B32" s="44">
        <v>1.2909999999999999</v>
      </c>
      <c r="C32" s="44">
        <v>1.2969999999999999</v>
      </c>
      <c r="D32" s="44">
        <v>1.3029999999999999</v>
      </c>
      <c r="E32" s="44">
        <v>1.3089999999999999</v>
      </c>
      <c r="F32" s="44">
        <v>1.3160000000000001</v>
      </c>
      <c r="G32" s="44">
        <v>1.3220000000000001</v>
      </c>
      <c r="H32" s="44">
        <v>1.3280000000000001</v>
      </c>
      <c r="I32" s="44">
        <v>1.3340000000000001</v>
      </c>
      <c r="J32" s="44">
        <v>1.341</v>
      </c>
      <c r="K32" s="44">
        <v>1.347</v>
      </c>
      <c r="L32" s="44">
        <v>1.353</v>
      </c>
      <c r="M32" s="44">
        <v>1.359</v>
      </c>
    </row>
    <row r="33" spans="1:13" x14ac:dyDescent="0.25">
      <c r="A33" s="42">
        <v>6</v>
      </c>
      <c r="B33" s="44">
        <v>1.3660000000000001</v>
      </c>
      <c r="C33" s="44">
        <v>1.3720000000000001</v>
      </c>
      <c r="D33" s="44">
        <v>1.379</v>
      </c>
      <c r="E33" s="44">
        <v>1.3859999999999999</v>
      </c>
      <c r="F33" s="44">
        <v>1.393</v>
      </c>
      <c r="G33" s="44">
        <v>1.4</v>
      </c>
      <c r="H33" s="44">
        <v>1.407</v>
      </c>
      <c r="I33" s="44">
        <v>1.4139999999999999</v>
      </c>
      <c r="J33" s="44">
        <v>1.42</v>
      </c>
      <c r="K33" s="44">
        <v>1.427</v>
      </c>
      <c r="L33" s="44">
        <v>1.4339999999999999</v>
      </c>
      <c r="M33" s="44">
        <v>1.4410000000000001</v>
      </c>
    </row>
    <row r="34" spans="1:13" x14ac:dyDescent="0.25">
      <c r="A34" s="42">
        <v>7</v>
      </c>
      <c r="B34" s="44">
        <v>1.448</v>
      </c>
      <c r="C34" s="44">
        <v>1.4550000000000001</v>
      </c>
      <c r="D34" s="44">
        <v>1.4630000000000001</v>
      </c>
      <c r="E34" s="44">
        <v>1.47</v>
      </c>
      <c r="F34" s="44">
        <v>1.478</v>
      </c>
      <c r="G34" s="44">
        <v>1.4850000000000001</v>
      </c>
      <c r="H34" s="44">
        <v>1.4930000000000001</v>
      </c>
      <c r="I34" s="44">
        <v>1.5</v>
      </c>
      <c r="J34" s="44">
        <v>1.508</v>
      </c>
      <c r="K34" s="44">
        <v>1.5149999999999999</v>
      </c>
      <c r="L34" s="44">
        <v>1.5229999999999999</v>
      </c>
      <c r="M34" s="44">
        <v>1.53</v>
      </c>
    </row>
    <row r="35" spans="1:13" x14ac:dyDescent="0.25">
      <c r="A35" s="42">
        <v>8</v>
      </c>
      <c r="B35" s="44">
        <v>1.538</v>
      </c>
      <c r="C35" s="44">
        <v>1.546</v>
      </c>
      <c r="D35" s="44">
        <v>1.554</v>
      </c>
      <c r="E35" s="44">
        <v>1.5620000000000001</v>
      </c>
      <c r="F35" s="44">
        <v>1.571</v>
      </c>
      <c r="G35" s="44">
        <v>1.579</v>
      </c>
      <c r="H35" s="44">
        <v>1.587</v>
      </c>
      <c r="I35" s="44">
        <v>1.595</v>
      </c>
      <c r="J35" s="44">
        <v>1.6040000000000001</v>
      </c>
      <c r="K35" s="44">
        <v>1.6120000000000001</v>
      </c>
      <c r="L35" s="44">
        <v>1.62</v>
      </c>
      <c r="M35" s="44">
        <v>1.6279999999999999</v>
      </c>
    </row>
    <row r="36" spans="1:13" x14ac:dyDescent="0.25">
      <c r="A36" s="42">
        <v>9</v>
      </c>
      <c r="B36" s="44">
        <v>1.637</v>
      </c>
      <c r="C36" s="44">
        <v>1.6459999999999999</v>
      </c>
      <c r="D36" s="44">
        <v>1.6559999999999999</v>
      </c>
      <c r="E36" s="44">
        <v>1.665</v>
      </c>
      <c r="F36" s="44">
        <v>1.675</v>
      </c>
      <c r="G36" s="44">
        <v>1.6839999999999999</v>
      </c>
      <c r="H36" s="44">
        <v>1.694</v>
      </c>
      <c r="I36" s="44">
        <v>1.7030000000000001</v>
      </c>
      <c r="J36" s="44">
        <v>1.7130000000000001</v>
      </c>
      <c r="K36" s="44">
        <v>1.722</v>
      </c>
      <c r="L36" s="44">
        <v>1.732</v>
      </c>
      <c r="M36" s="44">
        <v>1.7410000000000001</v>
      </c>
    </row>
    <row r="37" spans="1:13" x14ac:dyDescent="0.25">
      <c r="A37" s="42">
        <v>10</v>
      </c>
      <c r="B37" s="44">
        <v>1.7509999999999999</v>
      </c>
      <c r="C37" s="44"/>
      <c r="D37" s="44"/>
      <c r="E37" s="44"/>
      <c r="F37" s="44"/>
      <c r="G37" s="44"/>
      <c r="H37" s="44"/>
      <c r="I37" s="44"/>
      <c r="J37" s="44"/>
      <c r="K37" s="44"/>
      <c r="L37" s="44"/>
      <c r="M37" s="44"/>
    </row>
  </sheetData>
  <sheetProtection algorithmName="SHA-512" hashValue="bYFSfSvZ/NyykU7/sUiiaHe+nDvUitFY4Sz7wlXyQ/Cz8wI4OeG6/xkhIocwZI2msxvcPDIAxGFyTC9cYE1t/w==" saltValue="KEB47XcsLCt2/kmlYrN3SQ==" spinCount="100000" sheet="1" objects="1" scenarios="1"/>
  <conditionalFormatting sqref="A6:A21">
    <cfRule type="expression" dxfId="591" priority="1" stopIfTrue="1">
      <formula>MOD(ROW(),2)=0</formula>
    </cfRule>
    <cfRule type="expression" dxfId="590" priority="2" stopIfTrue="1">
      <formula>MOD(ROW(),2)&lt;&gt;0</formula>
    </cfRule>
  </conditionalFormatting>
  <conditionalFormatting sqref="B6:M21">
    <cfRule type="expression" dxfId="589" priority="3" stopIfTrue="1">
      <formula>MOD(ROW(),2)=0</formula>
    </cfRule>
    <cfRule type="expression" dxfId="588" priority="4" stopIfTrue="1">
      <formula>MOD(ROW(),2)&lt;&gt;0</formula>
    </cfRule>
  </conditionalFormatting>
  <conditionalFormatting sqref="A26:A37">
    <cfRule type="expression" dxfId="587" priority="5" stopIfTrue="1">
      <formula>MOD(ROW(),2)=0</formula>
    </cfRule>
    <cfRule type="expression" dxfId="586" priority="6" stopIfTrue="1">
      <formula>MOD(ROW(),2)&lt;&gt;0</formula>
    </cfRule>
  </conditionalFormatting>
  <conditionalFormatting sqref="B26:M37">
    <cfRule type="expression" dxfId="585" priority="7" stopIfTrue="1">
      <formula>MOD(ROW(),2)=0</formula>
    </cfRule>
    <cfRule type="expression" dxfId="584" priority="8" stopIfTrue="1">
      <formula>MOD(ROW(),2)&lt;&gt;0</formula>
    </cfRule>
  </conditionalFormatting>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43BF7-0820-4F5A-BEA4-3028B83BCD61}">
  <sheetPr codeName="Sheet39"/>
  <dimension ref="A1:M36"/>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LRF - x-407</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149</v>
      </c>
      <c r="C8" s="46"/>
      <c r="D8" s="46"/>
      <c r="E8" s="46"/>
      <c r="F8" s="46"/>
      <c r="G8" s="46"/>
      <c r="H8" s="46"/>
      <c r="I8" s="46"/>
      <c r="J8" s="46"/>
      <c r="K8" s="46"/>
      <c r="L8" s="46"/>
      <c r="M8" s="46"/>
    </row>
    <row r="9" spans="1:13" x14ac:dyDescent="0.25">
      <c r="A9" s="40" t="s">
        <v>129</v>
      </c>
      <c r="B9" s="46" t="s">
        <v>248</v>
      </c>
      <c r="C9" s="46"/>
      <c r="D9" s="46"/>
      <c r="E9" s="46"/>
      <c r="F9" s="46"/>
      <c r="G9" s="46"/>
      <c r="H9" s="46"/>
      <c r="I9" s="46"/>
      <c r="J9" s="46"/>
      <c r="K9" s="46"/>
      <c r="L9" s="46"/>
      <c r="M9" s="46"/>
    </row>
    <row r="10" spans="1:13" x14ac:dyDescent="0.25">
      <c r="A10" s="40" t="s">
        <v>6</v>
      </c>
      <c r="B10" s="46" t="s">
        <v>253</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250</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407</v>
      </c>
      <c r="C14" s="46"/>
      <c r="D14" s="46"/>
      <c r="E14" s="46"/>
      <c r="F14" s="46"/>
      <c r="G14" s="46"/>
      <c r="H14" s="46"/>
      <c r="I14" s="46"/>
      <c r="J14" s="46"/>
      <c r="K14" s="46"/>
      <c r="L14" s="46"/>
      <c r="M14" s="46"/>
    </row>
    <row r="15" spans="1:13" x14ac:dyDescent="0.25">
      <c r="A15" s="40" t="s">
        <v>433</v>
      </c>
      <c r="B15" s="46" t="s">
        <v>254</v>
      </c>
      <c r="C15" s="46"/>
      <c r="D15" s="46"/>
      <c r="E15" s="46"/>
      <c r="F15" s="46"/>
      <c r="G15" s="46"/>
      <c r="H15" s="46"/>
      <c r="I15" s="46"/>
      <c r="J15" s="46"/>
      <c r="K15" s="46"/>
      <c r="L15" s="46"/>
      <c r="M15" s="46"/>
    </row>
    <row r="16" spans="1:13" x14ac:dyDescent="0.25">
      <c r="A16" s="40" t="s">
        <v>135</v>
      </c>
      <c r="B16" s="46" t="s">
        <v>255</v>
      </c>
      <c r="C16" s="46"/>
      <c r="D16" s="46"/>
      <c r="E16" s="46"/>
      <c r="F16" s="46"/>
      <c r="G16" s="46"/>
      <c r="H16" s="46"/>
      <c r="I16" s="46"/>
      <c r="J16" s="46"/>
      <c r="K16" s="46"/>
      <c r="L16" s="46"/>
      <c r="M16" s="46"/>
    </row>
    <row r="17" spans="1:13" x14ac:dyDescent="0.25">
      <c r="A17" s="41" t="s">
        <v>434</v>
      </c>
      <c r="B17" s="46"/>
      <c r="C17" s="46"/>
      <c r="D17" s="46"/>
      <c r="E17" s="46"/>
      <c r="F17" s="46"/>
      <c r="G17" s="46"/>
      <c r="H17" s="46"/>
      <c r="I17" s="46"/>
      <c r="J17" s="46"/>
      <c r="K17" s="46"/>
      <c r="L17" s="46"/>
      <c r="M17" s="46"/>
    </row>
    <row r="18" spans="1:13" x14ac:dyDescent="0.25">
      <c r="A18" s="40" t="s">
        <v>137</v>
      </c>
      <c r="B18" s="47">
        <v>45106</v>
      </c>
      <c r="C18" s="47"/>
      <c r="D18" s="47"/>
      <c r="E18" s="47"/>
      <c r="F18" s="47"/>
      <c r="G18" s="47"/>
      <c r="H18" s="47"/>
      <c r="I18" s="47"/>
      <c r="J18" s="47"/>
      <c r="K18" s="47"/>
      <c r="L18" s="47"/>
      <c r="M18" s="47"/>
    </row>
    <row r="19" spans="1:13" x14ac:dyDescent="0.25">
      <c r="A19" s="40" t="s">
        <v>138</v>
      </c>
      <c r="B19" s="47">
        <v>45231</v>
      </c>
      <c r="C19" s="47"/>
      <c r="D19" s="47"/>
      <c r="E19" s="47"/>
      <c r="F19" s="47"/>
      <c r="G19" s="47"/>
      <c r="H19" s="47"/>
      <c r="I19" s="47"/>
      <c r="J19" s="47"/>
      <c r="K19" s="47"/>
      <c r="L19" s="47"/>
      <c r="M19" s="47"/>
    </row>
    <row r="20" spans="1:13" x14ac:dyDescent="0.25">
      <c r="A20" s="40" t="s">
        <v>139</v>
      </c>
      <c r="B20" s="46" t="s">
        <v>148</v>
      </c>
      <c r="C20" s="46"/>
      <c r="D20" s="46"/>
      <c r="E20" s="46"/>
      <c r="F20" s="46"/>
      <c r="G20" s="46"/>
      <c r="H20" s="46"/>
      <c r="I20" s="46"/>
      <c r="J20" s="46"/>
      <c r="K20" s="46"/>
      <c r="L20" s="46"/>
      <c r="M20" s="46"/>
    </row>
    <row r="21" spans="1:13" x14ac:dyDescent="0.25">
      <c r="A21" s="40" t="s">
        <v>435</v>
      </c>
      <c r="B21" s="46" t="s">
        <v>72</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9" customFormat="1" ht="13" x14ac:dyDescent="0.25">
      <c r="A26" s="58" t="s">
        <v>452</v>
      </c>
      <c r="B26" s="58">
        <v>0</v>
      </c>
      <c r="C26" s="58">
        <v>1</v>
      </c>
      <c r="D26" s="58">
        <v>2</v>
      </c>
      <c r="E26" s="58">
        <v>3</v>
      </c>
      <c r="F26" s="58">
        <v>4</v>
      </c>
      <c r="G26" s="58">
        <v>5</v>
      </c>
      <c r="H26" s="58">
        <v>6</v>
      </c>
      <c r="I26" s="58">
        <v>7</v>
      </c>
      <c r="J26" s="58">
        <v>8</v>
      </c>
      <c r="K26" s="58">
        <v>9</v>
      </c>
      <c r="L26" s="58">
        <v>10</v>
      </c>
      <c r="M26" s="58">
        <v>11</v>
      </c>
    </row>
    <row r="27" spans="1:13" x14ac:dyDescent="0.25">
      <c r="A27" s="42">
        <v>0</v>
      </c>
      <c r="B27" s="44">
        <v>1</v>
      </c>
      <c r="C27" s="44">
        <v>1.004</v>
      </c>
      <c r="D27" s="44">
        <v>1.008</v>
      </c>
      <c r="E27" s="44">
        <v>1.0129999999999999</v>
      </c>
      <c r="F27" s="44">
        <v>1.0169999999999999</v>
      </c>
      <c r="G27" s="44">
        <v>1.0209999999999999</v>
      </c>
      <c r="H27" s="44">
        <v>1.0249999999999999</v>
      </c>
      <c r="I27" s="44">
        <v>1.0289999999999999</v>
      </c>
      <c r="J27" s="44">
        <v>1.0329999999999999</v>
      </c>
      <c r="K27" s="44">
        <v>1.038</v>
      </c>
      <c r="L27" s="44">
        <v>1.042</v>
      </c>
      <c r="M27" s="44">
        <v>1.046</v>
      </c>
    </row>
    <row r="28" spans="1:13" x14ac:dyDescent="0.25">
      <c r="A28" s="42">
        <v>1</v>
      </c>
      <c r="B28" s="44">
        <v>1.05</v>
      </c>
      <c r="C28" s="44">
        <v>1.0549999999999999</v>
      </c>
      <c r="D28" s="44">
        <v>1.0589999999999999</v>
      </c>
      <c r="E28" s="44">
        <v>1.0640000000000001</v>
      </c>
      <c r="F28" s="44">
        <v>1.0680000000000001</v>
      </c>
      <c r="G28" s="44">
        <v>1.073</v>
      </c>
      <c r="H28" s="44">
        <v>1.077</v>
      </c>
      <c r="I28" s="44">
        <v>1.0820000000000001</v>
      </c>
      <c r="J28" s="44">
        <v>1.0860000000000001</v>
      </c>
      <c r="K28" s="44">
        <v>1.091</v>
      </c>
      <c r="L28" s="44">
        <v>1.0960000000000001</v>
      </c>
      <c r="M28" s="44">
        <v>1.1000000000000001</v>
      </c>
    </row>
    <row r="29" spans="1:13" x14ac:dyDescent="0.25">
      <c r="A29" s="42">
        <v>2</v>
      </c>
      <c r="B29" s="44">
        <v>1.105</v>
      </c>
      <c r="C29" s="44">
        <v>1.1100000000000001</v>
      </c>
      <c r="D29" s="44">
        <v>1.115</v>
      </c>
      <c r="E29" s="44">
        <v>1.119</v>
      </c>
      <c r="F29" s="44">
        <v>1.1240000000000001</v>
      </c>
      <c r="G29" s="44">
        <v>1.129</v>
      </c>
      <c r="H29" s="44">
        <v>1.1339999999999999</v>
      </c>
      <c r="I29" s="44">
        <v>1.139</v>
      </c>
      <c r="J29" s="44">
        <v>1.1439999999999999</v>
      </c>
      <c r="K29" s="44">
        <v>1.149</v>
      </c>
      <c r="L29" s="44">
        <v>1.1539999999999999</v>
      </c>
      <c r="M29" s="44">
        <v>1.159</v>
      </c>
    </row>
    <row r="30" spans="1:13" x14ac:dyDescent="0.25">
      <c r="A30" s="42">
        <v>3</v>
      </c>
      <c r="B30" s="44">
        <v>1.1639999999999999</v>
      </c>
      <c r="C30" s="44">
        <v>1.17</v>
      </c>
      <c r="D30" s="44">
        <v>1.175</v>
      </c>
      <c r="E30" s="44">
        <v>1.18</v>
      </c>
      <c r="F30" s="44">
        <v>1.1859999999999999</v>
      </c>
      <c r="G30" s="44">
        <v>1.1910000000000001</v>
      </c>
      <c r="H30" s="44">
        <v>1.1970000000000001</v>
      </c>
      <c r="I30" s="44">
        <v>1.202</v>
      </c>
      <c r="J30" s="44">
        <v>1.208</v>
      </c>
      <c r="K30" s="44">
        <v>1.2130000000000001</v>
      </c>
      <c r="L30" s="44">
        <v>1.2190000000000001</v>
      </c>
      <c r="M30" s="44">
        <v>1.224</v>
      </c>
    </row>
    <row r="31" spans="1:13" x14ac:dyDescent="0.25">
      <c r="A31" s="42">
        <v>4</v>
      </c>
      <c r="B31" s="44">
        <v>1.23</v>
      </c>
      <c r="C31" s="44">
        <v>1.236</v>
      </c>
      <c r="D31" s="44">
        <v>1.2410000000000001</v>
      </c>
      <c r="E31" s="44">
        <v>1.2470000000000001</v>
      </c>
      <c r="F31" s="44">
        <v>1.2529999999999999</v>
      </c>
      <c r="G31" s="44">
        <v>1.2589999999999999</v>
      </c>
      <c r="H31" s="44">
        <v>1.2649999999999999</v>
      </c>
      <c r="I31" s="44">
        <v>1.2709999999999999</v>
      </c>
      <c r="J31" s="44">
        <v>1.2769999999999999</v>
      </c>
      <c r="K31" s="44">
        <v>1.2829999999999999</v>
      </c>
      <c r="L31" s="44">
        <v>1.2889999999999999</v>
      </c>
      <c r="M31" s="44">
        <v>1.2949999999999999</v>
      </c>
    </row>
    <row r="32" spans="1:13" x14ac:dyDescent="0.25">
      <c r="A32" s="42">
        <v>5</v>
      </c>
      <c r="B32" s="44">
        <v>1.3009999999999999</v>
      </c>
      <c r="C32" s="44">
        <v>1.3080000000000001</v>
      </c>
      <c r="D32" s="44">
        <v>1.3140000000000001</v>
      </c>
      <c r="E32" s="44">
        <v>1.321</v>
      </c>
      <c r="F32" s="44">
        <v>1.327</v>
      </c>
      <c r="G32" s="44">
        <v>1.3340000000000001</v>
      </c>
      <c r="H32" s="44">
        <v>1.34</v>
      </c>
      <c r="I32" s="44">
        <v>1.347</v>
      </c>
      <c r="J32" s="44">
        <v>1.353</v>
      </c>
      <c r="K32" s="44">
        <v>1.36</v>
      </c>
      <c r="L32" s="44">
        <v>1.3660000000000001</v>
      </c>
      <c r="M32" s="44">
        <v>1.373</v>
      </c>
    </row>
    <row r="33" spans="1:13" x14ac:dyDescent="0.25">
      <c r="A33" s="42">
        <v>6</v>
      </c>
      <c r="B33" s="44">
        <v>1.379</v>
      </c>
      <c r="C33" s="44">
        <v>1.387</v>
      </c>
      <c r="D33" s="44">
        <v>1.3939999999999999</v>
      </c>
      <c r="E33" s="44">
        <v>1.401</v>
      </c>
      <c r="F33" s="44">
        <v>1.4079999999999999</v>
      </c>
      <c r="G33" s="44">
        <v>1.415</v>
      </c>
      <c r="H33" s="44">
        <v>1.4219999999999999</v>
      </c>
      <c r="I33" s="44">
        <v>1.43</v>
      </c>
      <c r="J33" s="44">
        <v>1.4370000000000001</v>
      </c>
      <c r="K33" s="44">
        <v>1.444</v>
      </c>
      <c r="L33" s="44">
        <v>1.4510000000000001</v>
      </c>
      <c r="M33" s="44">
        <v>1.458</v>
      </c>
    </row>
    <row r="34" spans="1:13" x14ac:dyDescent="0.25">
      <c r="A34" s="42">
        <v>7</v>
      </c>
      <c r="B34" s="44">
        <v>1.4650000000000001</v>
      </c>
      <c r="C34" s="44">
        <v>1.4730000000000001</v>
      </c>
      <c r="D34" s="44">
        <v>1.4810000000000001</v>
      </c>
      <c r="E34" s="44">
        <v>1.4890000000000001</v>
      </c>
      <c r="F34" s="44">
        <v>1.4970000000000001</v>
      </c>
      <c r="G34" s="44">
        <v>1.5049999999999999</v>
      </c>
      <c r="H34" s="44">
        <v>1.5129999999999999</v>
      </c>
      <c r="I34" s="44">
        <v>1.52</v>
      </c>
      <c r="J34" s="44">
        <v>1.528</v>
      </c>
      <c r="K34" s="44">
        <v>1.536</v>
      </c>
      <c r="L34" s="44">
        <v>1.544</v>
      </c>
      <c r="M34" s="44">
        <v>1.552</v>
      </c>
    </row>
    <row r="35" spans="1:13" x14ac:dyDescent="0.25">
      <c r="A35" s="42">
        <v>8</v>
      </c>
      <c r="B35" s="44">
        <v>1.56</v>
      </c>
      <c r="C35" s="44">
        <v>1.569</v>
      </c>
      <c r="D35" s="44">
        <v>1.5780000000000001</v>
      </c>
      <c r="E35" s="44">
        <v>1.587</v>
      </c>
      <c r="F35" s="44">
        <v>1.5960000000000001</v>
      </c>
      <c r="G35" s="44">
        <v>1.605</v>
      </c>
      <c r="H35" s="44">
        <v>1.6140000000000001</v>
      </c>
      <c r="I35" s="44">
        <v>1.623</v>
      </c>
      <c r="J35" s="44">
        <v>1.6319999999999999</v>
      </c>
      <c r="K35" s="44">
        <v>1.641</v>
      </c>
      <c r="L35" s="44">
        <v>1.65</v>
      </c>
      <c r="M35" s="44">
        <v>1.659</v>
      </c>
    </row>
    <row r="36" spans="1:13" x14ac:dyDescent="0.25">
      <c r="A36" s="42">
        <v>9</v>
      </c>
      <c r="B36" s="44">
        <v>1.6679999999999999</v>
      </c>
      <c r="C36" s="44"/>
      <c r="D36" s="44"/>
      <c r="E36" s="44"/>
      <c r="F36" s="44"/>
      <c r="G36" s="44"/>
      <c r="H36" s="44"/>
      <c r="I36" s="44"/>
      <c r="J36" s="44"/>
      <c r="K36" s="44"/>
      <c r="L36" s="44"/>
      <c r="M36" s="44"/>
    </row>
  </sheetData>
  <sheetProtection algorithmName="SHA-512" hashValue="C4gfj6Pm8b8c63OVXd4l6ekXcoIPuSRLYrEaopfs7lPusSPieBj82/hfcvJRVaJxNwgd79mTrO6hcMJPRztXHw==" saltValue="fNN/u/MSZbOlyNw6oEDnQQ==" spinCount="100000" sheet="1" objects="1" scenarios="1"/>
  <conditionalFormatting sqref="A6:A21">
    <cfRule type="expression" dxfId="581" priority="1" stopIfTrue="1">
      <formula>MOD(ROW(),2)=0</formula>
    </cfRule>
    <cfRule type="expression" dxfId="580" priority="2" stopIfTrue="1">
      <formula>MOD(ROW(),2)&lt;&gt;0</formula>
    </cfRule>
  </conditionalFormatting>
  <conditionalFormatting sqref="B6:M21">
    <cfRule type="expression" dxfId="579" priority="3" stopIfTrue="1">
      <formula>MOD(ROW(),2)=0</formula>
    </cfRule>
    <cfRule type="expression" dxfId="578" priority="4" stopIfTrue="1">
      <formula>MOD(ROW(),2)&lt;&gt;0</formula>
    </cfRule>
  </conditionalFormatting>
  <conditionalFormatting sqref="A26:A36">
    <cfRule type="expression" dxfId="577" priority="5" stopIfTrue="1">
      <formula>MOD(ROW(),2)=0</formula>
    </cfRule>
    <cfRule type="expression" dxfId="576" priority="6" stopIfTrue="1">
      <formula>MOD(ROW(),2)&lt;&gt;0</formula>
    </cfRule>
  </conditionalFormatting>
  <conditionalFormatting sqref="B26:M36">
    <cfRule type="expression" dxfId="575" priority="7" stopIfTrue="1">
      <formula>MOD(ROW(),2)=0</formula>
    </cfRule>
    <cfRule type="expression" dxfId="574" priority="8" stopIfTrue="1">
      <formula>MOD(ROW(),2)&lt;&gt;0</formula>
    </cfRule>
  </conditionalFormatting>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D05B-8EC9-45DD-9A17-E300FD9CAF34}">
  <sheetPr codeName="Sheet40"/>
  <dimension ref="A1:M35"/>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LRF - x-408</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149</v>
      </c>
      <c r="C8" s="46"/>
      <c r="D8" s="46"/>
      <c r="E8" s="46"/>
      <c r="F8" s="46"/>
      <c r="G8" s="46"/>
      <c r="H8" s="46"/>
      <c r="I8" s="46"/>
      <c r="J8" s="46"/>
      <c r="K8" s="46"/>
      <c r="L8" s="46"/>
      <c r="M8" s="46"/>
    </row>
    <row r="9" spans="1:13" x14ac:dyDescent="0.25">
      <c r="A9" s="40" t="s">
        <v>129</v>
      </c>
      <c r="B9" s="46" t="s">
        <v>248</v>
      </c>
      <c r="C9" s="46"/>
      <c r="D9" s="46"/>
      <c r="E9" s="46"/>
      <c r="F9" s="46"/>
      <c r="G9" s="46"/>
      <c r="H9" s="46"/>
      <c r="I9" s="46"/>
      <c r="J9" s="46"/>
      <c r="K9" s="46"/>
      <c r="L9" s="46"/>
      <c r="M9" s="46"/>
    </row>
    <row r="10" spans="1:13" x14ac:dyDescent="0.25">
      <c r="A10" s="40" t="s">
        <v>6</v>
      </c>
      <c r="B10" s="46" t="s">
        <v>256</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250</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408</v>
      </c>
      <c r="C14" s="46"/>
      <c r="D14" s="46"/>
      <c r="E14" s="46"/>
      <c r="F14" s="46"/>
      <c r="G14" s="46"/>
      <c r="H14" s="46"/>
      <c r="I14" s="46"/>
      <c r="J14" s="46"/>
      <c r="K14" s="46"/>
      <c r="L14" s="46"/>
      <c r="M14" s="46"/>
    </row>
    <row r="15" spans="1:13" x14ac:dyDescent="0.25">
      <c r="A15" s="40" t="s">
        <v>433</v>
      </c>
      <c r="B15" s="46" t="s">
        <v>257</v>
      </c>
      <c r="C15" s="46"/>
      <c r="D15" s="46"/>
      <c r="E15" s="46"/>
      <c r="F15" s="46"/>
      <c r="G15" s="46"/>
      <c r="H15" s="46"/>
      <c r="I15" s="46"/>
      <c r="J15" s="46"/>
      <c r="K15" s="46"/>
      <c r="L15" s="46"/>
      <c r="M15" s="46"/>
    </row>
    <row r="16" spans="1:13" x14ac:dyDescent="0.25">
      <c r="A16" s="40" t="s">
        <v>135</v>
      </c>
      <c r="B16" s="46" t="s">
        <v>258</v>
      </c>
      <c r="C16" s="46"/>
      <c r="D16" s="46"/>
      <c r="E16" s="46"/>
      <c r="F16" s="46"/>
      <c r="G16" s="46"/>
      <c r="H16" s="46"/>
      <c r="I16" s="46"/>
      <c r="J16" s="46"/>
      <c r="K16" s="46"/>
      <c r="L16" s="46"/>
      <c r="M16" s="46"/>
    </row>
    <row r="17" spans="1:13" x14ac:dyDescent="0.25">
      <c r="A17" s="41" t="s">
        <v>434</v>
      </c>
      <c r="B17" s="46"/>
      <c r="C17" s="46"/>
      <c r="D17" s="46"/>
      <c r="E17" s="46"/>
      <c r="F17" s="46"/>
      <c r="G17" s="46"/>
      <c r="H17" s="46"/>
      <c r="I17" s="46"/>
      <c r="J17" s="46"/>
      <c r="K17" s="46"/>
      <c r="L17" s="46"/>
      <c r="M17" s="46"/>
    </row>
    <row r="18" spans="1:13" x14ac:dyDescent="0.25">
      <c r="A18" s="40" t="s">
        <v>137</v>
      </c>
      <c r="B18" s="47">
        <v>45106</v>
      </c>
      <c r="C18" s="47"/>
      <c r="D18" s="47"/>
      <c r="E18" s="47"/>
      <c r="F18" s="47"/>
      <c r="G18" s="47"/>
      <c r="H18" s="47"/>
      <c r="I18" s="47"/>
      <c r="J18" s="47"/>
      <c r="K18" s="47"/>
      <c r="L18" s="47"/>
      <c r="M18" s="47"/>
    </row>
    <row r="19" spans="1:13" x14ac:dyDescent="0.25">
      <c r="A19" s="40" t="s">
        <v>138</v>
      </c>
      <c r="B19" s="47">
        <v>45231</v>
      </c>
      <c r="C19" s="47"/>
      <c r="D19" s="47"/>
      <c r="E19" s="47"/>
      <c r="F19" s="47"/>
      <c r="G19" s="47"/>
      <c r="H19" s="47"/>
      <c r="I19" s="47"/>
      <c r="J19" s="47"/>
      <c r="K19" s="47"/>
      <c r="L19" s="47"/>
      <c r="M19" s="47"/>
    </row>
    <row r="20" spans="1:13" x14ac:dyDescent="0.25">
      <c r="A20" s="40" t="s">
        <v>139</v>
      </c>
      <c r="B20" s="46" t="s">
        <v>148</v>
      </c>
      <c r="C20" s="46"/>
      <c r="D20" s="46"/>
      <c r="E20" s="46"/>
      <c r="F20" s="46"/>
      <c r="G20" s="46"/>
      <c r="H20" s="46"/>
      <c r="I20" s="46"/>
      <c r="J20" s="46"/>
      <c r="K20" s="46"/>
      <c r="L20" s="46"/>
      <c r="M20" s="46"/>
    </row>
    <row r="21" spans="1:13" x14ac:dyDescent="0.25">
      <c r="A21" s="40" t="s">
        <v>435</v>
      </c>
      <c r="B21" s="46" t="s">
        <v>72</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9" customFormat="1" ht="13" x14ac:dyDescent="0.25">
      <c r="A26" s="58" t="s">
        <v>452</v>
      </c>
      <c r="B26" s="58">
        <v>0</v>
      </c>
      <c r="C26" s="58">
        <v>1</v>
      </c>
      <c r="D26" s="58">
        <v>2</v>
      </c>
      <c r="E26" s="58">
        <v>3</v>
      </c>
      <c r="F26" s="58">
        <v>4</v>
      </c>
      <c r="G26" s="58">
        <v>5</v>
      </c>
      <c r="H26" s="58">
        <v>6</v>
      </c>
      <c r="I26" s="58">
        <v>7</v>
      </c>
      <c r="J26" s="58">
        <v>8</v>
      </c>
      <c r="K26" s="58">
        <v>9</v>
      </c>
      <c r="L26" s="58">
        <v>10</v>
      </c>
      <c r="M26" s="58">
        <v>11</v>
      </c>
    </row>
    <row r="27" spans="1:13" x14ac:dyDescent="0.25">
      <c r="A27" s="42">
        <v>0</v>
      </c>
      <c r="B27" s="44">
        <v>1</v>
      </c>
      <c r="C27" s="44">
        <v>1.004</v>
      </c>
      <c r="D27" s="44">
        <v>1.0089999999999999</v>
      </c>
      <c r="E27" s="44">
        <v>1.0129999999999999</v>
      </c>
      <c r="F27" s="44">
        <v>1.0169999999999999</v>
      </c>
      <c r="G27" s="44">
        <v>1.022</v>
      </c>
      <c r="H27" s="44">
        <v>1.026</v>
      </c>
      <c r="I27" s="44">
        <v>1.03</v>
      </c>
      <c r="J27" s="44">
        <v>1.034</v>
      </c>
      <c r="K27" s="44">
        <v>1.0389999999999999</v>
      </c>
      <c r="L27" s="44">
        <v>1.0429999999999999</v>
      </c>
      <c r="M27" s="44">
        <v>1.0469999999999999</v>
      </c>
    </row>
    <row r="28" spans="1:13" x14ac:dyDescent="0.25">
      <c r="A28" s="42">
        <v>1</v>
      </c>
      <c r="B28" s="44">
        <v>1.052</v>
      </c>
      <c r="C28" s="44">
        <v>1.056</v>
      </c>
      <c r="D28" s="44">
        <v>1.0609999999999999</v>
      </c>
      <c r="E28" s="44">
        <v>1.0660000000000001</v>
      </c>
      <c r="F28" s="44">
        <v>1.07</v>
      </c>
      <c r="G28" s="44">
        <v>1.075</v>
      </c>
      <c r="H28" s="44">
        <v>1.08</v>
      </c>
      <c r="I28" s="44">
        <v>1.085</v>
      </c>
      <c r="J28" s="44">
        <v>1.089</v>
      </c>
      <c r="K28" s="44">
        <v>1.0940000000000001</v>
      </c>
      <c r="L28" s="44">
        <v>1.099</v>
      </c>
      <c r="M28" s="44">
        <v>1.103</v>
      </c>
    </row>
    <row r="29" spans="1:13" x14ac:dyDescent="0.25">
      <c r="A29" s="42">
        <v>2</v>
      </c>
      <c r="B29" s="44">
        <v>1.1080000000000001</v>
      </c>
      <c r="C29" s="44">
        <v>1.113</v>
      </c>
      <c r="D29" s="44">
        <v>1.1180000000000001</v>
      </c>
      <c r="E29" s="44">
        <v>1.1240000000000001</v>
      </c>
      <c r="F29" s="44">
        <v>1.129</v>
      </c>
      <c r="G29" s="44">
        <v>1.1339999999999999</v>
      </c>
      <c r="H29" s="44">
        <v>1.139</v>
      </c>
      <c r="I29" s="44">
        <v>1.1439999999999999</v>
      </c>
      <c r="J29" s="44">
        <v>1.149</v>
      </c>
      <c r="K29" s="44">
        <v>1.155</v>
      </c>
      <c r="L29" s="44">
        <v>1.1599999999999999</v>
      </c>
      <c r="M29" s="44">
        <v>1.165</v>
      </c>
    </row>
    <row r="30" spans="1:13" x14ac:dyDescent="0.25">
      <c r="A30" s="42">
        <v>3</v>
      </c>
      <c r="B30" s="44">
        <v>1.17</v>
      </c>
      <c r="C30" s="44">
        <v>1.1759999999999999</v>
      </c>
      <c r="D30" s="44">
        <v>1.181</v>
      </c>
      <c r="E30" s="44">
        <v>1.1870000000000001</v>
      </c>
      <c r="F30" s="44">
        <v>1.1930000000000001</v>
      </c>
      <c r="G30" s="44">
        <v>1.198</v>
      </c>
      <c r="H30" s="44">
        <v>1.204</v>
      </c>
      <c r="I30" s="44">
        <v>1.21</v>
      </c>
      <c r="J30" s="44">
        <v>1.2150000000000001</v>
      </c>
      <c r="K30" s="44">
        <v>1.2210000000000001</v>
      </c>
      <c r="L30" s="44">
        <v>1.226</v>
      </c>
      <c r="M30" s="44">
        <v>1.232</v>
      </c>
    </row>
    <row r="31" spans="1:13" x14ac:dyDescent="0.25">
      <c r="A31" s="42">
        <v>4</v>
      </c>
      <c r="B31" s="44">
        <v>1.238</v>
      </c>
      <c r="C31" s="44">
        <v>1.244</v>
      </c>
      <c r="D31" s="44">
        <v>1.25</v>
      </c>
      <c r="E31" s="44">
        <v>1.256</v>
      </c>
      <c r="F31" s="44">
        <v>1.2629999999999999</v>
      </c>
      <c r="G31" s="44">
        <v>1.2689999999999999</v>
      </c>
      <c r="H31" s="44">
        <v>1.2749999999999999</v>
      </c>
      <c r="I31" s="44">
        <v>1.2809999999999999</v>
      </c>
      <c r="J31" s="44">
        <v>1.2869999999999999</v>
      </c>
      <c r="K31" s="44">
        <v>1.294</v>
      </c>
      <c r="L31" s="44">
        <v>1.3</v>
      </c>
      <c r="M31" s="44">
        <v>1.306</v>
      </c>
    </row>
    <row r="32" spans="1:13" x14ac:dyDescent="0.25">
      <c r="A32" s="42">
        <v>5</v>
      </c>
      <c r="B32" s="44">
        <v>1.3120000000000001</v>
      </c>
      <c r="C32" s="44">
        <v>1.319</v>
      </c>
      <c r="D32" s="44">
        <v>1.3260000000000001</v>
      </c>
      <c r="E32" s="44">
        <v>1.333</v>
      </c>
      <c r="F32" s="44">
        <v>1.34</v>
      </c>
      <c r="G32" s="44">
        <v>1.3460000000000001</v>
      </c>
      <c r="H32" s="44">
        <v>1.353</v>
      </c>
      <c r="I32" s="44">
        <v>1.36</v>
      </c>
      <c r="J32" s="44">
        <v>1.367</v>
      </c>
      <c r="K32" s="44">
        <v>1.3740000000000001</v>
      </c>
      <c r="L32" s="44">
        <v>1.381</v>
      </c>
      <c r="M32" s="44">
        <v>1.387</v>
      </c>
    </row>
    <row r="33" spans="1:13" x14ac:dyDescent="0.25">
      <c r="A33" s="42">
        <v>6</v>
      </c>
      <c r="B33" s="44">
        <v>1.3939999999999999</v>
      </c>
      <c r="C33" s="44">
        <v>1.4019999999999999</v>
      </c>
      <c r="D33" s="44">
        <v>1.409</v>
      </c>
      <c r="E33" s="44">
        <v>1.417</v>
      </c>
      <c r="F33" s="44">
        <v>1.4239999999999999</v>
      </c>
      <c r="G33" s="44">
        <v>1.4319999999999999</v>
      </c>
      <c r="H33" s="44">
        <v>1.4390000000000001</v>
      </c>
      <c r="I33" s="44">
        <v>1.4470000000000001</v>
      </c>
      <c r="J33" s="44">
        <v>1.454</v>
      </c>
      <c r="K33" s="44">
        <v>1.462</v>
      </c>
      <c r="L33" s="44">
        <v>1.4690000000000001</v>
      </c>
      <c r="M33" s="44">
        <v>1.4770000000000001</v>
      </c>
    </row>
    <row r="34" spans="1:13" x14ac:dyDescent="0.25">
      <c r="A34" s="42">
        <v>7</v>
      </c>
      <c r="B34" s="44">
        <v>1.484</v>
      </c>
      <c r="C34" s="44">
        <v>1.4930000000000001</v>
      </c>
      <c r="D34" s="44">
        <v>1.5009999999999999</v>
      </c>
      <c r="E34" s="44">
        <v>1.51</v>
      </c>
      <c r="F34" s="44">
        <v>1.5189999999999999</v>
      </c>
      <c r="G34" s="44">
        <v>1.5269999999999999</v>
      </c>
      <c r="H34" s="44">
        <v>1.536</v>
      </c>
      <c r="I34" s="44">
        <v>1.544</v>
      </c>
      <c r="J34" s="44">
        <v>1.5529999999999999</v>
      </c>
      <c r="K34" s="44">
        <v>1.5620000000000001</v>
      </c>
      <c r="L34" s="44">
        <v>1.57</v>
      </c>
      <c r="M34" s="44">
        <v>1.579</v>
      </c>
    </row>
    <row r="35" spans="1:13" x14ac:dyDescent="0.25">
      <c r="A35" s="42">
        <v>8</v>
      </c>
      <c r="B35" s="44">
        <v>1.587</v>
      </c>
      <c r="C35" s="44"/>
      <c r="D35" s="44"/>
      <c r="E35" s="44"/>
      <c r="F35" s="44"/>
      <c r="G35" s="44"/>
      <c r="H35" s="44"/>
      <c r="I35" s="44"/>
      <c r="J35" s="44"/>
      <c r="K35" s="44"/>
      <c r="L35" s="44"/>
      <c r="M35" s="44"/>
    </row>
  </sheetData>
  <sheetProtection algorithmName="SHA-512" hashValue="RsdPSWM5OdftzUuhq7GBItPBfyYzR+3coZ+BO67sEgDhZIBUyC6xHnut5XjRJ6WO+Pt4ptoVRT9sut950Pg3Bw==" saltValue="BPlq8iJ1bTDVdiZ71OCtxg==" spinCount="100000" sheet="1" objects="1" scenarios="1"/>
  <conditionalFormatting sqref="A6:A21">
    <cfRule type="expression" dxfId="571" priority="1" stopIfTrue="1">
      <formula>MOD(ROW(),2)=0</formula>
    </cfRule>
    <cfRule type="expression" dxfId="570" priority="2" stopIfTrue="1">
      <formula>MOD(ROW(),2)&lt;&gt;0</formula>
    </cfRule>
  </conditionalFormatting>
  <conditionalFormatting sqref="B6:M21">
    <cfRule type="expression" dxfId="569" priority="3" stopIfTrue="1">
      <formula>MOD(ROW(),2)=0</formula>
    </cfRule>
    <cfRule type="expression" dxfId="568" priority="4" stopIfTrue="1">
      <formula>MOD(ROW(),2)&lt;&gt;0</formula>
    </cfRule>
  </conditionalFormatting>
  <conditionalFormatting sqref="A26:A35">
    <cfRule type="expression" dxfId="567" priority="5" stopIfTrue="1">
      <formula>MOD(ROW(),2)=0</formula>
    </cfRule>
    <cfRule type="expression" dxfId="566" priority="6" stopIfTrue="1">
      <formula>MOD(ROW(),2)&lt;&gt;0</formula>
    </cfRule>
  </conditionalFormatting>
  <conditionalFormatting sqref="B26:M35">
    <cfRule type="expression" dxfId="565" priority="7" stopIfTrue="1">
      <formula>MOD(ROW(),2)=0</formula>
    </cfRule>
    <cfRule type="expression" dxfId="564" priority="8" stopIfTrue="1">
      <formula>MOD(ROW(),2)&lt;&gt;0</formula>
    </cfRule>
  </conditionalFormatting>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313BF-50E7-4A9C-BE30-E0E0C9812E89}">
  <sheetPr codeName="Sheet41"/>
  <dimension ref="A1:M34"/>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LRF - x-409</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149</v>
      </c>
      <c r="C8" s="46"/>
      <c r="D8" s="46"/>
      <c r="E8" s="46"/>
      <c r="F8" s="46"/>
      <c r="G8" s="46"/>
      <c r="H8" s="46"/>
      <c r="I8" s="46"/>
      <c r="J8" s="46"/>
      <c r="K8" s="46"/>
      <c r="L8" s="46"/>
      <c r="M8" s="46"/>
    </row>
    <row r="9" spans="1:13" x14ac:dyDescent="0.25">
      <c r="A9" s="40" t="s">
        <v>129</v>
      </c>
      <c r="B9" s="46" t="s">
        <v>248</v>
      </c>
      <c r="C9" s="46"/>
      <c r="D9" s="46"/>
      <c r="E9" s="46"/>
      <c r="F9" s="46"/>
      <c r="G9" s="46"/>
      <c r="H9" s="46"/>
      <c r="I9" s="46"/>
      <c r="J9" s="46"/>
      <c r="K9" s="46"/>
      <c r="L9" s="46"/>
      <c r="M9" s="46"/>
    </row>
    <row r="10" spans="1:13" x14ac:dyDescent="0.25">
      <c r="A10" s="40" t="s">
        <v>6</v>
      </c>
      <c r="B10" s="46" t="s">
        <v>259</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250</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409</v>
      </c>
      <c r="C14" s="46"/>
      <c r="D14" s="46"/>
      <c r="E14" s="46"/>
      <c r="F14" s="46"/>
      <c r="G14" s="46"/>
      <c r="H14" s="46"/>
      <c r="I14" s="46"/>
      <c r="J14" s="46"/>
      <c r="K14" s="46"/>
      <c r="L14" s="46"/>
      <c r="M14" s="46"/>
    </row>
    <row r="15" spans="1:13" x14ac:dyDescent="0.25">
      <c r="A15" s="40" t="s">
        <v>433</v>
      </c>
      <c r="B15" s="46" t="s">
        <v>260</v>
      </c>
      <c r="C15" s="46"/>
      <c r="D15" s="46"/>
      <c r="E15" s="46"/>
      <c r="F15" s="46"/>
      <c r="G15" s="46"/>
      <c r="H15" s="46"/>
      <c r="I15" s="46"/>
      <c r="J15" s="46"/>
      <c r="K15" s="46"/>
      <c r="L15" s="46"/>
      <c r="M15" s="46"/>
    </row>
    <row r="16" spans="1:13" x14ac:dyDescent="0.25">
      <c r="A16" s="40" t="s">
        <v>135</v>
      </c>
      <c r="B16" s="46" t="s">
        <v>261</v>
      </c>
      <c r="C16" s="46"/>
      <c r="D16" s="46"/>
      <c r="E16" s="46"/>
      <c r="F16" s="46"/>
      <c r="G16" s="46"/>
      <c r="H16" s="46"/>
      <c r="I16" s="46"/>
      <c r="J16" s="46"/>
      <c r="K16" s="46"/>
      <c r="L16" s="46"/>
      <c r="M16" s="46"/>
    </row>
    <row r="17" spans="1:13" x14ac:dyDescent="0.25">
      <c r="A17" s="41" t="s">
        <v>434</v>
      </c>
      <c r="B17" s="46"/>
      <c r="C17" s="46"/>
      <c r="D17" s="46"/>
      <c r="E17" s="46"/>
      <c r="F17" s="46"/>
      <c r="G17" s="46"/>
      <c r="H17" s="46"/>
      <c r="I17" s="46"/>
      <c r="J17" s="46"/>
      <c r="K17" s="46"/>
      <c r="L17" s="46"/>
      <c r="M17" s="46"/>
    </row>
    <row r="18" spans="1:13" x14ac:dyDescent="0.25">
      <c r="A18" s="40" t="s">
        <v>137</v>
      </c>
      <c r="B18" s="47">
        <v>45106</v>
      </c>
      <c r="C18" s="47"/>
      <c r="D18" s="47"/>
      <c r="E18" s="47"/>
      <c r="F18" s="47"/>
      <c r="G18" s="47"/>
      <c r="H18" s="47"/>
      <c r="I18" s="47"/>
      <c r="J18" s="47"/>
      <c r="K18" s="47"/>
      <c r="L18" s="47"/>
      <c r="M18" s="47"/>
    </row>
    <row r="19" spans="1:13" x14ac:dyDescent="0.25">
      <c r="A19" s="40" t="s">
        <v>138</v>
      </c>
      <c r="B19" s="47">
        <v>45231</v>
      </c>
      <c r="C19" s="47"/>
      <c r="D19" s="47"/>
      <c r="E19" s="47"/>
      <c r="F19" s="47"/>
      <c r="G19" s="47"/>
      <c r="H19" s="47"/>
      <c r="I19" s="47"/>
      <c r="J19" s="47"/>
      <c r="K19" s="47"/>
      <c r="L19" s="47"/>
      <c r="M19" s="47"/>
    </row>
    <row r="20" spans="1:13" x14ac:dyDescent="0.25">
      <c r="A20" s="40" t="s">
        <v>139</v>
      </c>
      <c r="B20" s="46" t="s">
        <v>148</v>
      </c>
      <c r="C20" s="46"/>
      <c r="D20" s="46"/>
      <c r="E20" s="46"/>
      <c r="F20" s="46"/>
      <c r="G20" s="46"/>
      <c r="H20" s="46"/>
      <c r="I20" s="46"/>
      <c r="J20" s="46"/>
      <c r="K20" s="46"/>
      <c r="L20" s="46"/>
      <c r="M20" s="46"/>
    </row>
    <row r="21" spans="1:13" x14ac:dyDescent="0.25">
      <c r="A21" s="40" t="s">
        <v>435</v>
      </c>
      <c r="B21" s="46" t="s">
        <v>72</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9" customFormat="1" ht="13" x14ac:dyDescent="0.25">
      <c r="A26" s="58" t="s">
        <v>452</v>
      </c>
      <c r="B26" s="58">
        <v>0</v>
      </c>
      <c r="C26" s="58">
        <v>1</v>
      </c>
      <c r="D26" s="58">
        <v>2</v>
      </c>
      <c r="E26" s="58">
        <v>3</v>
      </c>
      <c r="F26" s="58">
        <v>4</v>
      </c>
      <c r="G26" s="58">
        <v>5</v>
      </c>
      <c r="H26" s="58">
        <v>6</v>
      </c>
      <c r="I26" s="58">
        <v>7</v>
      </c>
      <c r="J26" s="58">
        <v>8</v>
      </c>
      <c r="K26" s="58">
        <v>9</v>
      </c>
      <c r="L26" s="58">
        <v>10</v>
      </c>
      <c r="M26" s="58">
        <v>11</v>
      </c>
    </row>
    <row r="27" spans="1:13" x14ac:dyDescent="0.25">
      <c r="A27" s="42">
        <v>0</v>
      </c>
      <c r="B27" s="44">
        <v>1</v>
      </c>
      <c r="C27" s="44">
        <v>1.004</v>
      </c>
      <c r="D27" s="44">
        <v>1.0089999999999999</v>
      </c>
      <c r="E27" s="44">
        <v>1.0129999999999999</v>
      </c>
      <c r="F27" s="44">
        <v>1.018</v>
      </c>
      <c r="G27" s="44">
        <v>1.022</v>
      </c>
      <c r="H27" s="44">
        <v>1.0269999999999999</v>
      </c>
      <c r="I27" s="44">
        <v>1.0309999999999999</v>
      </c>
      <c r="J27" s="44">
        <v>1.036</v>
      </c>
      <c r="K27" s="44">
        <v>1.04</v>
      </c>
      <c r="L27" s="44">
        <v>1.044</v>
      </c>
      <c r="M27" s="44">
        <v>1.0489999999999999</v>
      </c>
    </row>
    <row r="28" spans="1:13" x14ac:dyDescent="0.25">
      <c r="A28" s="42">
        <v>1</v>
      </c>
      <c r="B28" s="44">
        <v>1.0529999999999999</v>
      </c>
      <c r="C28" s="44">
        <v>1.0580000000000001</v>
      </c>
      <c r="D28" s="44">
        <v>1.0629999999999999</v>
      </c>
      <c r="E28" s="44">
        <v>1.0680000000000001</v>
      </c>
      <c r="F28" s="44">
        <v>1.073</v>
      </c>
      <c r="G28" s="44">
        <v>1.0780000000000001</v>
      </c>
      <c r="H28" s="44">
        <v>1.083</v>
      </c>
      <c r="I28" s="44">
        <v>1.087</v>
      </c>
      <c r="J28" s="44">
        <v>1.0920000000000001</v>
      </c>
      <c r="K28" s="44">
        <v>1.097</v>
      </c>
      <c r="L28" s="44">
        <v>1.1020000000000001</v>
      </c>
      <c r="M28" s="44">
        <v>1.107</v>
      </c>
    </row>
    <row r="29" spans="1:13" x14ac:dyDescent="0.25">
      <c r="A29" s="42">
        <v>2</v>
      </c>
      <c r="B29" s="44">
        <v>1.1120000000000001</v>
      </c>
      <c r="C29" s="44">
        <v>1.117</v>
      </c>
      <c r="D29" s="44">
        <v>1.123</v>
      </c>
      <c r="E29" s="44">
        <v>1.1279999999999999</v>
      </c>
      <c r="F29" s="44">
        <v>1.133</v>
      </c>
      <c r="G29" s="44">
        <v>1.139</v>
      </c>
      <c r="H29" s="44">
        <v>1.1439999999999999</v>
      </c>
      <c r="I29" s="44">
        <v>1.149</v>
      </c>
      <c r="J29" s="44">
        <v>1.155</v>
      </c>
      <c r="K29" s="44">
        <v>1.1599999999999999</v>
      </c>
      <c r="L29" s="44">
        <v>1.165</v>
      </c>
      <c r="M29" s="44">
        <v>1.171</v>
      </c>
    </row>
    <row r="30" spans="1:13" x14ac:dyDescent="0.25">
      <c r="A30" s="42">
        <v>3</v>
      </c>
      <c r="B30" s="44">
        <v>1.1759999999999999</v>
      </c>
      <c r="C30" s="44">
        <v>1.1819999999999999</v>
      </c>
      <c r="D30" s="44">
        <v>1.1879999999999999</v>
      </c>
      <c r="E30" s="44">
        <v>1.194</v>
      </c>
      <c r="F30" s="44">
        <v>1.1990000000000001</v>
      </c>
      <c r="G30" s="44">
        <v>1.2050000000000001</v>
      </c>
      <c r="H30" s="44">
        <v>1.2110000000000001</v>
      </c>
      <c r="I30" s="44">
        <v>1.2170000000000001</v>
      </c>
      <c r="J30" s="44">
        <v>1.2230000000000001</v>
      </c>
      <c r="K30" s="44">
        <v>1.2290000000000001</v>
      </c>
      <c r="L30" s="44">
        <v>1.2350000000000001</v>
      </c>
      <c r="M30" s="44">
        <v>1.2410000000000001</v>
      </c>
    </row>
    <row r="31" spans="1:13" x14ac:dyDescent="0.25">
      <c r="A31" s="42">
        <v>4</v>
      </c>
      <c r="B31" s="44">
        <v>1.246</v>
      </c>
      <c r="C31" s="44">
        <v>1.2529999999999999</v>
      </c>
      <c r="D31" s="44">
        <v>1.2589999999999999</v>
      </c>
      <c r="E31" s="44">
        <v>1.266</v>
      </c>
      <c r="F31" s="44">
        <v>1.272</v>
      </c>
      <c r="G31" s="44">
        <v>1.2789999999999999</v>
      </c>
      <c r="H31" s="44">
        <v>1.2849999999999999</v>
      </c>
      <c r="I31" s="44">
        <v>1.292</v>
      </c>
      <c r="J31" s="44">
        <v>1.298</v>
      </c>
      <c r="K31" s="44">
        <v>1.3049999999999999</v>
      </c>
      <c r="L31" s="44">
        <v>1.3109999999999999</v>
      </c>
      <c r="M31" s="44">
        <v>1.3180000000000001</v>
      </c>
    </row>
    <row r="32" spans="1:13" x14ac:dyDescent="0.25">
      <c r="A32" s="42">
        <v>5</v>
      </c>
      <c r="B32" s="44">
        <v>1.3240000000000001</v>
      </c>
      <c r="C32" s="44">
        <v>1.331</v>
      </c>
      <c r="D32" s="44">
        <v>1.3380000000000001</v>
      </c>
      <c r="E32" s="44">
        <v>1.3460000000000001</v>
      </c>
      <c r="F32" s="44">
        <v>1.353</v>
      </c>
      <c r="G32" s="44">
        <v>1.36</v>
      </c>
      <c r="H32" s="44">
        <v>1.367</v>
      </c>
      <c r="I32" s="44">
        <v>1.3740000000000001</v>
      </c>
      <c r="J32" s="44">
        <v>1.381</v>
      </c>
      <c r="K32" s="44">
        <v>1.3879999999999999</v>
      </c>
      <c r="L32" s="44">
        <v>1.3959999999999999</v>
      </c>
      <c r="M32" s="44">
        <v>1.403</v>
      </c>
    </row>
    <row r="33" spans="1:13" x14ac:dyDescent="0.25">
      <c r="A33" s="42">
        <v>6</v>
      </c>
      <c r="B33" s="44">
        <v>1.41</v>
      </c>
      <c r="C33" s="44">
        <v>1.4179999999999999</v>
      </c>
      <c r="D33" s="44">
        <v>1.4259999999999999</v>
      </c>
      <c r="E33" s="44">
        <v>1.4339999999999999</v>
      </c>
      <c r="F33" s="44">
        <v>1.4430000000000001</v>
      </c>
      <c r="G33" s="44">
        <v>1.4510000000000001</v>
      </c>
      <c r="H33" s="44">
        <v>1.4590000000000001</v>
      </c>
      <c r="I33" s="44">
        <v>1.4670000000000001</v>
      </c>
      <c r="J33" s="44">
        <v>1.4750000000000001</v>
      </c>
      <c r="K33" s="44">
        <v>1.4830000000000001</v>
      </c>
      <c r="L33" s="44">
        <v>1.492</v>
      </c>
      <c r="M33" s="44">
        <v>1.5</v>
      </c>
    </row>
    <row r="34" spans="1:13" x14ac:dyDescent="0.25">
      <c r="A34" s="42">
        <v>7</v>
      </c>
      <c r="B34" s="44">
        <v>1.508</v>
      </c>
      <c r="C34" s="44"/>
      <c r="D34" s="44"/>
      <c r="E34" s="44"/>
      <c r="F34" s="44"/>
      <c r="G34" s="44"/>
      <c r="H34" s="44"/>
      <c r="I34" s="44"/>
      <c r="J34" s="44"/>
      <c r="K34" s="44"/>
      <c r="L34" s="44"/>
      <c r="M34" s="44"/>
    </row>
  </sheetData>
  <sheetProtection algorithmName="SHA-512" hashValue="FR4Vqe7eg/kXep/klr9ikGW+xYJfioOa9hzzqwPGmIHDGb7Re0X0OUjRI8d5PB6W3a4pjOBuvvRtpMx3ccGC7A==" saltValue="Uc3gFmNMF6dA9ijn0BpXjA==" spinCount="100000" sheet="1" objects="1" scenarios="1"/>
  <conditionalFormatting sqref="A6:A21">
    <cfRule type="expression" dxfId="561" priority="1" stopIfTrue="1">
      <formula>MOD(ROW(),2)=0</formula>
    </cfRule>
    <cfRule type="expression" dxfId="560" priority="2" stopIfTrue="1">
      <formula>MOD(ROW(),2)&lt;&gt;0</formula>
    </cfRule>
  </conditionalFormatting>
  <conditionalFormatting sqref="B6:M21">
    <cfRule type="expression" dxfId="559" priority="3" stopIfTrue="1">
      <formula>MOD(ROW(),2)=0</formula>
    </cfRule>
    <cfRule type="expression" dxfId="558" priority="4" stopIfTrue="1">
      <formula>MOD(ROW(),2)&lt;&gt;0</formula>
    </cfRule>
  </conditionalFormatting>
  <conditionalFormatting sqref="A26:A34">
    <cfRule type="expression" dxfId="557" priority="5" stopIfTrue="1">
      <formula>MOD(ROW(),2)=0</formula>
    </cfRule>
    <cfRule type="expression" dxfId="556" priority="6" stopIfTrue="1">
      <formula>MOD(ROW(),2)&lt;&gt;0</formula>
    </cfRule>
  </conditionalFormatting>
  <conditionalFormatting sqref="B26:M34">
    <cfRule type="expression" dxfId="555" priority="7" stopIfTrue="1">
      <formula>MOD(ROW(),2)=0</formula>
    </cfRule>
    <cfRule type="expression" dxfId="554" priority="8" stopIfTrue="1">
      <formula>MOD(ROW(),2)&lt;&gt;0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9A3E-2118-411F-A800-49823767BCDF}">
  <sheetPr codeName="Sheet2">
    <tabColor theme="8" tint="0.59999389629810485"/>
  </sheetPr>
  <dimension ref="A1:C36"/>
  <sheetViews>
    <sheetView showGridLines="0" zoomScale="120" zoomScaleNormal="120" workbookViewId="0">
      <selection activeCell="C39" sqref="C39"/>
    </sheetView>
  </sheetViews>
  <sheetFormatPr defaultColWidth="9.26953125" defaultRowHeight="15.5" x14ac:dyDescent="0.35"/>
  <cols>
    <col min="1" max="1" width="48.54296875" style="4" customWidth="1"/>
    <col min="2" max="3" width="36.54296875" style="4" customWidth="1"/>
    <col min="4" max="16384" width="9.26953125" style="1"/>
  </cols>
  <sheetData>
    <row r="1" spans="1:3" s="21" customFormat="1" ht="20" x14ac:dyDescent="0.4">
      <c r="A1" s="20" t="s">
        <v>0</v>
      </c>
    </row>
    <row r="2" spans="1:3" s="21" customFormat="1" x14ac:dyDescent="0.35">
      <c r="A2" s="25" t="s">
        <v>1</v>
      </c>
      <c r="B2" s="3" t="str">
        <f>wb_title</f>
        <v>JPS - Consolidated Factor Spreadsheet</v>
      </c>
    </row>
    <row r="3" spans="1:3" s="21" customFormat="1" x14ac:dyDescent="0.35">
      <c r="A3" s="25" t="s">
        <v>2</v>
      </c>
      <c r="B3" s="22" t="s">
        <v>11</v>
      </c>
    </row>
    <row r="4" spans="1:3" s="32" customFormat="1" ht="12.5" x14ac:dyDescent="0.25">
      <c r="A4" s="35"/>
      <c r="B4" s="35"/>
      <c r="C4" s="35"/>
    </row>
    <row r="5" spans="1:3" s="32" customFormat="1" ht="12.5" x14ac:dyDescent="0.25">
      <c r="A5" s="35"/>
      <c r="B5" s="35"/>
      <c r="C5" s="35"/>
    </row>
    <row r="6" spans="1:3" s="32" customFormat="1" ht="13" x14ac:dyDescent="0.3">
      <c r="A6" s="37" t="s">
        <v>70</v>
      </c>
      <c r="B6" s="37" t="s">
        <v>71</v>
      </c>
      <c r="C6" s="37" t="s">
        <v>72</v>
      </c>
    </row>
    <row r="7" spans="1:3" s="32" customFormat="1" ht="12.5" x14ac:dyDescent="0.25">
      <c r="A7" s="35" t="s">
        <v>73</v>
      </c>
      <c r="B7" s="35" t="s">
        <v>74</v>
      </c>
      <c r="C7" s="35" t="s">
        <v>75</v>
      </c>
    </row>
    <row r="8" spans="1:3" s="32" customFormat="1" ht="12.5" x14ac:dyDescent="0.25">
      <c r="A8" s="35" t="s">
        <v>76</v>
      </c>
      <c r="B8" s="35" t="s">
        <v>77</v>
      </c>
      <c r="C8" s="35" t="s">
        <v>78</v>
      </c>
    </row>
    <row r="9" spans="1:3" s="32" customFormat="1" ht="12.5" x14ac:dyDescent="0.25">
      <c r="A9" s="35" t="s">
        <v>79</v>
      </c>
      <c r="B9" s="35" t="s">
        <v>80</v>
      </c>
      <c r="C9" s="35" t="s">
        <v>81</v>
      </c>
    </row>
    <row r="10" spans="1:3" s="32" customFormat="1" ht="12.5" x14ac:dyDescent="0.25">
      <c r="A10" s="35" t="s">
        <v>82</v>
      </c>
      <c r="B10" s="35" t="s">
        <v>74</v>
      </c>
      <c r="C10" s="35" t="s">
        <v>74</v>
      </c>
    </row>
    <row r="11" spans="1:3" s="32" customFormat="1" ht="12.5" x14ac:dyDescent="0.25">
      <c r="A11" s="35" t="s">
        <v>83</v>
      </c>
      <c r="B11" s="35" t="s">
        <v>84</v>
      </c>
      <c r="C11" s="35" t="s">
        <v>85</v>
      </c>
    </row>
    <row r="12" spans="1:3" s="32" customFormat="1" ht="12.5" x14ac:dyDescent="0.25">
      <c r="A12" s="35" t="s">
        <v>86</v>
      </c>
      <c r="B12" s="35" t="s">
        <v>87</v>
      </c>
      <c r="C12" s="35" t="s">
        <v>88</v>
      </c>
    </row>
    <row r="13" spans="1:3" s="32" customFormat="1" ht="12.5" x14ac:dyDescent="0.25">
      <c r="A13" s="35" t="s">
        <v>89</v>
      </c>
      <c r="B13" s="35" t="s">
        <v>90</v>
      </c>
      <c r="C13" s="35" t="s">
        <v>90</v>
      </c>
    </row>
    <row r="14" spans="1:3" s="32" customFormat="1" ht="12.5" x14ac:dyDescent="0.25">
      <c r="A14" s="35" t="s">
        <v>91</v>
      </c>
      <c r="B14" s="35" t="s">
        <v>92</v>
      </c>
      <c r="C14" s="35" t="s">
        <v>92</v>
      </c>
    </row>
    <row r="15" spans="1:3" s="32" customFormat="1" ht="12.5" x14ac:dyDescent="0.25">
      <c r="A15" s="35" t="s">
        <v>93</v>
      </c>
      <c r="B15" s="35" t="s">
        <v>94</v>
      </c>
      <c r="C15" s="35" t="s">
        <v>94</v>
      </c>
    </row>
    <row r="16" spans="1:3" s="32" customFormat="1" ht="12.5" x14ac:dyDescent="0.25">
      <c r="A16" s="35" t="s">
        <v>95</v>
      </c>
      <c r="B16" s="35" t="s">
        <v>74</v>
      </c>
      <c r="C16" s="35" t="s">
        <v>74</v>
      </c>
    </row>
    <row r="17" spans="1:3" s="32" customFormat="1" ht="12.5" x14ac:dyDescent="0.25">
      <c r="A17" s="35" t="s">
        <v>96</v>
      </c>
      <c r="B17" s="35" t="s">
        <v>97</v>
      </c>
      <c r="C17" s="35" t="s">
        <v>97</v>
      </c>
    </row>
    <row r="18" spans="1:3" s="32" customFormat="1" ht="12.5" x14ac:dyDescent="0.25">
      <c r="A18" s="35" t="s">
        <v>98</v>
      </c>
      <c r="B18" s="35" t="s">
        <v>467</v>
      </c>
      <c r="C18" s="35" t="s">
        <v>467</v>
      </c>
    </row>
    <row r="19" spans="1:3" s="32" customFormat="1" ht="12.5" x14ac:dyDescent="0.25">
      <c r="A19" s="35" t="s">
        <v>99</v>
      </c>
      <c r="B19" s="35" t="s">
        <v>97</v>
      </c>
      <c r="C19" s="35" t="s">
        <v>97</v>
      </c>
    </row>
    <row r="20" spans="1:3" s="32" customFormat="1" ht="12.5" x14ac:dyDescent="0.25">
      <c r="A20" s="35" t="s">
        <v>100</v>
      </c>
      <c r="B20" s="35" t="s">
        <v>467</v>
      </c>
      <c r="C20" s="35" t="s">
        <v>467</v>
      </c>
    </row>
    <row r="21" spans="1:3" s="32" customFormat="1" ht="12.5" x14ac:dyDescent="0.25">
      <c r="A21" s="35" t="s">
        <v>101</v>
      </c>
      <c r="B21" s="35" t="s">
        <v>97</v>
      </c>
      <c r="C21" s="35" t="s">
        <v>97</v>
      </c>
    </row>
    <row r="22" spans="1:3" s="32" customFormat="1" ht="12.5" x14ac:dyDescent="0.25">
      <c r="A22" s="35" t="s">
        <v>102</v>
      </c>
      <c r="B22" s="35" t="s">
        <v>467</v>
      </c>
      <c r="C22" s="35" t="s">
        <v>467</v>
      </c>
    </row>
    <row r="23" spans="1:3" s="32" customFormat="1" ht="25" x14ac:dyDescent="0.25">
      <c r="A23" s="35" t="s">
        <v>103</v>
      </c>
      <c r="B23" s="35" t="s">
        <v>104</v>
      </c>
      <c r="C23" s="35" t="s">
        <v>105</v>
      </c>
    </row>
    <row r="24" spans="1:3" s="32" customFormat="1" ht="12.5" x14ac:dyDescent="0.25">
      <c r="A24" s="35" t="s">
        <v>106</v>
      </c>
      <c r="B24" s="35">
        <v>2028</v>
      </c>
      <c r="C24" s="35">
        <v>2024</v>
      </c>
    </row>
    <row r="25" spans="1:3" s="32" customFormat="1" ht="25" x14ac:dyDescent="0.25">
      <c r="A25" s="35" t="s">
        <v>107</v>
      </c>
      <c r="B25" s="35" t="s">
        <v>108</v>
      </c>
      <c r="C25" s="35" t="s">
        <v>108</v>
      </c>
    </row>
    <row r="26" spans="1:3" s="32" customFormat="1" ht="12.5" x14ac:dyDescent="0.25">
      <c r="A26" s="35" t="s">
        <v>109</v>
      </c>
      <c r="B26" s="35" t="s">
        <v>94</v>
      </c>
      <c r="C26" s="35" t="s">
        <v>94</v>
      </c>
    </row>
    <row r="27" spans="1:3" s="32" customFormat="1" ht="12.5" x14ac:dyDescent="0.25">
      <c r="A27" s="35" t="s">
        <v>110</v>
      </c>
      <c r="B27" s="35" t="s">
        <v>94</v>
      </c>
      <c r="C27" s="35" t="s">
        <v>94</v>
      </c>
    </row>
    <row r="28" spans="1:3" s="32" customFormat="1" ht="12.5" x14ac:dyDescent="0.25">
      <c r="A28" s="35" t="s">
        <v>111</v>
      </c>
      <c r="B28" s="35" t="s">
        <v>112</v>
      </c>
      <c r="C28" s="35" t="s">
        <v>112</v>
      </c>
    </row>
    <row r="29" spans="1:3" s="32" customFormat="1" ht="75" x14ac:dyDescent="0.25">
      <c r="A29" s="35" t="s">
        <v>113</v>
      </c>
      <c r="B29" s="35" t="s">
        <v>114</v>
      </c>
      <c r="C29" s="35" t="s">
        <v>114</v>
      </c>
    </row>
    <row r="30" spans="1:3" s="32" customFormat="1" ht="25" x14ac:dyDescent="0.25">
      <c r="A30" s="35" t="s">
        <v>115</v>
      </c>
      <c r="B30" s="35" t="s">
        <v>116</v>
      </c>
      <c r="C30" s="35" t="s">
        <v>116</v>
      </c>
    </row>
    <row r="31" spans="1:3" s="32" customFormat="1" ht="12.5" x14ac:dyDescent="0.25">
      <c r="A31" s="35" t="s">
        <v>117</v>
      </c>
      <c r="B31" s="35" t="s">
        <v>94</v>
      </c>
      <c r="C31" s="35" t="s">
        <v>94</v>
      </c>
    </row>
    <row r="32" spans="1:3" s="32" customFormat="1" ht="12.5" x14ac:dyDescent="0.25">
      <c r="A32" s="35" t="s">
        <v>118</v>
      </c>
      <c r="B32" s="35" t="s">
        <v>119</v>
      </c>
      <c r="C32" s="35" t="s">
        <v>119</v>
      </c>
    </row>
    <row r="33" spans="1:3" s="32" customFormat="1" ht="12.5" x14ac:dyDescent="0.25">
      <c r="A33" s="35" t="s">
        <v>120</v>
      </c>
      <c r="B33" s="35" t="s">
        <v>94</v>
      </c>
      <c r="C33" s="35" t="s">
        <v>94</v>
      </c>
    </row>
    <row r="34" spans="1:3" s="32" customFormat="1" ht="25" x14ac:dyDescent="0.25">
      <c r="A34" s="35" t="s">
        <v>121</v>
      </c>
      <c r="B34" s="35" t="s">
        <v>122</v>
      </c>
      <c r="C34" s="35" t="s">
        <v>122</v>
      </c>
    </row>
    <row r="35" spans="1:3" s="32" customFormat="1" ht="12.5" x14ac:dyDescent="0.25">
      <c r="A35" s="35" t="s">
        <v>123</v>
      </c>
      <c r="B35" s="35" t="s">
        <v>88</v>
      </c>
      <c r="C35" s="35" t="s">
        <v>88</v>
      </c>
    </row>
    <row r="36" spans="1:3" s="32" customFormat="1" ht="62.5" x14ac:dyDescent="0.25">
      <c r="A36" s="35" t="s">
        <v>124</v>
      </c>
      <c r="B36" s="35" t="s">
        <v>468</v>
      </c>
      <c r="C36" s="35" t="s">
        <v>468</v>
      </c>
    </row>
  </sheetData>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405E9-6716-4344-8EA8-7CFC2E5D7A6A}">
  <sheetPr codeName="Sheet42"/>
  <dimension ref="A1:M38"/>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ERF - x-410</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184</v>
      </c>
      <c r="C8" s="46"/>
      <c r="D8" s="46"/>
      <c r="E8" s="46"/>
      <c r="F8" s="46"/>
      <c r="G8" s="46"/>
      <c r="H8" s="46"/>
      <c r="I8" s="46"/>
      <c r="J8" s="46"/>
      <c r="K8" s="46"/>
      <c r="L8" s="46"/>
      <c r="M8" s="46"/>
    </row>
    <row r="9" spans="1:13" x14ac:dyDescent="0.25">
      <c r="A9" s="40" t="s">
        <v>129</v>
      </c>
      <c r="B9" s="46" t="s">
        <v>230</v>
      </c>
      <c r="C9" s="46"/>
      <c r="D9" s="46"/>
      <c r="E9" s="46"/>
      <c r="F9" s="46"/>
      <c r="G9" s="46"/>
      <c r="H9" s="46"/>
      <c r="I9" s="46"/>
      <c r="J9" s="46"/>
      <c r="K9" s="46"/>
      <c r="L9" s="46"/>
      <c r="M9" s="46"/>
    </row>
    <row r="10" spans="1:13" x14ac:dyDescent="0.25">
      <c r="A10" s="40" t="s">
        <v>6</v>
      </c>
      <c r="B10" s="46" t="s">
        <v>262</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232</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410</v>
      </c>
      <c r="C14" s="46"/>
      <c r="D14" s="46"/>
      <c r="E14" s="46"/>
      <c r="F14" s="46"/>
      <c r="G14" s="46"/>
      <c r="H14" s="46"/>
      <c r="I14" s="46"/>
      <c r="J14" s="46"/>
      <c r="K14" s="46"/>
      <c r="L14" s="46"/>
      <c r="M14" s="46"/>
    </row>
    <row r="15" spans="1:13" x14ac:dyDescent="0.25">
      <c r="A15" s="40" t="s">
        <v>433</v>
      </c>
      <c r="B15" s="46" t="s">
        <v>263</v>
      </c>
      <c r="C15" s="46"/>
      <c r="D15" s="46"/>
      <c r="E15" s="46"/>
      <c r="F15" s="46"/>
      <c r="G15" s="46"/>
      <c r="H15" s="46"/>
      <c r="I15" s="46"/>
      <c r="J15" s="46"/>
      <c r="K15" s="46"/>
      <c r="L15" s="46"/>
      <c r="M15" s="46"/>
    </row>
    <row r="16" spans="1:13" x14ac:dyDescent="0.25">
      <c r="A16" s="40" t="s">
        <v>135</v>
      </c>
      <c r="B16" s="46" t="s">
        <v>264</v>
      </c>
      <c r="C16" s="46"/>
      <c r="D16" s="46"/>
      <c r="E16" s="46"/>
      <c r="F16" s="46"/>
      <c r="G16" s="46"/>
      <c r="H16" s="46"/>
      <c r="I16" s="46"/>
      <c r="J16" s="46"/>
      <c r="K16" s="46"/>
      <c r="L16" s="46"/>
      <c r="M16" s="46"/>
    </row>
    <row r="17" spans="1:13" x14ac:dyDescent="0.25">
      <c r="A17" s="41" t="s">
        <v>434</v>
      </c>
      <c r="B17" s="46"/>
      <c r="C17" s="46"/>
      <c r="D17" s="46"/>
      <c r="E17" s="46"/>
      <c r="F17" s="46"/>
      <c r="G17" s="46"/>
      <c r="H17" s="46"/>
      <c r="I17" s="46"/>
      <c r="J17" s="46"/>
      <c r="K17" s="46"/>
      <c r="L17" s="46"/>
      <c r="M17" s="46"/>
    </row>
    <row r="18" spans="1:13" x14ac:dyDescent="0.25">
      <c r="A18" s="40" t="s">
        <v>137</v>
      </c>
      <c r="B18" s="47">
        <v>45106</v>
      </c>
      <c r="C18" s="47"/>
      <c r="D18" s="47"/>
      <c r="E18" s="47"/>
      <c r="F18" s="47"/>
      <c r="G18" s="47"/>
      <c r="H18" s="47"/>
      <c r="I18" s="47"/>
      <c r="J18" s="47"/>
      <c r="K18" s="47"/>
      <c r="L18" s="47"/>
      <c r="M18" s="47"/>
    </row>
    <row r="19" spans="1:13" x14ac:dyDescent="0.25">
      <c r="A19" s="40" t="s">
        <v>138</v>
      </c>
      <c r="B19" s="47">
        <v>45231</v>
      </c>
      <c r="C19" s="47"/>
      <c r="D19" s="47"/>
      <c r="E19" s="47"/>
      <c r="F19" s="47"/>
      <c r="G19" s="47"/>
      <c r="H19" s="47"/>
      <c r="I19" s="47"/>
      <c r="J19" s="47"/>
      <c r="K19" s="47"/>
      <c r="L19" s="47"/>
      <c r="M19" s="47"/>
    </row>
    <row r="20" spans="1:13" x14ac:dyDescent="0.25">
      <c r="A20" s="40" t="s">
        <v>139</v>
      </c>
      <c r="B20" s="46" t="s">
        <v>148</v>
      </c>
      <c r="C20" s="46"/>
      <c r="D20" s="46"/>
      <c r="E20" s="46"/>
      <c r="F20" s="46"/>
      <c r="G20" s="46"/>
      <c r="H20" s="46"/>
      <c r="I20" s="46"/>
      <c r="J20" s="46"/>
      <c r="K20" s="46"/>
      <c r="L20" s="46"/>
      <c r="M20" s="46"/>
    </row>
    <row r="21" spans="1:13" x14ac:dyDescent="0.25">
      <c r="A21" s="40" t="s">
        <v>435</v>
      </c>
      <c r="B21" s="46" t="s">
        <v>72</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9" customFormat="1" ht="13" x14ac:dyDescent="0.25">
      <c r="A26" s="58" t="s">
        <v>451</v>
      </c>
      <c r="B26" s="58">
        <v>54</v>
      </c>
      <c r="C26" s="58">
        <v>55</v>
      </c>
      <c r="D26" s="58">
        <v>56</v>
      </c>
      <c r="E26" s="58">
        <v>57</v>
      </c>
      <c r="F26" s="58">
        <v>58</v>
      </c>
      <c r="G26" s="58">
        <v>59</v>
      </c>
      <c r="H26" s="58">
        <v>60</v>
      </c>
      <c r="I26" s="58">
        <v>61</v>
      </c>
      <c r="J26" s="58">
        <v>62</v>
      </c>
      <c r="K26" s="58">
        <v>63</v>
      </c>
      <c r="L26" s="58">
        <v>64</v>
      </c>
      <c r="M26" s="58">
        <v>65</v>
      </c>
    </row>
    <row r="27" spans="1:13" x14ac:dyDescent="0.25">
      <c r="A27" s="42">
        <v>0</v>
      </c>
      <c r="B27" s="44">
        <v>0.65400000000000003</v>
      </c>
      <c r="C27" s="44">
        <v>0.67700000000000005</v>
      </c>
      <c r="D27" s="44">
        <v>0.70099999999999996</v>
      </c>
      <c r="E27" s="44">
        <v>0.72699999999999998</v>
      </c>
      <c r="F27" s="44">
        <v>0.754</v>
      </c>
      <c r="G27" s="44">
        <v>0.78300000000000003</v>
      </c>
      <c r="H27" s="44">
        <v>0.81299999999999994</v>
      </c>
      <c r="I27" s="44">
        <v>0.84599999999999997</v>
      </c>
      <c r="J27" s="44">
        <v>0.88</v>
      </c>
      <c r="K27" s="44">
        <v>0.91800000000000004</v>
      </c>
      <c r="L27" s="44">
        <v>0.95699999999999996</v>
      </c>
      <c r="M27" s="44">
        <v>1</v>
      </c>
    </row>
    <row r="28" spans="1:13" x14ac:dyDescent="0.25">
      <c r="A28" s="42">
        <v>1</v>
      </c>
      <c r="B28" s="44">
        <v>0.65600000000000003</v>
      </c>
      <c r="C28" s="44">
        <v>0.67900000000000005</v>
      </c>
      <c r="D28" s="44">
        <v>0.70299999999999996</v>
      </c>
      <c r="E28" s="44">
        <v>0.72899999999999998</v>
      </c>
      <c r="F28" s="44">
        <v>0.75600000000000001</v>
      </c>
      <c r="G28" s="44">
        <v>0.78500000000000003</v>
      </c>
      <c r="H28" s="44">
        <v>0.81599999999999995</v>
      </c>
      <c r="I28" s="44">
        <v>0.84899999999999998</v>
      </c>
      <c r="J28" s="44">
        <v>0.88300000000000001</v>
      </c>
      <c r="K28" s="44">
        <v>0.92100000000000004</v>
      </c>
      <c r="L28" s="44">
        <v>0.96099999999999997</v>
      </c>
      <c r="M28" s="44"/>
    </row>
    <row r="29" spans="1:13" x14ac:dyDescent="0.25">
      <c r="A29" s="42">
        <v>2</v>
      </c>
      <c r="B29" s="44">
        <v>0.65800000000000003</v>
      </c>
      <c r="C29" s="44">
        <v>0.68100000000000005</v>
      </c>
      <c r="D29" s="44">
        <v>0.70499999999999996</v>
      </c>
      <c r="E29" s="44">
        <v>0.73099999999999998</v>
      </c>
      <c r="F29" s="44">
        <v>0.75900000000000001</v>
      </c>
      <c r="G29" s="44">
        <v>0.78800000000000003</v>
      </c>
      <c r="H29" s="44">
        <v>0.81899999999999995</v>
      </c>
      <c r="I29" s="44">
        <v>0.85099999999999998</v>
      </c>
      <c r="J29" s="44">
        <v>0.88700000000000001</v>
      </c>
      <c r="K29" s="44">
        <v>0.92400000000000004</v>
      </c>
      <c r="L29" s="44">
        <v>0.96399999999999997</v>
      </c>
      <c r="M29" s="44"/>
    </row>
    <row r="30" spans="1:13" x14ac:dyDescent="0.25">
      <c r="A30" s="42">
        <v>3</v>
      </c>
      <c r="B30" s="44">
        <v>0.66</v>
      </c>
      <c r="C30" s="44">
        <v>0.68300000000000005</v>
      </c>
      <c r="D30" s="44">
        <v>0.70799999999999996</v>
      </c>
      <c r="E30" s="44">
        <v>0.73299999999999998</v>
      </c>
      <c r="F30" s="44">
        <v>0.76100000000000001</v>
      </c>
      <c r="G30" s="44">
        <v>0.79</v>
      </c>
      <c r="H30" s="44">
        <v>0.82099999999999995</v>
      </c>
      <c r="I30" s="44">
        <v>0.85399999999999998</v>
      </c>
      <c r="J30" s="44">
        <v>0.89</v>
      </c>
      <c r="K30" s="44">
        <v>0.92700000000000005</v>
      </c>
      <c r="L30" s="44">
        <v>0.96799999999999997</v>
      </c>
      <c r="M30" s="44"/>
    </row>
    <row r="31" spans="1:13" x14ac:dyDescent="0.25">
      <c r="A31" s="42">
        <v>4</v>
      </c>
      <c r="B31" s="44">
        <v>0.66200000000000003</v>
      </c>
      <c r="C31" s="44">
        <v>0.68500000000000005</v>
      </c>
      <c r="D31" s="44">
        <v>0.71</v>
      </c>
      <c r="E31" s="44">
        <v>0.73599999999999999</v>
      </c>
      <c r="F31" s="44">
        <v>0.76300000000000001</v>
      </c>
      <c r="G31" s="44">
        <v>0.79300000000000004</v>
      </c>
      <c r="H31" s="44">
        <v>0.82399999999999995</v>
      </c>
      <c r="I31" s="44">
        <v>0.85699999999999998</v>
      </c>
      <c r="J31" s="44">
        <v>0.89300000000000002</v>
      </c>
      <c r="K31" s="44">
        <v>0.93100000000000005</v>
      </c>
      <c r="L31" s="44">
        <v>0.97199999999999998</v>
      </c>
      <c r="M31" s="44"/>
    </row>
    <row r="32" spans="1:13" x14ac:dyDescent="0.25">
      <c r="A32" s="42">
        <v>5</v>
      </c>
      <c r="B32" s="44">
        <v>0.66400000000000003</v>
      </c>
      <c r="C32" s="44">
        <v>0.68700000000000006</v>
      </c>
      <c r="D32" s="44">
        <v>0.71199999999999997</v>
      </c>
      <c r="E32" s="44">
        <v>0.73799999999999999</v>
      </c>
      <c r="F32" s="44">
        <v>0.76600000000000001</v>
      </c>
      <c r="G32" s="44">
        <v>0.79500000000000004</v>
      </c>
      <c r="H32" s="44">
        <v>0.82699999999999996</v>
      </c>
      <c r="I32" s="44">
        <v>0.86</v>
      </c>
      <c r="J32" s="44">
        <v>0.89600000000000002</v>
      </c>
      <c r="K32" s="44">
        <v>0.93400000000000005</v>
      </c>
      <c r="L32" s="44">
        <v>0.97499999999999998</v>
      </c>
      <c r="M32" s="44"/>
    </row>
    <row r="33" spans="1:13" x14ac:dyDescent="0.25">
      <c r="A33" s="42">
        <v>6</v>
      </c>
      <c r="B33" s="44">
        <v>0.66600000000000004</v>
      </c>
      <c r="C33" s="44">
        <v>0.68899999999999995</v>
      </c>
      <c r="D33" s="44">
        <v>0.71399999999999997</v>
      </c>
      <c r="E33" s="44">
        <v>0.74</v>
      </c>
      <c r="F33" s="44">
        <v>0.76800000000000002</v>
      </c>
      <c r="G33" s="44">
        <v>0.79800000000000004</v>
      </c>
      <c r="H33" s="44">
        <v>0.82899999999999996</v>
      </c>
      <c r="I33" s="44">
        <v>0.86299999999999999</v>
      </c>
      <c r="J33" s="44">
        <v>0.89900000000000002</v>
      </c>
      <c r="K33" s="44">
        <v>0.93700000000000006</v>
      </c>
      <c r="L33" s="44">
        <v>0.97899999999999998</v>
      </c>
      <c r="M33" s="44"/>
    </row>
    <row r="34" spans="1:13" x14ac:dyDescent="0.25">
      <c r="A34" s="42">
        <v>7</v>
      </c>
      <c r="B34" s="44">
        <v>0.66800000000000004</v>
      </c>
      <c r="C34" s="44">
        <v>0.69099999999999995</v>
      </c>
      <c r="D34" s="44">
        <v>0.71599999999999997</v>
      </c>
      <c r="E34" s="44">
        <v>0.74299999999999999</v>
      </c>
      <c r="F34" s="44">
        <v>0.77100000000000002</v>
      </c>
      <c r="G34" s="44">
        <v>0.8</v>
      </c>
      <c r="H34" s="44">
        <v>0.83199999999999996</v>
      </c>
      <c r="I34" s="44">
        <v>0.86599999999999999</v>
      </c>
      <c r="J34" s="44">
        <v>0.90200000000000002</v>
      </c>
      <c r="K34" s="44">
        <v>0.94099999999999995</v>
      </c>
      <c r="L34" s="44">
        <v>0.98199999999999998</v>
      </c>
      <c r="M34" s="44"/>
    </row>
    <row r="35" spans="1:13" x14ac:dyDescent="0.25">
      <c r="A35" s="42">
        <v>8</v>
      </c>
      <c r="B35" s="44">
        <v>0.66900000000000004</v>
      </c>
      <c r="C35" s="44">
        <v>0.69299999999999995</v>
      </c>
      <c r="D35" s="44">
        <v>0.71799999999999997</v>
      </c>
      <c r="E35" s="44">
        <v>0.745</v>
      </c>
      <c r="F35" s="44">
        <v>0.77300000000000002</v>
      </c>
      <c r="G35" s="44">
        <v>0.80300000000000005</v>
      </c>
      <c r="H35" s="44">
        <v>0.83499999999999996</v>
      </c>
      <c r="I35" s="44">
        <v>0.86899999999999999</v>
      </c>
      <c r="J35" s="44">
        <v>0.90500000000000003</v>
      </c>
      <c r="K35" s="44">
        <v>0.94399999999999995</v>
      </c>
      <c r="L35" s="44">
        <v>0.98599999999999999</v>
      </c>
      <c r="M35" s="44"/>
    </row>
    <row r="36" spans="1:13" x14ac:dyDescent="0.25">
      <c r="A36" s="42">
        <v>9</v>
      </c>
      <c r="B36" s="44">
        <v>0.67100000000000004</v>
      </c>
      <c r="C36" s="44">
        <v>0.69499999999999995</v>
      </c>
      <c r="D36" s="44">
        <v>0.72</v>
      </c>
      <c r="E36" s="44">
        <v>0.747</v>
      </c>
      <c r="F36" s="44">
        <v>0.77500000000000002</v>
      </c>
      <c r="G36" s="44">
        <v>0.80500000000000005</v>
      </c>
      <c r="H36" s="44">
        <v>0.83799999999999997</v>
      </c>
      <c r="I36" s="44">
        <v>0.872</v>
      </c>
      <c r="J36" s="44">
        <v>0.90800000000000003</v>
      </c>
      <c r="K36" s="44">
        <v>0.94699999999999995</v>
      </c>
      <c r="L36" s="44">
        <v>0.98899999999999999</v>
      </c>
      <c r="M36" s="44"/>
    </row>
    <row r="37" spans="1:13" x14ac:dyDescent="0.25">
      <c r="A37" s="42">
        <v>10</v>
      </c>
      <c r="B37" s="44">
        <v>0.67300000000000004</v>
      </c>
      <c r="C37" s="44">
        <v>0.69699999999999995</v>
      </c>
      <c r="D37" s="44">
        <v>0.72199999999999998</v>
      </c>
      <c r="E37" s="44">
        <v>0.749</v>
      </c>
      <c r="F37" s="44">
        <v>0.77800000000000002</v>
      </c>
      <c r="G37" s="44">
        <v>0.80800000000000005</v>
      </c>
      <c r="H37" s="44">
        <v>0.84</v>
      </c>
      <c r="I37" s="44">
        <v>0.875</v>
      </c>
      <c r="J37" s="44">
        <v>0.91100000000000003</v>
      </c>
      <c r="K37" s="44">
        <v>0.95099999999999996</v>
      </c>
      <c r="L37" s="44">
        <v>0.99299999999999999</v>
      </c>
      <c r="M37" s="44"/>
    </row>
    <row r="38" spans="1:13" x14ac:dyDescent="0.25">
      <c r="A38" s="42">
        <v>11</v>
      </c>
      <c r="B38" s="44">
        <v>0.67500000000000004</v>
      </c>
      <c r="C38" s="44">
        <v>0.69899999999999995</v>
      </c>
      <c r="D38" s="44">
        <v>0.72499999999999998</v>
      </c>
      <c r="E38" s="44">
        <v>0.752</v>
      </c>
      <c r="F38" s="44">
        <v>0.78</v>
      </c>
      <c r="G38" s="44">
        <v>0.81100000000000005</v>
      </c>
      <c r="H38" s="44">
        <v>0.84299999999999997</v>
      </c>
      <c r="I38" s="44">
        <v>0.877</v>
      </c>
      <c r="J38" s="44">
        <v>0.91400000000000003</v>
      </c>
      <c r="K38" s="44">
        <v>0.95399999999999996</v>
      </c>
      <c r="L38" s="44">
        <v>0.996</v>
      </c>
      <c r="M38" s="44"/>
    </row>
  </sheetData>
  <sheetProtection algorithmName="SHA-512" hashValue="/NNTp/cWSsdzUjV6mq9WhHn6zDEDfTycbN157YrVTH6sCpOQf5ACxhF1QGWUBC+hZHADzb1jS0z+oeaZRSyNfA==" saltValue="fBF5qI1aHbwvvEtSSAtdng==" spinCount="100000" sheet="1" objects="1" scenarios="1"/>
  <conditionalFormatting sqref="A6:A21">
    <cfRule type="expression" dxfId="551" priority="1" stopIfTrue="1">
      <formula>MOD(ROW(),2)=0</formula>
    </cfRule>
    <cfRule type="expression" dxfId="550" priority="2" stopIfTrue="1">
      <formula>MOD(ROW(),2)&lt;&gt;0</formula>
    </cfRule>
  </conditionalFormatting>
  <conditionalFormatting sqref="B6:M21">
    <cfRule type="expression" dxfId="549" priority="3" stopIfTrue="1">
      <formula>MOD(ROW(),2)=0</formula>
    </cfRule>
    <cfRule type="expression" dxfId="548" priority="4" stopIfTrue="1">
      <formula>MOD(ROW(),2)&lt;&gt;0</formula>
    </cfRule>
  </conditionalFormatting>
  <conditionalFormatting sqref="A26:A38">
    <cfRule type="expression" dxfId="547" priority="5" stopIfTrue="1">
      <formula>MOD(ROW(),2)=0</formula>
    </cfRule>
    <cfRule type="expression" dxfId="546" priority="6" stopIfTrue="1">
      <formula>MOD(ROW(),2)&lt;&gt;0</formula>
    </cfRule>
  </conditionalFormatting>
  <conditionalFormatting sqref="B26:M38">
    <cfRule type="expression" dxfId="545" priority="7" stopIfTrue="1">
      <formula>MOD(ROW(),2)=0</formula>
    </cfRule>
    <cfRule type="expression" dxfId="544" priority="8" stopIfTrue="1">
      <formula>MOD(ROW(),2)&lt;&gt;0</formula>
    </cfRule>
  </conditionalFormatting>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FF7C2-1D98-4C44-810E-369C8AFE02FC}">
  <sheetPr codeName="Sheet43"/>
  <dimension ref="A1:N38"/>
  <sheetViews>
    <sheetView showGridLines="0" workbookViewId="0">
      <selection activeCell="A6" sqref="A6"/>
    </sheetView>
  </sheetViews>
  <sheetFormatPr defaultRowHeight="12.5" x14ac:dyDescent="0.25"/>
  <cols>
    <col min="1" max="1" width="31.54296875" customWidth="1"/>
    <col min="2" max="14"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ERF - x-411</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184</v>
      </c>
      <c r="C8" s="46"/>
      <c r="D8" s="46"/>
      <c r="E8" s="46"/>
      <c r="F8" s="46"/>
      <c r="G8" s="46"/>
      <c r="H8" s="46"/>
      <c r="I8" s="46"/>
      <c r="J8" s="46"/>
      <c r="K8" s="46"/>
      <c r="L8" s="46"/>
      <c r="M8" s="46"/>
    </row>
    <row r="9" spans="1:13" x14ac:dyDescent="0.25">
      <c r="A9" s="40" t="s">
        <v>129</v>
      </c>
      <c r="B9" s="46" t="s">
        <v>230</v>
      </c>
      <c r="C9" s="46"/>
      <c r="D9" s="46"/>
      <c r="E9" s="46"/>
      <c r="F9" s="46"/>
      <c r="G9" s="46"/>
      <c r="H9" s="46"/>
      <c r="I9" s="46"/>
      <c r="J9" s="46"/>
      <c r="K9" s="46"/>
      <c r="L9" s="46"/>
      <c r="M9" s="46"/>
    </row>
    <row r="10" spans="1:13" x14ac:dyDescent="0.25">
      <c r="A10" s="40" t="s">
        <v>6</v>
      </c>
      <c r="B10" s="46" t="s">
        <v>265</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232</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411</v>
      </c>
      <c r="C14" s="46"/>
      <c r="D14" s="46"/>
      <c r="E14" s="46"/>
      <c r="F14" s="46"/>
      <c r="G14" s="46"/>
      <c r="H14" s="46"/>
      <c r="I14" s="46"/>
      <c r="J14" s="46"/>
      <c r="K14" s="46"/>
      <c r="L14" s="46"/>
      <c r="M14" s="46"/>
    </row>
    <row r="15" spans="1:13" x14ac:dyDescent="0.25">
      <c r="A15" s="40" t="s">
        <v>433</v>
      </c>
      <c r="B15" s="46" t="s">
        <v>266</v>
      </c>
      <c r="C15" s="46"/>
      <c r="D15" s="46"/>
      <c r="E15" s="46"/>
      <c r="F15" s="46"/>
      <c r="G15" s="46"/>
      <c r="H15" s="46"/>
      <c r="I15" s="46"/>
      <c r="J15" s="46"/>
      <c r="K15" s="46"/>
      <c r="L15" s="46"/>
      <c r="M15" s="46"/>
    </row>
    <row r="16" spans="1:13" x14ac:dyDescent="0.25">
      <c r="A16" s="40" t="s">
        <v>135</v>
      </c>
      <c r="B16" s="46" t="s">
        <v>267</v>
      </c>
      <c r="C16" s="46"/>
      <c r="D16" s="46"/>
      <c r="E16" s="46"/>
      <c r="F16" s="46"/>
      <c r="G16" s="46"/>
      <c r="H16" s="46"/>
      <c r="I16" s="46"/>
      <c r="J16" s="46"/>
      <c r="K16" s="46"/>
      <c r="L16" s="46"/>
      <c r="M16" s="46"/>
    </row>
    <row r="17" spans="1:14" x14ac:dyDescent="0.25">
      <c r="A17" s="41" t="s">
        <v>434</v>
      </c>
      <c r="B17" s="46"/>
      <c r="C17" s="46"/>
      <c r="D17" s="46"/>
      <c r="E17" s="46"/>
      <c r="F17" s="46"/>
      <c r="G17" s="46"/>
      <c r="H17" s="46"/>
      <c r="I17" s="46"/>
      <c r="J17" s="46"/>
      <c r="K17" s="46"/>
      <c r="L17" s="46"/>
      <c r="M17" s="46"/>
    </row>
    <row r="18" spans="1:14" x14ac:dyDescent="0.25">
      <c r="A18" s="40" t="s">
        <v>137</v>
      </c>
      <c r="B18" s="47">
        <v>45106</v>
      </c>
      <c r="C18" s="47"/>
      <c r="D18" s="47"/>
      <c r="E18" s="47"/>
      <c r="F18" s="47"/>
      <c r="G18" s="47"/>
      <c r="H18" s="47"/>
      <c r="I18" s="47"/>
      <c r="J18" s="47"/>
      <c r="K18" s="47"/>
      <c r="L18" s="47"/>
      <c r="M18" s="47"/>
    </row>
    <row r="19" spans="1:14" x14ac:dyDescent="0.25">
      <c r="A19" s="40" t="s">
        <v>138</v>
      </c>
      <c r="B19" s="47">
        <v>45231</v>
      </c>
      <c r="C19" s="47"/>
      <c r="D19" s="47"/>
      <c r="E19" s="47"/>
      <c r="F19" s="47"/>
      <c r="G19" s="47"/>
      <c r="H19" s="47"/>
      <c r="I19" s="47"/>
      <c r="J19" s="47"/>
      <c r="K19" s="47"/>
      <c r="L19" s="47"/>
      <c r="M19" s="47"/>
    </row>
    <row r="20" spans="1:14" x14ac:dyDescent="0.25">
      <c r="A20" s="40" t="s">
        <v>139</v>
      </c>
      <c r="B20" s="46" t="s">
        <v>148</v>
      </c>
      <c r="C20" s="46"/>
      <c r="D20" s="46"/>
      <c r="E20" s="46"/>
      <c r="F20" s="46"/>
      <c r="G20" s="46"/>
      <c r="H20" s="46"/>
      <c r="I20" s="46"/>
      <c r="J20" s="46"/>
      <c r="K20" s="46"/>
      <c r="L20" s="46"/>
      <c r="M20" s="46"/>
    </row>
    <row r="21" spans="1:14" x14ac:dyDescent="0.25">
      <c r="A21" s="40" t="s">
        <v>435</v>
      </c>
      <c r="B21" s="46" t="s">
        <v>72</v>
      </c>
      <c r="C21" s="46"/>
      <c r="D21" s="46"/>
      <c r="E21" s="46"/>
      <c r="F21" s="46"/>
      <c r="G21" s="46"/>
      <c r="H21" s="46"/>
      <c r="I21" s="46"/>
      <c r="J21" s="46"/>
      <c r="K21" s="46"/>
      <c r="L21" s="46"/>
      <c r="M21" s="46"/>
    </row>
    <row r="23" spans="1:14" x14ac:dyDescent="0.25">
      <c r="A23" s="23" t="str">
        <f>HYPERLINK("#'Factor List'!A1", "Back to Factor List")</f>
        <v>Back to Factor List</v>
      </c>
      <c r="B23" s="23" t="str">
        <f>HYPERLINK("#'Assumptions'!A1", "Assumptions")</f>
        <v>Assumptions</v>
      </c>
    </row>
    <row r="26" spans="1:14" s="59" customFormat="1" ht="13" x14ac:dyDescent="0.25">
      <c r="A26" s="58" t="s">
        <v>451</v>
      </c>
      <c r="B26" s="58">
        <v>54</v>
      </c>
      <c r="C26" s="58">
        <v>55</v>
      </c>
      <c r="D26" s="58">
        <v>56</v>
      </c>
      <c r="E26" s="58">
        <v>57</v>
      </c>
      <c r="F26" s="58">
        <v>58</v>
      </c>
      <c r="G26" s="58">
        <v>59</v>
      </c>
      <c r="H26" s="58">
        <v>60</v>
      </c>
      <c r="I26" s="58">
        <v>61</v>
      </c>
      <c r="J26" s="58">
        <v>62</v>
      </c>
      <c r="K26" s="58">
        <v>63</v>
      </c>
      <c r="L26" s="58">
        <v>64</v>
      </c>
      <c r="M26" s="58">
        <v>65</v>
      </c>
      <c r="N26" s="58">
        <v>66</v>
      </c>
    </row>
    <row r="27" spans="1:14" x14ac:dyDescent="0.25">
      <c r="A27" s="42">
        <v>0</v>
      </c>
      <c r="B27" s="44">
        <v>0.626</v>
      </c>
      <c r="C27" s="44">
        <v>0.64800000000000002</v>
      </c>
      <c r="D27" s="44">
        <v>0.67100000000000004</v>
      </c>
      <c r="E27" s="44">
        <v>0.69499999999999995</v>
      </c>
      <c r="F27" s="44">
        <v>0.72099999999999997</v>
      </c>
      <c r="G27" s="44">
        <v>0.749</v>
      </c>
      <c r="H27" s="44">
        <v>0.77800000000000002</v>
      </c>
      <c r="I27" s="44">
        <v>0.80900000000000005</v>
      </c>
      <c r="J27" s="44">
        <v>0.84199999999999997</v>
      </c>
      <c r="K27" s="44">
        <v>0.877</v>
      </c>
      <c r="L27" s="44">
        <v>0.91500000000000004</v>
      </c>
      <c r="M27" s="44">
        <v>0.95599999999999996</v>
      </c>
      <c r="N27" s="44">
        <v>1</v>
      </c>
    </row>
    <row r="28" spans="1:14" x14ac:dyDescent="0.25">
      <c r="A28" s="42">
        <v>1</v>
      </c>
      <c r="B28" s="44">
        <v>0.628</v>
      </c>
      <c r="C28" s="44">
        <v>0.65</v>
      </c>
      <c r="D28" s="44">
        <v>0.67300000000000004</v>
      </c>
      <c r="E28" s="44">
        <v>0.69799999999999995</v>
      </c>
      <c r="F28" s="44">
        <v>0.72299999999999998</v>
      </c>
      <c r="G28" s="44">
        <v>0.751</v>
      </c>
      <c r="H28" s="44">
        <v>0.78</v>
      </c>
      <c r="I28" s="44">
        <v>0.81200000000000006</v>
      </c>
      <c r="J28" s="44">
        <v>0.84499999999999997</v>
      </c>
      <c r="K28" s="44">
        <v>0.88100000000000001</v>
      </c>
      <c r="L28" s="44">
        <v>0.91900000000000004</v>
      </c>
      <c r="M28" s="44">
        <v>0.96</v>
      </c>
      <c r="N28" s="44"/>
    </row>
    <row r="29" spans="1:14" x14ac:dyDescent="0.25">
      <c r="A29" s="42">
        <v>2</v>
      </c>
      <c r="B29" s="44">
        <v>0.63</v>
      </c>
      <c r="C29" s="44">
        <v>0.65200000000000002</v>
      </c>
      <c r="D29" s="44">
        <v>0.67500000000000004</v>
      </c>
      <c r="E29" s="44">
        <v>0.7</v>
      </c>
      <c r="F29" s="44">
        <v>0.72599999999999998</v>
      </c>
      <c r="G29" s="44">
        <v>0.754</v>
      </c>
      <c r="H29" s="44">
        <v>0.78300000000000003</v>
      </c>
      <c r="I29" s="44">
        <v>0.81399999999999995</v>
      </c>
      <c r="J29" s="44">
        <v>0.84799999999999998</v>
      </c>
      <c r="K29" s="44">
        <v>0.88400000000000001</v>
      </c>
      <c r="L29" s="44">
        <v>0.92200000000000004</v>
      </c>
      <c r="M29" s="44">
        <v>0.96299999999999997</v>
      </c>
      <c r="N29" s="44"/>
    </row>
    <row r="30" spans="1:14" x14ac:dyDescent="0.25">
      <c r="A30" s="42">
        <v>3</v>
      </c>
      <c r="B30" s="44">
        <v>0.63200000000000001</v>
      </c>
      <c r="C30" s="44">
        <v>0.65400000000000003</v>
      </c>
      <c r="D30" s="44">
        <v>0.67700000000000005</v>
      </c>
      <c r="E30" s="44">
        <v>0.70199999999999996</v>
      </c>
      <c r="F30" s="44">
        <v>0.72799999999999998</v>
      </c>
      <c r="G30" s="44">
        <v>0.75600000000000001</v>
      </c>
      <c r="H30" s="44">
        <v>0.78600000000000003</v>
      </c>
      <c r="I30" s="44">
        <v>0.81699999999999995</v>
      </c>
      <c r="J30" s="44">
        <v>0.85099999999999998</v>
      </c>
      <c r="K30" s="44">
        <v>0.88700000000000001</v>
      </c>
      <c r="L30" s="44">
        <v>0.92600000000000005</v>
      </c>
      <c r="M30" s="44">
        <v>0.96699999999999997</v>
      </c>
      <c r="N30" s="44"/>
    </row>
    <row r="31" spans="1:14" x14ac:dyDescent="0.25">
      <c r="A31" s="42">
        <v>4</v>
      </c>
      <c r="B31" s="44">
        <v>0.63300000000000001</v>
      </c>
      <c r="C31" s="44">
        <v>0.65600000000000003</v>
      </c>
      <c r="D31" s="44">
        <v>0.67900000000000005</v>
      </c>
      <c r="E31" s="44">
        <v>0.70399999999999996</v>
      </c>
      <c r="F31" s="44">
        <v>0.73</v>
      </c>
      <c r="G31" s="44">
        <v>0.75800000000000001</v>
      </c>
      <c r="H31" s="44">
        <v>0.78800000000000003</v>
      </c>
      <c r="I31" s="44">
        <v>0.82</v>
      </c>
      <c r="J31" s="44">
        <v>0.85399999999999998</v>
      </c>
      <c r="K31" s="44">
        <v>0.89</v>
      </c>
      <c r="L31" s="44">
        <v>0.92900000000000005</v>
      </c>
      <c r="M31" s="44">
        <v>0.97099999999999997</v>
      </c>
      <c r="N31" s="44"/>
    </row>
    <row r="32" spans="1:14" x14ac:dyDescent="0.25">
      <c r="A32" s="42">
        <v>5</v>
      </c>
      <c r="B32" s="44">
        <v>0.63500000000000001</v>
      </c>
      <c r="C32" s="44">
        <v>0.65800000000000003</v>
      </c>
      <c r="D32" s="44">
        <v>0.68100000000000005</v>
      </c>
      <c r="E32" s="44">
        <v>0.70599999999999996</v>
      </c>
      <c r="F32" s="44">
        <v>0.73299999999999998</v>
      </c>
      <c r="G32" s="44">
        <v>0.76100000000000001</v>
      </c>
      <c r="H32" s="44">
        <v>0.79100000000000004</v>
      </c>
      <c r="I32" s="44">
        <v>0.82299999999999995</v>
      </c>
      <c r="J32" s="44">
        <v>0.85699999999999998</v>
      </c>
      <c r="K32" s="44">
        <v>0.89300000000000002</v>
      </c>
      <c r="L32" s="44">
        <v>0.93200000000000005</v>
      </c>
      <c r="M32" s="44">
        <v>0.97399999999999998</v>
      </c>
      <c r="N32" s="44"/>
    </row>
    <row r="33" spans="1:14" x14ac:dyDescent="0.25">
      <c r="A33" s="42">
        <v>6</v>
      </c>
      <c r="B33" s="44">
        <v>0.63700000000000001</v>
      </c>
      <c r="C33" s="44">
        <v>0.65900000000000003</v>
      </c>
      <c r="D33" s="44">
        <v>0.68300000000000005</v>
      </c>
      <c r="E33" s="44">
        <v>0.70799999999999996</v>
      </c>
      <c r="F33" s="44">
        <v>0.73499999999999999</v>
      </c>
      <c r="G33" s="44">
        <v>0.76300000000000001</v>
      </c>
      <c r="H33" s="44">
        <v>0.79300000000000004</v>
      </c>
      <c r="I33" s="44">
        <v>0.82499999999999996</v>
      </c>
      <c r="J33" s="44">
        <v>0.86</v>
      </c>
      <c r="K33" s="44">
        <v>0.89600000000000002</v>
      </c>
      <c r="L33" s="44">
        <v>0.93600000000000005</v>
      </c>
      <c r="M33" s="44">
        <v>0.97799999999999998</v>
      </c>
      <c r="N33" s="44"/>
    </row>
    <row r="34" spans="1:14" x14ac:dyDescent="0.25">
      <c r="A34" s="42">
        <v>7</v>
      </c>
      <c r="B34" s="44">
        <v>0.63900000000000001</v>
      </c>
      <c r="C34" s="44">
        <v>0.66100000000000003</v>
      </c>
      <c r="D34" s="44">
        <v>0.68500000000000005</v>
      </c>
      <c r="E34" s="44">
        <v>0.71</v>
      </c>
      <c r="F34" s="44">
        <v>0.73699999999999999</v>
      </c>
      <c r="G34" s="44">
        <v>0.76600000000000001</v>
      </c>
      <c r="H34" s="44">
        <v>0.79600000000000004</v>
      </c>
      <c r="I34" s="44">
        <v>0.82799999999999996</v>
      </c>
      <c r="J34" s="44">
        <v>0.86299999999999999</v>
      </c>
      <c r="K34" s="44">
        <v>0.9</v>
      </c>
      <c r="L34" s="44">
        <v>0.93899999999999995</v>
      </c>
      <c r="M34" s="44">
        <v>0.98199999999999998</v>
      </c>
      <c r="N34" s="44"/>
    </row>
    <row r="35" spans="1:14" x14ac:dyDescent="0.25">
      <c r="A35" s="42">
        <v>8</v>
      </c>
      <c r="B35" s="44">
        <v>0.64100000000000001</v>
      </c>
      <c r="C35" s="44">
        <v>0.66300000000000003</v>
      </c>
      <c r="D35" s="44">
        <v>0.68700000000000006</v>
      </c>
      <c r="E35" s="44">
        <v>0.71299999999999997</v>
      </c>
      <c r="F35" s="44">
        <v>0.74</v>
      </c>
      <c r="G35" s="44">
        <v>0.76800000000000002</v>
      </c>
      <c r="H35" s="44">
        <v>0.79900000000000004</v>
      </c>
      <c r="I35" s="44">
        <v>0.83099999999999996</v>
      </c>
      <c r="J35" s="44">
        <v>0.86599999999999999</v>
      </c>
      <c r="K35" s="44">
        <v>0.90300000000000002</v>
      </c>
      <c r="L35" s="44">
        <v>0.94299999999999995</v>
      </c>
      <c r="M35" s="44">
        <v>0.98499999999999999</v>
      </c>
      <c r="N35" s="44"/>
    </row>
    <row r="36" spans="1:14" x14ac:dyDescent="0.25">
      <c r="A36" s="42">
        <v>9</v>
      </c>
      <c r="B36" s="44">
        <v>0.64300000000000002</v>
      </c>
      <c r="C36" s="44">
        <v>0.66500000000000004</v>
      </c>
      <c r="D36" s="44">
        <v>0.68899999999999995</v>
      </c>
      <c r="E36" s="44">
        <v>0.71499999999999997</v>
      </c>
      <c r="F36" s="44">
        <v>0.74199999999999999</v>
      </c>
      <c r="G36" s="44">
        <v>0.77100000000000002</v>
      </c>
      <c r="H36" s="44">
        <v>0.80100000000000005</v>
      </c>
      <c r="I36" s="44">
        <v>0.83399999999999996</v>
      </c>
      <c r="J36" s="44">
        <v>0.86899999999999999</v>
      </c>
      <c r="K36" s="44">
        <v>0.90600000000000003</v>
      </c>
      <c r="L36" s="44">
        <v>0.94599999999999995</v>
      </c>
      <c r="M36" s="44">
        <v>0.98899999999999999</v>
      </c>
      <c r="N36" s="44"/>
    </row>
    <row r="37" spans="1:14" x14ac:dyDescent="0.25">
      <c r="A37" s="42">
        <v>10</v>
      </c>
      <c r="B37" s="44">
        <v>0.64400000000000002</v>
      </c>
      <c r="C37" s="44">
        <v>0.66700000000000004</v>
      </c>
      <c r="D37" s="44">
        <v>0.69099999999999995</v>
      </c>
      <c r="E37" s="44">
        <v>0.71699999999999997</v>
      </c>
      <c r="F37" s="44">
        <v>0.74399999999999999</v>
      </c>
      <c r="G37" s="44">
        <v>0.77300000000000002</v>
      </c>
      <c r="H37" s="44">
        <v>0.80400000000000005</v>
      </c>
      <c r="I37" s="44">
        <v>0.83599999999999997</v>
      </c>
      <c r="J37" s="44">
        <v>0.872</v>
      </c>
      <c r="K37" s="44">
        <v>0.90900000000000003</v>
      </c>
      <c r="L37" s="44">
        <v>0.94899999999999995</v>
      </c>
      <c r="M37" s="44">
        <v>0.99299999999999999</v>
      </c>
      <c r="N37" s="44"/>
    </row>
    <row r="38" spans="1:14" x14ac:dyDescent="0.25">
      <c r="A38" s="42">
        <v>11</v>
      </c>
      <c r="B38" s="44">
        <v>0.64600000000000002</v>
      </c>
      <c r="C38" s="44">
        <v>0.66900000000000004</v>
      </c>
      <c r="D38" s="44">
        <v>0.69299999999999995</v>
      </c>
      <c r="E38" s="44">
        <v>0.71899999999999997</v>
      </c>
      <c r="F38" s="44">
        <v>0.746</v>
      </c>
      <c r="G38" s="44">
        <v>0.77500000000000002</v>
      </c>
      <c r="H38" s="44">
        <v>0.80600000000000005</v>
      </c>
      <c r="I38" s="44">
        <v>0.83899999999999997</v>
      </c>
      <c r="J38" s="44">
        <v>0.874</v>
      </c>
      <c r="K38" s="44">
        <v>0.91200000000000003</v>
      </c>
      <c r="L38" s="44">
        <v>0.95299999999999996</v>
      </c>
      <c r="M38" s="44">
        <v>0.996</v>
      </c>
      <c r="N38" s="44"/>
    </row>
  </sheetData>
  <sheetProtection algorithmName="SHA-512" hashValue="yAOPLu3R9juSUgjh4/cuIahfckVCa32+nQ1nLKUjb0hUlDwv9qkqxjZli5oYBfHkHqNkmWxY4D6iYbWAuS9jFA==" saltValue="YASYP+OgJuge6GCOn8Kn/Q==" spinCount="100000" sheet="1" objects="1" scenarios="1"/>
  <conditionalFormatting sqref="A6:A21">
    <cfRule type="expression" dxfId="541" priority="1" stopIfTrue="1">
      <formula>MOD(ROW(),2)=0</formula>
    </cfRule>
    <cfRule type="expression" dxfId="540" priority="2" stopIfTrue="1">
      <formula>MOD(ROW(),2)&lt;&gt;0</formula>
    </cfRule>
  </conditionalFormatting>
  <conditionalFormatting sqref="B6:M21">
    <cfRule type="expression" dxfId="539" priority="3" stopIfTrue="1">
      <formula>MOD(ROW(),2)=0</formula>
    </cfRule>
    <cfRule type="expression" dxfId="538" priority="4" stopIfTrue="1">
      <formula>MOD(ROW(),2)&lt;&gt;0</formula>
    </cfRule>
  </conditionalFormatting>
  <conditionalFormatting sqref="A26:A38">
    <cfRule type="expression" dxfId="537" priority="5" stopIfTrue="1">
      <formula>MOD(ROW(),2)=0</formula>
    </cfRule>
    <cfRule type="expression" dxfId="536" priority="6" stopIfTrue="1">
      <formula>MOD(ROW(),2)&lt;&gt;0</formula>
    </cfRule>
  </conditionalFormatting>
  <conditionalFormatting sqref="B26:N38">
    <cfRule type="expression" dxfId="535" priority="7" stopIfTrue="1">
      <formula>MOD(ROW(),2)=0</formula>
    </cfRule>
    <cfRule type="expression" dxfId="534" priority="8" stopIfTrue="1">
      <formula>MOD(ROW(),2)&lt;&gt;0</formula>
    </cfRule>
  </conditionalFormatting>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086F2-092F-494E-8FF1-A43C7CF9C7AD}">
  <sheetPr codeName="Sheet44"/>
  <dimension ref="A1:O38"/>
  <sheetViews>
    <sheetView showGridLines="0" workbookViewId="0">
      <selection activeCell="A6" sqref="A6"/>
    </sheetView>
  </sheetViews>
  <sheetFormatPr defaultRowHeight="12.5" x14ac:dyDescent="0.25"/>
  <cols>
    <col min="1" max="1" width="31.54296875" customWidth="1"/>
    <col min="2" max="15"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ERF - x-412</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184</v>
      </c>
      <c r="C8" s="46"/>
      <c r="D8" s="46"/>
      <c r="E8" s="46"/>
      <c r="F8" s="46"/>
      <c r="G8" s="46"/>
      <c r="H8" s="46"/>
      <c r="I8" s="46"/>
      <c r="J8" s="46"/>
      <c r="K8" s="46"/>
      <c r="L8" s="46"/>
      <c r="M8" s="46"/>
    </row>
    <row r="9" spans="1:13" x14ac:dyDescent="0.25">
      <c r="A9" s="40" t="s">
        <v>129</v>
      </c>
      <c r="B9" s="46" t="s">
        <v>230</v>
      </c>
      <c r="C9" s="46"/>
      <c r="D9" s="46"/>
      <c r="E9" s="46"/>
      <c r="F9" s="46"/>
      <c r="G9" s="46"/>
      <c r="H9" s="46"/>
      <c r="I9" s="46"/>
      <c r="J9" s="46"/>
      <c r="K9" s="46"/>
      <c r="L9" s="46"/>
      <c r="M9" s="46"/>
    </row>
    <row r="10" spans="1:13" x14ac:dyDescent="0.25">
      <c r="A10" s="40" t="s">
        <v>6</v>
      </c>
      <c r="B10" s="46" t="s">
        <v>268</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232</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412</v>
      </c>
      <c r="C14" s="46"/>
      <c r="D14" s="46"/>
      <c r="E14" s="46"/>
      <c r="F14" s="46"/>
      <c r="G14" s="46"/>
      <c r="H14" s="46"/>
      <c r="I14" s="46"/>
      <c r="J14" s="46"/>
      <c r="K14" s="46"/>
      <c r="L14" s="46"/>
      <c r="M14" s="46"/>
    </row>
    <row r="15" spans="1:13" x14ac:dyDescent="0.25">
      <c r="A15" s="40" t="s">
        <v>433</v>
      </c>
      <c r="B15" s="46" t="s">
        <v>269</v>
      </c>
      <c r="C15" s="46"/>
      <c r="D15" s="46"/>
      <c r="E15" s="46"/>
      <c r="F15" s="46"/>
      <c r="G15" s="46"/>
      <c r="H15" s="46"/>
      <c r="I15" s="46"/>
      <c r="J15" s="46"/>
      <c r="K15" s="46"/>
      <c r="L15" s="46"/>
      <c r="M15" s="46"/>
    </row>
    <row r="16" spans="1:13" x14ac:dyDescent="0.25">
      <c r="A16" s="40" t="s">
        <v>135</v>
      </c>
      <c r="B16" s="46" t="s">
        <v>270</v>
      </c>
      <c r="C16" s="46"/>
      <c r="D16" s="46"/>
      <c r="E16" s="46"/>
      <c r="F16" s="46"/>
      <c r="G16" s="46"/>
      <c r="H16" s="46"/>
      <c r="I16" s="46"/>
      <c r="J16" s="46"/>
      <c r="K16" s="46"/>
      <c r="L16" s="46"/>
      <c r="M16" s="46"/>
    </row>
    <row r="17" spans="1:15" x14ac:dyDescent="0.25">
      <c r="A17" s="41" t="s">
        <v>434</v>
      </c>
      <c r="B17" s="46"/>
      <c r="C17" s="46"/>
      <c r="D17" s="46"/>
      <c r="E17" s="46"/>
      <c r="F17" s="46"/>
      <c r="G17" s="46"/>
      <c r="H17" s="46"/>
      <c r="I17" s="46"/>
      <c r="J17" s="46"/>
      <c r="K17" s="46"/>
      <c r="L17" s="46"/>
      <c r="M17" s="46"/>
    </row>
    <row r="18" spans="1:15" x14ac:dyDescent="0.25">
      <c r="A18" s="40" t="s">
        <v>137</v>
      </c>
      <c r="B18" s="47">
        <v>45106</v>
      </c>
      <c r="C18" s="47"/>
      <c r="D18" s="47"/>
      <c r="E18" s="47"/>
      <c r="F18" s="47"/>
      <c r="G18" s="47"/>
      <c r="H18" s="47"/>
      <c r="I18" s="47"/>
      <c r="J18" s="47"/>
      <c r="K18" s="47"/>
      <c r="L18" s="47"/>
      <c r="M18" s="47"/>
    </row>
    <row r="19" spans="1:15" x14ac:dyDescent="0.25">
      <c r="A19" s="40" t="s">
        <v>138</v>
      </c>
      <c r="B19" s="47">
        <v>45231</v>
      </c>
      <c r="C19" s="47"/>
      <c r="D19" s="47"/>
      <c r="E19" s="47"/>
      <c r="F19" s="47"/>
      <c r="G19" s="47"/>
      <c r="H19" s="47"/>
      <c r="I19" s="47"/>
      <c r="J19" s="47"/>
      <c r="K19" s="47"/>
      <c r="L19" s="47"/>
      <c r="M19" s="47"/>
    </row>
    <row r="20" spans="1:15" x14ac:dyDescent="0.25">
      <c r="A20" s="40" t="s">
        <v>139</v>
      </c>
      <c r="B20" s="46" t="s">
        <v>148</v>
      </c>
      <c r="C20" s="46"/>
      <c r="D20" s="46"/>
      <c r="E20" s="46"/>
      <c r="F20" s="46"/>
      <c r="G20" s="46"/>
      <c r="H20" s="46"/>
      <c r="I20" s="46"/>
      <c r="J20" s="46"/>
      <c r="K20" s="46"/>
      <c r="L20" s="46"/>
      <c r="M20" s="46"/>
    </row>
    <row r="21" spans="1:15" x14ac:dyDescent="0.25">
      <c r="A21" s="40" t="s">
        <v>435</v>
      </c>
      <c r="B21" s="46" t="s">
        <v>72</v>
      </c>
      <c r="C21" s="46"/>
      <c r="D21" s="46"/>
      <c r="E21" s="46"/>
      <c r="F21" s="46"/>
      <c r="G21" s="46"/>
      <c r="H21" s="46"/>
      <c r="I21" s="46"/>
      <c r="J21" s="46"/>
      <c r="K21" s="46"/>
      <c r="L21" s="46"/>
      <c r="M21" s="46"/>
    </row>
    <row r="23" spans="1:15" x14ac:dyDescent="0.25">
      <c r="A23" s="23" t="str">
        <f>HYPERLINK("#'Factor List'!A1", "Back to Factor List")</f>
        <v>Back to Factor List</v>
      </c>
      <c r="B23" s="23" t="str">
        <f>HYPERLINK("#'Assumptions'!A1", "Assumptions")</f>
        <v>Assumptions</v>
      </c>
    </row>
    <row r="26" spans="1:15" s="59" customFormat="1" ht="13" x14ac:dyDescent="0.25">
      <c r="A26" s="58" t="s">
        <v>451</v>
      </c>
      <c r="B26" s="58">
        <v>54</v>
      </c>
      <c r="C26" s="58">
        <v>55</v>
      </c>
      <c r="D26" s="58">
        <v>56</v>
      </c>
      <c r="E26" s="58">
        <v>57</v>
      </c>
      <c r="F26" s="58">
        <v>58</v>
      </c>
      <c r="G26" s="58">
        <v>59</v>
      </c>
      <c r="H26" s="58">
        <v>60</v>
      </c>
      <c r="I26" s="58">
        <v>61</v>
      </c>
      <c r="J26" s="58">
        <v>62</v>
      </c>
      <c r="K26" s="58">
        <v>63</v>
      </c>
      <c r="L26" s="58">
        <v>64</v>
      </c>
      <c r="M26" s="58">
        <v>65</v>
      </c>
      <c r="N26" s="58">
        <v>66</v>
      </c>
      <c r="O26" s="58">
        <v>67</v>
      </c>
    </row>
    <row r="27" spans="1:15" x14ac:dyDescent="0.25">
      <c r="A27" s="42">
        <v>0</v>
      </c>
      <c r="B27" s="44">
        <v>0.59899999999999998</v>
      </c>
      <c r="C27" s="44">
        <v>0.61899999999999999</v>
      </c>
      <c r="D27" s="44">
        <v>0.64100000000000001</v>
      </c>
      <c r="E27" s="44">
        <v>0.66500000000000004</v>
      </c>
      <c r="F27" s="44">
        <v>0.68899999999999995</v>
      </c>
      <c r="G27" s="44">
        <v>0.71499999999999997</v>
      </c>
      <c r="H27" s="44">
        <v>0.74299999999999999</v>
      </c>
      <c r="I27" s="44">
        <v>0.77300000000000002</v>
      </c>
      <c r="J27" s="44">
        <v>0.80400000000000005</v>
      </c>
      <c r="K27" s="44">
        <v>0.83799999999999997</v>
      </c>
      <c r="L27" s="44">
        <v>0.874</v>
      </c>
      <c r="M27" s="44">
        <v>0.91300000000000003</v>
      </c>
      <c r="N27" s="44">
        <v>0.95499999999999996</v>
      </c>
      <c r="O27" s="44">
        <v>1</v>
      </c>
    </row>
    <row r="28" spans="1:15" x14ac:dyDescent="0.25">
      <c r="A28" s="42">
        <v>1</v>
      </c>
      <c r="B28" s="44">
        <v>0.6</v>
      </c>
      <c r="C28" s="44">
        <v>0.621</v>
      </c>
      <c r="D28" s="44">
        <v>0.64300000000000002</v>
      </c>
      <c r="E28" s="44">
        <v>0.66700000000000004</v>
      </c>
      <c r="F28" s="44">
        <v>0.69099999999999995</v>
      </c>
      <c r="G28" s="44">
        <v>0.71799999999999997</v>
      </c>
      <c r="H28" s="44">
        <v>0.746</v>
      </c>
      <c r="I28" s="44">
        <v>0.77500000000000002</v>
      </c>
      <c r="J28" s="44">
        <v>0.80700000000000005</v>
      </c>
      <c r="K28" s="44">
        <v>0.84099999999999997</v>
      </c>
      <c r="L28" s="44">
        <v>0.878</v>
      </c>
      <c r="M28" s="44">
        <v>0.91700000000000004</v>
      </c>
      <c r="N28" s="44">
        <v>0.95899999999999996</v>
      </c>
      <c r="O28" s="44"/>
    </row>
    <row r="29" spans="1:15" x14ac:dyDescent="0.25">
      <c r="A29" s="42">
        <v>2</v>
      </c>
      <c r="B29" s="44">
        <v>0.60199999999999998</v>
      </c>
      <c r="C29" s="44">
        <v>0.623</v>
      </c>
      <c r="D29" s="44">
        <v>0.64500000000000002</v>
      </c>
      <c r="E29" s="44">
        <v>0.66900000000000004</v>
      </c>
      <c r="F29" s="44">
        <v>0.69399999999999995</v>
      </c>
      <c r="G29" s="44">
        <v>0.72</v>
      </c>
      <c r="H29" s="44">
        <v>0.748</v>
      </c>
      <c r="I29" s="44">
        <v>0.77800000000000002</v>
      </c>
      <c r="J29" s="44">
        <v>0.81</v>
      </c>
      <c r="K29" s="44">
        <v>0.84399999999999997</v>
      </c>
      <c r="L29" s="44">
        <v>0.88100000000000001</v>
      </c>
      <c r="M29" s="44">
        <v>0.92</v>
      </c>
      <c r="N29" s="44">
        <v>0.96199999999999997</v>
      </c>
      <c r="O29" s="44"/>
    </row>
    <row r="30" spans="1:15" x14ac:dyDescent="0.25">
      <c r="A30" s="42">
        <v>3</v>
      </c>
      <c r="B30" s="44">
        <v>0.60399999999999998</v>
      </c>
      <c r="C30" s="44">
        <v>0.625</v>
      </c>
      <c r="D30" s="44">
        <v>0.64700000000000002</v>
      </c>
      <c r="E30" s="44">
        <v>0.67100000000000004</v>
      </c>
      <c r="F30" s="44">
        <v>0.69599999999999995</v>
      </c>
      <c r="G30" s="44">
        <v>0.72199999999999998</v>
      </c>
      <c r="H30" s="44">
        <v>0.751</v>
      </c>
      <c r="I30" s="44">
        <v>0.78100000000000003</v>
      </c>
      <c r="J30" s="44">
        <v>0.81299999999999994</v>
      </c>
      <c r="K30" s="44">
        <v>0.84699999999999998</v>
      </c>
      <c r="L30" s="44">
        <v>0.88400000000000001</v>
      </c>
      <c r="M30" s="44">
        <v>0.92400000000000004</v>
      </c>
      <c r="N30" s="44">
        <v>0.96599999999999997</v>
      </c>
      <c r="O30" s="44"/>
    </row>
    <row r="31" spans="1:15" x14ac:dyDescent="0.25">
      <c r="A31" s="42">
        <v>4</v>
      </c>
      <c r="B31" s="44">
        <v>0.60599999999999998</v>
      </c>
      <c r="C31" s="44">
        <v>0.627</v>
      </c>
      <c r="D31" s="44">
        <v>0.64900000000000002</v>
      </c>
      <c r="E31" s="44">
        <v>0.67300000000000004</v>
      </c>
      <c r="F31" s="44">
        <v>0.69799999999999995</v>
      </c>
      <c r="G31" s="44">
        <v>0.72499999999999998</v>
      </c>
      <c r="H31" s="44">
        <v>0.753</v>
      </c>
      <c r="I31" s="44">
        <v>0.78300000000000003</v>
      </c>
      <c r="J31" s="44">
        <v>0.81599999999999995</v>
      </c>
      <c r="K31" s="44">
        <v>0.85</v>
      </c>
      <c r="L31" s="44">
        <v>0.88700000000000001</v>
      </c>
      <c r="M31" s="44">
        <v>0.92700000000000005</v>
      </c>
      <c r="N31" s="44">
        <v>0.97</v>
      </c>
      <c r="O31" s="44"/>
    </row>
    <row r="32" spans="1:15" x14ac:dyDescent="0.25">
      <c r="A32" s="42">
        <v>5</v>
      </c>
      <c r="B32" s="44">
        <v>0.60699999999999998</v>
      </c>
      <c r="C32" s="44">
        <v>0.629</v>
      </c>
      <c r="D32" s="44">
        <v>0.65100000000000002</v>
      </c>
      <c r="E32" s="44">
        <v>0.67500000000000004</v>
      </c>
      <c r="F32" s="44">
        <v>0.7</v>
      </c>
      <c r="G32" s="44">
        <v>0.72699999999999998</v>
      </c>
      <c r="H32" s="44">
        <v>0.75600000000000001</v>
      </c>
      <c r="I32" s="44">
        <v>0.78600000000000003</v>
      </c>
      <c r="J32" s="44">
        <v>0.81799999999999995</v>
      </c>
      <c r="K32" s="44">
        <v>0.85299999999999998</v>
      </c>
      <c r="L32" s="44">
        <v>0.89</v>
      </c>
      <c r="M32" s="44">
        <v>0.93100000000000005</v>
      </c>
      <c r="N32" s="44">
        <v>0.97399999999999998</v>
      </c>
      <c r="O32" s="44"/>
    </row>
    <row r="33" spans="1:15" x14ac:dyDescent="0.25">
      <c r="A33" s="42">
        <v>6</v>
      </c>
      <c r="B33" s="44">
        <v>0.60899999999999999</v>
      </c>
      <c r="C33" s="44">
        <v>0.63</v>
      </c>
      <c r="D33" s="44">
        <v>0.65300000000000002</v>
      </c>
      <c r="E33" s="44">
        <v>0.67700000000000005</v>
      </c>
      <c r="F33" s="44">
        <v>0.70199999999999996</v>
      </c>
      <c r="G33" s="44">
        <v>0.72899999999999998</v>
      </c>
      <c r="H33" s="44">
        <v>0.75800000000000001</v>
      </c>
      <c r="I33" s="44">
        <v>0.78900000000000003</v>
      </c>
      <c r="J33" s="44">
        <v>0.82099999999999995</v>
      </c>
      <c r="K33" s="44">
        <v>0.85599999999999998</v>
      </c>
      <c r="L33" s="44">
        <v>0.89400000000000002</v>
      </c>
      <c r="M33" s="44">
        <v>0.93400000000000005</v>
      </c>
      <c r="N33" s="44">
        <v>0.97699999999999998</v>
      </c>
      <c r="O33" s="44"/>
    </row>
    <row r="34" spans="1:15" x14ac:dyDescent="0.25">
      <c r="A34" s="42">
        <v>7</v>
      </c>
      <c r="B34" s="44">
        <v>0.61099999999999999</v>
      </c>
      <c r="C34" s="44">
        <v>0.63200000000000001</v>
      </c>
      <c r="D34" s="44">
        <v>0.65500000000000003</v>
      </c>
      <c r="E34" s="44">
        <v>0.67900000000000005</v>
      </c>
      <c r="F34" s="44">
        <v>0.70499999999999996</v>
      </c>
      <c r="G34" s="44">
        <v>0.73199999999999998</v>
      </c>
      <c r="H34" s="44">
        <v>0.76</v>
      </c>
      <c r="I34" s="44">
        <v>0.79100000000000004</v>
      </c>
      <c r="J34" s="44">
        <v>0.82399999999999995</v>
      </c>
      <c r="K34" s="44">
        <v>0.85899999999999999</v>
      </c>
      <c r="L34" s="44">
        <v>0.89700000000000002</v>
      </c>
      <c r="M34" s="44">
        <v>0.93799999999999994</v>
      </c>
      <c r="N34" s="44">
        <v>0.98099999999999998</v>
      </c>
      <c r="O34" s="44"/>
    </row>
    <row r="35" spans="1:15" x14ac:dyDescent="0.25">
      <c r="A35" s="42">
        <v>8</v>
      </c>
      <c r="B35" s="44">
        <v>0.61299999999999999</v>
      </c>
      <c r="C35" s="44">
        <v>0.63400000000000001</v>
      </c>
      <c r="D35" s="44">
        <v>0.65700000000000003</v>
      </c>
      <c r="E35" s="44">
        <v>0.68100000000000005</v>
      </c>
      <c r="F35" s="44">
        <v>0.70699999999999996</v>
      </c>
      <c r="G35" s="44">
        <v>0.73399999999999999</v>
      </c>
      <c r="H35" s="44">
        <v>0.76300000000000001</v>
      </c>
      <c r="I35" s="44">
        <v>0.79400000000000004</v>
      </c>
      <c r="J35" s="44">
        <v>0.82699999999999996</v>
      </c>
      <c r="K35" s="44">
        <v>0.86199999999999999</v>
      </c>
      <c r="L35" s="44">
        <v>0.9</v>
      </c>
      <c r="M35" s="44">
        <v>0.94099999999999995</v>
      </c>
      <c r="N35" s="44">
        <v>0.98499999999999999</v>
      </c>
      <c r="O35" s="44"/>
    </row>
    <row r="36" spans="1:15" x14ac:dyDescent="0.25">
      <c r="A36" s="42">
        <v>9</v>
      </c>
      <c r="B36" s="44">
        <v>0.61399999999999999</v>
      </c>
      <c r="C36" s="44">
        <v>0.63600000000000001</v>
      </c>
      <c r="D36" s="44">
        <v>0.65900000000000003</v>
      </c>
      <c r="E36" s="44">
        <v>0.68300000000000005</v>
      </c>
      <c r="F36" s="44">
        <v>0.70899999999999996</v>
      </c>
      <c r="G36" s="44">
        <v>0.73599999999999999</v>
      </c>
      <c r="H36" s="44">
        <v>0.76500000000000001</v>
      </c>
      <c r="I36" s="44">
        <v>0.79600000000000004</v>
      </c>
      <c r="J36" s="44">
        <v>0.83</v>
      </c>
      <c r="K36" s="44">
        <v>0.86499999999999999</v>
      </c>
      <c r="L36" s="44">
        <v>0.90300000000000002</v>
      </c>
      <c r="M36" s="44">
        <v>0.94399999999999995</v>
      </c>
      <c r="N36" s="44">
        <v>0.98899999999999999</v>
      </c>
      <c r="O36" s="44"/>
    </row>
    <row r="37" spans="1:15" x14ac:dyDescent="0.25">
      <c r="A37" s="42">
        <v>10</v>
      </c>
      <c r="B37" s="44">
        <v>0.61599999999999999</v>
      </c>
      <c r="C37" s="44">
        <v>0.63800000000000001</v>
      </c>
      <c r="D37" s="44">
        <v>0.66100000000000003</v>
      </c>
      <c r="E37" s="44">
        <v>0.68500000000000005</v>
      </c>
      <c r="F37" s="44">
        <v>0.71099999999999997</v>
      </c>
      <c r="G37" s="44">
        <v>0.73899999999999999</v>
      </c>
      <c r="H37" s="44">
        <v>0.76800000000000002</v>
      </c>
      <c r="I37" s="44">
        <v>0.79900000000000004</v>
      </c>
      <c r="J37" s="44">
        <v>0.83299999999999996</v>
      </c>
      <c r="K37" s="44">
        <v>0.86799999999999999</v>
      </c>
      <c r="L37" s="44">
        <v>0.90700000000000003</v>
      </c>
      <c r="M37" s="44">
        <v>0.94799999999999995</v>
      </c>
      <c r="N37" s="44">
        <v>0.99199999999999999</v>
      </c>
      <c r="O37" s="44"/>
    </row>
    <row r="38" spans="1:15" x14ac:dyDescent="0.25">
      <c r="A38" s="42">
        <v>11</v>
      </c>
      <c r="B38" s="44">
        <v>0.61799999999999999</v>
      </c>
      <c r="C38" s="44">
        <v>0.64</v>
      </c>
      <c r="D38" s="44">
        <v>0.66300000000000003</v>
      </c>
      <c r="E38" s="44">
        <v>0.68700000000000006</v>
      </c>
      <c r="F38" s="44">
        <v>0.71299999999999997</v>
      </c>
      <c r="G38" s="44">
        <v>0.74099999999999999</v>
      </c>
      <c r="H38" s="44">
        <v>0.77</v>
      </c>
      <c r="I38" s="44">
        <v>0.80200000000000005</v>
      </c>
      <c r="J38" s="44">
        <v>0.83499999999999996</v>
      </c>
      <c r="K38" s="44">
        <v>0.871</v>
      </c>
      <c r="L38" s="44">
        <v>0.91</v>
      </c>
      <c r="M38" s="44">
        <v>0.95099999999999996</v>
      </c>
      <c r="N38" s="44">
        <v>0.996</v>
      </c>
      <c r="O38" s="44"/>
    </row>
  </sheetData>
  <sheetProtection algorithmName="SHA-512" hashValue="c8sttpK2YhTIfMXjNum40iffFL4OB3TKisbZrxT3mj9gYpF6uOUs/V3VjpI/1hg224cDy+Sh/oQcgQiV13o9og==" saltValue="SRkb0aLiAXlgPXHq5Qpi3Q==" spinCount="100000" sheet="1" objects="1" scenarios="1"/>
  <conditionalFormatting sqref="A6:A21">
    <cfRule type="expression" dxfId="531" priority="1" stopIfTrue="1">
      <formula>MOD(ROW(),2)=0</formula>
    </cfRule>
    <cfRule type="expression" dxfId="530" priority="2" stopIfTrue="1">
      <formula>MOD(ROW(),2)&lt;&gt;0</formula>
    </cfRule>
  </conditionalFormatting>
  <conditionalFormatting sqref="B6:M21">
    <cfRule type="expression" dxfId="529" priority="3" stopIfTrue="1">
      <formula>MOD(ROW(),2)=0</formula>
    </cfRule>
    <cfRule type="expression" dxfId="528" priority="4" stopIfTrue="1">
      <formula>MOD(ROW(),2)&lt;&gt;0</formula>
    </cfRule>
  </conditionalFormatting>
  <conditionalFormatting sqref="A26:A38">
    <cfRule type="expression" dxfId="527" priority="5" stopIfTrue="1">
      <formula>MOD(ROW(),2)=0</formula>
    </cfRule>
    <cfRule type="expression" dxfId="526" priority="6" stopIfTrue="1">
      <formula>MOD(ROW(),2)&lt;&gt;0</formula>
    </cfRule>
  </conditionalFormatting>
  <conditionalFormatting sqref="B26:O38">
    <cfRule type="expression" dxfId="525" priority="7" stopIfTrue="1">
      <formula>MOD(ROW(),2)=0</formula>
    </cfRule>
    <cfRule type="expression" dxfId="524" priority="8" stopIfTrue="1">
      <formula>MOD(ROW(),2)&lt;&gt;0</formula>
    </cfRule>
  </conditionalFormatting>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EAEC0-44F0-46D6-AD5B-C394870D8FCB}">
  <sheetPr codeName="Sheet45"/>
  <dimension ref="A1:P38"/>
  <sheetViews>
    <sheetView showGridLines="0" workbookViewId="0">
      <selection activeCell="A6" sqref="A6"/>
    </sheetView>
  </sheetViews>
  <sheetFormatPr defaultRowHeight="12.5" x14ac:dyDescent="0.25"/>
  <cols>
    <col min="1" max="1" width="31.54296875" customWidth="1"/>
    <col min="2" max="16"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ERF - x-413</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184</v>
      </c>
      <c r="C8" s="46"/>
      <c r="D8" s="46"/>
      <c r="E8" s="46"/>
      <c r="F8" s="46"/>
      <c r="G8" s="46"/>
      <c r="H8" s="46"/>
      <c r="I8" s="46"/>
      <c r="J8" s="46"/>
      <c r="K8" s="46"/>
      <c r="L8" s="46"/>
      <c r="M8" s="46"/>
    </row>
    <row r="9" spans="1:13" x14ac:dyDescent="0.25">
      <c r="A9" s="40" t="s">
        <v>129</v>
      </c>
      <c r="B9" s="46" t="s">
        <v>230</v>
      </c>
      <c r="C9" s="46"/>
      <c r="D9" s="46"/>
      <c r="E9" s="46"/>
      <c r="F9" s="46"/>
      <c r="G9" s="46"/>
      <c r="H9" s="46"/>
      <c r="I9" s="46"/>
      <c r="J9" s="46"/>
      <c r="K9" s="46"/>
      <c r="L9" s="46"/>
      <c r="M9" s="46"/>
    </row>
    <row r="10" spans="1:13" x14ac:dyDescent="0.25">
      <c r="A10" s="40" t="s">
        <v>6</v>
      </c>
      <c r="B10" s="46" t="s">
        <v>271</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232</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413</v>
      </c>
      <c r="C14" s="46"/>
      <c r="D14" s="46"/>
      <c r="E14" s="46"/>
      <c r="F14" s="46"/>
      <c r="G14" s="46"/>
      <c r="H14" s="46"/>
      <c r="I14" s="46"/>
      <c r="J14" s="46"/>
      <c r="K14" s="46"/>
      <c r="L14" s="46"/>
      <c r="M14" s="46"/>
    </row>
    <row r="15" spans="1:13" x14ac:dyDescent="0.25">
      <c r="A15" s="40" t="s">
        <v>433</v>
      </c>
      <c r="B15" s="46" t="s">
        <v>272</v>
      </c>
      <c r="C15" s="46"/>
      <c r="D15" s="46"/>
      <c r="E15" s="46"/>
      <c r="F15" s="46"/>
      <c r="G15" s="46"/>
      <c r="H15" s="46"/>
      <c r="I15" s="46"/>
      <c r="J15" s="46"/>
      <c r="K15" s="46"/>
      <c r="L15" s="46"/>
      <c r="M15" s="46"/>
    </row>
    <row r="16" spans="1:13" x14ac:dyDescent="0.25">
      <c r="A16" s="40" t="s">
        <v>135</v>
      </c>
      <c r="B16" s="46" t="s">
        <v>273</v>
      </c>
      <c r="C16" s="46"/>
      <c r="D16" s="46"/>
      <c r="E16" s="46"/>
      <c r="F16" s="46"/>
      <c r="G16" s="46"/>
      <c r="H16" s="46"/>
      <c r="I16" s="46"/>
      <c r="J16" s="46"/>
      <c r="K16" s="46"/>
      <c r="L16" s="46"/>
      <c r="M16" s="46"/>
    </row>
    <row r="17" spans="1:16" x14ac:dyDescent="0.25">
      <c r="A17" s="41" t="s">
        <v>434</v>
      </c>
      <c r="B17" s="46"/>
      <c r="C17" s="46"/>
      <c r="D17" s="46"/>
      <c r="E17" s="46"/>
      <c r="F17" s="46"/>
      <c r="G17" s="46"/>
      <c r="H17" s="46"/>
      <c r="I17" s="46"/>
      <c r="J17" s="46"/>
      <c r="K17" s="46"/>
      <c r="L17" s="46"/>
      <c r="M17" s="46"/>
    </row>
    <row r="18" spans="1:16" x14ac:dyDescent="0.25">
      <c r="A18" s="40" t="s">
        <v>137</v>
      </c>
      <c r="B18" s="47">
        <v>45106</v>
      </c>
      <c r="C18" s="47"/>
      <c r="D18" s="47"/>
      <c r="E18" s="47"/>
      <c r="F18" s="47"/>
      <c r="G18" s="47"/>
      <c r="H18" s="47"/>
      <c r="I18" s="47"/>
      <c r="J18" s="47"/>
      <c r="K18" s="47"/>
      <c r="L18" s="47"/>
      <c r="M18" s="47"/>
    </row>
    <row r="19" spans="1:16" x14ac:dyDescent="0.25">
      <c r="A19" s="40" t="s">
        <v>138</v>
      </c>
      <c r="B19" s="47">
        <v>45231</v>
      </c>
      <c r="C19" s="47"/>
      <c r="D19" s="47"/>
      <c r="E19" s="47"/>
      <c r="F19" s="47"/>
      <c r="G19" s="47"/>
      <c r="H19" s="47"/>
      <c r="I19" s="47"/>
      <c r="J19" s="47"/>
      <c r="K19" s="47"/>
      <c r="L19" s="47"/>
      <c r="M19" s="47"/>
    </row>
    <row r="20" spans="1:16" x14ac:dyDescent="0.25">
      <c r="A20" s="40" t="s">
        <v>139</v>
      </c>
      <c r="B20" s="46" t="s">
        <v>148</v>
      </c>
      <c r="C20" s="46"/>
      <c r="D20" s="46"/>
      <c r="E20" s="46"/>
      <c r="F20" s="46"/>
      <c r="G20" s="46"/>
      <c r="H20" s="46"/>
      <c r="I20" s="46"/>
      <c r="J20" s="46"/>
      <c r="K20" s="46"/>
      <c r="L20" s="46"/>
      <c r="M20" s="46"/>
    </row>
    <row r="21" spans="1:16" x14ac:dyDescent="0.25">
      <c r="A21" s="40" t="s">
        <v>435</v>
      </c>
      <c r="B21" s="46" t="s">
        <v>72</v>
      </c>
      <c r="C21" s="46"/>
      <c r="D21" s="46"/>
      <c r="E21" s="46"/>
      <c r="F21" s="46"/>
      <c r="G21" s="46"/>
      <c r="H21" s="46"/>
      <c r="I21" s="46"/>
      <c r="J21" s="46"/>
      <c r="K21" s="46"/>
      <c r="L21" s="46"/>
      <c r="M21" s="46"/>
    </row>
    <row r="23" spans="1:16" x14ac:dyDescent="0.25">
      <c r="A23" s="23" t="str">
        <f>HYPERLINK("#'Factor List'!A1", "Back to Factor List")</f>
        <v>Back to Factor List</v>
      </c>
      <c r="B23" s="23" t="str">
        <f>HYPERLINK("#'Assumptions'!A1", "Assumptions")</f>
        <v>Assumptions</v>
      </c>
    </row>
    <row r="26" spans="1:16" s="59" customFormat="1" ht="13" x14ac:dyDescent="0.25">
      <c r="A26" s="58" t="s">
        <v>451</v>
      </c>
      <c r="B26" s="58">
        <v>54</v>
      </c>
      <c r="C26" s="58">
        <v>55</v>
      </c>
      <c r="D26" s="58">
        <v>56</v>
      </c>
      <c r="E26" s="58">
        <v>57</v>
      </c>
      <c r="F26" s="58">
        <v>58</v>
      </c>
      <c r="G26" s="58">
        <v>59</v>
      </c>
      <c r="H26" s="58">
        <v>60</v>
      </c>
      <c r="I26" s="58">
        <v>61</v>
      </c>
      <c r="J26" s="58">
        <v>62</v>
      </c>
      <c r="K26" s="58">
        <v>63</v>
      </c>
      <c r="L26" s="58">
        <v>64</v>
      </c>
      <c r="M26" s="58">
        <v>65</v>
      </c>
      <c r="N26" s="58">
        <v>66</v>
      </c>
      <c r="O26" s="58">
        <v>67</v>
      </c>
      <c r="P26" s="58">
        <v>68</v>
      </c>
    </row>
    <row r="27" spans="1:16" x14ac:dyDescent="0.25">
      <c r="A27" s="42">
        <v>0</v>
      </c>
      <c r="B27" s="44">
        <v>0.57199999999999995</v>
      </c>
      <c r="C27" s="44">
        <v>0.59099999999999997</v>
      </c>
      <c r="D27" s="44">
        <v>0.61199999999999999</v>
      </c>
      <c r="E27" s="44">
        <v>0.63400000000000001</v>
      </c>
      <c r="F27" s="44">
        <v>0.65800000000000003</v>
      </c>
      <c r="G27" s="44">
        <v>0.68300000000000005</v>
      </c>
      <c r="H27" s="44">
        <v>0.70899999999999996</v>
      </c>
      <c r="I27" s="44">
        <v>0.73699999999999999</v>
      </c>
      <c r="J27" s="44">
        <v>0.76700000000000002</v>
      </c>
      <c r="K27" s="44">
        <v>0.8</v>
      </c>
      <c r="L27" s="44">
        <v>0.83399999999999996</v>
      </c>
      <c r="M27" s="44">
        <v>0.871</v>
      </c>
      <c r="N27" s="44">
        <v>0.91100000000000003</v>
      </c>
      <c r="O27" s="44">
        <v>0.95399999999999996</v>
      </c>
      <c r="P27" s="44">
        <v>1</v>
      </c>
    </row>
    <row r="28" spans="1:16" x14ac:dyDescent="0.25">
      <c r="A28" s="42">
        <v>1</v>
      </c>
      <c r="B28" s="44">
        <v>0.57299999999999995</v>
      </c>
      <c r="C28" s="44">
        <v>0.59299999999999997</v>
      </c>
      <c r="D28" s="44">
        <v>0.61399999999999999</v>
      </c>
      <c r="E28" s="44">
        <v>0.63600000000000001</v>
      </c>
      <c r="F28" s="44">
        <v>0.66</v>
      </c>
      <c r="G28" s="44">
        <v>0.68500000000000005</v>
      </c>
      <c r="H28" s="44">
        <v>0.71199999999999997</v>
      </c>
      <c r="I28" s="44">
        <v>0.74</v>
      </c>
      <c r="J28" s="44">
        <v>0.77</v>
      </c>
      <c r="K28" s="44">
        <v>0.80200000000000005</v>
      </c>
      <c r="L28" s="44">
        <v>0.83699999999999997</v>
      </c>
      <c r="M28" s="44">
        <v>0.874</v>
      </c>
      <c r="N28" s="44">
        <v>0.91400000000000003</v>
      </c>
      <c r="O28" s="44">
        <v>0.95699999999999996</v>
      </c>
      <c r="P28" s="44"/>
    </row>
    <row r="29" spans="1:16" x14ac:dyDescent="0.25">
      <c r="A29" s="42">
        <v>2</v>
      </c>
      <c r="B29" s="44">
        <v>0.57499999999999996</v>
      </c>
      <c r="C29" s="44">
        <v>0.59499999999999997</v>
      </c>
      <c r="D29" s="44">
        <v>0.61599999999999999</v>
      </c>
      <c r="E29" s="44">
        <v>0.63800000000000001</v>
      </c>
      <c r="F29" s="44">
        <v>0.66200000000000003</v>
      </c>
      <c r="G29" s="44">
        <v>0.68700000000000006</v>
      </c>
      <c r="H29" s="44">
        <v>0.71399999999999997</v>
      </c>
      <c r="I29" s="44">
        <v>0.74199999999999999</v>
      </c>
      <c r="J29" s="44">
        <v>0.77300000000000002</v>
      </c>
      <c r="K29" s="44">
        <v>0.80500000000000005</v>
      </c>
      <c r="L29" s="44">
        <v>0.84</v>
      </c>
      <c r="M29" s="44">
        <v>0.878</v>
      </c>
      <c r="N29" s="44">
        <v>0.91800000000000004</v>
      </c>
      <c r="O29" s="44">
        <v>0.96099999999999997</v>
      </c>
      <c r="P29" s="44"/>
    </row>
    <row r="30" spans="1:16" x14ac:dyDescent="0.25">
      <c r="A30" s="42">
        <v>3</v>
      </c>
      <c r="B30" s="44">
        <v>0.57699999999999996</v>
      </c>
      <c r="C30" s="44">
        <v>0.59699999999999998</v>
      </c>
      <c r="D30" s="44">
        <v>0.61799999999999999</v>
      </c>
      <c r="E30" s="44">
        <v>0.64</v>
      </c>
      <c r="F30" s="44">
        <v>0.66400000000000003</v>
      </c>
      <c r="G30" s="44">
        <v>0.68899999999999995</v>
      </c>
      <c r="H30" s="44">
        <v>0.71599999999999997</v>
      </c>
      <c r="I30" s="44">
        <v>0.745</v>
      </c>
      <c r="J30" s="44">
        <v>0.77600000000000002</v>
      </c>
      <c r="K30" s="44">
        <v>0.80800000000000005</v>
      </c>
      <c r="L30" s="44">
        <v>0.84299999999999997</v>
      </c>
      <c r="M30" s="44">
        <v>0.88100000000000001</v>
      </c>
      <c r="N30" s="44">
        <v>0.92100000000000004</v>
      </c>
      <c r="O30" s="44">
        <v>0.96499999999999997</v>
      </c>
      <c r="P30" s="44"/>
    </row>
    <row r="31" spans="1:16" x14ac:dyDescent="0.25">
      <c r="A31" s="42">
        <v>4</v>
      </c>
      <c r="B31" s="44">
        <v>0.57799999999999996</v>
      </c>
      <c r="C31" s="44">
        <v>0.59799999999999998</v>
      </c>
      <c r="D31" s="44">
        <v>0.62</v>
      </c>
      <c r="E31" s="44">
        <v>0.64200000000000002</v>
      </c>
      <c r="F31" s="44">
        <v>0.66600000000000004</v>
      </c>
      <c r="G31" s="44">
        <v>0.69199999999999995</v>
      </c>
      <c r="H31" s="44">
        <v>0.71899999999999997</v>
      </c>
      <c r="I31" s="44">
        <v>0.747</v>
      </c>
      <c r="J31" s="44">
        <v>0.77800000000000002</v>
      </c>
      <c r="K31" s="44">
        <v>0.81100000000000005</v>
      </c>
      <c r="L31" s="44">
        <v>0.84599999999999997</v>
      </c>
      <c r="M31" s="44">
        <v>0.88400000000000001</v>
      </c>
      <c r="N31" s="44">
        <v>0.92500000000000004</v>
      </c>
      <c r="O31" s="44">
        <v>0.96899999999999997</v>
      </c>
      <c r="P31" s="44"/>
    </row>
    <row r="32" spans="1:16" x14ac:dyDescent="0.25">
      <c r="A32" s="42">
        <v>5</v>
      </c>
      <c r="B32" s="44">
        <v>0.57999999999999996</v>
      </c>
      <c r="C32" s="44">
        <v>0.6</v>
      </c>
      <c r="D32" s="44">
        <v>0.622</v>
      </c>
      <c r="E32" s="44">
        <v>0.64400000000000002</v>
      </c>
      <c r="F32" s="44">
        <v>0.66800000000000004</v>
      </c>
      <c r="G32" s="44">
        <v>0.69399999999999995</v>
      </c>
      <c r="H32" s="44">
        <v>0.72099999999999997</v>
      </c>
      <c r="I32" s="44">
        <v>0.75</v>
      </c>
      <c r="J32" s="44">
        <v>0.78100000000000003</v>
      </c>
      <c r="K32" s="44">
        <v>0.81399999999999995</v>
      </c>
      <c r="L32" s="44">
        <v>0.84899999999999998</v>
      </c>
      <c r="M32" s="44">
        <v>0.88800000000000001</v>
      </c>
      <c r="N32" s="44">
        <v>0.92900000000000005</v>
      </c>
      <c r="O32" s="44">
        <v>0.97299999999999998</v>
      </c>
      <c r="P32" s="44"/>
    </row>
    <row r="33" spans="1:16" x14ac:dyDescent="0.25">
      <c r="A33" s="42">
        <v>6</v>
      </c>
      <c r="B33" s="44">
        <v>0.58199999999999996</v>
      </c>
      <c r="C33" s="44">
        <v>0.60199999999999998</v>
      </c>
      <c r="D33" s="44">
        <v>0.623</v>
      </c>
      <c r="E33" s="44">
        <v>0.64600000000000002</v>
      </c>
      <c r="F33" s="44">
        <v>0.67</v>
      </c>
      <c r="G33" s="44">
        <v>0.69599999999999995</v>
      </c>
      <c r="H33" s="44">
        <v>0.72299999999999998</v>
      </c>
      <c r="I33" s="44">
        <v>0.752</v>
      </c>
      <c r="J33" s="44">
        <v>0.78400000000000003</v>
      </c>
      <c r="K33" s="44">
        <v>0.81699999999999995</v>
      </c>
      <c r="L33" s="44">
        <v>0.85199999999999998</v>
      </c>
      <c r="M33" s="44">
        <v>0.89100000000000001</v>
      </c>
      <c r="N33" s="44">
        <v>0.93200000000000005</v>
      </c>
      <c r="O33" s="44">
        <v>0.97699999999999998</v>
      </c>
      <c r="P33" s="44"/>
    </row>
    <row r="34" spans="1:16" x14ac:dyDescent="0.25">
      <c r="A34" s="42">
        <v>7</v>
      </c>
      <c r="B34" s="44">
        <v>0.58299999999999996</v>
      </c>
      <c r="C34" s="44">
        <v>0.60399999999999998</v>
      </c>
      <c r="D34" s="44">
        <v>0.625</v>
      </c>
      <c r="E34" s="44">
        <v>0.64800000000000002</v>
      </c>
      <c r="F34" s="44">
        <v>0.67200000000000004</v>
      </c>
      <c r="G34" s="44">
        <v>0.69799999999999995</v>
      </c>
      <c r="H34" s="44">
        <v>0.72599999999999998</v>
      </c>
      <c r="I34" s="44">
        <v>0.755</v>
      </c>
      <c r="J34" s="44">
        <v>0.78600000000000003</v>
      </c>
      <c r="K34" s="44">
        <v>0.82</v>
      </c>
      <c r="L34" s="44">
        <v>0.85599999999999998</v>
      </c>
      <c r="M34" s="44">
        <v>0.89400000000000002</v>
      </c>
      <c r="N34" s="44">
        <v>0.93600000000000005</v>
      </c>
      <c r="O34" s="44">
        <v>0.98099999999999998</v>
      </c>
      <c r="P34" s="44"/>
    </row>
    <row r="35" spans="1:16" x14ac:dyDescent="0.25">
      <c r="A35" s="42">
        <v>8</v>
      </c>
      <c r="B35" s="44">
        <v>0.58499999999999996</v>
      </c>
      <c r="C35" s="44">
        <v>0.60499999999999998</v>
      </c>
      <c r="D35" s="44">
        <v>0.627</v>
      </c>
      <c r="E35" s="44">
        <v>0.65</v>
      </c>
      <c r="F35" s="44">
        <v>0.67500000000000004</v>
      </c>
      <c r="G35" s="44">
        <v>0.7</v>
      </c>
      <c r="H35" s="44">
        <v>0.72799999999999998</v>
      </c>
      <c r="I35" s="44">
        <v>0.75700000000000001</v>
      </c>
      <c r="J35" s="44">
        <v>0.78900000000000003</v>
      </c>
      <c r="K35" s="44">
        <v>0.82299999999999995</v>
      </c>
      <c r="L35" s="44">
        <v>0.85899999999999999</v>
      </c>
      <c r="M35" s="44">
        <v>0.89700000000000002</v>
      </c>
      <c r="N35" s="44">
        <v>0.93899999999999995</v>
      </c>
      <c r="O35" s="44">
        <v>0.98499999999999999</v>
      </c>
      <c r="P35" s="44"/>
    </row>
    <row r="36" spans="1:16" x14ac:dyDescent="0.25">
      <c r="A36" s="42">
        <v>9</v>
      </c>
      <c r="B36" s="44">
        <v>0.58699999999999997</v>
      </c>
      <c r="C36" s="44">
        <v>0.60699999999999998</v>
      </c>
      <c r="D36" s="44">
        <v>0.629</v>
      </c>
      <c r="E36" s="44">
        <v>0.65200000000000002</v>
      </c>
      <c r="F36" s="44">
        <v>0.67700000000000005</v>
      </c>
      <c r="G36" s="44">
        <v>0.70299999999999996</v>
      </c>
      <c r="H36" s="44">
        <v>0.73</v>
      </c>
      <c r="I36" s="44">
        <v>0.76</v>
      </c>
      <c r="J36" s="44">
        <v>0.79200000000000004</v>
      </c>
      <c r="K36" s="44">
        <v>0.82499999999999996</v>
      </c>
      <c r="L36" s="44">
        <v>0.86199999999999999</v>
      </c>
      <c r="M36" s="44">
        <v>0.90100000000000002</v>
      </c>
      <c r="N36" s="44">
        <v>0.94299999999999995</v>
      </c>
      <c r="O36" s="44">
        <v>0.98799999999999999</v>
      </c>
      <c r="P36" s="44"/>
    </row>
    <row r="37" spans="1:16" x14ac:dyDescent="0.25">
      <c r="A37" s="42">
        <v>10</v>
      </c>
      <c r="B37" s="44">
        <v>0.58799999999999997</v>
      </c>
      <c r="C37" s="44">
        <v>0.60899999999999999</v>
      </c>
      <c r="D37" s="44">
        <v>0.63100000000000001</v>
      </c>
      <c r="E37" s="44">
        <v>0.65400000000000003</v>
      </c>
      <c r="F37" s="44">
        <v>0.67900000000000005</v>
      </c>
      <c r="G37" s="44">
        <v>0.70499999999999996</v>
      </c>
      <c r="H37" s="44">
        <v>0.73299999999999998</v>
      </c>
      <c r="I37" s="44">
        <v>0.76200000000000001</v>
      </c>
      <c r="J37" s="44">
        <v>0.79400000000000004</v>
      </c>
      <c r="K37" s="44">
        <v>0.82799999999999996</v>
      </c>
      <c r="L37" s="44">
        <v>0.86499999999999999</v>
      </c>
      <c r="M37" s="44">
        <v>0.90400000000000003</v>
      </c>
      <c r="N37" s="44">
        <v>0.94599999999999995</v>
      </c>
      <c r="O37" s="44">
        <v>0.99199999999999999</v>
      </c>
      <c r="P37" s="44"/>
    </row>
    <row r="38" spans="1:16" x14ac:dyDescent="0.25">
      <c r="A38" s="42">
        <v>11</v>
      </c>
      <c r="B38" s="44">
        <v>0.59</v>
      </c>
      <c r="C38" s="44">
        <v>0.61099999999999999</v>
      </c>
      <c r="D38" s="44">
        <v>0.63300000000000001</v>
      </c>
      <c r="E38" s="44">
        <v>0.65600000000000003</v>
      </c>
      <c r="F38" s="44">
        <v>0.68100000000000005</v>
      </c>
      <c r="G38" s="44">
        <v>0.70699999999999996</v>
      </c>
      <c r="H38" s="44">
        <v>0.73499999999999999</v>
      </c>
      <c r="I38" s="44">
        <v>0.76500000000000001</v>
      </c>
      <c r="J38" s="44">
        <v>0.79700000000000004</v>
      </c>
      <c r="K38" s="44">
        <v>0.83099999999999996</v>
      </c>
      <c r="L38" s="44">
        <v>0.86799999999999999</v>
      </c>
      <c r="M38" s="44">
        <v>0.90700000000000003</v>
      </c>
      <c r="N38" s="44">
        <v>0.95</v>
      </c>
      <c r="O38" s="44">
        <v>0.996</v>
      </c>
      <c r="P38" s="44"/>
    </row>
  </sheetData>
  <sheetProtection algorithmName="SHA-512" hashValue="MgkCtu02FhEd8XxeLSmwdYIBZkc/PKdcsrztRw8kTFdXc9PXHr28vZa/kMiFP1KfqXyUo9+YhLDtakpLyqIGjA==" saltValue="n1BX3006LVtrMb5vsA5BDw==" spinCount="100000" sheet="1" objects="1" scenarios="1"/>
  <conditionalFormatting sqref="A6:A21">
    <cfRule type="expression" dxfId="521" priority="1" stopIfTrue="1">
      <formula>MOD(ROW(),2)=0</formula>
    </cfRule>
    <cfRule type="expression" dxfId="520" priority="2" stopIfTrue="1">
      <formula>MOD(ROW(),2)&lt;&gt;0</formula>
    </cfRule>
  </conditionalFormatting>
  <conditionalFormatting sqref="B6:M21">
    <cfRule type="expression" dxfId="519" priority="3" stopIfTrue="1">
      <formula>MOD(ROW(),2)=0</formula>
    </cfRule>
    <cfRule type="expression" dxfId="518" priority="4" stopIfTrue="1">
      <formula>MOD(ROW(),2)&lt;&gt;0</formula>
    </cfRule>
  </conditionalFormatting>
  <conditionalFormatting sqref="A26:A38">
    <cfRule type="expression" dxfId="517" priority="5" stopIfTrue="1">
      <formula>MOD(ROW(),2)=0</formula>
    </cfRule>
    <cfRule type="expression" dxfId="516" priority="6" stopIfTrue="1">
      <formula>MOD(ROW(),2)&lt;&gt;0</formula>
    </cfRule>
  </conditionalFormatting>
  <conditionalFormatting sqref="B26:P38">
    <cfRule type="expression" dxfId="515" priority="7" stopIfTrue="1">
      <formula>MOD(ROW(),2)=0</formula>
    </cfRule>
    <cfRule type="expression" dxfId="514" priority="8" stopIfTrue="1">
      <formula>MOD(ROW(),2)&lt;&gt;0</formula>
    </cfRule>
  </conditionalFormatting>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0B1CE-4EC7-49BC-B1B7-23169ABB242D}">
  <sheetPr codeName="Sheet46"/>
  <dimension ref="A1:M3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LRF - x-414</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274</v>
      </c>
      <c r="C8" s="46"/>
      <c r="D8" s="46"/>
      <c r="E8" s="46"/>
      <c r="F8" s="46"/>
      <c r="G8" s="46"/>
      <c r="H8" s="46"/>
      <c r="I8" s="46"/>
      <c r="J8" s="46"/>
      <c r="K8" s="46"/>
      <c r="L8" s="46"/>
      <c r="M8" s="46"/>
    </row>
    <row r="9" spans="1:13" x14ac:dyDescent="0.25">
      <c r="A9" s="40" t="s">
        <v>129</v>
      </c>
      <c r="B9" s="46" t="s">
        <v>248</v>
      </c>
      <c r="C9" s="46"/>
      <c r="D9" s="46"/>
      <c r="E9" s="46"/>
      <c r="F9" s="46"/>
      <c r="G9" s="46"/>
      <c r="H9" s="46"/>
      <c r="I9" s="46"/>
      <c r="J9" s="46"/>
      <c r="K9" s="46"/>
      <c r="L9" s="46"/>
      <c r="M9" s="46"/>
    </row>
    <row r="10" spans="1:13" x14ac:dyDescent="0.25">
      <c r="A10" s="40" t="s">
        <v>6</v>
      </c>
      <c r="B10" s="46" t="s">
        <v>275</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250</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414</v>
      </c>
      <c r="C14" s="46"/>
      <c r="D14" s="46"/>
      <c r="E14" s="46"/>
      <c r="F14" s="46"/>
      <c r="G14" s="46"/>
      <c r="H14" s="46"/>
      <c r="I14" s="46"/>
      <c r="J14" s="46"/>
      <c r="K14" s="46"/>
      <c r="L14" s="46"/>
      <c r="M14" s="46"/>
    </row>
    <row r="15" spans="1:13" x14ac:dyDescent="0.25">
      <c r="A15" s="40" t="s">
        <v>433</v>
      </c>
      <c r="B15" s="46" t="s">
        <v>276</v>
      </c>
      <c r="C15" s="46"/>
      <c r="D15" s="46"/>
      <c r="E15" s="46"/>
      <c r="F15" s="46"/>
      <c r="G15" s="46"/>
      <c r="H15" s="46"/>
      <c r="I15" s="46"/>
      <c r="J15" s="46"/>
      <c r="K15" s="46"/>
      <c r="L15" s="46"/>
      <c r="M15" s="46"/>
    </row>
    <row r="16" spans="1:13" x14ac:dyDescent="0.25">
      <c r="A16" s="40" t="s">
        <v>135</v>
      </c>
      <c r="B16" s="46" t="s">
        <v>252</v>
      </c>
      <c r="C16" s="46"/>
      <c r="D16" s="46"/>
      <c r="E16" s="46"/>
      <c r="F16" s="46"/>
      <c r="G16" s="46"/>
      <c r="H16" s="46"/>
      <c r="I16" s="46"/>
      <c r="J16" s="46"/>
      <c r="K16" s="46"/>
      <c r="L16" s="46"/>
      <c r="M16" s="46"/>
    </row>
    <row r="17" spans="1:13" x14ac:dyDescent="0.25">
      <c r="A17" s="41" t="s">
        <v>434</v>
      </c>
      <c r="B17" s="46"/>
      <c r="C17" s="46"/>
      <c r="D17" s="46"/>
      <c r="E17" s="46"/>
      <c r="F17" s="46"/>
      <c r="G17" s="46"/>
      <c r="H17" s="46"/>
      <c r="I17" s="46"/>
      <c r="J17" s="46"/>
      <c r="K17" s="46"/>
      <c r="L17" s="46"/>
      <c r="M17" s="46"/>
    </row>
    <row r="18" spans="1:13" x14ac:dyDescent="0.25">
      <c r="A18" s="40" t="s">
        <v>137</v>
      </c>
      <c r="B18" s="47">
        <v>45106</v>
      </c>
      <c r="C18" s="47"/>
      <c r="D18" s="47"/>
      <c r="E18" s="47"/>
      <c r="F18" s="47"/>
      <c r="G18" s="47"/>
      <c r="H18" s="47"/>
      <c r="I18" s="47"/>
      <c r="J18" s="47"/>
      <c r="K18" s="47"/>
      <c r="L18" s="47"/>
      <c r="M18" s="47"/>
    </row>
    <row r="19" spans="1:13" x14ac:dyDescent="0.25">
      <c r="A19" s="40" t="s">
        <v>138</v>
      </c>
      <c r="B19" s="47">
        <v>45231</v>
      </c>
      <c r="C19" s="47"/>
      <c r="D19" s="47"/>
      <c r="E19" s="47"/>
      <c r="F19" s="47"/>
      <c r="G19" s="47"/>
      <c r="H19" s="47"/>
      <c r="I19" s="47"/>
      <c r="J19" s="47"/>
      <c r="K19" s="47"/>
      <c r="L19" s="47"/>
      <c r="M19" s="47"/>
    </row>
    <row r="20" spans="1:13" x14ac:dyDescent="0.25">
      <c r="A20" s="40" t="s">
        <v>139</v>
      </c>
      <c r="B20" s="46" t="s">
        <v>148</v>
      </c>
      <c r="C20" s="46"/>
      <c r="D20" s="46"/>
      <c r="E20" s="46"/>
      <c r="F20" s="46"/>
      <c r="G20" s="46"/>
      <c r="H20" s="46"/>
      <c r="I20" s="46"/>
      <c r="J20" s="46"/>
      <c r="K20" s="46"/>
      <c r="L20" s="46"/>
      <c r="M20" s="46"/>
    </row>
    <row r="21" spans="1:13" x14ac:dyDescent="0.25">
      <c r="A21" s="40" t="s">
        <v>435</v>
      </c>
      <c r="B21" s="46" t="s">
        <v>72</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9" customFormat="1" ht="13" x14ac:dyDescent="0.25">
      <c r="A26" s="58" t="s">
        <v>452</v>
      </c>
      <c r="B26" s="58">
        <v>0</v>
      </c>
      <c r="C26" s="58">
        <v>1</v>
      </c>
      <c r="D26" s="58">
        <v>2</v>
      </c>
      <c r="E26" s="58">
        <v>3</v>
      </c>
      <c r="F26" s="58">
        <v>4</v>
      </c>
      <c r="G26" s="58">
        <v>5</v>
      </c>
      <c r="H26" s="58">
        <v>6</v>
      </c>
      <c r="I26" s="58">
        <v>7</v>
      </c>
      <c r="J26" s="58">
        <v>8</v>
      </c>
      <c r="K26" s="58">
        <v>9</v>
      </c>
      <c r="L26" s="58">
        <v>10</v>
      </c>
      <c r="M26" s="58">
        <v>11</v>
      </c>
    </row>
    <row r="27" spans="1:13" x14ac:dyDescent="0.25">
      <c r="A27" s="42">
        <v>0</v>
      </c>
      <c r="B27" s="44">
        <v>1</v>
      </c>
      <c r="C27" s="44">
        <v>1.004</v>
      </c>
      <c r="D27" s="44">
        <v>1.008</v>
      </c>
      <c r="E27" s="44">
        <v>1.012</v>
      </c>
      <c r="F27" s="44">
        <v>1.016</v>
      </c>
      <c r="G27" s="44">
        <v>1.02</v>
      </c>
      <c r="H27" s="44">
        <v>1.024</v>
      </c>
      <c r="I27" s="44">
        <v>1.028</v>
      </c>
      <c r="J27" s="44">
        <v>1.032</v>
      </c>
      <c r="K27" s="44">
        <v>1.036</v>
      </c>
      <c r="L27" s="44">
        <v>1.04</v>
      </c>
      <c r="M27" s="44">
        <v>1.044</v>
      </c>
    </row>
    <row r="28" spans="1:13" x14ac:dyDescent="0.25">
      <c r="A28" s="42">
        <v>1</v>
      </c>
      <c r="B28" s="44">
        <v>1.048</v>
      </c>
      <c r="C28" s="44">
        <v>1.0529999999999999</v>
      </c>
      <c r="D28" s="44">
        <v>1.0569999999999999</v>
      </c>
      <c r="E28" s="44">
        <v>1.0620000000000001</v>
      </c>
      <c r="F28" s="44">
        <v>1.0660000000000001</v>
      </c>
      <c r="G28" s="44">
        <v>1.071</v>
      </c>
      <c r="H28" s="44">
        <v>1.0760000000000001</v>
      </c>
      <c r="I28" s="44">
        <v>1.08</v>
      </c>
      <c r="J28" s="44">
        <v>1.085</v>
      </c>
      <c r="K28" s="44">
        <v>1.089</v>
      </c>
      <c r="L28" s="44">
        <v>1.0940000000000001</v>
      </c>
      <c r="M28" s="44">
        <v>1.0980000000000001</v>
      </c>
    </row>
    <row r="29" spans="1:13" x14ac:dyDescent="0.25">
      <c r="A29" s="42">
        <v>2</v>
      </c>
      <c r="B29" s="44">
        <v>1.103</v>
      </c>
      <c r="C29" s="44">
        <v>1.1080000000000001</v>
      </c>
      <c r="D29" s="44">
        <v>1.1120000000000001</v>
      </c>
      <c r="E29" s="44">
        <v>1.117</v>
      </c>
      <c r="F29" s="44">
        <v>1.1220000000000001</v>
      </c>
      <c r="G29" s="44">
        <v>1.127</v>
      </c>
      <c r="H29" s="44">
        <v>1.1319999999999999</v>
      </c>
      <c r="I29" s="44">
        <v>1.137</v>
      </c>
      <c r="J29" s="44">
        <v>1.1419999999999999</v>
      </c>
      <c r="K29" s="44">
        <v>1.147</v>
      </c>
      <c r="L29" s="44">
        <v>1.1519999999999999</v>
      </c>
      <c r="M29" s="44">
        <v>1.1559999999999999</v>
      </c>
    </row>
    <row r="30" spans="1:13" x14ac:dyDescent="0.25">
      <c r="A30" s="42">
        <v>3</v>
      </c>
      <c r="B30" s="44">
        <v>1.161</v>
      </c>
      <c r="C30" s="44">
        <v>1.167</v>
      </c>
      <c r="D30" s="44">
        <v>1.1719999999999999</v>
      </c>
      <c r="E30" s="44">
        <v>1.177</v>
      </c>
      <c r="F30" s="44">
        <v>1.1819999999999999</v>
      </c>
      <c r="G30" s="44">
        <v>1.1879999999999999</v>
      </c>
      <c r="H30" s="44">
        <v>1.1930000000000001</v>
      </c>
      <c r="I30" s="44">
        <v>1.198</v>
      </c>
      <c r="J30" s="44">
        <v>1.204</v>
      </c>
      <c r="K30" s="44">
        <v>1.2090000000000001</v>
      </c>
      <c r="L30" s="44">
        <v>1.214</v>
      </c>
      <c r="M30" s="44">
        <v>1.2190000000000001</v>
      </c>
    </row>
    <row r="31" spans="1:13" x14ac:dyDescent="0.25">
      <c r="A31" s="42">
        <v>4</v>
      </c>
      <c r="B31" s="44">
        <v>1.2250000000000001</v>
      </c>
      <c r="C31" s="44">
        <v>1.23</v>
      </c>
      <c r="D31" s="44">
        <v>1.236</v>
      </c>
      <c r="E31" s="44">
        <v>1.242</v>
      </c>
      <c r="F31" s="44">
        <v>1.248</v>
      </c>
      <c r="G31" s="44">
        <v>1.2529999999999999</v>
      </c>
      <c r="H31" s="44">
        <v>1.2589999999999999</v>
      </c>
      <c r="I31" s="44">
        <v>1.2649999999999999</v>
      </c>
      <c r="J31" s="44">
        <v>1.2709999999999999</v>
      </c>
      <c r="K31" s="44">
        <v>1.276</v>
      </c>
      <c r="L31" s="44">
        <v>1.282</v>
      </c>
      <c r="M31" s="44">
        <v>1.288</v>
      </c>
    </row>
    <row r="32" spans="1:13" x14ac:dyDescent="0.25">
      <c r="A32" s="42">
        <v>5</v>
      </c>
      <c r="B32" s="44">
        <v>1.294</v>
      </c>
      <c r="C32" s="44">
        <v>1.3</v>
      </c>
      <c r="D32" s="44">
        <v>1.306</v>
      </c>
      <c r="E32" s="44">
        <v>1.3120000000000001</v>
      </c>
      <c r="F32" s="44">
        <v>1.319</v>
      </c>
      <c r="G32" s="44">
        <v>1.325</v>
      </c>
      <c r="H32" s="44">
        <v>1.331</v>
      </c>
      <c r="I32" s="44">
        <v>1.337</v>
      </c>
      <c r="J32" s="44">
        <v>1.343</v>
      </c>
      <c r="K32" s="44">
        <v>1.35</v>
      </c>
      <c r="L32" s="44">
        <v>1.3560000000000001</v>
      </c>
      <c r="M32" s="44">
        <v>1.3620000000000001</v>
      </c>
    </row>
    <row r="33" spans="1:13" x14ac:dyDescent="0.25">
      <c r="A33" s="42">
        <v>6</v>
      </c>
      <c r="B33" s="44">
        <v>1.3680000000000001</v>
      </c>
      <c r="C33" s="44">
        <v>1.375</v>
      </c>
      <c r="D33" s="44">
        <v>1.3819999999999999</v>
      </c>
      <c r="E33" s="44">
        <v>1.3879999999999999</v>
      </c>
      <c r="F33" s="44">
        <v>1.395</v>
      </c>
      <c r="G33" s="44">
        <v>1.4019999999999999</v>
      </c>
      <c r="H33" s="44">
        <v>1.409</v>
      </c>
      <c r="I33" s="44">
        <v>1.415</v>
      </c>
      <c r="J33" s="44">
        <v>1.4219999999999999</v>
      </c>
      <c r="K33" s="44">
        <v>1.429</v>
      </c>
      <c r="L33" s="44">
        <v>1.4350000000000001</v>
      </c>
      <c r="M33" s="44">
        <v>1.4419999999999999</v>
      </c>
    </row>
    <row r="34" spans="1:13" x14ac:dyDescent="0.25">
      <c r="A34" s="42">
        <v>7</v>
      </c>
      <c r="B34" s="44">
        <v>1.4490000000000001</v>
      </c>
      <c r="C34" s="44">
        <v>1.456</v>
      </c>
      <c r="D34" s="44">
        <v>1.4630000000000001</v>
      </c>
      <c r="E34" s="44">
        <v>1.4710000000000001</v>
      </c>
      <c r="F34" s="44">
        <v>1.478</v>
      </c>
      <c r="G34" s="44">
        <v>1.4850000000000001</v>
      </c>
      <c r="H34" s="44">
        <v>1.4930000000000001</v>
      </c>
      <c r="I34" s="44">
        <v>1.5</v>
      </c>
      <c r="J34" s="44">
        <v>1.5069999999999999</v>
      </c>
      <c r="K34" s="44">
        <v>1.5149999999999999</v>
      </c>
      <c r="L34" s="44">
        <v>1.522</v>
      </c>
      <c r="M34" s="44">
        <v>1.5289999999999999</v>
      </c>
    </row>
    <row r="35" spans="1:13" x14ac:dyDescent="0.25">
      <c r="A35" s="42">
        <v>8</v>
      </c>
      <c r="B35" s="44">
        <v>1.5369999999999999</v>
      </c>
      <c r="C35" s="44">
        <v>1.544</v>
      </c>
      <c r="D35" s="44">
        <v>1.552</v>
      </c>
      <c r="E35" s="44">
        <v>1.56</v>
      </c>
      <c r="F35" s="44">
        <v>1.5680000000000001</v>
      </c>
      <c r="G35" s="44">
        <v>1.5760000000000001</v>
      </c>
      <c r="H35" s="44">
        <v>1.5840000000000001</v>
      </c>
      <c r="I35" s="44">
        <v>1.5920000000000001</v>
      </c>
      <c r="J35" s="44">
        <v>1.6</v>
      </c>
      <c r="K35" s="44">
        <v>1.6080000000000001</v>
      </c>
      <c r="L35" s="44">
        <v>1.6160000000000001</v>
      </c>
      <c r="M35" s="44">
        <v>1.6240000000000001</v>
      </c>
    </row>
    <row r="36" spans="1:13" x14ac:dyDescent="0.25">
      <c r="A36" s="42">
        <v>9</v>
      </c>
      <c r="B36" s="44">
        <v>1.6319999999999999</v>
      </c>
      <c r="C36" s="44">
        <v>1.641</v>
      </c>
      <c r="D36" s="44">
        <v>1.65</v>
      </c>
      <c r="E36" s="44">
        <v>1.659</v>
      </c>
      <c r="F36" s="44">
        <v>1.6679999999999999</v>
      </c>
      <c r="G36" s="44">
        <v>1.677</v>
      </c>
      <c r="H36" s="44">
        <v>1.6859999999999999</v>
      </c>
      <c r="I36" s="44">
        <v>1.6950000000000001</v>
      </c>
      <c r="J36" s="44">
        <v>1.704</v>
      </c>
      <c r="K36" s="44">
        <v>1.7130000000000001</v>
      </c>
      <c r="L36" s="44">
        <v>1.722</v>
      </c>
      <c r="M36" s="44">
        <v>1.7310000000000001</v>
      </c>
    </row>
    <row r="37" spans="1:13" x14ac:dyDescent="0.25">
      <c r="A37" s="42">
        <v>10</v>
      </c>
      <c r="B37" s="44">
        <v>1.74</v>
      </c>
      <c r="C37" s="44"/>
      <c r="D37" s="44"/>
      <c r="E37" s="44"/>
      <c r="F37" s="44"/>
      <c r="G37" s="44"/>
      <c r="H37" s="44"/>
      <c r="I37" s="44"/>
      <c r="J37" s="44"/>
      <c r="K37" s="44"/>
      <c r="L37" s="44"/>
      <c r="M37" s="44"/>
    </row>
  </sheetData>
  <sheetProtection algorithmName="SHA-512" hashValue="5jaypHIvMBKTAtpGOi21JxxBrPK/xu7FC2cWvIVtTqEQxG8U++EV9hYO1aHYUuutRvi2Zdz4yysoqb2njyCqJQ==" saltValue="Pch4XU89EDiccHTZxagNyw==" spinCount="100000" sheet="1" objects="1" scenarios="1"/>
  <conditionalFormatting sqref="A6:A21">
    <cfRule type="expression" dxfId="511" priority="1" stopIfTrue="1">
      <formula>MOD(ROW(),2)=0</formula>
    </cfRule>
    <cfRule type="expression" dxfId="510" priority="2" stopIfTrue="1">
      <formula>MOD(ROW(),2)&lt;&gt;0</formula>
    </cfRule>
  </conditionalFormatting>
  <conditionalFormatting sqref="B6:M21">
    <cfRule type="expression" dxfId="509" priority="3" stopIfTrue="1">
      <formula>MOD(ROW(),2)=0</formula>
    </cfRule>
    <cfRule type="expression" dxfId="508" priority="4" stopIfTrue="1">
      <formula>MOD(ROW(),2)&lt;&gt;0</formula>
    </cfRule>
  </conditionalFormatting>
  <conditionalFormatting sqref="A26:A37">
    <cfRule type="expression" dxfId="507" priority="5" stopIfTrue="1">
      <formula>MOD(ROW(),2)=0</formula>
    </cfRule>
    <cfRule type="expression" dxfId="506" priority="6" stopIfTrue="1">
      <formula>MOD(ROW(),2)&lt;&gt;0</formula>
    </cfRule>
  </conditionalFormatting>
  <conditionalFormatting sqref="B26:M37">
    <cfRule type="expression" dxfId="505" priority="7" stopIfTrue="1">
      <formula>MOD(ROW(),2)=0</formula>
    </cfRule>
    <cfRule type="expression" dxfId="504" priority="8" stopIfTrue="1">
      <formula>MOD(ROW(),2)&lt;&gt;0</formula>
    </cfRule>
  </conditionalFormatting>
  <pageMargins left="0.7" right="0.7" top="0.75" bottom="0.75" header="0.3" footer="0.3"/>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C097E-A951-4711-80AD-BC8208E15826}">
  <sheetPr codeName="Sheet47"/>
  <dimension ref="A1:M36"/>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LRF - x-415</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274</v>
      </c>
      <c r="C8" s="46"/>
      <c r="D8" s="46"/>
      <c r="E8" s="46"/>
      <c r="F8" s="46"/>
      <c r="G8" s="46"/>
      <c r="H8" s="46"/>
      <c r="I8" s="46"/>
      <c r="J8" s="46"/>
      <c r="K8" s="46"/>
      <c r="L8" s="46"/>
      <c r="M8" s="46"/>
    </row>
    <row r="9" spans="1:13" x14ac:dyDescent="0.25">
      <c r="A9" s="40" t="s">
        <v>129</v>
      </c>
      <c r="B9" s="46" t="s">
        <v>248</v>
      </c>
      <c r="C9" s="46"/>
      <c r="D9" s="46"/>
      <c r="E9" s="46"/>
      <c r="F9" s="46"/>
      <c r="G9" s="46"/>
      <c r="H9" s="46"/>
      <c r="I9" s="46"/>
      <c r="J9" s="46"/>
      <c r="K9" s="46"/>
      <c r="L9" s="46"/>
      <c r="M9" s="46"/>
    </row>
    <row r="10" spans="1:13" x14ac:dyDescent="0.25">
      <c r="A10" s="40" t="s">
        <v>6</v>
      </c>
      <c r="B10" s="46" t="s">
        <v>277</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250</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415</v>
      </c>
      <c r="C14" s="46"/>
      <c r="D14" s="46"/>
      <c r="E14" s="46"/>
      <c r="F14" s="46"/>
      <c r="G14" s="46"/>
      <c r="H14" s="46"/>
      <c r="I14" s="46"/>
      <c r="J14" s="46"/>
      <c r="K14" s="46"/>
      <c r="L14" s="46"/>
      <c r="M14" s="46"/>
    </row>
    <row r="15" spans="1:13" x14ac:dyDescent="0.25">
      <c r="A15" s="40" t="s">
        <v>433</v>
      </c>
      <c r="B15" s="46" t="s">
        <v>278</v>
      </c>
      <c r="C15" s="46"/>
      <c r="D15" s="46"/>
      <c r="E15" s="46"/>
      <c r="F15" s="46"/>
      <c r="G15" s="46"/>
      <c r="H15" s="46"/>
      <c r="I15" s="46"/>
      <c r="J15" s="46"/>
      <c r="K15" s="46"/>
      <c r="L15" s="46"/>
      <c r="M15" s="46"/>
    </row>
    <row r="16" spans="1:13" x14ac:dyDescent="0.25">
      <c r="A16" s="40" t="s">
        <v>135</v>
      </c>
      <c r="B16" s="46" t="s">
        <v>255</v>
      </c>
      <c r="C16" s="46"/>
      <c r="D16" s="46"/>
      <c r="E16" s="46"/>
      <c r="F16" s="46"/>
      <c r="G16" s="46"/>
      <c r="H16" s="46"/>
      <c r="I16" s="46"/>
      <c r="J16" s="46"/>
      <c r="K16" s="46"/>
      <c r="L16" s="46"/>
      <c r="M16" s="46"/>
    </row>
    <row r="17" spans="1:13" x14ac:dyDescent="0.25">
      <c r="A17" s="41" t="s">
        <v>434</v>
      </c>
      <c r="B17" s="46"/>
      <c r="C17" s="46"/>
      <c r="D17" s="46"/>
      <c r="E17" s="46"/>
      <c r="F17" s="46"/>
      <c r="G17" s="46"/>
      <c r="H17" s="46"/>
      <c r="I17" s="46"/>
      <c r="J17" s="46"/>
      <c r="K17" s="46"/>
      <c r="L17" s="46"/>
      <c r="M17" s="46"/>
    </row>
    <row r="18" spans="1:13" x14ac:dyDescent="0.25">
      <c r="A18" s="40" t="s">
        <v>137</v>
      </c>
      <c r="B18" s="47">
        <v>45106</v>
      </c>
      <c r="C18" s="47"/>
      <c r="D18" s="47"/>
      <c r="E18" s="47"/>
      <c r="F18" s="47"/>
      <c r="G18" s="47"/>
      <c r="H18" s="47"/>
      <c r="I18" s="47"/>
      <c r="J18" s="47"/>
      <c r="K18" s="47"/>
      <c r="L18" s="47"/>
      <c r="M18" s="47"/>
    </row>
    <row r="19" spans="1:13" x14ac:dyDescent="0.25">
      <c r="A19" s="40" t="s">
        <v>138</v>
      </c>
      <c r="B19" s="47">
        <v>45231</v>
      </c>
      <c r="C19" s="47"/>
      <c r="D19" s="47"/>
      <c r="E19" s="47"/>
      <c r="F19" s="47"/>
      <c r="G19" s="47"/>
      <c r="H19" s="47"/>
      <c r="I19" s="47"/>
      <c r="J19" s="47"/>
      <c r="K19" s="47"/>
      <c r="L19" s="47"/>
      <c r="M19" s="47"/>
    </row>
    <row r="20" spans="1:13" x14ac:dyDescent="0.25">
      <c r="A20" s="40" t="s">
        <v>139</v>
      </c>
      <c r="B20" s="46" t="s">
        <v>148</v>
      </c>
      <c r="C20" s="46"/>
      <c r="D20" s="46"/>
      <c r="E20" s="46"/>
      <c r="F20" s="46"/>
      <c r="G20" s="46"/>
      <c r="H20" s="46"/>
      <c r="I20" s="46"/>
      <c r="J20" s="46"/>
      <c r="K20" s="46"/>
      <c r="L20" s="46"/>
      <c r="M20" s="46"/>
    </row>
    <row r="21" spans="1:13" x14ac:dyDescent="0.25">
      <c r="A21" s="40" t="s">
        <v>435</v>
      </c>
      <c r="B21" s="46" t="s">
        <v>72</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9" customFormat="1" ht="13" x14ac:dyDescent="0.25">
      <c r="A26" s="58" t="s">
        <v>452</v>
      </c>
      <c r="B26" s="58">
        <v>0</v>
      </c>
      <c r="C26" s="58">
        <v>1</v>
      </c>
      <c r="D26" s="58">
        <v>2</v>
      </c>
      <c r="E26" s="58">
        <v>3</v>
      </c>
      <c r="F26" s="58">
        <v>4</v>
      </c>
      <c r="G26" s="58">
        <v>5</v>
      </c>
      <c r="H26" s="58">
        <v>6</v>
      </c>
      <c r="I26" s="58">
        <v>7</v>
      </c>
      <c r="J26" s="58">
        <v>8</v>
      </c>
      <c r="K26" s="58">
        <v>9</v>
      </c>
      <c r="L26" s="58">
        <v>10</v>
      </c>
      <c r="M26" s="58">
        <v>11</v>
      </c>
    </row>
    <row r="27" spans="1:13" x14ac:dyDescent="0.25">
      <c r="A27" s="42">
        <v>0</v>
      </c>
      <c r="B27" s="44">
        <v>1</v>
      </c>
      <c r="C27" s="44">
        <v>1.004</v>
      </c>
      <c r="D27" s="44">
        <v>1.008</v>
      </c>
      <c r="E27" s="44">
        <v>1.012</v>
      </c>
      <c r="F27" s="44">
        <v>1.0169999999999999</v>
      </c>
      <c r="G27" s="44">
        <v>1.0209999999999999</v>
      </c>
      <c r="H27" s="44">
        <v>1.0249999999999999</v>
      </c>
      <c r="I27" s="44">
        <v>1.0289999999999999</v>
      </c>
      <c r="J27" s="44">
        <v>1.0329999999999999</v>
      </c>
      <c r="K27" s="44">
        <v>1.0369999999999999</v>
      </c>
      <c r="L27" s="44">
        <v>1.0409999999999999</v>
      </c>
      <c r="M27" s="44">
        <v>1.0449999999999999</v>
      </c>
    </row>
    <row r="28" spans="1:13" x14ac:dyDescent="0.25">
      <c r="A28" s="42">
        <v>1</v>
      </c>
      <c r="B28" s="44">
        <v>1.05</v>
      </c>
      <c r="C28" s="44">
        <v>1.054</v>
      </c>
      <c r="D28" s="44">
        <v>1.0589999999999999</v>
      </c>
      <c r="E28" s="44">
        <v>1.0640000000000001</v>
      </c>
      <c r="F28" s="44">
        <v>1.0680000000000001</v>
      </c>
      <c r="G28" s="44">
        <v>1.073</v>
      </c>
      <c r="H28" s="44">
        <v>1.0780000000000001</v>
      </c>
      <c r="I28" s="44">
        <v>1.0820000000000001</v>
      </c>
      <c r="J28" s="44">
        <v>1.087</v>
      </c>
      <c r="K28" s="44">
        <v>1.0920000000000001</v>
      </c>
      <c r="L28" s="44">
        <v>1.0960000000000001</v>
      </c>
      <c r="M28" s="44">
        <v>1.101</v>
      </c>
    </row>
    <row r="29" spans="1:13" x14ac:dyDescent="0.25">
      <c r="A29" s="42">
        <v>2</v>
      </c>
      <c r="B29" s="44">
        <v>1.105</v>
      </c>
      <c r="C29" s="44">
        <v>1.111</v>
      </c>
      <c r="D29" s="44">
        <v>1.1160000000000001</v>
      </c>
      <c r="E29" s="44">
        <v>1.121</v>
      </c>
      <c r="F29" s="44">
        <v>1.1259999999999999</v>
      </c>
      <c r="G29" s="44">
        <v>1.131</v>
      </c>
      <c r="H29" s="44">
        <v>1.1359999999999999</v>
      </c>
      <c r="I29" s="44">
        <v>1.141</v>
      </c>
      <c r="J29" s="44">
        <v>1.1459999999999999</v>
      </c>
      <c r="K29" s="44">
        <v>1.151</v>
      </c>
      <c r="L29" s="44">
        <v>1.1559999999999999</v>
      </c>
      <c r="M29" s="44">
        <v>1.161</v>
      </c>
    </row>
    <row r="30" spans="1:13" x14ac:dyDescent="0.25">
      <c r="A30" s="42">
        <v>3</v>
      </c>
      <c r="B30" s="44">
        <v>1.1659999999999999</v>
      </c>
      <c r="C30" s="44">
        <v>1.171</v>
      </c>
      <c r="D30" s="44">
        <v>1.177</v>
      </c>
      <c r="E30" s="44">
        <v>1.1819999999999999</v>
      </c>
      <c r="F30" s="44">
        <v>1.1879999999999999</v>
      </c>
      <c r="G30" s="44">
        <v>1.1930000000000001</v>
      </c>
      <c r="H30" s="44">
        <v>1.1990000000000001</v>
      </c>
      <c r="I30" s="44">
        <v>1.204</v>
      </c>
      <c r="J30" s="44">
        <v>1.21</v>
      </c>
      <c r="K30" s="44">
        <v>1.2150000000000001</v>
      </c>
      <c r="L30" s="44">
        <v>1.2210000000000001</v>
      </c>
      <c r="M30" s="44">
        <v>1.226</v>
      </c>
    </row>
    <row r="31" spans="1:13" x14ac:dyDescent="0.25">
      <c r="A31" s="42">
        <v>4</v>
      </c>
      <c r="B31" s="44">
        <v>1.232</v>
      </c>
      <c r="C31" s="44">
        <v>1.238</v>
      </c>
      <c r="D31" s="44">
        <v>1.244</v>
      </c>
      <c r="E31" s="44">
        <v>1.2490000000000001</v>
      </c>
      <c r="F31" s="44">
        <v>1.2549999999999999</v>
      </c>
      <c r="G31" s="44">
        <v>1.2609999999999999</v>
      </c>
      <c r="H31" s="44">
        <v>1.2669999999999999</v>
      </c>
      <c r="I31" s="44">
        <v>1.2729999999999999</v>
      </c>
      <c r="J31" s="44">
        <v>1.2789999999999999</v>
      </c>
      <c r="K31" s="44">
        <v>1.2849999999999999</v>
      </c>
      <c r="L31" s="44">
        <v>1.2909999999999999</v>
      </c>
      <c r="M31" s="44">
        <v>1.2969999999999999</v>
      </c>
    </row>
    <row r="32" spans="1:13" x14ac:dyDescent="0.25">
      <c r="A32" s="42">
        <v>5</v>
      </c>
      <c r="B32" s="44">
        <v>1.3029999999999999</v>
      </c>
      <c r="C32" s="44">
        <v>1.3089999999999999</v>
      </c>
      <c r="D32" s="44">
        <v>1.3160000000000001</v>
      </c>
      <c r="E32" s="44">
        <v>1.3220000000000001</v>
      </c>
      <c r="F32" s="44">
        <v>1.3280000000000001</v>
      </c>
      <c r="G32" s="44">
        <v>1.335</v>
      </c>
      <c r="H32" s="44">
        <v>1.341</v>
      </c>
      <c r="I32" s="44">
        <v>1.3480000000000001</v>
      </c>
      <c r="J32" s="44">
        <v>1.3540000000000001</v>
      </c>
      <c r="K32" s="44">
        <v>1.36</v>
      </c>
      <c r="L32" s="44">
        <v>1.367</v>
      </c>
      <c r="M32" s="44">
        <v>1.373</v>
      </c>
    </row>
    <row r="33" spans="1:13" x14ac:dyDescent="0.25">
      <c r="A33" s="42">
        <v>6</v>
      </c>
      <c r="B33" s="44">
        <v>1.38</v>
      </c>
      <c r="C33" s="44">
        <v>1.387</v>
      </c>
      <c r="D33" s="44">
        <v>1.3939999999999999</v>
      </c>
      <c r="E33" s="44">
        <v>1.401</v>
      </c>
      <c r="F33" s="44">
        <v>1.4079999999999999</v>
      </c>
      <c r="G33" s="44">
        <v>1.415</v>
      </c>
      <c r="H33" s="44">
        <v>1.4219999999999999</v>
      </c>
      <c r="I33" s="44">
        <v>1.429</v>
      </c>
      <c r="J33" s="44">
        <v>1.4350000000000001</v>
      </c>
      <c r="K33" s="44">
        <v>1.4419999999999999</v>
      </c>
      <c r="L33" s="44">
        <v>1.4490000000000001</v>
      </c>
      <c r="M33" s="44">
        <v>1.456</v>
      </c>
    </row>
    <row r="34" spans="1:13" x14ac:dyDescent="0.25">
      <c r="A34" s="42">
        <v>7</v>
      </c>
      <c r="B34" s="44">
        <v>1.4630000000000001</v>
      </c>
      <c r="C34" s="44">
        <v>1.4710000000000001</v>
      </c>
      <c r="D34" s="44">
        <v>1.4790000000000001</v>
      </c>
      <c r="E34" s="44">
        <v>1.486</v>
      </c>
      <c r="F34" s="44">
        <v>1.494</v>
      </c>
      <c r="G34" s="44">
        <v>1.5009999999999999</v>
      </c>
      <c r="H34" s="44">
        <v>1.5089999999999999</v>
      </c>
      <c r="I34" s="44">
        <v>1.516</v>
      </c>
      <c r="J34" s="44">
        <v>1.524</v>
      </c>
      <c r="K34" s="44">
        <v>1.532</v>
      </c>
      <c r="L34" s="44">
        <v>1.5389999999999999</v>
      </c>
      <c r="M34" s="44">
        <v>1.5469999999999999</v>
      </c>
    </row>
    <row r="35" spans="1:13" x14ac:dyDescent="0.25">
      <c r="A35" s="42">
        <v>8</v>
      </c>
      <c r="B35" s="44">
        <v>1.554</v>
      </c>
      <c r="C35" s="44">
        <v>1.5629999999999999</v>
      </c>
      <c r="D35" s="44">
        <v>1.5720000000000001</v>
      </c>
      <c r="E35" s="44">
        <v>1.58</v>
      </c>
      <c r="F35" s="44">
        <v>1.589</v>
      </c>
      <c r="G35" s="44">
        <v>1.597</v>
      </c>
      <c r="H35" s="44">
        <v>1.6060000000000001</v>
      </c>
      <c r="I35" s="44">
        <v>1.615</v>
      </c>
      <c r="J35" s="44">
        <v>1.623</v>
      </c>
      <c r="K35" s="44">
        <v>1.6319999999999999</v>
      </c>
      <c r="L35" s="44">
        <v>1.64</v>
      </c>
      <c r="M35" s="44">
        <v>1.649</v>
      </c>
    </row>
    <row r="36" spans="1:13" x14ac:dyDescent="0.25">
      <c r="A36" s="42">
        <v>9</v>
      </c>
      <c r="B36" s="44">
        <v>1.6579999999999999</v>
      </c>
      <c r="C36" s="44"/>
      <c r="D36" s="44"/>
      <c r="E36" s="44"/>
      <c r="F36" s="44"/>
      <c r="G36" s="44"/>
      <c r="H36" s="44"/>
      <c r="I36" s="44"/>
      <c r="J36" s="44"/>
      <c r="K36" s="44"/>
      <c r="L36" s="44"/>
      <c r="M36" s="44"/>
    </row>
  </sheetData>
  <sheetProtection algorithmName="SHA-512" hashValue="ui8Id/VcPBwAfX4OvllNooDo8An8dYWSaTWvyiybcX4S/0/nZdt7Ia8lq7sJDndxRCg1uindzqxHod3fcG5QWA==" saltValue="07b28Xf+GNxn+CqfJnw91Q==" spinCount="100000" sheet="1" objects="1" scenarios="1"/>
  <conditionalFormatting sqref="A6:A21">
    <cfRule type="expression" dxfId="501" priority="1" stopIfTrue="1">
      <formula>MOD(ROW(),2)=0</formula>
    </cfRule>
    <cfRule type="expression" dxfId="500" priority="2" stopIfTrue="1">
      <formula>MOD(ROW(),2)&lt;&gt;0</formula>
    </cfRule>
  </conditionalFormatting>
  <conditionalFormatting sqref="B6:M21">
    <cfRule type="expression" dxfId="499" priority="3" stopIfTrue="1">
      <formula>MOD(ROW(),2)=0</formula>
    </cfRule>
    <cfRule type="expression" dxfId="498" priority="4" stopIfTrue="1">
      <formula>MOD(ROW(),2)&lt;&gt;0</formula>
    </cfRule>
  </conditionalFormatting>
  <conditionalFormatting sqref="A26:A36">
    <cfRule type="expression" dxfId="497" priority="5" stopIfTrue="1">
      <formula>MOD(ROW(),2)=0</formula>
    </cfRule>
    <cfRule type="expression" dxfId="496" priority="6" stopIfTrue="1">
      <formula>MOD(ROW(),2)&lt;&gt;0</formula>
    </cfRule>
  </conditionalFormatting>
  <conditionalFormatting sqref="B26:M36">
    <cfRule type="expression" dxfId="495" priority="7" stopIfTrue="1">
      <formula>MOD(ROW(),2)=0</formula>
    </cfRule>
    <cfRule type="expression" dxfId="494" priority="8" stopIfTrue="1">
      <formula>MOD(ROW(),2)&lt;&gt;0</formula>
    </cfRule>
  </conditionalFormatting>
  <pageMargins left="0.7" right="0.7" top="0.75" bottom="0.75" header="0.3" footer="0.3"/>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580F4-3DA4-4865-AC7F-2DB360971720}">
  <sheetPr codeName="Sheet48"/>
  <dimension ref="A1:M35"/>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LRF - x-416</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274</v>
      </c>
      <c r="C8" s="46"/>
      <c r="D8" s="46"/>
      <c r="E8" s="46"/>
      <c r="F8" s="46"/>
      <c r="G8" s="46"/>
      <c r="H8" s="46"/>
      <c r="I8" s="46"/>
      <c r="J8" s="46"/>
      <c r="K8" s="46"/>
      <c r="L8" s="46"/>
      <c r="M8" s="46"/>
    </row>
    <row r="9" spans="1:13" x14ac:dyDescent="0.25">
      <c r="A9" s="40" t="s">
        <v>129</v>
      </c>
      <c r="B9" s="46" t="s">
        <v>248</v>
      </c>
      <c r="C9" s="46"/>
      <c r="D9" s="46"/>
      <c r="E9" s="46"/>
      <c r="F9" s="46"/>
      <c r="G9" s="46"/>
      <c r="H9" s="46"/>
      <c r="I9" s="46"/>
      <c r="J9" s="46"/>
      <c r="K9" s="46"/>
      <c r="L9" s="46"/>
      <c r="M9" s="46"/>
    </row>
    <row r="10" spans="1:13" x14ac:dyDescent="0.25">
      <c r="A10" s="40" t="s">
        <v>6</v>
      </c>
      <c r="B10" s="46" t="s">
        <v>279</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250</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416</v>
      </c>
      <c r="C14" s="46"/>
      <c r="D14" s="46"/>
      <c r="E14" s="46"/>
      <c r="F14" s="46"/>
      <c r="G14" s="46"/>
      <c r="H14" s="46"/>
      <c r="I14" s="46"/>
      <c r="J14" s="46"/>
      <c r="K14" s="46"/>
      <c r="L14" s="46"/>
      <c r="M14" s="46"/>
    </row>
    <row r="15" spans="1:13" x14ac:dyDescent="0.25">
      <c r="A15" s="40" t="s">
        <v>433</v>
      </c>
      <c r="B15" s="46" t="s">
        <v>280</v>
      </c>
      <c r="C15" s="46"/>
      <c r="D15" s="46"/>
      <c r="E15" s="46"/>
      <c r="F15" s="46"/>
      <c r="G15" s="46"/>
      <c r="H15" s="46"/>
      <c r="I15" s="46"/>
      <c r="J15" s="46"/>
      <c r="K15" s="46"/>
      <c r="L15" s="46"/>
      <c r="M15" s="46"/>
    </row>
    <row r="16" spans="1:13" x14ac:dyDescent="0.25">
      <c r="A16" s="40" t="s">
        <v>135</v>
      </c>
      <c r="B16" s="46" t="s">
        <v>258</v>
      </c>
      <c r="C16" s="46"/>
      <c r="D16" s="46"/>
      <c r="E16" s="46"/>
      <c r="F16" s="46"/>
      <c r="G16" s="46"/>
      <c r="H16" s="46"/>
      <c r="I16" s="46"/>
      <c r="J16" s="46"/>
      <c r="K16" s="46"/>
      <c r="L16" s="46"/>
      <c r="M16" s="46"/>
    </row>
    <row r="17" spans="1:13" x14ac:dyDescent="0.25">
      <c r="A17" s="41" t="s">
        <v>434</v>
      </c>
      <c r="B17" s="46"/>
      <c r="C17" s="46"/>
      <c r="D17" s="46"/>
      <c r="E17" s="46"/>
      <c r="F17" s="46"/>
      <c r="G17" s="46"/>
      <c r="H17" s="46"/>
      <c r="I17" s="46"/>
      <c r="J17" s="46"/>
      <c r="K17" s="46"/>
      <c r="L17" s="46"/>
      <c r="M17" s="46"/>
    </row>
    <row r="18" spans="1:13" x14ac:dyDescent="0.25">
      <c r="A18" s="40" t="s">
        <v>137</v>
      </c>
      <c r="B18" s="47">
        <v>45106</v>
      </c>
      <c r="C18" s="47"/>
      <c r="D18" s="47"/>
      <c r="E18" s="47"/>
      <c r="F18" s="47"/>
      <c r="G18" s="47"/>
      <c r="H18" s="47"/>
      <c r="I18" s="47"/>
      <c r="J18" s="47"/>
      <c r="K18" s="47"/>
      <c r="L18" s="47"/>
      <c r="M18" s="47"/>
    </row>
    <row r="19" spans="1:13" x14ac:dyDescent="0.25">
      <c r="A19" s="40" t="s">
        <v>138</v>
      </c>
      <c r="B19" s="47">
        <v>45231</v>
      </c>
      <c r="C19" s="47"/>
      <c r="D19" s="47"/>
      <c r="E19" s="47"/>
      <c r="F19" s="47"/>
      <c r="G19" s="47"/>
      <c r="H19" s="47"/>
      <c r="I19" s="47"/>
      <c r="J19" s="47"/>
      <c r="K19" s="47"/>
      <c r="L19" s="47"/>
      <c r="M19" s="47"/>
    </row>
    <row r="20" spans="1:13" x14ac:dyDescent="0.25">
      <c r="A20" s="40" t="s">
        <v>139</v>
      </c>
      <c r="B20" s="46" t="s">
        <v>281</v>
      </c>
      <c r="C20" s="46"/>
      <c r="D20" s="46"/>
      <c r="E20" s="46"/>
      <c r="F20" s="46"/>
      <c r="G20" s="46"/>
      <c r="H20" s="46"/>
      <c r="I20" s="46"/>
      <c r="J20" s="46"/>
      <c r="K20" s="46"/>
      <c r="L20" s="46"/>
      <c r="M20" s="46"/>
    </row>
    <row r="21" spans="1:13" x14ac:dyDescent="0.25">
      <c r="A21" s="40" t="s">
        <v>435</v>
      </c>
      <c r="B21" s="46" t="s">
        <v>72</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9" customFormat="1" ht="13" x14ac:dyDescent="0.25">
      <c r="A26" s="58" t="s">
        <v>452</v>
      </c>
      <c r="B26" s="58">
        <v>0</v>
      </c>
      <c r="C26" s="58">
        <v>1</v>
      </c>
      <c r="D26" s="58">
        <v>2</v>
      </c>
      <c r="E26" s="58">
        <v>3</v>
      </c>
      <c r="F26" s="58">
        <v>4</v>
      </c>
      <c r="G26" s="58">
        <v>5</v>
      </c>
      <c r="H26" s="58">
        <v>6</v>
      </c>
      <c r="I26" s="58">
        <v>7</v>
      </c>
      <c r="J26" s="58">
        <v>8</v>
      </c>
      <c r="K26" s="58">
        <v>9</v>
      </c>
      <c r="L26" s="58">
        <v>10</v>
      </c>
      <c r="M26" s="58">
        <v>11</v>
      </c>
    </row>
    <row r="27" spans="1:13" x14ac:dyDescent="0.25">
      <c r="A27" s="42">
        <v>0</v>
      </c>
      <c r="B27" s="44">
        <v>1</v>
      </c>
      <c r="C27" s="44">
        <v>1.004</v>
      </c>
      <c r="D27" s="44">
        <v>1.008</v>
      </c>
      <c r="E27" s="44">
        <v>1.0129999999999999</v>
      </c>
      <c r="F27" s="44">
        <v>1.0169999999999999</v>
      </c>
      <c r="G27" s="44">
        <v>1.0209999999999999</v>
      </c>
      <c r="H27" s="44">
        <v>1.0249999999999999</v>
      </c>
      <c r="I27" s="44">
        <v>1.03</v>
      </c>
      <c r="J27" s="44">
        <v>1.034</v>
      </c>
      <c r="K27" s="44">
        <v>1.038</v>
      </c>
      <c r="L27" s="44">
        <v>1.042</v>
      </c>
      <c r="M27" s="44">
        <v>1.0469999999999999</v>
      </c>
    </row>
    <row r="28" spans="1:13" x14ac:dyDescent="0.25">
      <c r="A28" s="42">
        <v>1</v>
      </c>
      <c r="B28" s="44">
        <v>1.0509999999999999</v>
      </c>
      <c r="C28" s="44">
        <v>1.056</v>
      </c>
      <c r="D28" s="44">
        <v>1.06</v>
      </c>
      <c r="E28" s="44">
        <v>1.0649999999999999</v>
      </c>
      <c r="F28" s="44">
        <v>1.07</v>
      </c>
      <c r="G28" s="44">
        <v>1.075</v>
      </c>
      <c r="H28" s="44">
        <v>1.08</v>
      </c>
      <c r="I28" s="44">
        <v>1.0840000000000001</v>
      </c>
      <c r="J28" s="44">
        <v>1.089</v>
      </c>
      <c r="K28" s="44">
        <v>1.0940000000000001</v>
      </c>
      <c r="L28" s="44">
        <v>1.099</v>
      </c>
      <c r="M28" s="44">
        <v>1.1040000000000001</v>
      </c>
    </row>
    <row r="29" spans="1:13" x14ac:dyDescent="0.25">
      <c r="A29" s="42">
        <v>2</v>
      </c>
      <c r="B29" s="44">
        <v>1.1080000000000001</v>
      </c>
      <c r="C29" s="44">
        <v>1.1140000000000001</v>
      </c>
      <c r="D29" s="44">
        <v>1.119</v>
      </c>
      <c r="E29" s="44">
        <v>1.1240000000000001</v>
      </c>
      <c r="F29" s="44">
        <v>1.129</v>
      </c>
      <c r="G29" s="44">
        <v>1.1339999999999999</v>
      </c>
      <c r="H29" s="44">
        <v>1.1399999999999999</v>
      </c>
      <c r="I29" s="44">
        <v>1.145</v>
      </c>
      <c r="J29" s="44">
        <v>1.1499999999999999</v>
      </c>
      <c r="K29" s="44">
        <v>1.155</v>
      </c>
      <c r="L29" s="44">
        <v>1.161</v>
      </c>
      <c r="M29" s="44">
        <v>1.1659999999999999</v>
      </c>
    </row>
    <row r="30" spans="1:13" x14ac:dyDescent="0.25">
      <c r="A30" s="42">
        <v>3</v>
      </c>
      <c r="B30" s="44">
        <v>1.171</v>
      </c>
      <c r="C30" s="44">
        <v>1.177</v>
      </c>
      <c r="D30" s="44">
        <v>1.1819999999999999</v>
      </c>
      <c r="E30" s="44">
        <v>1.1879999999999999</v>
      </c>
      <c r="F30" s="44">
        <v>1.194</v>
      </c>
      <c r="G30" s="44">
        <v>1.1990000000000001</v>
      </c>
      <c r="H30" s="44">
        <v>1.2050000000000001</v>
      </c>
      <c r="I30" s="44">
        <v>1.21</v>
      </c>
      <c r="J30" s="44">
        <v>1.216</v>
      </c>
      <c r="K30" s="44">
        <v>1.222</v>
      </c>
      <c r="L30" s="44">
        <v>1.2270000000000001</v>
      </c>
      <c r="M30" s="44">
        <v>1.2330000000000001</v>
      </c>
    </row>
    <row r="31" spans="1:13" x14ac:dyDescent="0.25">
      <c r="A31" s="42">
        <v>4</v>
      </c>
      <c r="B31" s="44">
        <v>1.2390000000000001</v>
      </c>
      <c r="C31" s="44">
        <v>1.2450000000000001</v>
      </c>
      <c r="D31" s="44">
        <v>1.2509999999999999</v>
      </c>
      <c r="E31" s="44">
        <v>1.2569999999999999</v>
      </c>
      <c r="F31" s="44">
        <v>1.2629999999999999</v>
      </c>
      <c r="G31" s="44">
        <v>1.2689999999999999</v>
      </c>
      <c r="H31" s="44">
        <v>1.2749999999999999</v>
      </c>
      <c r="I31" s="44">
        <v>1.282</v>
      </c>
      <c r="J31" s="44">
        <v>1.288</v>
      </c>
      <c r="K31" s="44">
        <v>1.294</v>
      </c>
      <c r="L31" s="44">
        <v>1.3</v>
      </c>
      <c r="M31" s="44">
        <v>1.306</v>
      </c>
    </row>
    <row r="32" spans="1:13" x14ac:dyDescent="0.25">
      <c r="A32" s="42">
        <v>5</v>
      </c>
      <c r="B32" s="44">
        <v>1.3120000000000001</v>
      </c>
      <c r="C32" s="44">
        <v>1.319</v>
      </c>
      <c r="D32" s="44">
        <v>1.325</v>
      </c>
      <c r="E32" s="44">
        <v>1.3320000000000001</v>
      </c>
      <c r="F32" s="44">
        <v>1.339</v>
      </c>
      <c r="G32" s="44">
        <v>1.345</v>
      </c>
      <c r="H32" s="44">
        <v>1.3520000000000001</v>
      </c>
      <c r="I32" s="44">
        <v>1.359</v>
      </c>
      <c r="J32" s="44">
        <v>1.365</v>
      </c>
      <c r="K32" s="44">
        <v>1.3720000000000001</v>
      </c>
      <c r="L32" s="44">
        <v>1.379</v>
      </c>
      <c r="M32" s="44">
        <v>1.385</v>
      </c>
    </row>
    <row r="33" spans="1:13" x14ac:dyDescent="0.25">
      <c r="A33" s="42">
        <v>6</v>
      </c>
      <c r="B33" s="44">
        <v>1.3919999999999999</v>
      </c>
      <c r="C33" s="44">
        <v>1.399</v>
      </c>
      <c r="D33" s="44">
        <v>1.4059999999999999</v>
      </c>
      <c r="E33" s="44">
        <v>1.4139999999999999</v>
      </c>
      <c r="F33" s="44">
        <v>1.421</v>
      </c>
      <c r="G33" s="44">
        <v>1.4279999999999999</v>
      </c>
      <c r="H33" s="44">
        <v>1.4350000000000001</v>
      </c>
      <c r="I33" s="44">
        <v>1.4430000000000001</v>
      </c>
      <c r="J33" s="44">
        <v>1.45</v>
      </c>
      <c r="K33" s="44">
        <v>1.4570000000000001</v>
      </c>
      <c r="L33" s="44">
        <v>1.464</v>
      </c>
      <c r="M33" s="44">
        <v>1.472</v>
      </c>
    </row>
    <row r="34" spans="1:13" x14ac:dyDescent="0.25">
      <c r="A34" s="42">
        <v>7</v>
      </c>
      <c r="B34" s="44">
        <v>1.4790000000000001</v>
      </c>
      <c r="C34" s="44">
        <v>1.4870000000000001</v>
      </c>
      <c r="D34" s="44">
        <v>1.4950000000000001</v>
      </c>
      <c r="E34" s="44">
        <v>1.5029999999999999</v>
      </c>
      <c r="F34" s="44">
        <v>1.512</v>
      </c>
      <c r="G34" s="44">
        <v>1.52</v>
      </c>
      <c r="H34" s="44">
        <v>1.528</v>
      </c>
      <c r="I34" s="44">
        <v>1.536</v>
      </c>
      <c r="J34" s="44">
        <v>1.544</v>
      </c>
      <c r="K34" s="44">
        <v>1.552</v>
      </c>
      <c r="L34" s="44">
        <v>1.5609999999999999</v>
      </c>
      <c r="M34" s="44">
        <v>1.569</v>
      </c>
    </row>
    <row r="35" spans="1:13" x14ac:dyDescent="0.25">
      <c r="A35" s="42">
        <v>8</v>
      </c>
      <c r="B35" s="44">
        <v>1.577</v>
      </c>
      <c r="C35" s="44"/>
      <c r="D35" s="44"/>
      <c r="E35" s="44"/>
      <c r="F35" s="44"/>
      <c r="G35" s="44"/>
      <c r="H35" s="44"/>
      <c r="I35" s="44"/>
      <c r="J35" s="44"/>
      <c r="K35" s="44"/>
      <c r="L35" s="44"/>
      <c r="M35" s="44"/>
    </row>
  </sheetData>
  <sheetProtection algorithmName="SHA-512" hashValue="4g4WGUxBLOtlNsf22aT6DyOAQRjmJv8kxQhm/kE77ak+qqVnnd/hQPTidnwpEwAGIRJFWYEBidlI+7uznk2fUQ==" saltValue="Lq6U7s7qc9hY62HA88LU0Q==" spinCount="100000" sheet="1" objects="1" scenarios="1"/>
  <conditionalFormatting sqref="A6:A21">
    <cfRule type="expression" dxfId="491" priority="1" stopIfTrue="1">
      <formula>MOD(ROW(),2)=0</formula>
    </cfRule>
    <cfRule type="expression" dxfId="490" priority="2" stopIfTrue="1">
      <formula>MOD(ROW(),2)&lt;&gt;0</formula>
    </cfRule>
  </conditionalFormatting>
  <conditionalFormatting sqref="B6:M21">
    <cfRule type="expression" dxfId="489" priority="3" stopIfTrue="1">
      <formula>MOD(ROW(),2)=0</formula>
    </cfRule>
    <cfRule type="expression" dxfId="488" priority="4" stopIfTrue="1">
      <formula>MOD(ROW(),2)&lt;&gt;0</formula>
    </cfRule>
  </conditionalFormatting>
  <conditionalFormatting sqref="A26:A35">
    <cfRule type="expression" dxfId="487" priority="5" stopIfTrue="1">
      <formula>MOD(ROW(),2)=0</formula>
    </cfRule>
    <cfRule type="expression" dxfId="486" priority="6" stopIfTrue="1">
      <formula>MOD(ROW(),2)&lt;&gt;0</formula>
    </cfRule>
  </conditionalFormatting>
  <conditionalFormatting sqref="B26:M35">
    <cfRule type="expression" dxfId="485" priority="7" stopIfTrue="1">
      <formula>MOD(ROW(),2)=0</formula>
    </cfRule>
    <cfRule type="expression" dxfId="484" priority="8" stopIfTrue="1">
      <formula>MOD(ROW(),2)&lt;&gt;0</formula>
    </cfRule>
  </conditionalFormatting>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C6A17-2902-41AE-9AED-7BA4EC1A5C7B}">
  <sheetPr codeName="Sheet49"/>
  <dimension ref="A1:M34"/>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LRF - x-417</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274</v>
      </c>
      <c r="C8" s="46"/>
      <c r="D8" s="46"/>
      <c r="E8" s="46"/>
      <c r="F8" s="46"/>
      <c r="G8" s="46"/>
      <c r="H8" s="46"/>
      <c r="I8" s="46"/>
      <c r="J8" s="46"/>
      <c r="K8" s="46"/>
      <c r="L8" s="46"/>
      <c r="M8" s="46"/>
    </row>
    <row r="9" spans="1:13" x14ac:dyDescent="0.25">
      <c r="A9" s="40" t="s">
        <v>129</v>
      </c>
      <c r="B9" s="46" t="s">
        <v>248</v>
      </c>
      <c r="C9" s="46"/>
      <c r="D9" s="46"/>
      <c r="E9" s="46"/>
      <c r="F9" s="46"/>
      <c r="G9" s="46"/>
      <c r="H9" s="46"/>
      <c r="I9" s="46"/>
      <c r="J9" s="46"/>
      <c r="K9" s="46"/>
      <c r="L9" s="46"/>
      <c r="M9" s="46"/>
    </row>
    <row r="10" spans="1:13" x14ac:dyDescent="0.25">
      <c r="A10" s="40" t="s">
        <v>6</v>
      </c>
      <c r="B10" s="46" t="s">
        <v>282</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250</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417</v>
      </c>
      <c r="C14" s="46"/>
      <c r="D14" s="46"/>
      <c r="E14" s="46"/>
      <c r="F14" s="46"/>
      <c r="G14" s="46"/>
      <c r="H14" s="46"/>
      <c r="I14" s="46"/>
      <c r="J14" s="46"/>
      <c r="K14" s="46"/>
      <c r="L14" s="46"/>
      <c r="M14" s="46"/>
    </row>
    <row r="15" spans="1:13" x14ac:dyDescent="0.25">
      <c r="A15" s="40" t="s">
        <v>433</v>
      </c>
      <c r="B15" s="46" t="s">
        <v>283</v>
      </c>
      <c r="C15" s="46"/>
      <c r="D15" s="46"/>
      <c r="E15" s="46"/>
      <c r="F15" s="46"/>
      <c r="G15" s="46"/>
      <c r="H15" s="46"/>
      <c r="I15" s="46"/>
      <c r="J15" s="46"/>
      <c r="K15" s="46"/>
      <c r="L15" s="46"/>
      <c r="M15" s="46"/>
    </row>
    <row r="16" spans="1:13" x14ac:dyDescent="0.25">
      <c r="A16" s="40" t="s">
        <v>135</v>
      </c>
      <c r="B16" s="46" t="s">
        <v>261</v>
      </c>
      <c r="C16" s="46"/>
      <c r="D16" s="46"/>
      <c r="E16" s="46"/>
      <c r="F16" s="46"/>
      <c r="G16" s="46"/>
      <c r="H16" s="46"/>
      <c r="I16" s="46"/>
      <c r="J16" s="46"/>
      <c r="K16" s="46"/>
      <c r="L16" s="46"/>
      <c r="M16" s="46"/>
    </row>
    <row r="17" spans="1:13" x14ac:dyDescent="0.25">
      <c r="A17" s="41" t="s">
        <v>434</v>
      </c>
      <c r="B17" s="46"/>
      <c r="C17" s="46"/>
      <c r="D17" s="46"/>
      <c r="E17" s="46"/>
      <c r="F17" s="46"/>
      <c r="G17" s="46"/>
      <c r="H17" s="46"/>
      <c r="I17" s="46"/>
      <c r="J17" s="46"/>
      <c r="K17" s="46"/>
      <c r="L17" s="46"/>
      <c r="M17" s="46"/>
    </row>
    <row r="18" spans="1:13" x14ac:dyDescent="0.25">
      <c r="A18" s="40" t="s">
        <v>137</v>
      </c>
      <c r="B18" s="47">
        <v>45106</v>
      </c>
      <c r="C18" s="47"/>
      <c r="D18" s="47"/>
      <c r="E18" s="47"/>
      <c r="F18" s="47"/>
      <c r="G18" s="47"/>
      <c r="H18" s="47"/>
      <c r="I18" s="47"/>
      <c r="J18" s="47"/>
      <c r="K18" s="47"/>
      <c r="L18" s="47"/>
      <c r="M18" s="47"/>
    </row>
    <row r="19" spans="1:13" x14ac:dyDescent="0.25">
      <c r="A19" s="40" t="s">
        <v>138</v>
      </c>
      <c r="B19" s="47">
        <v>45231</v>
      </c>
      <c r="C19" s="47"/>
      <c r="D19" s="47"/>
      <c r="E19" s="47"/>
      <c r="F19" s="47"/>
      <c r="G19" s="47"/>
      <c r="H19" s="47"/>
      <c r="I19" s="47"/>
      <c r="J19" s="47"/>
      <c r="K19" s="47"/>
      <c r="L19" s="47"/>
      <c r="M19" s="47"/>
    </row>
    <row r="20" spans="1:13" x14ac:dyDescent="0.25">
      <c r="A20" s="40" t="s">
        <v>139</v>
      </c>
      <c r="B20" s="46" t="s">
        <v>148</v>
      </c>
      <c r="C20" s="46"/>
      <c r="D20" s="46"/>
      <c r="E20" s="46"/>
      <c r="F20" s="46"/>
      <c r="G20" s="46"/>
      <c r="H20" s="46"/>
      <c r="I20" s="46"/>
      <c r="J20" s="46"/>
      <c r="K20" s="46"/>
      <c r="L20" s="46"/>
      <c r="M20" s="46"/>
    </row>
    <row r="21" spans="1:13" x14ac:dyDescent="0.25">
      <c r="A21" s="40" t="s">
        <v>435</v>
      </c>
      <c r="B21" s="46" t="s">
        <v>72</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9" customFormat="1" ht="13" x14ac:dyDescent="0.25">
      <c r="A26" s="58" t="s">
        <v>452</v>
      </c>
      <c r="B26" s="58">
        <v>0</v>
      </c>
      <c r="C26" s="58">
        <v>1</v>
      </c>
      <c r="D26" s="58">
        <v>2</v>
      </c>
      <c r="E26" s="58">
        <v>3</v>
      </c>
      <c r="F26" s="58">
        <v>4</v>
      </c>
      <c r="G26" s="58">
        <v>5</v>
      </c>
      <c r="H26" s="58">
        <v>6</v>
      </c>
      <c r="I26" s="58">
        <v>7</v>
      </c>
      <c r="J26" s="58">
        <v>8</v>
      </c>
      <c r="K26" s="58">
        <v>9</v>
      </c>
      <c r="L26" s="58">
        <v>10</v>
      </c>
      <c r="M26" s="58">
        <v>11</v>
      </c>
    </row>
    <row r="27" spans="1:13" x14ac:dyDescent="0.25">
      <c r="A27" s="42">
        <v>0</v>
      </c>
      <c r="B27" s="44">
        <v>1</v>
      </c>
      <c r="C27" s="44">
        <v>1.004</v>
      </c>
      <c r="D27" s="44">
        <v>1.0089999999999999</v>
      </c>
      <c r="E27" s="44">
        <v>1.0129999999999999</v>
      </c>
      <c r="F27" s="44">
        <v>1.0169999999999999</v>
      </c>
      <c r="G27" s="44">
        <v>1.022</v>
      </c>
      <c r="H27" s="44">
        <v>1.026</v>
      </c>
      <c r="I27" s="44">
        <v>1.03</v>
      </c>
      <c r="J27" s="44">
        <v>1.0349999999999999</v>
      </c>
      <c r="K27" s="44">
        <v>1.0389999999999999</v>
      </c>
      <c r="L27" s="44">
        <v>1.044</v>
      </c>
      <c r="M27" s="44">
        <v>1.048</v>
      </c>
    </row>
    <row r="28" spans="1:13" x14ac:dyDescent="0.25">
      <c r="A28" s="42">
        <v>1</v>
      </c>
      <c r="B28" s="44">
        <v>1.052</v>
      </c>
      <c r="C28" s="44">
        <v>1.0569999999999999</v>
      </c>
      <c r="D28" s="44">
        <v>1.0620000000000001</v>
      </c>
      <c r="E28" s="44">
        <v>1.0669999999999999</v>
      </c>
      <c r="F28" s="44">
        <v>1.0720000000000001</v>
      </c>
      <c r="G28" s="44">
        <v>1.077</v>
      </c>
      <c r="H28" s="44">
        <v>1.0820000000000001</v>
      </c>
      <c r="I28" s="44">
        <v>1.087</v>
      </c>
      <c r="J28" s="44">
        <v>1.0920000000000001</v>
      </c>
      <c r="K28" s="44">
        <v>1.097</v>
      </c>
      <c r="L28" s="44">
        <v>1.1020000000000001</v>
      </c>
      <c r="M28" s="44">
        <v>1.107</v>
      </c>
    </row>
    <row r="29" spans="1:13" x14ac:dyDescent="0.25">
      <c r="A29" s="42">
        <v>2</v>
      </c>
      <c r="B29" s="44">
        <v>1.1120000000000001</v>
      </c>
      <c r="C29" s="44">
        <v>1.117</v>
      </c>
      <c r="D29" s="44">
        <v>1.1220000000000001</v>
      </c>
      <c r="E29" s="44">
        <v>1.1279999999999999</v>
      </c>
      <c r="F29" s="44">
        <v>1.133</v>
      </c>
      <c r="G29" s="44">
        <v>1.139</v>
      </c>
      <c r="H29" s="44">
        <v>1.1439999999999999</v>
      </c>
      <c r="I29" s="44">
        <v>1.149</v>
      </c>
      <c r="J29" s="44">
        <v>1.155</v>
      </c>
      <c r="K29" s="44">
        <v>1.1599999999999999</v>
      </c>
      <c r="L29" s="44">
        <v>1.165</v>
      </c>
      <c r="M29" s="44">
        <v>1.171</v>
      </c>
    </row>
    <row r="30" spans="1:13" x14ac:dyDescent="0.25">
      <c r="A30" s="42">
        <v>3</v>
      </c>
      <c r="B30" s="44">
        <v>1.1759999999999999</v>
      </c>
      <c r="C30" s="44">
        <v>1.1819999999999999</v>
      </c>
      <c r="D30" s="44">
        <v>1.1879999999999999</v>
      </c>
      <c r="E30" s="44">
        <v>1.194</v>
      </c>
      <c r="F30" s="44">
        <v>1.1990000000000001</v>
      </c>
      <c r="G30" s="44">
        <v>1.2050000000000001</v>
      </c>
      <c r="H30" s="44">
        <v>1.2110000000000001</v>
      </c>
      <c r="I30" s="44">
        <v>1.2170000000000001</v>
      </c>
      <c r="J30" s="44">
        <v>1.2230000000000001</v>
      </c>
      <c r="K30" s="44">
        <v>1.2290000000000001</v>
      </c>
      <c r="L30" s="44">
        <v>1.234</v>
      </c>
      <c r="M30" s="44">
        <v>1.24</v>
      </c>
    </row>
    <row r="31" spans="1:13" x14ac:dyDescent="0.25">
      <c r="A31" s="42">
        <v>4</v>
      </c>
      <c r="B31" s="44">
        <v>1.246</v>
      </c>
      <c r="C31" s="44">
        <v>1.252</v>
      </c>
      <c r="D31" s="44">
        <v>1.2589999999999999</v>
      </c>
      <c r="E31" s="44">
        <v>1.2649999999999999</v>
      </c>
      <c r="F31" s="44">
        <v>1.2709999999999999</v>
      </c>
      <c r="G31" s="44">
        <v>1.278</v>
      </c>
      <c r="H31" s="44">
        <v>1.284</v>
      </c>
      <c r="I31" s="44">
        <v>1.29</v>
      </c>
      <c r="J31" s="44">
        <v>1.2969999999999999</v>
      </c>
      <c r="K31" s="44">
        <v>1.3029999999999999</v>
      </c>
      <c r="L31" s="44">
        <v>1.3089999999999999</v>
      </c>
      <c r="M31" s="44">
        <v>1.3160000000000001</v>
      </c>
    </row>
    <row r="32" spans="1:13" x14ac:dyDescent="0.25">
      <c r="A32" s="42">
        <v>5</v>
      </c>
      <c r="B32" s="44">
        <v>1.3220000000000001</v>
      </c>
      <c r="C32" s="44">
        <v>1.329</v>
      </c>
      <c r="D32" s="44">
        <v>1.3360000000000001</v>
      </c>
      <c r="E32" s="44">
        <v>1.343</v>
      </c>
      <c r="F32" s="44">
        <v>1.35</v>
      </c>
      <c r="G32" s="44">
        <v>1.357</v>
      </c>
      <c r="H32" s="44">
        <v>1.3640000000000001</v>
      </c>
      <c r="I32" s="44">
        <v>1.37</v>
      </c>
      <c r="J32" s="44">
        <v>1.377</v>
      </c>
      <c r="K32" s="44">
        <v>1.3839999999999999</v>
      </c>
      <c r="L32" s="44">
        <v>1.391</v>
      </c>
      <c r="M32" s="44">
        <v>1.3979999999999999</v>
      </c>
    </row>
    <row r="33" spans="1:13" x14ac:dyDescent="0.25">
      <c r="A33" s="42">
        <v>6</v>
      </c>
      <c r="B33" s="44">
        <v>1.405</v>
      </c>
      <c r="C33" s="44">
        <v>1.413</v>
      </c>
      <c r="D33" s="44">
        <v>1.421</v>
      </c>
      <c r="E33" s="44">
        <v>1.4279999999999999</v>
      </c>
      <c r="F33" s="44">
        <v>1.4359999999999999</v>
      </c>
      <c r="G33" s="44">
        <v>1.444</v>
      </c>
      <c r="H33" s="44">
        <v>1.452</v>
      </c>
      <c r="I33" s="44">
        <v>1.4590000000000001</v>
      </c>
      <c r="J33" s="44">
        <v>1.4670000000000001</v>
      </c>
      <c r="K33" s="44">
        <v>1.4750000000000001</v>
      </c>
      <c r="L33" s="44">
        <v>1.4830000000000001</v>
      </c>
      <c r="M33" s="44">
        <v>1.4910000000000001</v>
      </c>
    </row>
    <row r="34" spans="1:13" x14ac:dyDescent="0.25">
      <c r="A34" s="42">
        <v>7</v>
      </c>
      <c r="B34" s="44">
        <v>1.498</v>
      </c>
      <c r="C34" s="44"/>
      <c r="D34" s="44"/>
      <c r="E34" s="44"/>
      <c r="F34" s="44"/>
      <c r="G34" s="44"/>
      <c r="H34" s="44"/>
      <c r="I34" s="44"/>
      <c r="J34" s="44"/>
      <c r="K34" s="44"/>
      <c r="L34" s="44"/>
      <c r="M34" s="44"/>
    </row>
  </sheetData>
  <sheetProtection algorithmName="SHA-512" hashValue="ZFOhtquirFZEJe9mE8ND2AEnNmN5r90ObAmBZDryk4Gs0dY7TR0UcbEaCFJS9MxYOUCQgYK3UE93FXSXQeEAJA==" saltValue="7t59WlqshrojZ1x8Xxumng==" spinCount="100000" sheet="1" objects="1" scenarios="1"/>
  <conditionalFormatting sqref="A6:A21">
    <cfRule type="expression" dxfId="481" priority="1" stopIfTrue="1">
      <formula>MOD(ROW(),2)=0</formula>
    </cfRule>
    <cfRule type="expression" dxfId="480" priority="2" stopIfTrue="1">
      <formula>MOD(ROW(),2)&lt;&gt;0</formula>
    </cfRule>
  </conditionalFormatting>
  <conditionalFormatting sqref="B6:M21">
    <cfRule type="expression" dxfId="479" priority="3" stopIfTrue="1">
      <formula>MOD(ROW(),2)=0</formula>
    </cfRule>
    <cfRule type="expression" dxfId="478" priority="4" stopIfTrue="1">
      <formula>MOD(ROW(),2)&lt;&gt;0</formula>
    </cfRule>
  </conditionalFormatting>
  <conditionalFormatting sqref="A26:A34">
    <cfRule type="expression" dxfId="477" priority="5" stopIfTrue="1">
      <formula>MOD(ROW(),2)=0</formula>
    </cfRule>
    <cfRule type="expression" dxfId="476" priority="6" stopIfTrue="1">
      <formula>MOD(ROW(),2)&lt;&gt;0</formula>
    </cfRule>
  </conditionalFormatting>
  <conditionalFormatting sqref="B26:M34">
    <cfRule type="expression" dxfId="475" priority="7" stopIfTrue="1">
      <formula>MOD(ROW(),2)=0</formula>
    </cfRule>
    <cfRule type="expression" dxfId="474" priority="8" stopIfTrue="1">
      <formula>MOD(ROW(),2)&lt;&gt;0</formula>
    </cfRule>
  </conditionalFormatting>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C3231-DCB6-42B9-976C-9FCCF75EFD38}">
  <sheetPr codeName="Sheet50"/>
  <dimension ref="A1:M3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LRF - x-418</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184</v>
      </c>
      <c r="C8" s="46"/>
      <c r="D8" s="46"/>
      <c r="E8" s="46"/>
      <c r="F8" s="46"/>
      <c r="G8" s="46"/>
      <c r="H8" s="46"/>
      <c r="I8" s="46"/>
      <c r="J8" s="46"/>
      <c r="K8" s="46"/>
      <c r="L8" s="46"/>
      <c r="M8" s="46"/>
    </row>
    <row r="9" spans="1:13" x14ac:dyDescent="0.25">
      <c r="A9" s="40" t="s">
        <v>129</v>
      </c>
      <c r="B9" s="46" t="s">
        <v>248</v>
      </c>
      <c r="C9" s="46"/>
      <c r="D9" s="46"/>
      <c r="E9" s="46"/>
      <c r="F9" s="46"/>
      <c r="G9" s="46"/>
      <c r="H9" s="46"/>
      <c r="I9" s="46"/>
      <c r="J9" s="46"/>
      <c r="K9" s="46"/>
      <c r="L9" s="46"/>
      <c r="M9" s="46"/>
    </row>
    <row r="10" spans="1:13" x14ac:dyDescent="0.25">
      <c r="A10" s="40" t="s">
        <v>6</v>
      </c>
      <c r="B10" s="46" t="s">
        <v>284</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250</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418</v>
      </c>
      <c r="C14" s="46"/>
      <c r="D14" s="46"/>
      <c r="E14" s="46"/>
      <c r="F14" s="46"/>
      <c r="G14" s="46"/>
      <c r="H14" s="46"/>
      <c r="I14" s="46"/>
      <c r="J14" s="46"/>
      <c r="K14" s="46"/>
      <c r="L14" s="46"/>
      <c r="M14" s="46"/>
    </row>
    <row r="15" spans="1:13" x14ac:dyDescent="0.25">
      <c r="A15" s="40" t="s">
        <v>433</v>
      </c>
      <c r="B15" s="46" t="s">
        <v>285</v>
      </c>
      <c r="C15" s="46"/>
      <c r="D15" s="46"/>
      <c r="E15" s="46"/>
      <c r="F15" s="46"/>
      <c r="G15" s="46"/>
      <c r="H15" s="46"/>
      <c r="I15" s="46"/>
      <c r="J15" s="46"/>
      <c r="K15" s="46"/>
      <c r="L15" s="46"/>
      <c r="M15" s="46"/>
    </row>
    <row r="16" spans="1:13" x14ac:dyDescent="0.25">
      <c r="A16" s="40" t="s">
        <v>135</v>
      </c>
      <c r="B16" s="46" t="s">
        <v>286</v>
      </c>
      <c r="C16" s="46"/>
      <c r="D16" s="46"/>
      <c r="E16" s="46"/>
      <c r="F16" s="46"/>
      <c r="G16" s="46"/>
      <c r="H16" s="46"/>
      <c r="I16" s="46"/>
      <c r="J16" s="46"/>
      <c r="K16" s="46"/>
      <c r="L16" s="46"/>
      <c r="M16" s="46"/>
    </row>
    <row r="17" spans="1:13" x14ac:dyDescent="0.25">
      <c r="A17" s="41" t="s">
        <v>434</v>
      </c>
      <c r="B17" s="46"/>
      <c r="C17" s="46"/>
      <c r="D17" s="46"/>
      <c r="E17" s="46"/>
      <c r="F17" s="46"/>
      <c r="G17" s="46"/>
      <c r="H17" s="46"/>
      <c r="I17" s="46"/>
      <c r="J17" s="46"/>
      <c r="K17" s="46"/>
      <c r="L17" s="46"/>
      <c r="M17" s="46"/>
    </row>
    <row r="18" spans="1:13" x14ac:dyDescent="0.25">
      <c r="A18" s="40" t="s">
        <v>137</v>
      </c>
      <c r="B18" s="47">
        <v>45106</v>
      </c>
      <c r="C18" s="47"/>
      <c r="D18" s="47"/>
      <c r="E18" s="47"/>
      <c r="F18" s="47"/>
      <c r="G18" s="47"/>
      <c r="H18" s="47"/>
      <c r="I18" s="47"/>
      <c r="J18" s="47"/>
      <c r="K18" s="47"/>
      <c r="L18" s="47"/>
      <c r="M18" s="47"/>
    </row>
    <row r="19" spans="1:13" x14ac:dyDescent="0.25">
      <c r="A19" s="40" t="s">
        <v>138</v>
      </c>
      <c r="B19" s="47">
        <v>45231</v>
      </c>
      <c r="C19" s="47"/>
      <c r="D19" s="47"/>
      <c r="E19" s="47"/>
      <c r="F19" s="47"/>
      <c r="G19" s="47"/>
      <c r="H19" s="47"/>
      <c r="I19" s="47"/>
      <c r="J19" s="47"/>
      <c r="K19" s="47"/>
      <c r="L19" s="47"/>
      <c r="M19" s="47"/>
    </row>
    <row r="20" spans="1:13" x14ac:dyDescent="0.25">
      <c r="A20" s="40" t="s">
        <v>139</v>
      </c>
      <c r="B20" s="46" t="s">
        <v>148</v>
      </c>
      <c r="C20" s="46"/>
      <c r="D20" s="46"/>
      <c r="E20" s="46"/>
      <c r="F20" s="46"/>
      <c r="G20" s="46"/>
      <c r="H20" s="46"/>
      <c r="I20" s="46"/>
      <c r="J20" s="46"/>
      <c r="K20" s="46"/>
      <c r="L20" s="46"/>
      <c r="M20" s="46"/>
    </row>
    <row r="21" spans="1:13" x14ac:dyDescent="0.25">
      <c r="A21" s="40" t="s">
        <v>435</v>
      </c>
      <c r="B21" s="46" t="s">
        <v>72</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9" customFormat="1" ht="13" x14ac:dyDescent="0.25">
      <c r="A26" s="58" t="s">
        <v>452</v>
      </c>
      <c r="B26" s="58">
        <v>0</v>
      </c>
      <c r="C26" s="58">
        <v>1</v>
      </c>
      <c r="D26" s="58">
        <v>2</v>
      </c>
      <c r="E26" s="58">
        <v>3</v>
      </c>
      <c r="F26" s="58">
        <v>4</v>
      </c>
      <c r="G26" s="58">
        <v>5</v>
      </c>
      <c r="H26" s="58">
        <v>6</v>
      </c>
      <c r="I26" s="58">
        <v>7</v>
      </c>
      <c r="J26" s="58">
        <v>8</v>
      </c>
      <c r="K26" s="58">
        <v>9</v>
      </c>
      <c r="L26" s="58">
        <v>10</v>
      </c>
      <c r="M26" s="58">
        <v>11</v>
      </c>
    </row>
    <row r="27" spans="1:13" x14ac:dyDescent="0.25">
      <c r="A27" s="42">
        <v>0</v>
      </c>
      <c r="B27" s="44">
        <v>1</v>
      </c>
      <c r="C27" s="44">
        <v>1.004</v>
      </c>
      <c r="D27" s="44">
        <v>1.008</v>
      </c>
      <c r="E27" s="44">
        <v>1.012</v>
      </c>
      <c r="F27" s="44">
        <v>1.016</v>
      </c>
      <c r="G27" s="44">
        <v>1.0189999999999999</v>
      </c>
      <c r="H27" s="44">
        <v>1.0229999999999999</v>
      </c>
      <c r="I27" s="44">
        <v>1.0269999999999999</v>
      </c>
      <c r="J27" s="44">
        <v>1.0309999999999999</v>
      </c>
      <c r="K27" s="44">
        <v>1.0349999999999999</v>
      </c>
      <c r="L27" s="44">
        <v>1.0389999999999999</v>
      </c>
      <c r="M27" s="44">
        <v>1.0429999999999999</v>
      </c>
    </row>
    <row r="28" spans="1:13" x14ac:dyDescent="0.25">
      <c r="A28" s="42">
        <v>1</v>
      </c>
      <c r="B28" s="44">
        <v>1.0469999999999999</v>
      </c>
      <c r="C28" s="44">
        <v>1.0509999999999999</v>
      </c>
      <c r="D28" s="44">
        <v>1.0549999999999999</v>
      </c>
      <c r="E28" s="44">
        <v>1.0589999999999999</v>
      </c>
      <c r="F28" s="44">
        <v>1.0629999999999999</v>
      </c>
      <c r="G28" s="44">
        <v>1.0669999999999999</v>
      </c>
      <c r="H28" s="44">
        <v>1.071</v>
      </c>
      <c r="I28" s="44">
        <v>1.0760000000000001</v>
      </c>
      <c r="J28" s="44">
        <v>1.08</v>
      </c>
      <c r="K28" s="44">
        <v>1.0840000000000001</v>
      </c>
      <c r="L28" s="44">
        <v>1.0880000000000001</v>
      </c>
      <c r="M28" s="44">
        <v>1.0920000000000001</v>
      </c>
    </row>
    <row r="29" spans="1:13" x14ac:dyDescent="0.25">
      <c r="A29" s="42">
        <v>2</v>
      </c>
      <c r="B29" s="44">
        <v>1.0960000000000001</v>
      </c>
      <c r="C29" s="44">
        <v>1.101</v>
      </c>
      <c r="D29" s="44">
        <v>1.105</v>
      </c>
      <c r="E29" s="44">
        <v>1.1100000000000001</v>
      </c>
      <c r="F29" s="44">
        <v>1.1140000000000001</v>
      </c>
      <c r="G29" s="44">
        <v>1.119</v>
      </c>
      <c r="H29" s="44">
        <v>1.123</v>
      </c>
      <c r="I29" s="44">
        <v>1.1279999999999999</v>
      </c>
      <c r="J29" s="44">
        <v>1.1319999999999999</v>
      </c>
      <c r="K29" s="44">
        <v>1.1359999999999999</v>
      </c>
      <c r="L29" s="44">
        <v>1.141</v>
      </c>
      <c r="M29" s="44">
        <v>1.145</v>
      </c>
    </row>
    <row r="30" spans="1:13" x14ac:dyDescent="0.25">
      <c r="A30" s="42">
        <v>3</v>
      </c>
      <c r="B30" s="44">
        <v>1.1499999999999999</v>
      </c>
      <c r="C30" s="44">
        <v>1.155</v>
      </c>
      <c r="D30" s="44">
        <v>1.159</v>
      </c>
      <c r="E30" s="44">
        <v>1.1639999999999999</v>
      </c>
      <c r="F30" s="44">
        <v>1.169</v>
      </c>
      <c r="G30" s="44">
        <v>1.1739999999999999</v>
      </c>
      <c r="H30" s="44">
        <v>1.179</v>
      </c>
      <c r="I30" s="44">
        <v>1.1830000000000001</v>
      </c>
      <c r="J30" s="44">
        <v>1.1879999999999999</v>
      </c>
      <c r="K30" s="44">
        <v>1.1930000000000001</v>
      </c>
      <c r="L30" s="44">
        <v>1.198</v>
      </c>
      <c r="M30" s="44">
        <v>1.202</v>
      </c>
    </row>
    <row r="31" spans="1:13" x14ac:dyDescent="0.25">
      <c r="A31" s="42">
        <v>4</v>
      </c>
      <c r="B31" s="44">
        <v>1.2070000000000001</v>
      </c>
      <c r="C31" s="44">
        <v>1.212</v>
      </c>
      <c r="D31" s="44">
        <v>1.218</v>
      </c>
      <c r="E31" s="44">
        <v>1.2230000000000001</v>
      </c>
      <c r="F31" s="44">
        <v>1.228</v>
      </c>
      <c r="G31" s="44">
        <v>1.2330000000000001</v>
      </c>
      <c r="H31" s="44">
        <v>1.238</v>
      </c>
      <c r="I31" s="44">
        <v>1.244</v>
      </c>
      <c r="J31" s="44">
        <v>1.2490000000000001</v>
      </c>
      <c r="K31" s="44">
        <v>1.254</v>
      </c>
      <c r="L31" s="44">
        <v>1.2589999999999999</v>
      </c>
      <c r="M31" s="44">
        <v>1.264</v>
      </c>
    </row>
    <row r="32" spans="1:13" x14ac:dyDescent="0.25">
      <c r="A32" s="42">
        <v>5</v>
      </c>
      <c r="B32" s="44">
        <v>1.27</v>
      </c>
      <c r="C32" s="44">
        <v>1.2749999999999999</v>
      </c>
      <c r="D32" s="44">
        <v>1.2809999999999999</v>
      </c>
      <c r="E32" s="44">
        <v>1.286</v>
      </c>
      <c r="F32" s="44">
        <v>1.292</v>
      </c>
      <c r="G32" s="44">
        <v>1.2969999999999999</v>
      </c>
      <c r="H32" s="44">
        <v>1.3029999999999999</v>
      </c>
      <c r="I32" s="44">
        <v>1.3089999999999999</v>
      </c>
      <c r="J32" s="44">
        <v>1.3140000000000001</v>
      </c>
      <c r="K32" s="44">
        <v>1.32</v>
      </c>
      <c r="L32" s="44">
        <v>1.325</v>
      </c>
      <c r="M32" s="44">
        <v>1.331</v>
      </c>
    </row>
    <row r="33" spans="1:13" x14ac:dyDescent="0.25">
      <c r="A33" s="42">
        <v>6</v>
      </c>
      <c r="B33" s="44">
        <v>1.3360000000000001</v>
      </c>
      <c r="C33" s="44">
        <v>1.3420000000000001</v>
      </c>
      <c r="D33" s="44">
        <v>1.3480000000000001</v>
      </c>
      <c r="E33" s="44">
        <v>1.3540000000000001</v>
      </c>
      <c r="F33" s="44">
        <v>1.36</v>
      </c>
      <c r="G33" s="44">
        <v>1.3660000000000001</v>
      </c>
      <c r="H33" s="44">
        <v>1.3720000000000001</v>
      </c>
      <c r="I33" s="44">
        <v>1.3779999999999999</v>
      </c>
      <c r="J33" s="44">
        <v>1.3839999999999999</v>
      </c>
      <c r="K33" s="44">
        <v>1.39</v>
      </c>
      <c r="L33" s="44">
        <v>1.3959999999999999</v>
      </c>
      <c r="M33" s="44">
        <v>1.4019999999999999</v>
      </c>
    </row>
    <row r="34" spans="1:13" x14ac:dyDescent="0.25">
      <c r="A34" s="42">
        <v>7</v>
      </c>
      <c r="B34" s="44">
        <v>1.4079999999999999</v>
      </c>
      <c r="C34" s="44">
        <v>1.415</v>
      </c>
      <c r="D34" s="44">
        <v>1.421</v>
      </c>
      <c r="E34" s="44">
        <v>1.4279999999999999</v>
      </c>
      <c r="F34" s="44">
        <v>1.4339999999999999</v>
      </c>
      <c r="G34" s="44">
        <v>1.4410000000000001</v>
      </c>
      <c r="H34" s="44">
        <v>1.4470000000000001</v>
      </c>
      <c r="I34" s="44">
        <v>1.454</v>
      </c>
      <c r="J34" s="44">
        <v>1.46</v>
      </c>
      <c r="K34" s="44">
        <v>1.4670000000000001</v>
      </c>
      <c r="L34" s="44">
        <v>1.4730000000000001</v>
      </c>
      <c r="M34" s="44">
        <v>1.48</v>
      </c>
    </row>
    <row r="35" spans="1:13" x14ac:dyDescent="0.25">
      <c r="A35" s="42">
        <v>8</v>
      </c>
      <c r="B35" s="44">
        <v>1.486</v>
      </c>
      <c r="C35" s="44">
        <v>1.4930000000000001</v>
      </c>
      <c r="D35" s="44">
        <v>1.5</v>
      </c>
      <c r="E35" s="44">
        <v>1.5069999999999999</v>
      </c>
      <c r="F35" s="44">
        <v>1.514</v>
      </c>
      <c r="G35" s="44">
        <v>1.5209999999999999</v>
      </c>
      <c r="H35" s="44">
        <v>1.528</v>
      </c>
      <c r="I35" s="44">
        <v>1.5349999999999999</v>
      </c>
      <c r="J35" s="44">
        <v>1.542</v>
      </c>
      <c r="K35" s="44">
        <v>1.5489999999999999</v>
      </c>
      <c r="L35" s="44">
        <v>1.556</v>
      </c>
      <c r="M35" s="44">
        <v>1.5629999999999999</v>
      </c>
    </row>
    <row r="36" spans="1:13" x14ac:dyDescent="0.25">
      <c r="A36" s="42">
        <v>9</v>
      </c>
      <c r="B36" s="44">
        <v>1.57</v>
      </c>
      <c r="C36" s="44">
        <v>1.5780000000000001</v>
      </c>
      <c r="D36" s="44">
        <v>1.5860000000000001</v>
      </c>
      <c r="E36" s="44">
        <v>1.5940000000000001</v>
      </c>
      <c r="F36" s="44">
        <v>1.6020000000000001</v>
      </c>
      <c r="G36" s="44">
        <v>1.61</v>
      </c>
      <c r="H36" s="44">
        <v>1.617</v>
      </c>
      <c r="I36" s="44">
        <v>1.625</v>
      </c>
      <c r="J36" s="44">
        <v>1.633</v>
      </c>
      <c r="K36" s="44">
        <v>1.641</v>
      </c>
      <c r="L36" s="44">
        <v>1.649</v>
      </c>
      <c r="M36" s="44">
        <v>1.657</v>
      </c>
    </row>
    <row r="37" spans="1:13" x14ac:dyDescent="0.25">
      <c r="A37" s="42">
        <v>10</v>
      </c>
      <c r="B37" s="44">
        <v>1.665</v>
      </c>
      <c r="C37" s="44"/>
      <c r="D37" s="44"/>
      <c r="E37" s="44"/>
      <c r="F37" s="44"/>
      <c r="G37" s="44"/>
      <c r="H37" s="44"/>
      <c r="I37" s="44"/>
      <c r="J37" s="44"/>
      <c r="K37" s="44"/>
      <c r="L37" s="44"/>
      <c r="M37" s="44"/>
    </row>
  </sheetData>
  <sheetProtection algorithmName="SHA-512" hashValue="M489xKg0jSHELKtWdJR35GwqNOTXJjeWU9yqM1P+/BBc2EIGY95GKVz0rxr9m+3gfO+9CPJyKOGkiuDgu9eCTQ==" saltValue="Ik9gz6Atem+f38ayquDOgA==" spinCount="100000" sheet="1" objects="1" scenarios="1"/>
  <conditionalFormatting sqref="A6:A21">
    <cfRule type="expression" dxfId="471" priority="1" stopIfTrue="1">
      <formula>MOD(ROW(),2)=0</formula>
    </cfRule>
    <cfRule type="expression" dxfId="470" priority="2" stopIfTrue="1">
      <formula>MOD(ROW(),2)&lt;&gt;0</formula>
    </cfRule>
  </conditionalFormatting>
  <conditionalFormatting sqref="B6:M21">
    <cfRule type="expression" dxfId="469" priority="3" stopIfTrue="1">
      <formula>MOD(ROW(),2)=0</formula>
    </cfRule>
    <cfRule type="expression" dxfId="468" priority="4" stopIfTrue="1">
      <formula>MOD(ROW(),2)&lt;&gt;0</formula>
    </cfRule>
  </conditionalFormatting>
  <conditionalFormatting sqref="A26:A37">
    <cfRule type="expression" dxfId="467" priority="5" stopIfTrue="1">
      <formula>MOD(ROW(),2)=0</formula>
    </cfRule>
    <cfRule type="expression" dxfId="466" priority="6" stopIfTrue="1">
      <formula>MOD(ROW(),2)&lt;&gt;0</formula>
    </cfRule>
  </conditionalFormatting>
  <conditionalFormatting sqref="B26:M37">
    <cfRule type="expression" dxfId="465" priority="7" stopIfTrue="1">
      <formula>MOD(ROW(),2)=0</formula>
    </cfRule>
    <cfRule type="expression" dxfId="464" priority="8" stopIfTrue="1">
      <formula>MOD(ROW(),2)&lt;&gt;0</formula>
    </cfRule>
  </conditionalFormatting>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45802-4996-46EB-9E4D-6A19968E16FC}">
  <sheetPr codeName="Sheet51"/>
  <dimension ref="A1:M36"/>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LRF - x-419</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184</v>
      </c>
      <c r="C8" s="46"/>
      <c r="D8" s="46"/>
      <c r="E8" s="46"/>
      <c r="F8" s="46"/>
      <c r="G8" s="46"/>
      <c r="H8" s="46"/>
      <c r="I8" s="46"/>
      <c r="J8" s="46"/>
      <c r="K8" s="46"/>
      <c r="L8" s="46"/>
      <c r="M8" s="46"/>
    </row>
    <row r="9" spans="1:13" x14ac:dyDescent="0.25">
      <c r="A9" s="40" t="s">
        <v>129</v>
      </c>
      <c r="B9" s="46" t="s">
        <v>248</v>
      </c>
      <c r="C9" s="46"/>
      <c r="D9" s="46"/>
      <c r="E9" s="46"/>
      <c r="F9" s="46"/>
      <c r="G9" s="46"/>
      <c r="H9" s="46"/>
      <c r="I9" s="46"/>
      <c r="J9" s="46"/>
      <c r="K9" s="46"/>
      <c r="L9" s="46"/>
      <c r="M9" s="46"/>
    </row>
    <row r="10" spans="1:13" x14ac:dyDescent="0.25">
      <c r="A10" s="40" t="s">
        <v>6</v>
      </c>
      <c r="B10" s="46" t="s">
        <v>287</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250</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419</v>
      </c>
      <c r="C14" s="46"/>
      <c r="D14" s="46"/>
      <c r="E14" s="46"/>
      <c r="F14" s="46"/>
      <c r="G14" s="46"/>
      <c r="H14" s="46"/>
      <c r="I14" s="46"/>
      <c r="J14" s="46"/>
      <c r="K14" s="46"/>
      <c r="L14" s="46"/>
      <c r="M14" s="46"/>
    </row>
    <row r="15" spans="1:13" x14ac:dyDescent="0.25">
      <c r="A15" s="40" t="s">
        <v>433</v>
      </c>
      <c r="B15" s="46" t="s">
        <v>288</v>
      </c>
      <c r="C15" s="46"/>
      <c r="D15" s="46"/>
      <c r="E15" s="46"/>
      <c r="F15" s="46"/>
      <c r="G15" s="46"/>
      <c r="H15" s="46"/>
      <c r="I15" s="46"/>
      <c r="J15" s="46"/>
      <c r="K15" s="46"/>
      <c r="L15" s="46"/>
      <c r="M15" s="46"/>
    </row>
    <row r="16" spans="1:13" x14ac:dyDescent="0.25">
      <c r="A16" s="40" t="s">
        <v>135</v>
      </c>
      <c r="B16" s="46" t="s">
        <v>289</v>
      </c>
      <c r="C16" s="46"/>
      <c r="D16" s="46"/>
      <c r="E16" s="46"/>
      <c r="F16" s="46"/>
      <c r="G16" s="46"/>
      <c r="H16" s="46"/>
      <c r="I16" s="46"/>
      <c r="J16" s="46"/>
      <c r="K16" s="46"/>
      <c r="L16" s="46"/>
      <c r="M16" s="46"/>
    </row>
    <row r="17" spans="1:13" x14ac:dyDescent="0.25">
      <c r="A17" s="41" t="s">
        <v>434</v>
      </c>
      <c r="B17" s="46"/>
      <c r="C17" s="46"/>
      <c r="D17" s="46"/>
      <c r="E17" s="46"/>
      <c r="F17" s="46"/>
      <c r="G17" s="46"/>
      <c r="H17" s="46"/>
      <c r="I17" s="46"/>
      <c r="J17" s="46"/>
      <c r="K17" s="46"/>
      <c r="L17" s="46"/>
      <c r="M17" s="46"/>
    </row>
    <row r="18" spans="1:13" x14ac:dyDescent="0.25">
      <c r="A18" s="40" t="s">
        <v>137</v>
      </c>
      <c r="B18" s="47">
        <v>45106</v>
      </c>
      <c r="C18" s="47"/>
      <c r="D18" s="47"/>
      <c r="E18" s="47"/>
      <c r="F18" s="47"/>
      <c r="G18" s="47"/>
      <c r="H18" s="47"/>
      <c r="I18" s="47"/>
      <c r="J18" s="47"/>
      <c r="K18" s="47"/>
      <c r="L18" s="47"/>
      <c r="M18" s="47"/>
    </row>
    <row r="19" spans="1:13" x14ac:dyDescent="0.25">
      <c r="A19" s="40" t="s">
        <v>138</v>
      </c>
      <c r="B19" s="47">
        <v>45231</v>
      </c>
      <c r="C19" s="47"/>
      <c r="D19" s="47"/>
      <c r="E19" s="47"/>
      <c r="F19" s="47"/>
      <c r="G19" s="47"/>
      <c r="H19" s="47"/>
      <c r="I19" s="47"/>
      <c r="J19" s="47"/>
      <c r="K19" s="47"/>
      <c r="L19" s="47"/>
      <c r="M19" s="47"/>
    </row>
    <row r="20" spans="1:13" x14ac:dyDescent="0.25">
      <c r="A20" s="40" t="s">
        <v>139</v>
      </c>
      <c r="B20" s="46" t="s">
        <v>148</v>
      </c>
      <c r="C20" s="46"/>
      <c r="D20" s="46"/>
      <c r="E20" s="46"/>
      <c r="F20" s="46"/>
      <c r="G20" s="46"/>
      <c r="H20" s="46"/>
      <c r="I20" s="46"/>
      <c r="J20" s="46"/>
      <c r="K20" s="46"/>
      <c r="L20" s="46"/>
      <c r="M20" s="46"/>
    </row>
    <row r="21" spans="1:13" x14ac:dyDescent="0.25">
      <c r="A21" s="40" t="s">
        <v>435</v>
      </c>
      <c r="B21" s="46" t="s">
        <v>72</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9" customFormat="1" ht="13" x14ac:dyDescent="0.25">
      <c r="A26" s="58" t="s">
        <v>452</v>
      </c>
      <c r="B26" s="58">
        <v>0</v>
      </c>
      <c r="C26" s="58">
        <v>1</v>
      </c>
      <c r="D26" s="58">
        <v>2</v>
      </c>
      <c r="E26" s="58">
        <v>3</v>
      </c>
      <c r="F26" s="58">
        <v>4</v>
      </c>
      <c r="G26" s="58">
        <v>5</v>
      </c>
      <c r="H26" s="58">
        <v>6</v>
      </c>
      <c r="I26" s="58">
        <v>7</v>
      </c>
      <c r="J26" s="58">
        <v>8</v>
      </c>
      <c r="K26" s="58">
        <v>9</v>
      </c>
      <c r="L26" s="58">
        <v>10</v>
      </c>
      <c r="M26" s="58">
        <v>11</v>
      </c>
    </row>
    <row r="27" spans="1:13" x14ac:dyDescent="0.25">
      <c r="A27" s="42">
        <v>0</v>
      </c>
      <c r="B27" s="44">
        <v>1</v>
      </c>
      <c r="C27" s="44">
        <v>1.004</v>
      </c>
      <c r="D27" s="44">
        <v>1.008</v>
      </c>
      <c r="E27" s="44">
        <v>1.012</v>
      </c>
      <c r="F27" s="44">
        <v>1.016</v>
      </c>
      <c r="G27" s="44">
        <v>1.02</v>
      </c>
      <c r="H27" s="44">
        <v>1.024</v>
      </c>
      <c r="I27" s="44">
        <v>1.028</v>
      </c>
      <c r="J27" s="44">
        <v>1.032</v>
      </c>
      <c r="K27" s="44">
        <v>1.036</v>
      </c>
      <c r="L27" s="44">
        <v>1.04</v>
      </c>
      <c r="M27" s="44">
        <v>1.044</v>
      </c>
    </row>
    <row r="28" spans="1:13" x14ac:dyDescent="0.25">
      <c r="A28" s="42">
        <v>1</v>
      </c>
      <c r="B28" s="44">
        <v>1.048</v>
      </c>
      <c r="C28" s="44">
        <v>1.052</v>
      </c>
      <c r="D28" s="44">
        <v>1.056</v>
      </c>
      <c r="E28" s="44">
        <v>1.06</v>
      </c>
      <c r="F28" s="44">
        <v>1.0649999999999999</v>
      </c>
      <c r="G28" s="44">
        <v>1.069</v>
      </c>
      <c r="H28" s="44">
        <v>1.073</v>
      </c>
      <c r="I28" s="44">
        <v>1.0780000000000001</v>
      </c>
      <c r="J28" s="44">
        <v>1.0820000000000001</v>
      </c>
      <c r="K28" s="44">
        <v>1.0860000000000001</v>
      </c>
      <c r="L28" s="44">
        <v>1.0900000000000001</v>
      </c>
      <c r="M28" s="44">
        <v>1.095</v>
      </c>
    </row>
    <row r="29" spans="1:13" x14ac:dyDescent="0.25">
      <c r="A29" s="42">
        <v>2</v>
      </c>
      <c r="B29" s="44">
        <v>1.099</v>
      </c>
      <c r="C29" s="44">
        <v>1.103</v>
      </c>
      <c r="D29" s="44">
        <v>1.1080000000000001</v>
      </c>
      <c r="E29" s="44">
        <v>1.113</v>
      </c>
      <c r="F29" s="44">
        <v>1.117</v>
      </c>
      <c r="G29" s="44">
        <v>1.1220000000000001</v>
      </c>
      <c r="H29" s="44">
        <v>1.1259999999999999</v>
      </c>
      <c r="I29" s="44">
        <v>1.131</v>
      </c>
      <c r="J29" s="44">
        <v>1.1359999999999999</v>
      </c>
      <c r="K29" s="44">
        <v>1.1399999999999999</v>
      </c>
      <c r="L29" s="44">
        <v>1.145</v>
      </c>
      <c r="M29" s="44">
        <v>1.149</v>
      </c>
    </row>
    <row r="30" spans="1:13" x14ac:dyDescent="0.25">
      <c r="A30" s="42">
        <v>3</v>
      </c>
      <c r="B30" s="44">
        <v>1.1539999999999999</v>
      </c>
      <c r="C30" s="44">
        <v>1.159</v>
      </c>
      <c r="D30" s="44">
        <v>1.1639999999999999</v>
      </c>
      <c r="E30" s="44">
        <v>1.169</v>
      </c>
      <c r="F30" s="44">
        <v>1.1739999999999999</v>
      </c>
      <c r="G30" s="44">
        <v>1.179</v>
      </c>
      <c r="H30" s="44">
        <v>1.1839999999999999</v>
      </c>
      <c r="I30" s="44">
        <v>1.1890000000000001</v>
      </c>
      <c r="J30" s="44">
        <v>1.194</v>
      </c>
      <c r="K30" s="44">
        <v>1.1990000000000001</v>
      </c>
      <c r="L30" s="44">
        <v>1.204</v>
      </c>
      <c r="M30" s="44">
        <v>1.2090000000000001</v>
      </c>
    </row>
    <row r="31" spans="1:13" x14ac:dyDescent="0.25">
      <c r="A31" s="42">
        <v>4</v>
      </c>
      <c r="B31" s="44">
        <v>1.2130000000000001</v>
      </c>
      <c r="C31" s="44">
        <v>1.2190000000000001</v>
      </c>
      <c r="D31" s="44">
        <v>1.224</v>
      </c>
      <c r="E31" s="44">
        <v>1.2290000000000001</v>
      </c>
      <c r="F31" s="44">
        <v>1.2350000000000001</v>
      </c>
      <c r="G31" s="44">
        <v>1.24</v>
      </c>
      <c r="H31" s="44">
        <v>1.2450000000000001</v>
      </c>
      <c r="I31" s="44">
        <v>1.2509999999999999</v>
      </c>
      <c r="J31" s="44">
        <v>1.256</v>
      </c>
      <c r="K31" s="44">
        <v>1.2609999999999999</v>
      </c>
      <c r="L31" s="44">
        <v>1.2669999999999999</v>
      </c>
      <c r="M31" s="44">
        <v>1.272</v>
      </c>
    </row>
    <row r="32" spans="1:13" x14ac:dyDescent="0.25">
      <c r="A32" s="42">
        <v>5</v>
      </c>
      <c r="B32" s="44">
        <v>1.2769999999999999</v>
      </c>
      <c r="C32" s="44">
        <v>1.2829999999999999</v>
      </c>
      <c r="D32" s="44">
        <v>1.2889999999999999</v>
      </c>
      <c r="E32" s="44">
        <v>1.2949999999999999</v>
      </c>
      <c r="F32" s="44">
        <v>1.3</v>
      </c>
      <c r="G32" s="44">
        <v>1.306</v>
      </c>
      <c r="H32" s="44">
        <v>1.3120000000000001</v>
      </c>
      <c r="I32" s="44">
        <v>1.3180000000000001</v>
      </c>
      <c r="J32" s="44">
        <v>1.323</v>
      </c>
      <c r="K32" s="44">
        <v>1.329</v>
      </c>
      <c r="L32" s="44">
        <v>1.335</v>
      </c>
      <c r="M32" s="44">
        <v>1.341</v>
      </c>
    </row>
    <row r="33" spans="1:13" x14ac:dyDescent="0.25">
      <c r="A33" s="42">
        <v>6</v>
      </c>
      <c r="B33" s="44">
        <v>1.3460000000000001</v>
      </c>
      <c r="C33" s="44">
        <v>1.353</v>
      </c>
      <c r="D33" s="44">
        <v>1.359</v>
      </c>
      <c r="E33" s="44">
        <v>1.365</v>
      </c>
      <c r="F33" s="44">
        <v>1.371</v>
      </c>
      <c r="G33" s="44">
        <v>1.377</v>
      </c>
      <c r="H33" s="44">
        <v>1.3839999999999999</v>
      </c>
      <c r="I33" s="44">
        <v>1.39</v>
      </c>
      <c r="J33" s="44">
        <v>1.3959999999999999</v>
      </c>
      <c r="K33" s="44">
        <v>1.4019999999999999</v>
      </c>
      <c r="L33" s="44">
        <v>1.4079999999999999</v>
      </c>
      <c r="M33" s="44">
        <v>1.415</v>
      </c>
    </row>
    <row r="34" spans="1:13" x14ac:dyDescent="0.25">
      <c r="A34" s="42">
        <v>7</v>
      </c>
      <c r="B34" s="44">
        <v>1.421</v>
      </c>
      <c r="C34" s="44">
        <v>1.4279999999999999</v>
      </c>
      <c r="D34" s="44">
        <v>1.4339999999999999</v>
      </c>
      <c r="E34" s="44">
        <v>1.4410000000000001</v>
      </c>
      <c r="F34" s="44">
        <v>1.448</v>
      </c>
      <c r="G34" s="44">
        <v>1.454</v>
      </c>
      <c r="H34" s="44">
        <v>1.4610000000000001</v>
      </c>
      <c r="I34" s="44">
        <v>1.468</v>
      </c>
      <c r="J34" s="44">
        <v>1.474</v>
      </c>
      <c r="K34" s="44">
        <v>1.4810000000000001</v>
      </c>
      <c r="L34" s="44">
        <v>1.488</v>
      </c>
      <c r="M34" s="44">
        <v>1.4950000000000001</v>
      </c>
    </row>
    <row r="35" spans="1:13" x14ac:dyDescent="0.25">
      <c r="A35" s="42">
        <v>8</v>
      </c>
      <c r="B35" s="44">
        <v>1.5009999999999999</v>
      </c>
      <c r="C35" s="44">
        <v>1.5089999999999999</v>
      </c>
      <c r="D35" s="44">
        <v>1.516</v>
      </c>
      <c r="E35" s="44">
        <v>1.524</v>
      </c>
      <c r="F35" s="44">
        <v>1.532</v>
      </c>
      <c r="G35" s="44">
        <v>1.5389999999999999</v>
      </c>
      <c r="H35" s="44">
        <v>1.5469999999999999</v>
      </c>
      <c r="I35" s="44">
        <v>1.554</v>
      </c>
      <c r="J35" s="44">
        <v>1.5620000000000001</v>
      </c>
      <c r="K35" s="44">
        <v>1.569</v>
      </c>
      <c r="L35" s="44">
        <v>1.577</v>
      </c>
      <c r="M35" s="44">
        <v>1.5840000000000001</v>
      </c>
    </row>
    <row r="36" spans="1:13" x14ac:dyDescent="0.25">
      <c r="A36" s="42">
        <v>9</v>
      </c>
      <c r="B36" s="44">
        <v>1.5920000000000001</v>
      </c>
      <c r="C36" s="44"/>
      <c r="D36" s="44"/>
      <c r="E36" s="44"/>
      <c r="F36" s="44"/>
      <c r="G36" s="44"/>
      <c r="H36" s="44"/>
      <c r="I36" s="44"/>
      <c r="J36" s="44"/>
      <c r="K36" s="44"/>
      <c r="L36" s="44"/>
      <c r="M36" s="44"/>
    </row>
  </sheetData>
  <sheetProtection algorithmName="SHA-512" hashValue="RAgDarOmdW6k7U7SFfyfvnM1UV1FogGjxAivK0DrUaLeFw5n2RtarzPCAATA9w7aQogOS2gFu1YwvgiSVBk52w==" saltValue="m9ujxFtig+FaTafe+cItWQ==" spinCount="100000" sheet="1" objects="1" scenarios="1"/>
  <conditionalFormatting sqref="A6:A21">
    <cfRule type="expression" dxfId="461" priority="1" stopIfTrue="1">
      <formula>MOD(ROW(),2)=0</formula>
    </cfRule>
    <cfRule type="expression" dxfId="460" priority="2" stopIfTrue="1">
      <formula>MOD(ROW(),2)&lt;&gt;0</formula>
    </cfRule>
  </conditionalFormatting>
  <conditionalFormatting sqref="B6:M21">
    <cfRule type="expression" dxfId="459" priority="3" stopIfTrue="1">
      <formula>MOD(ROW(),2)=0</formula>
    </cfRule>
    <cfRule type="expression" dxfId="458" priority="4" stopIfTrue="1">
      <formula>MOD(ROW(),2)&lt;&gt;0</formula>
    </cfRule>
  </conditionalFormatting>
  <conditionalFormatting sqref="A26:A36">
    <cfRule type="expression" dxfId="457" priority="5" stopIfTrue="1">
      <formula>MOD(ROW(),2)=0</formula>
    </cfRule>
    <cfRule type="expression" dxfId="456" priority="6" stopIfTrue="1">
      <formula>MOD(ROW(),2)&lt;&gt;0</formula>
    </cfRule>
  </conditionalFormatting>
  <conditionalFormatting sqref="B26:M36">
    <cfRule type="expression" dxfId="455" priority="7" stopIfTrue="1">
      <formula>MOD(ROW(),2)=0</formula>
    </cfRule>
    <cfRule type="expression" dxfId="454" priority="8" stopIfTrue="1">
      <formula>MOD(ROW(),2)&lt;&gt;0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45E7-850F-4917-BC8C-3B548600CB0D}">
  <sheetPr codeName="Sheet6">
    <tabColor theme="8" tint="0.59999389629810485"/>
  </sheetPr>
  <dimension ref="A1:P96"/>
  <sheetViews>
    <sheetView showGridLines="0" tabSelected="1" zoomScale="90" zoomScaleNormal="90" workbookViewId="0">
      <selection activeCell="A6" sqref="A6"/>
    </sheetView>
  </sheetViews>
  <sheetFormatPr defaultColWidth="9.26953125" defaultRowHeight="12.5" x14ac:dyDescent="0.25"/>
  <cols>
    <col min="1" max="4" width="12.54296875" style="32" customWidth="1"/>
    <col min="5" max="5" width="48.54296875" style="32" customWidth="1"/>
    <col min="6" max="6" width="12.54296875" style="32" customWidth="1"/>
    <col min="7" max="7" width="48.54296875" style="32" customWidth="1"/>
    <col min="8" max="9" width="12.54296875" style="32" customWidth="1"/>
    <col min="10" max="10" width="18.54296875" style="32" customWidth="1"/>
    <col min="11" max="11" width="12.54296875" style="32" customWidth="1"/>
    <col min="12" max="12" width="48.54296875" style="32" hidden="1" customWidth="1"/>
    <col min="13" max="14" width="12.54296875" style="33" customWidth="1"/>
    <col min="15" max="16" width="12.54296875" style="32" customWidth="1"/>
    <col min="17" max="16384" width="9.26953125" style="32"/>
  </cols>
  <sheetData>
    <row r="1" spans="1:16" s="1" customFormat="1" ht="20" x14ac:dyDescent="0.4">
      <c r="A1" s="2" t="s">
        <v>0</v>
      </c>
      <c r="M1" s="31"/>
      <c r="N1" s="31"/>
    </row>
    <row r="2" spans="1:16" s="1" customFormat="1" ht="15.5" x14ac:dyDescent="0.35">
      <c r="A2" s="30" t="s">
        <v>1</v>
      </c>
      <c r="B2" s="3" t="str">
        <f>wb_title</f>
        <v>JPS - Consolidated Factor Spreadsheet</v>
      </c>
      <c r="M2" s="31"/>
      <c r="N2" s="31"/>
    </row>
    <row r="3" spans="1:16" s="1" customFormat="1" ht="15.5" x14ac:dyDescent="0.35">
      <c r="A3" s="30" t="s">
        <v>2</v>
      </c>
      <c r="B3" s="3" t="s">
        <v>125</v>
      </c>
      <c r="M3" s="31"/>
      <c r="N3" s="31"/>
    </row>
    <row r="6" spans="1:16" ht="13" x14ac:dyDescent="0.3">
      <c r="A6" s="34" t="s">
        <v>125</v>
      </c>
    </row>
    <row r="7" spans="1:16" s="35" customFormat="1" ht="37.5" x14ac:dyDescent="0.25">
      <c r="A7" s="35" t="s">
        <v>126</v>
      </c>
      <c r="B7" s="35" t="s">
        <v>127</v>
      </c>
      <c r="C7" s="35" t="s">
        <v>128</v>
      </c>
      <c r="D7" s="35" t="s">
        <v>129</v>
      </c>
      <c r="E7" s="35" t="s">
        <v>6</v>
      </c>
      <c r="F7" s="35" t="s">
        <v>130</v>
      </c>
      <c r="G7" s="35" t="s">
        <v>131</v>
      </c>
      <c r="H7" s="35" t="s">
        <v>132</v>
      </c>
      <c r="I7" s="35" t="s">
        <v>133</v>
      </c>
      <c r="J7" s="35" t="s">
        <v>134</v>
      </c>
      <c r="K7" s="35" t="s">
        <v>135</v>
      </c>
      <c r="L7" s="35" t="s">
        <v>136</v>
      </c>
      <c r="M7" s="36" t="s">
        <v>137</v>
      </c>
      <c r="N7" s="36" t="s">
        <v>138</v>
      </c>
      <c r="O7" s="35" t="s">
        <v>139</v>
      </c>
      <c r="P7" s="35" t="s">
        <v>140</v>
      </c>
    </row>
    <row r="8" spans="1:16" ht="37.5" x14ac:dyDescent="0.25">
      <c r="A8" s="54" t="str">
        <f>HYPERLINK("#'x-" &amp; factor_list_table[[#This Row],[Series Number]] &amp; "'!A1", "x-" &amp; factor_list_table[[#This Row],[Series Number]])</f>
        <v>x-201</v>
      </c>
      <c r="B8" s="55" t="s">
        <v>31</v>
      </c>
      <c r="C8" s="57" t="s">
        <v>141</v>
      </c>
      <c r="D8" s="55" t="s">
        <v>142</v>
      </c>
      <c r="E8" s="55" t="s">
        <v>143</v>
      </c>
      <c r="F8" s="55" t="s">
        <v>144</v>
      </c>
      <c r="G8" s="55" t="s">
        <v>145</v>
      </c>
      <c r="H8" s="57">
        <v>1</v>
      </c>
      <c r="I8" s="57">
        <v>201</v>
      </c>
      <c r="J8" s="55" t="s">
        <v>146</v>
      </c>
      <c r="K8" s="55" t="s">
        <v>147</v>
      </c>
      <c r="L8" s="55"/>
      <c r="M8" s="56">
        <v>46175</v>
      </c>
      <c r="N8" s="56">
        <v>46161</v>
      </c>
      <c r="O8" s="55" t="s">
        <v>148</v>
      </c>
      <c r="P8" s="55" t="s">
        <v>71</v>
      </c>
    </row>
    <row r="9" spans="1:16" ht="25" x14ac:dyDescent="0.25">
      <c r="A9" s="54" t="str">
        <f>HYPERLINK("#'x-" &amp; factor_list_table[[#This Row],[Series Number]] &amp; "'!A1", "x-" &amp; factor_list_table[[#This Row],[Series Number]])</f>
        <v>x-202</v>
      </c>
      <c r="B9" s="55" t="s">
        <v>31</v>
      </c>
      <c r="C9" s="57" t="s">
        <v>149</v>
      </c>
      <c r="D9" s="55" t="s">
        <v>142</v>
      </c>
      <c r="E9" s="55" t="s">
        <v>150</v>
      </c>
      <c r="F9" s="55" t="s">
        <v>144</v>
      </c>
      <c r="G9" s="55" t="s">
        <v>145</v>
      </c>
      <c r="H9" s="57">
        <v>0</v>
      </c>
      <c r="I9" s="57">
        <v>202</v>
      </c>
      <c r="J9" s="55" t="s">
        <v>151</v>
      </c>
      <c r="K9" s="55" t="s">
        <v>152</v>
      </c>
      <c r="L9" s="55"/>
      <c r="M9" s="56">
        <v>46175</v>
      </c>
      <c r="N9" s="56">
        <v>46161</v>
      </c>
      <c r="O9" s="55" t="s">
        <v>148</v>
      </c>
      <c r="P9" s="55" t="s">
        <v>71</v>
      </c>
    </row>
    <row r="10" spans="1:16" ht="25" x14ac:dyDescent="0.25">
      <c r="A10" s="54" t="str">
        <f>HYPERLINK("#'x-" &amp; factor_list_table[[#This Row],[Series Number]] &amp; "'!A1", "x-" &amp; factor_list_table[[#This Row],[Series Number]])</f>
        <v>x-203</v>
      </c>
      <c r="B10" s="55" t="s">
        <v>31</v>
      </c>
      <c r="C10" s="57" t="s">
        <v>149</v>
      </c>
      <c r="D10" s="55" t="s">
        <v>142</v>
      </c>
      <c r="E10" s="55" t="s">
        <v>153</v>
      </c>
      <c r="F10" s="55" t="s">
        <v>144</v>
      </c>
      <c r="G10" s="55" t="s">
        <v>145</v>
      </c>
      <c r="H10" s="57">
        <v>0</v>
      </c>
      <c r="I10" s="57">
        <v>203</v>
      </c>
      <c r="J10" s="55" t="s">
        <v>154</v>
      </c>
      <c r="K10" s="55" t="s">
        <v>155</v>
      </c>
      <c r="L10" s="55"/>
      <c r="M10" s="56">
        <v>46175</v>
      </c>
      <c r="N10" s="56">
        <v>46161</v>
      </c>
      <c r="O10" s="55" t="s">
        <v>148</v>
      </c>
      <c r="P10" s="55" t="s">
        <v>71</v>
      </c>
    </row>
    <row r="11" spans="1:16" ht="25" x14ac:dyDescent="0.25">
      <c r="A11" s="54" t="str">
        <f>HYPERLINK("#'x-" &amp; factor_list_table[[#This Row],[Series Number]] &amp; "'!A1", "x-" &amp; factor_list_table[[#This Row],[Series Number]])</f>
        <v>x-204</v>
      </c>
      <c r="B11" s="55" t="s">
        <v>31</v>
      </c>
      <c r="C11" s="57" t="s">
        <v>149</v>
      </c>
      <c r="D11" s="55" t="s">
        <v>142</v>
      </c>
      <c r="E11" s="55" t="s">
        <v>156</v>
      </c>
      <c r="F11" s="55" t="s">
        <v>144</v>
      </c>
      <c r="G11" s="55" t="s">
        <v>145</v>
      </c>
      <c r="H11" s="57">
        <v>0</v>
      </c>
      <c r="I11" s="57">
        <v>204</v>
      </c>
      <c r="J11" s="55" t="s">
        <v>157</v>
      </c>
      <c r="K11" s="55" t="s">
        <v>158</v>
      </c>
      <c r="L11" s="55"/>
      <c r="M11" s="56">
        <v>46175</v>
      </c>
      <c r="N11" s="56">
        <v>46161</v>
      </c>
      <c r="O11" s="55" t="s">
        <v>148</v>
      </c>
      <c r="P11" s="55" t="s">
        <v>71</v>
      </c>
    </row>
    <row r="12" spans="1:16" ht="25" x14ac:dyDescent="0.25">
      <c r="A12" s="54" t="str">
        <f>HYPERLINK("#'x-" &amp; factor_list_table[[#This Row],[Series Number]] &amp; "'!A1", "x-" &amp; factor_list_table[[#This Row],[Series Number]])</f>
        <v>x-205</v>
      </c>
      <c r="B12" s="55" t="s">
        <v>31</v>
      </c>
      <c r="C12" s="57" t="s">
        <v>149</v>
      </c>
      <c r="D12" s="55" t="s">
        <v>142</v>
      </c>
      <c r="E12" s="55" t="s">
        <v>159</v>
      </c>
      <c r="F12" s="55" t="s">
        <v>144</v>
      </c>
      <c r="G12" s="55" t="s">
        <v>145</v>
      </c>
      <c r="H12" s="57">
        <v>0</v>
      </c>
      <c r="I12" s="57">
        <v>205</v>
      </c>
      <c r="J12" s="55" t="s">
        <v>160</v>
      </c>
      <c r="K12" s="55" t="s">
        <v>161</v>
      </c>
      <c r="L12" s="55"/>
      <c r="M12" s="56">
        <v>46175</v>
      </c>
      <c r="N12" s="56">
        <v>46161</v>
      </c>
      <c r="O12" s="55" t="s">
        <v>148</v>
      </c>
      <c r="P12" s="55" t="s">
        <v>71</v>
      </c>
    </row>
    <row r="13" spans="1:16" ht="25" x14ac:dyDescent="0.25">
      <c r="A13" s="54" t="str">
        <f>HYPERLINK("#'x-" &amp; factor_list_table[[#This Row],[Series Number]] &amp; "'!A1", "x-" &amp; factor_list_table[[#This Row],[Series Number]])</f>
        <v>x-206</v>
      </c>
      <c r="B13" s="55" t="s">
        <v>31</v>
      </c>
      <c r="C13" s="57" t="s">
        <v>149</v>
      </c>
      <c r="D13" s="55" t="s">
        <v>162</v>
      </c>
      <c r="E13" s="55" t="s">
        <v>163</v>
      </c>
      <c r="F13" s="55" t="s">
        <v>144</v>
      </c>
      <c r="G13" s="55" t="s">
        <v>164</v>
      </c>
      <c r="H13" s="57">
        <v>0</v>
      </c>
      <c r="I13" s="57">
        <v>206</v>
      </c>
      <c r="J13" s="55" t="s">
        <v>165</v>
      </c>
      <c r="K13" s="55" t="s">
        <v>166</v>
      </c>
      <c r="L13" s="55"/>
      <c r="M13" s="56">
        <v>45106</v>
      </c>
      <c r="N13" s="56">
        <v>45014</v>
      </c>
      <c r="O13" s="55" t="s">
        <v>148</v>
      </c>
      <c r="P13" s="55" t="s">
        <v>72</v>
      </c>
    </row>
    <row r="14" spans="1:16" ht="25" x14ac:dyDescent="0.25">
      <c r="A14" s="54" t="str">
        <f>HYPERLINK("#'x-" &amp; factor_list_table[[#This Row],[Series Number]] &amp; "'!A1", "x-" &amp; factor_list_table[[#This Row],[Series Number]])</f>
        <v>x-207</v>
      </c>
      <c r="B14" s="55" t="s">
        <v>31</v>
      </c>
      <c r="C14" s="57" t="s">
        <v>149</v>
      </c>
      <c r="D14" s="55" t="s">
        <v>162</v>
      </c>
      <c r="E14" s="55" t="s">
        <v>167</v>
      </c>
      <c r="F14" s="55" t="s">
        <v>144</v>
      </c>
      <c r="G14" s="55" t="s">
        <v>164</v>
      </c>
      <c r="H14" s="57">
        <v>0</v>
      </c>
      <c r="I14" s="57">
        <v>207</v>
      </c>
      <c r="J14" s="55" t="s">
        <v>168</v>
      </c>
      <c r="K14" s="55" t="s">
        <v>169</v>
      </c>
      <c r="L14" s="55"/>
      <c r="M14" s="56">
        <v>45106</v>
      </c>
      <c r="N14" s="56">
        <v>45014</v>
      </c>
      <c r="O14" s="55" t="s">
        <v>148</v>
      </c>
      <c r="P14" s="55" t="s">
        <v>72</v>
      </c>
    </row>
    <row r="15" spans="1:16" ht="25" x14ac:dyDescent="0.25">
      <c r="A15" s="54" t="str">
        <f>HYPERLINK("#'x-" &amp; factor_list_table[[#This Row],[Series Number]] &amp; "'!A1", "x-" &amp; factor_list_table[[#This Row],[Series Number]])</f>
        <v>x-208</v>
      </c>
      <c r="B15" s="55" t="s">
        <v>31</v>
      </c>
      <c r="C15" s="57" t="s">
        <v>149</v>
      </c>
      <c r="D15" s="55" t="s">
        <v>162</v>
      </c>
      <c r="E15" s="55" t="s">
        <v>170</v>
      </c>
      <c r="F15" s="55" t="s">
        <v>144</v>
      </c>
      <c r="G15" s="55" t="s">
        <v>164</v>
      </c>
      <c r="H15" s="57">
        <v>0</v>
      </c>
      <c r="I15" s="57">
        <v>208</v>
      </c>
      <c r="J15" s="55" t="s">
        <v>171</v>
      </c>
      <c r="K15" s="55" t="s">
        <v>172</v>
      </c>
      <c r="L15" s="55"/>
      <c r="M15" s="56">
        <v>45106</v>
      </c>
      <c r="N15" s="56">
        <v>45014</v>
      </c>
      <c r="O15" s="55" t="s">
        <v>148</v>
      </c>
      <c r="P15" s="55" t="s">
        <v>72</v>
      </c>
    </row>
    <row r="16" spans="1:16" ht="25" x14ac:dyDescent="0.25">
      <c r="A16" s="54" t="str">
        <f>HYPERLINK("#'x-" &amp; factor_list_table[[#This Row],[Series Number]] &amp; "'!A1", "x-" &amp; factor_list_table[[#This Row],[Series Number]])</f>
        <v>x-209</v>
      </c>
      <c r="B16" s="55" t="s">
        <v>31</v>
      </c>
      <c r="C16" s="57" t="s">
        <v>149</v>
      </c>
      <c r="D16" s="55" t="s">
        <v>162</v>
      </c>
      <c r="E16" s="55" t="s">
        <v>173</v>
      </c>
      <c r="F16" s="55" t="s">
        <v>144</v>
      </c>
      <c r="G16" s="55" t="s">
        <v>164</v>
      </c>
      <c r="H16" s="57">
        <v>0</v>
      </c>
      <c r="I16" s="57">
        <v>209</v>
      </c>
      <c r="J16" s="55" t="s">
        <v>174</v>
      </c>
      <c r="K16" s="55" t="s">
        <v>175</v>
      </c>
      <c r="L16" s="55"/>
      <c r="M16" s="56">
        <v>45106</v>
      </c>
      <c r="N16" s="56">
        <v>45014</v>
      </c>
      <c r="O16" s="55" t="s">
        <v>148</v>
      </c>
      <c r="P16" s="55" t="s">
        <v>72</v>
      </c>
    </row>
    <row r="17" spans="1:16" ht="50" x14ac:dyDescent="0.25">
      <c r="A17" s="54" t="str">
        <f>HYPERLINK("#'x-" &amp; factor_list_table[[#This Row],[Series Number]] &amp; "'!A1", "x-" &amp; factor_list_table[[#This Row],[Series Number]])</f>
        <v>x-210</v>
      </c>
      <c r="B17" s="55" t="s">
        <v>31</v>
      </c>
      <c r="C17" s="57" t="s">
        <v>149</v>
      </c>
      <c r="D17" s="55" t="s">
        <v>142</v>
      </c>
      <c r="E17" s="55" t="s">
        <v>176</v>
      </c>
      <c r="F17" s="55" t="s">
        <v>144</v>
      </c>
      <c r="G17" s="55" t="s">
        <v>177</v>
      </c>
      <c r="H17" s="57">
        <v>0</v>
      </c>
      <c r="I17" s="57">
        <v>210</v>
      </c>
      <c r="J17" s="55" t="s">
        <v>178</v>
      </c>
      <c r="K17" s="55" t="s">
        <v>179</v>
      </c>
      <c r="L17" s="55"/>
      <c r="M17" s="56">
        <v>46175</v>
      </c>
      <c r="N17" s="56">
        <v>46161</v>
      </c>
      <c r="O17" s="55" t="s">
        <v>148</v>
      </c>
      <c r="P17" s="55" t="s">
        <v>71</v>
      </c>
    </row>
    <row r="18" spans="1:16" ht="25" x14ac:dyDescent="0.25">
      <c r="A18" s="54" t="str">
        <f>HYPERLINK("#'x-" &amp; factor_list_table[[#This Row],[Series Number]] &amp; "'!A1", "x-" &amp; factor_list_table[[#This Row],[Series Number]])</f>
        <v>x-211</v>
      </c>
      <c r="B18" s="55" t="s">
        <v>31</v>
      </c>
      <c r="C18" s="57" t="s">
        <v>149</v>
      </c>
      <c r="D18" s="55" t="s">
        <v>162</v>
      </c>
      <c r="E18" s="55" t="s">
        <v>180</v>
      </c>
      <c r="F18" s="55" t="s">
        <v>144</v>
      </c>
      <c r="G18" s="55" t="s">
        <v>181</v>
      </c>
      <c r="H18" s="57">
        <v>0</v>
      </c>
      <c r="I18" s="57">
        <v>211</v>
      </c>
      <c r="J18" s="55" t="s">
        <v>182</v>
      </c>
      <c r="K18" s="55" t="s">
        <v>183</v>
      </c>
      <c r="L18" s="55"/>
      <c r="M18" s="56">
        <v>45106</v>
      </c>
      <c r="N18" s="56">
        <v>45014</v>
      </c>
      <c r="O18" s="55" t="s">
        <v>148</v>
      </c>
      <c r="P18" s="55" t="s">
        <v>72</v>
      </c>
    </row>
    <row r="19" spans="1:16" ht="37.5" x14ac:dyDescent="0.25">
      <c r="A19" s="54" t="str">
        <f>HYPERLINK("#'x-" &amp; factor_list_table[[#This Row],[Series Number]] &amp; "'!A1", "x-" &amp; factor_list_table[[#This Row],[Series Number]])</f>
        <v>x-212</v>
      </c>
      <c r="B19" s="55" t="s">
        <v>31</v>
      </c>
      <c r="C19" s="57" t="s">
        <v>184</v>
      </c>
      <c r="D19" s="55" t="s">
        <v>142</v>
      </c>
      <c r="E19" s="55" t="s">
        <v>185</v>
      </c>
      <c r="F19" s="55" t="s">
        <v>144</v>
      </c>
      <c r="G19" s="55" t="s">
        <v>145</v>
      </c>
      <c r="H19" s="57">
        <v>2</v>
      </c>
      <c r="I19" s="57">
        <v>212</v>
      </c>
      <c r="J19" s="55" t="s">
        <v>186</v>
      </c>
      <c r="K19" s="55" t="s">
        <v>187</v>
      </c>
      <c r="L19" s="55"/>
      <c r="M19" s="56">
        <v>46175</v>
      </c>
      <c r="N19" s="56">
        <v>46161</v>
      </c>
      <c r="O19" s="55" t="s">
        <v>188</v>
      </c>
      <c r="P19" s="55" t="s">
        <v>71</v>
      </c>
    </row>
    <row r="20" spans="1:16" ht="25" x14ac:dyDescent="0.25">
      <c r="A20" s="54" t="str">
        <f>HYPERLINK("#'x-" &amp; factor_list_table[[#This Row],[Series Number]] &amp; "'!A1", "x-" &amp; factor_list_table[[#This Row],[Series Number]])</f>
        <v>x-213</v>
      </c>
      <c r="B20" s="55" t="s">
        <v>31</v>
      </c>
      <c r="C20" s="57" t="s">
        <v>184</v>
      </c>
      <c r="D20" s="55" t="s">
        <v>142</v>
      </c>
      <c r="E20" s="55" t="s">
        <v>189</v>
      </c>
      <c r="F20" s="55" t="s">
        <v>144</v>
      </c>
      <c r="G20" s="55" t="s">
        <v>145</v>
      </c>
      <c r="H20" s="57">
        <v>2</v>
      </c>
      <c r="I20" s="57">
        <v>213</v>
      </c>
      <c r="J20" s="55" t="s">
        <v>190</v>
      </c>
      <c r="K20" s="55" t="s">
        <v>191</v>
      </c>
      <c r="L20" s="55"/>
      <c r="M20" s="56">
        <v>46175</v>
      </c>
      <c r="N20" s="56">
        <v>46161</v>
      </c>
      <c r="O20" s="55" t="s">
        <v>148</v>
      </c>
      <c r="P20" s="55" t="s">
        <v>71</v>
      </c>
    </row>
    <row r="21" spans="1:16" ht="25" x14ac:dyDescent="0.25">
      <c r="A21" s="54" t="str">
        <f>HYPERLINK("#'x-" &amp; factor_list_table[[#This Row],[Series Number]] &amp; "'!A1", "x-" &amp; factor_list_table[[#This Row],[Series Number]])</f>
        <v>x-214</v>
      </c>
      <c r="B21" s="55" t="s">
        <v>31</v>
      </c>
      <c r="C21" s="57" t="s">
        <v>184</v>
      </c>
      <c r="D21" s="55" t="s">
        <v>142</v>
      </c>
      <c r="E21" s="55" t="s">
        <v>192</v>
      </c>
      <c r="F21" s="55" t="s">
        <v>144</v>
      </c>
      <c r="G21" s="55" t="s">
        <v>145</v>
      </c>
      <c r="H21" s="57">
        <v>2</v>
      </c>
      <c r="I21" s="57">
        <v>214</v>
      </c>
      <c r="J21" s="55" t="s">
        <v>193</v>
      </c>
      <c r="K21" s="55" t="s">
        <v>194</v>
      </c>
      <c r="L21" s="55"/>
      <c r="M21" s="56">
        <v>46175</v>
      </c>
      <c r="N21" s="56">
        <v>46161</v>
      </c>
      <c r="O21" s="55" t="s">
        <v>148</v>
      </c>
      <c r="P21" s="55" t="s">
        <v>71</v>
      </c>
    </row>
    <row r="22" spans="1:16" ht="25" x14ac:dyDescent="0.25">
      <c r="A22" s="54" t="str">
        <f>HYPERLINK("#'x-" &amp; factor_list_table[[#This Row],[Series Number]] &amp; "'!A1", "x-" &amp; factor_list_table[[#This Row],[Series Number]])</f>
        <v>x-215</v>
      </c>
      <c r="B22" s="55" t="s">
        <v>31</v>
      </c>
      <c r="C22" s="57" t="s">
        <v>184</v>
      </c>
      <c r="D22" s="55" t="s">
        <v>142</v>
      </c>
      <c r="E22" s="55" t="s">
        <v>195</v>
      </c>
      <c r="F22" s="55" t="s">
        <v>144</v>
      </c>
      <c r="G22" s="55" t="s">
        <v>145</v>
      </c>
      <c r="H22" s="57">
        <v>2</v>
      </c>
      <c r="I22" s="57">
        <v>215</v>
      </c>
      <c r="J22" s="55" t="s">
        <v>196</v>
      </c>
      <c r="K22" s="55" t="s">
        <v>197</v>
      </c>
      <c r="L22" s="55"/>
      <c r="M22" s="56">
        <v>46175</v>
      </c>
      <c r="N22" s="56">
        <v>46161</v>
      </c>
      <c r="O22" s="55" t="s">
        <v>148</v>
      </c>
      <c r="P22" s="55" t="s">
        <v>71</v>
      </c>
    </row>
    <row r="23" spans="1:16" ht="50" x14ac:dyDescent="0.25">
      <c r="A23" s="54" t="str">
        <f>HYPERLINK("#'x-" &amp; factor_list_table[[#This Row],[Series Number]] &amp; "'!A1", "x-" &amp; factor_list_table[[#This Row],[Series Number]])</f>
        <v>x-216</v>
      </c>
      <c r="B23" s="55" t="s">
        <v>31</v>
      </c>
      <c r="C23" s="57" t="s">
        <v>184</v>
      </c>
      <c r="D23" s="55" t="s">
        <v>142</v>
      </c>
      <c r="E23" s="55" t="s">
        <v>198</v>
      </c>
      <c r="F23" s="55" t="s">
        <v>144</v>
      </c>
      <c r="G23" s="55" t="s">
        <v>177</v>
      </c>
      <c r="H23" s="57">
        <v>2</v>
      </c>
      <c r="I23" s="57">
        <v>216</v>
      </c>
      <c r="J23" s="55" t="s">
        <v>199</v>
      </c>
      <c r="K23" s="55" t="s">
        <v>200</v>
      </c>
      <c r="L23" s="55"/>
      <c r="M23" s="56">
        <v>46175</v>
      </c>
      <c r="N23" s="56">
        <v>46161</v>
      </c>
      <c r="O23" s="55" t="s">
        <v>148</v>
      </c>
      <c r="P23" s="55" t="s">
        <v>71</v>
      </c>
    </row>
    <row r="24" spans="1:16" ht="37.5" x14ac:dyDescent="0.25">
      <c r="A24" s="54" t="str">
        <f>HYPERLINK("#'x-" &amp; factor_list_table[[#This Row],[Series Number]] &amp; "'!A1", "x-" &amp; factor_list_table[[#This Row],[Series Number]])</f>
        <v>x-301</v>
      </c>
      <c r="B24" s="55" t="s">
        <v>31</v>
      </c>
      <c r="C24" s="57" t="s">
        <v>141</v>
      </c>
      <c r="D24" s="55" t="s">
        <v>201</v>
      </c>
      <c r="E24" s="55" t="s">
        <v>202</v>
      </c>
      <c r="F24" s="55" t="s">
        <v>144</v>
      </c>
      <c r="G24" s="55" t="s">
        <v>145</v>
      </c>
      <c r="H24" s="57">
        <v>1</v>
      </c>
      <c r="I24" s="57">
        <v>301</v>
      </c>
      <c r="J24" s="55" t="s">
        <v>203</v>
      </c>
      <c r="K24" s="55" t="s">
        <v>204</v>
      </c>
      <c r="L24" s="55"/>
      <c r="M24" s="56">
        <v>46175</v>
      </c>
      <c r="N24" s="56">
        <v>46161</v>
      </c>
      <c r="O24" s="55" t="s">
        <v>148</v>
      </c>
      <c r="P24" s="55" t="s">
        <v>71</v>
      </c>
    </row>
    <row r="25" spans="1:16" ht="25" x14ac:dyDescent="0.25">
      <c r="A25" s="54" t="str">
        <f>HYPERLINK("#'x-" &amp; factor_list_table[[#This Row],[Series Number]] &amp; "'!A1", "x-" &amp; factor_list_table[[#This Row],[Series Number]])</f>
        <v>x-302</v>
      </c>
      <c r="B25" s="55" t="s">
        <v>31</v>
      </c>
      <c r="C25" s="57" t="s">
        <v>149</v>
      </c>
      <c r="D25" s="55" t="s">
        <v>201</v>
      </c>
      <c r="E25" s="55" t="s">
        <v>205</v>
      </c>
      <c r="F25" s="55" t="s">
        <v>144</v>
      </c>
      <c r="G25" s="55" t="s">
        <v>164</v>
      </c>
      <c r="H25" s="57">
        <v>0</v>
      </c>
      <c r="I25" s="57">
        <v>302</v>
      </c>
      <c r="J25" s="55" t="s">
        <v>206</v>
      </c>
      <c r="K25" s="55" t="s">
        <v>207</v>
      </c>
      <c r="L25" s="55"/>
      <c r="M25" s="56">
        <v>46175</v>
      </c>
      <c r="N25" s="56">
        <v>46161</v>
      </c>
      <c r="O25" s="55" t="s">
        <v>148</v>
      </c>
      <c r="P25" s="55" t="s">
        <v>71</v>
      </c>
    </row>
    <row r="26" spans="1:16" ht="37.5" x14ac:dyDescent="0.25">
      <c r="A26" s="54" t="str">
        <f>HYPERLINK("#'x-" &amp; factor_list_table[[#This Row],[Series Number]] &amp; "'!A1", "x-" &amp; factor_list_table[[#This Row],[Series Number]])</f>
        <v>x-303</v>
      </c>
      <c r="B26" s="55" t="s">
        <v>31</v>
      </c>
      <c r="C26" s="57" t="s">
        <v>141</v>
      </c>
      <c r="D26" s="55" t="s">
        <v>208</v>
      </c>
      <c r="E26" s="55" t="s">
        <v>209</v>
      </c>
      <c r="F26" s="55" t="s">
        <v>144</v>
      </c>
      <c r="G26" s="55" t="s">
        <v>145</v>
      </c>
      <c r="H26" s="57">
        <v>1</v>
      </c>
      <c r="I26" s="57">
        <v>303</v>
      </c>
      <c r="J26" s="55" t="s">
        <v>210</v>
      </c>
      <c r="K26" s="55" t="s">
        <v>211</v>
      </c>
      <c r="L26" s="55"/>
      <c r="M26" s="56">
        <v>46175</v>
      </c>
      <c r="N26" s="56">
        <v>46161</v>
      </c>
      <c r="O26" s="55" t="s">
        <v>148</v>
      </c>
      <c r="P26" s="55" t="s">
        <v>71</v>
      </c>
    </row>
    <row r="27" spans="1:16" ht="37.5" x14ac:dyDescent="0.25">
      <c r="A27" s="54" t="str">
        <f>HYPERLINK("#'x-" &amp; factor_list_table[[#This Row],[Series Number]] &amp; "'!A1", "x-" &amp; factor_list_table[[#This Row],[Series Number]])</f>
        <v>x-304</v>
      </c>
      <c r="B27" s="55" t="s">
        <v>31</v>
      </c>
      <c r="C27" s="57" t="s">
        <v>141</v>
      </c>
      <c r="D27" s="55" t="s">
        <v>208</v>
      </c>
      <c r="E27" s="55" t="s">
        <v>212</v>
      </c>
      <c r="F27" s="55" t="s">
        <v>144</v>
      </c>
      <c r="G27" s="55" t="s">
        <v>145</v>
      </c>
      <c r="H27" s="57">
        <v>1</v>
      </c>
      <c r="I27" s="57">
        <v>304</v>
      </c>
      <c r="J27" s="55" t="s">
        <v>213</v>
      </c>
      <c r="K27" s="55" t="s">
        <v>214</v>
      </c>
      <c r="L27" s="55"/>
      <c r="M27" s="56">
        <v>46175</v>
      </c>
      <c r="N27" s="56">
        <v>46161</v>
      </c>
      <c r="O27" s="55" t="s">
        <v>148</v>
      </c>
      <c r="P27" s="55" t="s">
        <v>71</v>
      </c>
    </row>
    <row r="28" spans="1:16" ht="37.5" x14ac:dyDescent="0.25">
      <c r="A28" s="54" t="str">
        <f>HYPERLINK("#'x-" &amp; factor_list_table[[#This Row],[Series Number]] &amp; "'!A1", "x-" &amp; factor_list_table[[#This Row],[Series Number]])</f>
        <v>x-305</v>
      </c>
      <c r="B28" s="55" t="s">
        <v>31</v>
      </c>
      <c r="C28" s="57" t="s">
        <v>149</v>
      </c>
      <c r="D28" s="55" t="s">
        <v>208</v>
      </c>
      <c r="E28" s="55" t="s">
        <v>215</v>
      </c>
      <c r="F28" s="55" t="s">
        <v>144</v>
      </c>
      <c r="G28" s="55" t="s">
        <v>164</v>
      </c>
      <c r="H28" s="57">
        <v>0</v>
      </c>
      <c r="I28" s="57">
        <v>305</v>
      </c>
      <c r="J28" s="55" t="s">
        <v>216</v>
      </c>
      <c r="K28" s="55" t="s">
        <v>217</v>
      </c>
      <c r="L28" s="55"/>
      <c r="M28" s="56">
        <v>46175</v>
      </c>
      <c r="N28" s="56">
        <v>46161</v>
      </c>
      <c r="O28" s="55" t="s">
        <v>148</v>
      </c>
      <c r="P28" s="55" t="s">
        <v>71</v>
      </c>
    </row>
    <row r="29" spans="1:16" ht="37.5" x14ac:dyDescent="0.25">
      <c r="A29" s="54" t="str">
        <f>HYPERLINK("#'x-" &amp; factor_list_table[[#This Row],[Series Number]] &amp; "'!A1", "x-" &amp; factor_list_table[[#This Row],[Series Number]])</f>
        <v>x-306</v>
      </c>
      <c r="B29" s="55" t="s">
        <v>31</v>
      </c>
      <c r="C29" s="57" t="s">
        <v>149</v>
      </c>
      <c r="D29" s="55" t="s">
        <v>208</v>
      </c>
      <c r="E29" s="55" t="s">
        <v>218</v>
      </c>
      <c r="F29" s="55" t="s">
        <v>144</v>
      </c>
      <c r="G29" s="55" t="s">
        <v>164</v>
      </c>
      <c r="H29" s="57">
        <v>0</v>
      </c>
      <c r="I29" s="57">
        <v>306</v>
      </c>
      <c r="J29" s="55" t="s">
        <v>219</v>
      </c>
      <c r="K29" s="55" t="s">
        <v>220</v>
      </c>
      <c r="L29" s="55"/>
      <c r="M29" s="56">
        <v>46175</v>
      </c>
      <c r="N29" s="56">
        <v>46161</v>
      </c>
      <c r="O29" s="55" t="s">
        <v>148</v>
      </c>
      <c r="P29" s="55" t="s">
        <v>71</v>
      </c>
    </row>
    <row r="30" spans="1:16" ht="25" x14ac:dyDescent="0.25">
      <c r="A30" s="54" t="str">
        <f>HYPERLINK("#'x-" &amp; factor_list_table[[#This Row],[Series Number]] &amp; "'!A1", "x-" &amp; factor_list_table[[#This Row],[Series Number]])</f>
        <v>x-307</v>
      </c>
      <c r="B30" s="55" t="s">
        <v>31</v>
      </c>
      <c r="C30" s="57" t="s">
        <v>184</v>
      </c>
      <c r="D30" s="55" t="s">
        <v>201</v>
      </c>
      <c r="E30" s="55" t="s">
        <v>221</v>
      </c>
      <c r="F30" s="55" t="s">
        <v>144</v>
      </c>
      <c r="G30" s="55" t="s">
        <v>145</v>
      </c>
      <c r="H30" s="57">
        <v>2</v>
      </c>
      <c r="I30" s="57">
        <v>307</v>
      </c>
      <c r="J30" s="55" t="s">
        <v>222</v>
      </c>
      <c r="K30" s="55" t="s">
        <v>223</v>
      </c>
      <c r="L30" s="55"/>
      <c r="M30" s="56">
        <v>46175</v>
      </c>
      <c r="N30" s="56">
        <v>46161</v>
      </c>
      <c r="O30" s="55" t="s">
        <v>148</v>
      </c>
      <c r="P30" s="55" t="s">
        <v>71</v>
      </c>
    </row>
    <row r="31" spans="1:16" ht="25" x14ac:dyDescent="0.25">
      <c r="A31" s="54" t="str">
        <f>HYPERLINK("#'x-" &amp; factor_list_table[[#This Row],[Series Number]] &amp; "'!A1", "x-" &amp; factor_list_table[[#This Row],[Series Number]])</f>
        <v>x-308</v>
      </c>
      <c r="B31" s="55" t="s">
        <v>31</v>
      </c>
      <c r="C31" s="57" t="s">
        <v>184</v>
      </c>
      <c r="D31" s="55" t="s">
        <v>208</v>
      </c>
      <c r="E31" s="55" t="s">
        <v>224</v>
      </c>
      <c r="F31" s="55" t="s">
        <v>144</v>
      </c>
      <c r="G31" s="55" t="s">
        <v>145</v>
      </c>
      <c r="H31" s="57">
        <v>2</v>
      </c>
      <c r="I31" s="57">
        <v>308</v>
      </c>
      <c r="J31" s="55" t="s">
        <v>225</v>
      </c>
      <c r="K31" s="55" t="s">
        <v>226</v>
      </c>
      <c r="L31" s="55"/>
      <c r="M31" s="56">
        <v>46175</v>
      </c>
      <c r="N31" s="56">
        <v>46161</v>
      </c>
      <c r="O31" s="55" t="s">
        <v>148</v>
      </c>
      <c r="P31" s="55" t="s">
        <v>71</v>
      </c>
    </row>
    <row r="32" spans="1:16" ht="25" x14ac:dyDescent="0.25">
      <c r="A32" s="54" t="str">
        <f>HYPERLINK("#'x-" &amp; factor_list_table[[#This Row],[Series Number]] &amp; "'!A1", "x-" &amp; factor_list_table[[#This Row],[Series Number]])</f>
        <v>x-309</v>
      </c>
      <c r="B32" s="55" t="s">
        <v>31</v>
      </c>
      <c r="C32" s="57" t="s">
        <v>184</v>
      </c>
      <c r="D32" s="55" t="s">
        <v>208</v>
      </c>
      <c r="E32" s="55" t="s">
        <v>227</v>
      </c>
      <c r="F32" s="55" t="s">
        <v>144</v>
      </c>
      <c r="G32" s="55" t="s">
        <v>145</v>
      </c>
      <c r="H32" s="57">
        <v>2</v>
      </c>
      <c r="I32" s="57">
        <v>309</v>
      </c>
      <c r="J32" s="55" t="s">
        <v>228</v>
      </c>
      <c r="K32" s="55" t="s">
        <v>229</v>
      </c>
      <c r="L32" s="55"/>
      <c r="M32" s="56">
        <v>46175</v>
      </c>
      <c r="N32" s="56">
        <v>46161</v>
      </c>
      <c r="O32" s="55" t="s">
        <v>148</v>
      </c>
      <c r="P32" s="55" t="s">
        <v>71</v>
      </c>
    </row>
    <row r="33" spans="1:16" ht="25" x14ac:dyDescent="0.25">
      <c r="A33" s="54" t="str">
        <f>HYPERLINK("#'x-" &amp; factor_list_table[[#This Row],[Series Number]] &amp; "'!A1", "x-" &amp; factor_list_table[[#This Row],[Series Number]])</f>
        <v>x-401</v>
      </c>
      <c r="B33" s="55" t="s">
        <v>31</v>
      </c>
      <c r="C33" s="57" t="s">
        <v>149</v>
      </c>
      <c r="D33" s="55" t="s">
        <v>230</v>
      </c>
      <c r="E33" s="55" t="s">
        <v>231</v>
      </c>
      <c r="F33" s="55" t="s">
        <v>144</v>
      </c>
      <c r="G33" s="55" t="s">
        <v>232</v>
      </c>
      <c r="H33" s="57">
        <v>0</v>
      </c>
      <c r="I33" s="57">
        <v>401</v>
      </c>
      <c r="J33" s="55" t="s">
        <v>233</v>
      </c>
      <c r="K33" s="55" t="s">
        <v>234</v>
      </c>
      <c r="L33" s="55"/>
      <c r="M33" s="56">
        <v>45106</v>
      </c>
      <c r="N33" s="56">
        <v>45231</v>
      </c>
      <c r="O33" s="55" t="s">
        <v>148</v>
      </c>
      <c r="P33" s="55" t="s">
        <v>72</v>
      </c>
    </row>
    <row r="34" spans="1:16" ht="25" x14ac:dyDescent="0.25">
      <c r="A34" s="54" t="str">
        <f>HYPERLINK("#'x-" &amp; factor_list_table[[#This Row],[Series Number]] &amp; "'!A1", "x-" &amp; factor_list_table[[#This Row],[Series Number]])</f>
        <v>x-402</v>
      </c>
      <c r="B34" s="55" t="s">
        <v>31</v>
      </c>
      <c r="C34" s="57" t="s">
        <v>149</v>
      </c>
      <c r="D34" s="55" t="s">
        <v>230</v>
      </c>
      <c r="E34" s="55" t="s">
        <v>235</v>
      </c>
      <c r="F34" s="55" t="s">
        <v>144</v>
      </c>
      <c r="G34" s="55" t="s">
        <v>232</v>
      </c>
      <c r="H34" s="57">
        <v>0</v>
      </c>
      <c r="I34" s="57">
        <v>402</v>
      </c>
      <c r="J34" s="55" t="s">
        <v>236</v>
      </c>
      <c r="K34" s="55" t="s">
        <v>237</v>
      </c>
      <c r="L34" s="55"/>
      <c r="M34" s="56">
        <v>45106</v>
      </c>
      <c r="N34" s="56">
        <v>45231</v>
      </c>
      <c r="O34" s="55" t="s">
        <v>148</v>
      </c>
      <c r="P34" s="55" t="s">
        <v>72</v>
      </c>
    </row>
    <row r="35" spans="1:16" ht="25" x14ac:dyDescent="0.25">
      <c r="A35" s="54" t="str">
        <f>HYPERLINK("#'x-" &amp; factor_list_table[[#This Row],[Series Number]] &amp; "'!A1", "x-" &amp; factor_list_table[[#This Row],[Series Number]])</f>
        <v>x-403</v>
      </c>
      <c r="B35" s="55" t="s">
        <v>31</v>
      </c>
      <c r="C35" s="57" t="s">
        <v>149</v>
      </c>
      <c r="D35" s="55" t="s">
        <v>230</v>
      </c>
      <c r="E35" s="55" t="s">
        <v>238</v>
      </c>
      <c r="F35" s="55" t="s">
        <v>144</v>
      </c>
      <c r="G35" s="55" t="s">
        <v>232</v>
      </c>
      <c r="H35" s="57">
        <v>0</v>
      </c>
      <c r="I35" s="57">
        <v>403</v>
      </c>
      <c r="J35" s="55" t="s">
        <v>239</v>
      </c>
      <c r="K35" s="55" t="s">
        <v>240</v>
      </c>
      <c r="L35" s="55"/>
      <c r="M35" s="56">
        <v>45106</v>
      </c>
      <c r="N35" s="56">
        <v>45231</v>
      </c>
      <c r="O35" s="55" t="s">
        <v>148</v>
      </c>
      <c r="P35" s="55" t="s">
        <v>72</v>
      </c>
    </row>
    <row r="36" spans="1:16" ht="25" x14ac:dyDescent="0.25">
      <c r="A36" s="54" t="str">
        <f>HYPERLINK("#'x-" &amp; factor_list_table[[#This Row],[Series Number]] &amp; "'!A1", "x-" &amp; factor_list_table[[#This Row],[Series Number]])</f>
        <v>x-404</v>
      </c>
      <c r="B36" s="55" t="s">
        <v>31</v>
      </c>
      <c r="C36" s="57" t="s">
        <v>149</v>
      </c>
      <c r="D36" s="55" t="s">
        <v>230</v>
      </c>
      <c r="E36" s="55" t="s">
        <v>241</v>
      </c>
      <c r="F36" s="55" t="s">
        <v>144</v>
      </c>
      <c r="G36" s="55" t="s">
        <v>232</v>
      </c>
      <c r="H36" s="57">
        <v>0</v>
      </c>
      <c r="I36" s="57">
        <v>404</v>
      </c>
      <c r="J36" s="55" t="s">
        <v>242</v>
      </c>
      <c r="K36" s="55" t="s">
        <v>243</v>
      </c>
      <c r="L36" s="55"/>
      <c r="M36" s="56">
        <v>45106</v>
      </c>
      <c r="N36" s="56">
        <v>45231</v>
      </c>
      <c r="O36" s="55" t="s">
        <v>148</v>
      </c>
      <c r="P36" s="55" t="s">
        <v>72</v>
      </c>
    </row>
    <row r="37" spans="1:16" ht="37.5" x14ac:dyDescent="0.25">
      <c r="A37" s="54" t="str">
        <f>HYPERLINK("#'x-" &amp; factor_list_table[[#This Row],[Series Number]] &amp; "'!A1", "x-" &amp; factor_list_table[[#This Row],[Series Number]])</f>
        <v>x-405</v>
      </c>
      <c r="B37" s="55" t="s">
        <v>31</v>
      </c>
      <c r="C37" s="57" t="s">
        <v>141</v>
      </c>
      <c r="D37" s="55" t="s">
        <v>230</v>
      </c>
      <c r="E37" s="55" t="s">
        <v>244</v>
      </c>
      <c r="F37" s="55" t="s">
        <v>144</v>
      </c>
      <c r="G37" s="55" t="s">
        <v>245</v>
      </c>
      <c r="H37" s="57">
        <v>1</v>
      </c>
      <c r="I37" s="57">
        <v>405</v>
      </c>
      <c r="J37" s="55" t="s">
        <v>246</v>
      </c>
      <c r="K37" s="55" t="s">
        <v>247</v>
      </c>
      <c r="L37" s="55"/>
      <c r="M37" s="56">
        <v>45106</v>
      </c>
      <c r="N37" s="56"/>
      <c r="O37" s="55" t="s">
        <v>188</v>
      </c>
      <c r="P37" s="55" t="s">
        <v>72</v>
      </c>
    </row>
    <row r="38" spans="1:16" ht="25" x14ac:dyDescent="0.25">
      <c r="A38" s="54" t="str">
        <f>HYPERLINK("#'x-" &amp; factor_list_table[[#This Row],[Series Number]] &amp; "'!A1", "x-" &amp; factor_list_table[[#This Row],[Series Number]])</f>
        <v>x-406</v>
      </c>
      <c r="B38" s="55" t="s">
        <v>31</v>
      </c>
      <c r="C38" s="57" t="s">
        <v>149</v>
      </c>
      <c r="D38" s="55" t="s">
        <v>248</v>
      </c>
      <c r="E38" s="55" t="s">
        <v>249</v>
      </c>
      <c r="F38" s="55" t="s">
        <v>144</v>
      </c>
      <c r="G38" s="55" t="s">
        <v>250</v>
      </c>
      <c r="H38" s="57">
        <v>0</v>
      </c>
      <c r="I38" s="57">
        <v>406</v>
      </c>
      <c r="J38" s="55" t="s">
        <v>251</v>
      </c>
      <c r="K38" s="55" t="s">
        <v>252</v>
      </c>
      <c r="L38" s="55"/>
      <c r="M38" s="56">
        <v>45106</v>
      </c>
      <c r="N38" s="56">
        <v>45231</v>
      </c>
      <c r="O38" s="55" t="s">
        <v>148</v>
      </c>
      <c r="P38" s="55" t="s">
        <v>72</v>
      </c>
    </row>
    <row r="39" spans="1:16" ht="25" x14ac:dyDescent="0.25">
      <c r="A39" s="54" t="str">
        <f>HYPERLINK("#'x-" &amp; factor_list_table[[#This Row],[Series Number]] &amp; "'!A1", "x-" &amp; factor_list_table[[#This Row],[Series Number]])</f>
        <v>x-407</v>
      </c>
      <c r="B39" s="55" t="s">
        <v>31</v>
      </c>
      <c r="C39" s="57" t="s">
        <v>149</v>
      </c>
      <c r="D39" s="55" t="s">
        <v>248</v>
      </c>
      <c r="E39" s="55" t="s">
        <v>253</v>
      </c>
      <c r="F39" s="55" t="s">
        <v>144</v>
      </c>
      <c r="G39" s="55" t="s">
        <v>250</v>
      </c>
      <c r="H39" s="57">
        <v>0</v>
      </c>
      <c r="I39" s="57">
        <v>407</v>
      </c>
      <c r="J39" s="55" t="s">
        <v>254</v>
      </c>
      <c r="K39" s="55" t="s">
        <v>255</v>
      </c>
      <c r="L39" s="55"/>
      <c r="M39" s="56">
        <v>45106</v>
      </c>
      <c r="N39" s="56">
        <v>45231</v>
      </c>
      <c r="O39" s="55" t="s">
        <v>148</v>
      </c>
      <c r="P39" s="55" t="s">
        <v>72</v>
      </c>
    </row>
    <row r="40" spans="1:16" ht="25" x14ac:dyDescent="0.25">
      <c r="A40" s="54" t="str">
        <f>HYPERLINK("#'x-" &amp; factor_list_table[[#This Row],[Series Number]] &amp; "'!A1", "x-" &amp; factor_list_table[[#This Row],[Series Number]])</f>
        <v>x-408</v>
      </c>
      <c r="B40" s="55" t="s">
        <v>31</v>
      </c>
      <c r="C40" s="57" t="s">
        <v>149</v>
      </c>
      <c r="D40" s="55" t="s">
        <v>248</v>
      </c>
      <c r="E40" s="55" t="s">
        <v>256</v>
      </c>
      <c r="F40" s="55" t="s">
        <v>144</v>
      </c>
      <c r="G40" s="55" t="s">
        <v>250</v>
      </c>
      <c r="H40" s="57">
        <v>0</v>
      </c>
      <c r="I40" s="57">
        <v>408</v>
      </c>
      <c r="J40" s="55" t="s">
        <v>257</v>
      </c>
      <c r="K40" s="55" t="s">
        <v>258</v>
      </c>
      <c r="L40" s="55"/>
      <c r="M40" s="56">
        <v>45106</v>
      </c>
      <c r="N40" s="56">
        <v>45231</v>
      </c>
      <c r="O40" s="55" t="s">
        <v>148</v>
      </c>
      <c r="P40" s="55" t="s">
        <v>72</v>
      </c>
    </row>
    <row r="41" spans="1:16" ht="25" x14ac:dyDescent="0.25">
      <c r="A41" s="54" t="str">
        <f>HYPERLINK("#'x-" &amp; factor_list_table[[#This Row],[Series Number]] &amp; "'!A1", "x-" &amp; factor_list_table[[#This Row],[Series Number]])</f>
        <v>x-409</v>
      </c>
      <c r="B41" s="55" t="s">
        <v>31</v>
      </c>
      <c r="C41" s="57" t="s">
        <v>149</v>
      </c>
      <c r="D41" s="55" t="s">
        <v>248</v>
      </c>
      <c r="E41" s="55" t="s">
        <v>259</v>
      </c>
      <c r="F41" s="55" t="s">
        <v>144</v>
      </c>
      <c r="G41" s="55" t="s">
        <v>250</v>
      </c>
      <c r="H41" s="57">
        <v>0</v>
      </c>
      <c r="I41" s="57">
        <v>409</v>
      </c>
      <c r="J41" s="55" t="s">
        <v>260</v>
      </c>
      <c r="K41" s="55" t="s">
        <v>261</v>
      </c>
      <c r="L41" s="55"/>
      <c r="M41" s="56">
        <v>45106</v>
      </c>
      <c r="N41" s="56">
        <v>45231</v>
      </c>
      <c r="O41" s="55" t="s">
        <v>148</v>
      </c>
      <c r="P41" s="55" t="s">
        <v>72</v>
      </c>
    </row>
    <row r="42" spans="1:16" ht="25" x14ac:dyDescent="0.25">
      <c r="A42" s="54" t="str">
        <f>HYPERLINK("#'x-" &amp; factor_list_table[[#This Row],[Series Number]] &amp; "'!A1", "x-" &amp; factor_list_table[[#This Row],[Series Number]])</f>
        <v>x-410</v>
      </c>
      <c r="B42" s="55" t="s">
        <v>31</v>
      </c>
      <c r="C42" s="57" t="s">
        <v>184</v>
      </c>
      <c r="D42" s="55" t="s">
        <v>230</v>
      </c>
      <c r="E42" s="55" t="s">
        <v>262</v>
      </c>
      <c r="F42" s="55" t="s">
        <v>144</v>
      </c>
      <c r="G42" s="55" t="s">
        <v>232</v>
      </c>
      <c r="H42" s="57">
        <v>0</v>
      </c>
      <c r="I42" s="57">
        <v>410</v>
      </c>
      <c r="J42" s="55" t="s">
        <v>263</v>
      </c>
      <c r="K42" s="55" t="s">
        <v>264</v>
      </c>
      <c r="L42" s="55"/>
      <c r="M42" s="56">
        <v>45106</v>
      </c>
      <c r="N42" s="56">
        <v>45231</v>
      </c>
      <c r="O42" s="55" t="s">
        <v>148</v>
      </c>
      <c r="P42" s="55" t="s">
        <v>72</v>
      </c>
    </row>
    <row r="43" spans="1:16" ht="25" x14ac:dyDescent="0.25">
      <c r="A43" s="54" t="str">
        <f>HYPERLINK("#'x-" &amp; factor_list_table[[#This Row],[Series Number]] &amp; "'!A1", "x-" &amp; factor_list_table[[#This Row],[Series Number]])</f>
        <v>x-411</v>
      </c>
      <c r="B43" s="55" t="s">
        <v>31</v>
      </c>
      <c r="C43" s="57" t="s">
        <v>184</v>
      </c>
      <c r="D43" s="55" t="s">
        <v>230</v>
      </c>
      <c r="E43" s="55" t="s">
        <v>265</v>
      </c>
      <c r="F43" s="55" t="s">
        <v>144</v>
      </c>
      <c r="G43" s="55" t="s">
        <v>232</v>
      </c>
      <c r="H43" s="57">
        <v>0</v>
      </c>
      <c r="I43" s="57">
        <v>411</v>
      </c>
      <c r="J43" s="55" t="s">
        <v>266</v>
      </c>
      <c r="K43" s="55" t="s">
        <v>267</v>
      </c>
      <c r="L43" s="55"/>
      <c r="M43" s="56">
        <v>45106</v>
      </c>
      <c r="N43" s="56">
        <v>45231</v>
      </c>
      <c r="O43" s="55" t="s">
        <v>148</v>
      </c>
      <c r="P43" s="55" t="s">
        <v>72</v>
      </c>
    </row>
    <row r="44" spans="1:16" ht="25" x14ac:dyDescent="0.25">
      <c r="A44" s="54" t="str">
        <f>HYPERLINK("#'x-" &amp; factor_list_table[[#This Row],[Series Number]] &amp; "'!A1", "x-" &amp; factor_list_table[[#This Row],[Series Number]])</f>
        <v>x-412</v>
      </c>
      <c r="B44" s="55" t="s">
        <v>31</v>
      </c>
      <c r="C44" s="57" t="s">
        <v>184</v>
      </c>
      <c r="D44" s="55" t="s">
        <v>230</v>
      </c>
      <c r="E44" s="55" t="s">
        <v>268</v>
      </c>
      <c r="F44" s="55" t="s">
        <v>144</v>
      </c>
      <c r="G44" s="55" t="s">
        <v>232</v>
      </c>
      <c r="H44" s="57">
        <v>0</v>
      </c>
      <c r="I44" s="57">
        <v>412</v>
      </c>
      <c r="J44" s="55" t="s">
        <v>269</v>
      </c>
      <c r="K44" s="55" t="s">
        <v>270</v>
      </c>
      <c r="L44" s="55"/>
      <c r="M44" s="56">
        <v>45106</v>
      </c>
      <c r="N44" s="56">
        <v>45231</v>
      </c>
      <c r="O44" s="55" t="s">
        <v>148</v>
      </c>
      <c r="P44" s="55" t="s">
        <v>72</v>
      </c>
    </row>
    <row r="45" spans="1:16" ht="25" x14ac:dyDescent="0.25">
      <c r="A45" s="54" t="str">
        <f>HYPERLINK("#'x-" &amp; factor_list_table[[#This Row],[Series Number]] &amp; "'!A1", "x-" &amp; factor_list_table[[#This Row],[Series Number]])</f>
        <v>x-413</v>
      </c>
      <c r="B45" s="55" t="s">
        <v>31</v>
      </c>
      <c r="C45" s="57" t="s">
        <v>184</v>
      </c>
      <c r="D45" s="55" t="s">
        <v>230</v>
      </c>
      <c r="E45" s="55" t="s">
        <v>271</v>
      </c>
      <c r="F45" s="55" t="s">
        <v>144</v>
      </c>
      <c r="G45" s="55" t="s">
        <v>232</v>
      </c>
      <c r="H45" s="57">
        <v>0</v>
      </c>
      <c r="I45" s="57">
        <v>413</v>
      </c>
      <c r="J45" s="55" t="s">
        <v>272</v>
      </c>
      <c r="K45" s="55" t="s">
        <v>273</v>
      </c>
      <c r="L45" s="55"/>
      <c r="M45" s="56">
        <v>45106</v>
      </c>
      <c r="N45" s="56">
        <v>45231</v>
      </c>
      <c r="O45" s="55" t="s">
        <v>148</v>
      </c>
      <c r="P45" s="55" t="s">
        <v>72</v>
      </c>
    </row>
    <row r="46" spans="1:16" ht="25" x14ac:dyDescent="0.25">
      <c r="A46" s="54" t="str">
        <f>HYPERLINK("#'x-" &amp; factor_list_table[[#This Row],[Series Number]] &amp; "'!A1", "x-" &amp; factor_list_table[[#This Row],[Series Number]])</f>
        <v>x-414</v>
      </c>
      <c r="B46" s="55" t="s">
        <v>31</v>
      </c>
      <c r="C46" s="57" t="s">
        <v>274</v>
      </c>
      <c r="D46" s="55" t="s">
        <v>248</v>
      </c>
      <c r="E46" s="55" t="s">
        <v>275</v>
      </c>
      <c r="F46" s="55" t="s">
        <v>144</v>
      </c>
      <c r="G46" s="55" t="s">
        <v>250</v>
      </c>
      <c r="H46" s="57">
        <v>0</v>
      </c>
      <c r="I46" s="57">
        <v>414</v>
      </c>
      <c r="J46" s="55" t="s">
        <v>276</v>
      </c>
      <c r="K46" s="55" t="s">
        <v>252</v>
      </c>
      <c r="L46" s="55"/>
      <c r="M46" s="56">
        <v>45106</v>
      </c>
      <c r="N46" s="56">
        <v>45231</v>
      </c>
      <c r="O46" s="55" t="s">
        <v>148</v>
      </c>
      <c r="P46" s="55" t="s">
        <v>72</v>
      </c>
    </row>
    <row r="47" spans="1:16" ht="25" x14ac:dyDescent="0.25">
      <c r="A47" s="54" t="str">
        <f>HYPERLINK("#'x-" &amp; factor_list_table[[#This Row],[Series Number]] &amp; "'!A1", "x-" &amp; factor_list_table[[#This Row],[Series Number]])</f>
        <v>x-415</v>
      </c>
      <c r="B47" s="55" t="s">
        <v>31</v>
      </c>
      <c r="C47" s="57" t="s">
        <v>274</v>
      </c>
      <c r="D47" s="55" t="s">
        <v>248</v>
      </c>
      <c r="E47" s="55" t="s">
        <v>277</v>
      </c>
      <c r="F47" s="55" t="s">
        <v>144</v>
      </c>
      <c r="G47" s="55" t="s">
        <v>250</v>
      </c>
      <c r="H47" s="57">
        <v>0</v>
      </c>
      <c r="I47" s="57">
        <v>415</v>
      </c>
      <c r="J47" s="55" t="s">
        <v>278</v>
      </c>
      <c r="K47" s="55" t="s">
        <v>255</v>
      </c>
      <c r="L47" s="55"/>
      <c r="M47" s="56">
        <v>45106</v>
      </c>
      <c r="N47" s="56">
        <v>45231</v>
      </c>
      <c r="O47" s="55" t="s">
        <v>148</v>
      </c>
      <c r="P47" s="55" t="s">
        <v>72</v>
      </c>
    </row>
    <row r="48" spans="1:16" ht="25" x14ac:dyDescent="0.25">
      <c r="A48" s="54" t="str">
        <f>HYPERLINK("#'x-" &amp; factor_list_table[[#This Row],[Series Number]] &amp; "'!A1", "x-" &amp; factor_list_table[[#This Row],[Series Number]])</f>
        <v>x-416</v>
      </c>
      <c r="B48" s="55" t="s">
        <v>31</v>
      </c>
      <c r="C48" s="57" t="s">
        <v>274</v>
      </c>
      <c r="D48" s="55" t="s">
        <v>248</v>
      </c>
      <c r="E48" s="55" t="s">
        <v>279</v>
      </c>
      <c r="F48" s="55" t="s">
        <v>144</v>
      </c>
      <c r="G48" s="55" t="s">
        <v>250</v>
      </c>
      <c r="H48" s="57">
        <v>0</v>
      </c>
      <c r="I48" s="57">
        <v>416</v>
      </c>
      <c r="J48" s="55" t="s">
        <v>280</v>
      </c>
      <c r="K48" s="55" t="s">
        <v>258</v>
      </c>
      <c r="L48" s="55"/>
      <c r="M48" s="56">
        <v>45106</v>
      </c>
      <c r="N48" s="56">
        <v>45231</v>
      </c>
      <c r="O48" s="55" t="s">
        <v>281</v>
      </c>
      <c r="P48" s="55" t="s">
        <v>72</v>
      </c>
    </row>
    <row r="49" spans="1:16" ht="25" x14ac:dyDescent="0.25">
      <c r="A49" s="54" t="str">
        <f>HYPERLINK("#'x-" &amp; factor_list_table[[#This Row],[Series Number]] &amp; "'!A1", "x-" &amp; factor_list_table[[#This Row],[Series Number]])</f>
        <v>x-417</v>
      </c>
      <c r="B49" s="55" t="s">
        <v>31</v>
      </c>
      <c r="C49" s="57" t="s">
        <v>274</v>
      </c>
      <c r="D49" s="55" t="s">
        <v>248</v>
      </c>
      <c r="E49" s="55" t="s">
        <v>282</v>
      </c>
      <c r="F49" s="55" t="s">
        <v>144</v>
      </c>
      <c r="G49" s="55" t="s">
        <v>250</v>
      </c>
      <c r="H49" s="57">
        <v>0</v>
      </c>
      <c r="I49" s="57">
        <v>417</v>
      </c>
      <c r="J49" s="55" t="s">
        <v>283</v>
      </c>
      <c r="K49" s="55" t="s">
        <v>261</v>
      </c>
      <c r="L49" s="55"/>
      <c r="M49" s="56">
        <v>45106</v>
      </c>
      <c r="N49" s="56">
        <v>45231</v>
      </c>
      <c r="O49" s="55" t="s">
        <v>148</v>
      </c>
      <c r="P49" s="55" t="s">
        <v>72</v>
      </c>
    </row>
    <row r="50" spans="1:16" ht="25" x14ac:dyDescent="0.25">
      <c r="A50" s="54" t="str">
        <f>HYPERLINK("#'x-" &amp; factor_list_table[[#This Row],[Series Number]] &amp; "'!A1", "x-" &amp; factor_list_table[[#This Row],[Series Number]])</f>
        <v>x-418</v>
      </c>
      <c r="B50" s="55" t="s">
        <v>31</v>
      </c>
      <c r="C50" s="57" t="s">
        <v>184</v>
      </c>
      <c r="D50" s="55" t="s">
        <v>248</v>
      </c>
      <c r="E50" s="55" t="s">
        <v>284</v>
      </c>
      <c r="F50" s="55" t="s">
        <v>144</v>
      </c>
      <c r="G50" s="55" t="s">
        <v>250</v>
      </c>
      <c r="H50" s="57">
        <v>0</v>
      </c>
      <c r="I50" s="57">
        <v>418</v>
      </c>
      <c r="J50" s="55" t="s">
        <v>285</v>
      </c>
      <c r="K50" s="55" t="s">
        <v>286</v>
      </c>
      <c r="L50" s="55"/>
      <c r="M50" s="56">
        <v>45106</v>
      </c>
      <c r="N50" s="56">
        <v>45231</v>
      </c>
      <c r="O50" s="55" t="s">
        <v>148</v>
      </c>
      <c r="P50" s="55" t="s">
        <v>72</v>
      </c>
    </row>
    <row r="51" spans="1:16" ht="25" x14ac:dyDescent="0.25">
      <c r="A51" s="54" t="str">
        <f>HYPERLINK("#'x-" &amp; factor_list_table[[#This Row],[Series Number]] &amp; "'!A1", "x-" &amp; factor_list_table[[#This Row],[Series Number]])</f>
        <v>x-419</v>
      </c>
      <c r="B51" s="55" t="s">
        <v>31</v>
      </c>
      <c r="C51" s="57" t="s">
        <v>184</v>
      </c>
      <c r="D51" s="55" t="s">
        <v>248</v>
      </c>
      <c r="E51" s="55" t="s">
        <v>287</v>
      </c>
      <c r="F51" s="55" t="s">
        <v>144</v>
      </c>
      <c r="G51" s="55" t="s">
        <v>250</v>
      </c>
      <c r="H51" s="57">
        <v>0</v>
      </c>
      <c r="I51" s="57">
        <v>419</v>
      </c>
      <c r="J51" s="55" t="s">
        <v>288</v>
      </c>
      <c r="K51" s="55" t="s">
        <v>289</v>
      </c>
      <c r="L51" s="55"/>
      <c r="M51" s="56">
        <v>45106</v>
      </c>
      <c r="N51" s="56">
        <v>45231</v>
      </c>
      <c r="O51" s="55" t="s">
        <v>148</v>
      </c>
      <c r="P51" s="55" t="s">
        <v>72</v>
      </c>
    </row>
    <row r="52" spans="1:16" ht="25" x14ac:dyDescent="0.25">
      <c r="A52" s="54" t="str">
        <f>HYPERLINK("#'x-" &amp; factor_list_table[[#This Row],[Series Number]] &amp; "'!A1", "x-" &amp; factor_list_table[[#This Row],[Series Number]])</f>
        <v>x-420</v>
      </c>
      <c r="B52" s="55" t="s">
        <v>31</v>
      </c>
      <c r="C52" s="57" t="s">
        <v>184</v>
      </c>
      <c r="D52" s="55" t="s">
        <v>248</v>
      </c>
      <c r="E52" s="55" t="s">
        <v>290</v>
      </c>
      <c r="F52" s="55" t="s">
        <v>144</v>
      </c>
      <c r="G52" s="55" t="s">
        <v>250</v>
      </c>
      <c r="H52" s="57">
        <v>0</v>
      </c>
      <c r="I52" s="57">
        <v>420</v>
      </c>
      <c r="J52" s="55" t="s">
        <v>291</v>
      </c>
      <c r="K52" s="55" t="s">
        <v>292</v>
      </c>
      <c r="L52" s="55"/>
      <c r="M52" s="56">
        <v>45106</v>
      </c>
      <c r="N52" s="56">
        <v>45231</v>
      </c>
      <c r="O52" s="55" t="s">
        <v>148</v>
      </c>
      <c r="P52" s="55" t="s">
        <v>72</v>
      </c>
    </row>
    <row r="53" spans="1:16" ht="25" x14ac:dyDescent="0.25">
      <c r="A53" s="54" t="str">
        <f>HYPERLINK("#'x-" &amp; factor_list_table[[#This Row],[Series Number]] &amp; "'!A1", "x-" &amp; factor_list_table[[#This Row],[Series Number]])</f>
        <v>x-421</v>
      </c>
      <c r="B53" s="55" t="s">
        <v>31</v>
      </c>
      <c r="C53" s="57" t="s">
        <v>184</v>
      </c>
      <c r="D53" s="55" t="s">
        <v>248</v>
      </c>
      <c r="E53" s="55" t="s">
        <v>293</v>
      </c>
      <c r="F53" s="55" t="s">
        <v>144</v>
      </c>
      <c r="G53" s="55" t="s">
        <v>250</v>
      </c>
      <c r="H53" s="57">
        <v>0</v>
      </c>
      <c r="I53" s="57">
        <v>421</v>
      </c>
      <c r="J53" s="55" t="s">
        <v>294</v>
      </c>
      <c r="K53" s="55" t="s">
        <v>295</v>
      </c>
      <c r="L53" s="55"/>
      <c r="M53" s="56">
        <v>45106</v>
      </c>
      <c r="N53" s="56">
        <v>45231</v>
      </c>
      <c r="O53" s="55" t="s">
        <v>148</v>
      </c>
      <c r="P53" s="55" t="s">
        <v>72</v>
      </c>
    </row>
    <row r="54" spans="1:16" ht="37.5" x14ac:dyDescent="0.25">
      <c r="A54" s="54" t="str">
        <f>HYPERLINK("#'x-" &amp; factor_list_table[[#This Row],[Series Number]] &amp; "'!A1", "x-" &amp; factor_list_table[[#This Row],[Series Number]])</f>
        <v>x-422</v>
      </c>
      <c r="B54" s="55" t="s">
        <v>31</v>
      </c>
      <c r="C54" s="57" t="s">
        <v>184</v>
      </c>
      <c r="D54" s="55" t="s">
        <v>230</v>
      </c>
      <c r="E54" s="55" t="s">
        <v>296</v>
      </c>
      <c r="F54" s="55" t="s">
        <v>144</v>
      </c>
      <c r="G54" s="55" t="s">
        <v>232</v>
      </c>
      <c r="H54" s="57">
        <v>0</v>
      </c>
      <c r="I54" s="57">
        <v>422</v>
      </c>
      <c r="J54" s="55" t="s">
        <v>297</v>
      </c>
      <c r="K54" s="55" t="s">
        <v>298</v>
      </c>
      <c r="L54" s="55"/>
      <c r="M54" s="56">
        <v>45106</v>
      </c>
      <c r="N54" s="56">
        <v>45231</v>
      </c>
      <c r="O54" s="55" t="s">
        <v>148</v>
      </c>
      <c r="P54" s="55" t="s">
        <v>72</v>
      </c>
    </row>
    <row r="55" spans="1:16" ht="37.5" x14ac:dyDescent="0.25">
      <c r="A55" s="54" t="str">
        <f>HYPERLINK("#'x-" &amp; factor_list_table[[#This Row],[Series Number]] &amp; "'!A1", "x-" &amp; factor_list_table[[#This Row],[Series Number]])</f>
        <v>x-423</v>
      </c>
      <c r="B55" s="55" t="s">
        <v>31</v>
      </c>
      <c r="C55" s="57" t="s">
        <v>184</v>
      </c>
      <c r="D55" s="55" t="s">
        <v>230</v>
      </c>
      <c r="E55" s="55" t="s">
        <v>299</v>
      </c>
      <c r="F55" s="55" t="s">
        <v>144</v>
      </c>
      <c r="G55" s="55" t="s">
        <v>232</v>
      </c>
      <c r="H55" s="57">
        <v>0</v>
      </c>
      <c r="I55" s="57">
        <v>423</v>
      </c>
      <c r="J55" s="55" t="s">
        <v>300</v>
      </c>
      <c r="K55" s="55" t="s">
        <v>301</v>
      </c>
      <c r="L55" s="55"/>
      <c r="M55" s="56">
        <v>45106</v>
      </c>
      <c r="N55" s="56">
        <v>45231</v>
      </c>
      <c r="O55" s="55" t="s">
        <v>148</v>
      </c>
      <c r="P55" s="55" t="s">
        <v>72</v>
      </c>
    </row>
    <row r="56" spans="1:16" ht="37.5" x14ac:dyDescent="0.25">
      <c r="A56" s="54" t="str">
        <f>HYPERLINK("#'x-" &amp; factor_list_table[[#This Row],[Series Number]] &amp; "'!A1", "x-" &amp; factor_list_table[[#This Row],[Series Number]])</f>
        <v>x-424</v>
      </c>
      <c r="B56" s="55" t="s">
        <v>31</v>
      </c>
      <c r="C56" s="57" t="s">
        <v>184</v>
      </c>
      <c r="D56" s="55" t="s">
        <v>230</v>
      </c>
      <c r="E56" s="55" t="s">
        <v>302</v>
      </c>
      <c r="F56" s="55" t="s">
        <v>144</v>
      </c>
      <c r="G56" s="55" t="s">
        <v>232</v>
      </c>
      <c r="H56" s="57">
        <v>0</v>
      </c>
      <c r="I56" s="57">
        <v>424</v>
      </c>
      <c r="J56" s="55" t="s">
        <v>303</v>
      </c>
      <c r="K56" s="55" t="s">
        <v>304</v>
      </c>
      <c r="L56" s="55"/>
      <c r="M56" s="56">
        <v>45106</v>
      </c>
      <c r="N56" s="56">
        <v>45231</v>
      </c>
      <c r="O56" s="55" t="s">
        <v>148</v>
      </c>
      <c r="P56" s="55" t="s">
        <v>72</v>
      </c>
    </row>
    <row r="57" spans="1:16" ht="37.5" x14ac:dyDescent="0.25">
      <c r="A57" s="54" t="str">
        <f>HYPERLINK("#'x-" &amp; factor_list_table[[#This Row],[Series Number]] &amp; "'!A1", "x-" &amp; factor_list_table[[#This Row],[Series Number]])</f>
        <v>x-425</v>
      </c>
      <c r="B57" s="55" t="s">
        <v>31</v>
      </c>
      <c r="C57" s="57" t="s">
        <v>184</v>
      </c>
      <c r="D57" s="55" t="s">
        <v>230</v>
      </c>
      <c r="E57" s="55" t="s">
        <v>305</v>
      </c>
      <c r="F57" s="55" t="s">
        <v>144</v>
      </c>
      <c r="G57" s="55" t="s">
        <v>232</v>
      </c>
      <c r="H57" s="57">
        <v>0</v>
      </c>
      <c r="I57" s="57">
        <v>425</v>
      </c>
      <c r="J57" s="55" t="s">
        <v>306</v>
      </c>
      <c r="K57" s="55" t="s">
        <v>307</v>
      </c>
      <c r="L57" s="55"/>
      <c r="M57" s="56">
        <v>45106</v>
      </c>
      <c r="N57" s="56">
        <v>45231</v>
      </c>
      <c r="O57" s="55" t="s">
        <v>148</v>
      </c>
      <c r="P57" s="55" t="s">
        <v>72</v>
      </c>
    </row>
    <row r="58" spans="1:16" ht="25" x14ac:dyDescent="0.25">
      <c r="A58" s="54" t="str">
        <f>HYPERLINK("#'x-" &amp; factor_list_table[[#This Row],[Series Number]] &amp; "'!A1", "x-" &amp; factor_list_table[[#This Row],[Series Number]])</f>
        <v>x-426</v>
      </c>
      <c r="B58" s="55" t="s">
        <v>31</v>
      </c>
      <c r="C58" s="57" t="s">
        <v>184</v>
      </c>
      <c r="D58" s="55" t="s">
        <v>248</v>
      </c>
      <c r="E58" s="55" t="s">
        <v>308</v>
      </c>
      <c r="F58" s="55" t="s">
        <v>144</v>
      </c>
      <c r="G58" s="55" t="s">
        <v>250</v>
      </c>
      <c r="H58" s="57">
        <v>0</v>
      </c>
      <c r="I58" s="57">
        <v>426</v>
      </c>
      <c r="J58" s="55" t="s">
        <v>309</v>
      </c>
      <c r="K58" s="55" t="s">
        <v>310</v>
      </c>
      <c r="L58" s="55"/>
      <c r="M58" s="56">
        <v>45106</v>
      </c>
      <c r="N58" s="56">
        <v>45231</v>
      </c>
      <c r="O58" s="55" t="s">
        <v>148</v>
      </c>
      <c r="P58" s="55" t="s">
        <v>72</v>
      </c>
    </row>
    <row r="59" spans="1:16" ht="25" x14ac:dyDescent="0.25">
      <c r="A59" s="54" t="str">
        <f>HYPERLINK("#'x-" &amp; factor_list_table[[#This Row],[Series Number]] &amp; "'!A1", "x-" &amp; factor_list_table[[#This Row],[Series Number]])</f>
        <v>x-427</v>
      </c>
      <c r="B59" s="55" t="s">
        <v>31</v>
      </c>
      <c r="C59" s="57" t="s">
        <v>184</v>
      </c>
      <c r="D59" s="55" t="s">
        <v>248</v>
      </c>
      <c r="E59" s="55" t="s">
        <v>311</v>
      </c>
      <c r="F59" s="55" t="s">
        <v>144</v>
      </c>
      <c r="G59" s="55" t="s">
        <v>250</v>
      </c>
      <c r="H59" s="57">
        <v>0</v>
      </c>
      <c r="I59" s="57">
        <v>427</v>
      </c>
      <c r="J59" s="55" t="s">
        <v>312</v>
      </c>
      <c r="K59" s="55" t="s">
        <v>313</v>
      </c>
      <c r="L59" s="55"/>
      <c r="M59" s="56">
        <v>45106</v>
      </c>
      <c r="N59" s="56">
        <v>45231</v>
      </c>
      <c r="O59" s="55" t="s">
        <v>148</v>
      </c>
      <c r="P59" s="55" t="s">
        <v>72</v>
      </c>
    </row>
    <row r="60" spans="1:16" ht="25" x14ac:dyDescent="0.25">
      <c r="A60" s="54" t="str">
        <f>HYPERLINK("#'x-" &amp; factor_list_table[[#This Row],[Series Number]] &amp; "'!A1", "x-" &amp; factor_list_table[[#This Row],[Series Number]])</f>
        <v>x-428</v>
      </c>
      <c r="B60" s="55" t="s">
        <v>31</v>
      </c>
      <c r="C60" s="57" t="s">
        <v>184</v>
      </c>
      <c r="D60" s="55" t="s">
        <v>248</v>
      </c>
      <c r="E60" s="55" t="s">
        <v>314</v>
      </c>
      <c r="F60" s="55" t="s">
        <v>144</v>
      </c>
      <c r="G60" s="55" t="s">
        <v>250</v>
      </c>
      <c r="H60" s="57">
        <v>0</v>
      </c>
      <c r="I60" s="57">
        <v>428</v>
      </c>
      <c r="J60" s="55" t="s">
        <v>315</v>
      </c>
      <c r="K60" s="55" t="s">
        <v>316</v>
      </c>
      <c r="L60" s="55"/>
      <c r="M60" s="56">
        <v>45106</v>
      </c>
      <c r="N60" s="56">
        <v>45231</v>
      </c>
      <c r="O60" s="55" t="s">
        <v>281</v>
      </c>
      <c r="P60" s="55" t="s">
        <v>72</v>
      </c>
    </row>
    <row r="61" spans="1:16" ht="25" x14ac:dyDescent="0.25">
      <c r="A61" s="54" t="str">
        <f>HYPERLINK("#'x-" &amp; factor_list_table[[#This Row],[Series Number]] &amp; "'!A1", "x-" &amp; factor_list_table[[#This Row],[Series Number]])</f>
        <v>x-429</v>
      </c>
      <c r="B61" s="55" t="s">
        <v>31</v>
      </c>
      <c r="C61" s="57" t="s">
        <v>184</v>
      </c>
      <c r="D61" s="55" t="s">
        <v>248</v>
      </c>
      <c r="E61" s="55" t="s">
        <v>317</v>
      </c>
      <c r="F61" s="55" t="s">
        <v>144</v>
      </c>
      <c r="G61" s="55" t="s">
        <v>250</v>
      </c>
      <c r="H61" s="57">
        <v>0</v>
      </c>
      <c r="I61" s="57">
        <v>429</v>
      </c>
      <c r="J61" s="55" t="s">
        <v>318</v>
      </c>
      <c r="K61" s="55" t="s">
        <v>319</v>
      </c>
      <c r="L61" s="55"/>
      <c r="M61" s="56">
        <v>45106</v>
      </c>
      <c r="N61" s="56">
        <v>45231</v>
      </c>
      <c r="O61" s="55" t="s">
        <v>148</v>
      </c>
      <c r="P61" s="55" t="s">
        <v>72</v>
      </c>
    </row>
    <row r="62" spans="1:16" ht="25" x14ac:dyDescent="0.25">
      <c r="A62" s="54" t="str">
        <f>HYPERLINK("#'x-" &amp; factor_list_table[[#This Row],[Series Number]] &amp; "'!A1", "x-" &amp; factor_list_table[[#This Row],[Series Number]])</f>
        <v>x-501</v>
      </c>
      <c r="B62" s="55" t="s">
        <v>31</v>
      </c>
      <c r="C62" s="57" t="s">
        <v>149</v>
      </c>
      <c r="D62" s="55" t="s">
        <v>320</v>
      </c>
      <c r="E62" s="55" t="s">
        <v>321</v>
      </c>
      <c r="F62" s="55" t="s">
        <v>144</v>
      </c>
      <c r="G62" s="55" t="s">
        <v>322</v>
      </c>
      <c r="H62" s="57">
        <v>0</v>
      </c>
      <c r="I62" s="57">
        <v>501</v>
      </c>
      <c r="J62" s="55" t="s">
        <v>323</v>
      </c>
      <c r="K62" s="55" t="s">
        <v>324</v>
      </c>
      <c r="L62" s="55"/>
      <c r="M62" s="56">
        <v>45133</v>
      </c>
      <c r="N62" s="56">
        <v>45231</v>
      </c>
      <c r="O62" s="55" t="s">
        <v>148</v>
      </c>
      <c r="P62" s="55" t="s">
        <v>72</v>
      </c>
    </row>
    <row r="63" spans="1:16" ht="25" x14ac:dyDescent="0.25">
      <c r="A63" s="54" t="str">
        <f>HYPERLINK("#'x-" &amp; factor_list_table[[#This Row],[Series Number]] &amp; "'!A1", "x-" &amp; factor_list_table[[#This Row],[Series Number]])</f>
        <v>x-502</v>
      </c>
      <c r="B63" s="55" t="s">
        <v>31</v>
      </c>
      <c r="C63" s="57" t="s">
        <v>149</v>
      </c>
      <c r="D63" s="55" t="s">
        <v>320</v>
      </c>
      <c r="E63" s="55" t="s">
        <v>325</v>
      </c>
      <c r="F63" s="55" t="s">
        <v>144</v>
      </c>
      <c r="G63" s="55" t="s">
        <v>322</v>
      </c>
      <c r="H63" s="57">
        <v>0</v>
      </c>
      <c r="I63" s="57">
        <v>502</v>
      </c>
      <c r="J63" s="55" t="s">
        <v>326</v>
      </c>
      <c r="K63" s="55" t="s">
        <v>327</v>
      </c>
      <c r="L63" s="55"/>
      <c r="M63" s="56">
        <v>45133</v>
      </c>
      <c r="N63" s="56">
        <v>45231</v>
      </c>
      <c r="O63" s="55" t="s">
        <v>148</v>
      </c>
      <c r="P63" s="55" t="s">
        <v>72</v>
      </c>
    </row>
    <row r="64" spans="1:16" ht="25" x14ac:dyDescent="0.25">
      <c r="A64" s="54" t="str">
        <f>HYPERLINK("#'x-" &amp; factor_list_table[[#This Row],[Series Number]] &amp; "'!A1", "x-" &amp; factor_list_table[[#This Row],[Series Number]])</f>
        <v>x-503</v>
      </c>
      <c r="B64" s="55" t="s">
        <v>31</v>
      </c>
      <c r="C64" s="57" t="s">
        <v>149</v>
      </c>
      <c r="D64" s="55" t="s">
        <v>320</v>
      </c>
      <c r="E64" s="55" t="s">
        <v>328</v>
      </c>
      <c r="F64" s="55" t="s">
        <v>144</v>
      </c>
      <c r="G64" s="55" t="s">
        <v>322</v>
      </c>
      <c r="H64" s="57">
        <v>0</v>
      </c>
      <c r="I64" s="57">
        <v>503</v>
      </c>
      <c r="J64" s="55" t="s">
        <v>329</v>
      </c>
      <c r="K64" s="55" t="s">
        <v>330</v>
      </c>
      <c r="L64" s="55"/>
      <c r="M64" s="56">
        <v>45133</v>
      </c>
      <c r="N64" s="56">
        <v>45231</v>
      </c>
      <c r="O64" s="55" t="s">
        <v>148</v>
      </c>
      <c r="P64" s="55" t="s">
        <v>72</v>
      </c>
    </row>
    <row r="65" spans="1:16" ht="25" x14ac:dyDescent="0.25">
      <c r="A65" s="54" t="str">
        <f>HYPERLINK("#'x-" &amp; factor_list_table[[#This Row],[Series Number]] &amp; "'!A1", "x-" &amp; factor_list_table[[#This Row],[Series Number]])</f>
        <v>x-504</v>
      </c>
      <c r="B65" s="55" t="s">
        <v>31</v>
      </c>
      <c r="C65" s="57" t="s">
        <v>184</v>
      </c>
      <c r="D65" s="55" t="s">
        <v>320</v>
      </c>
      <c r="E65" s="55" t="s">
        <v>321</v>
      </c>
      <c r="F65" s="55" t="s">
        <v>144</v>
      </c>
      <c r="G65" s="55" t="s">
        <v>322</v>
      </c>
      <c r="H65" s="57">
        <v>0</v>
      </c>
      <c r="I65" s="57">
        <v>504</v>
      </c>
      <c r="J65" s="55" t="s">
        <v>331</v>
      </c>
      <c r="K65" s="55" t="s">
        <v>332</v>
      </c>
      <c r="L65" s="55"/>
      <c r="M65" s="56">
        <v>45133</v>
      </c>
      <c r="N65" s="56">
        <v>45231</v>
      </c>
      <c r="O65" s="55" t="s">
        <v>148</v>
      </c>
      <c r="P65" s="55" t="s">
        <v>72</v>
      </c>
    </row>
    <row r="66" spans="1:16" ht="25" x14ac:dyDescent="0.25">
      <c r="A66" s="54" t="str">
        <f>HYPERLINK("#'x-" &amp; factor_list_table[[#This Row],[Series Number]] &amp; "'!A1", "x-" &amp; factor_list_table[[#This Row],[Series Number]])</f>
        <v>x-505</v>
      </c>
      <c r="B66" s="55" t="s">
        <v>31</v>
      </c>
      <c r="C66" s="57" t="s">
        <v>184</v>
      </c>
      <c r="D66" s="55" t="s">
        <v>320</v>
      </c>
      <c r="E66" s="55" t="s">
        <v>325</v>
      </c>
      <c r="F66" s="55" t="s">
        <v>144</v>
      </c>
      <c r="G66" s="55" t="s">
        <v>322</v>
      </c>
      <c r="H66" s="57">
        <v>0</v>
      </c>
      <c r="I66" s="57">
        <v>505</v>
      </c>
      <c r="J66" s="55" t="s">
        <v>333</v>
      </c>
      <c r="K66" s="55" t="s">
        <v>334</v>
      </c>
      <c r="L66" s="55"/>
      <c r="M66" s="56">
        <v>45133</v>
      </c>
      <c r="N66" s="56">
        <v>45231</v>
      </c>
      <c r="O66" s="55" t="s">
        <v>148</v>
      </c>
      <c r="P66" s="55" t="s">
        <v>72</v>
      </c>
    </row>
    <row r="67" spans="1:16" ht="25" x14ac:dyDescent="0.25">
      <c r="A67" s="54" t="str">
        <f>HYPERLINK("#'x-" &amp; factor_list_table[[#This Row],[Series Number]] &amp; "'!A1", "x-" &amp; factor_list_table[[#This Row],[Series Number]])</f>
        <v>x-506</v>
      </c>
      <c r="B67" s="55" t="s">
        <v>31</v>
      </c>
      <c r="C67" s="57" t="s">
        <v>184</v>
      </c>
      <c r="D67" s="55" t="s">
        <v>320</v>
      </c>
      <c r="E67" s="55" t="s">
        <v>328</v>
      </c>
      <c r="F67" s="55" t="s">
        <v>144</v>
      </c>
      <c r="G67" s="55" t="s">
        <v>322</v>
      </c>
      <c r="H67" s="57">
        <v>0</v>
      </c>
      <c r="I67" s="57">
        <v>506</v>
      </c>
      <c r="J67" s="55" t="s">
        <v>335</v>
      </c>
      <c r="K67" s="55" t="s">
        <v>336</v>
      </c>
      <c r="L67" s="55"/>
      <c r="M67" s="56">
        <v>45133</v>
      </c>
      <c r="N67" s="56">
        <v>45231</v>
      </c>
      <c r="O67" s="55" t="s">
        <v>148</v>
      </c>
      <c r="P67" s="55" t="s">
        <v>72</v>
      </c>
    </row>
    <row r="68" spans="1:16" ht="25" x14ac:dyDescent="0.25">
      <c r="A68" s="54" t="str">
        <f>HYPERLINK("#'x-" &amp; factor_list_table[[#This Row],[Series Number]] &amp; "'!A1", "x-" &amp; factor_list_table[[#This Row],[Series Number]])</f>
        <v>x-601</v>
      </c>
      <c r="B68" s="55" t="s">
        <v>31</v>
      </c>
      <c r="C68" s="57" t="s">
        <v>149</v>
      </c>
      <c r="D68" s="55" t="s">
        <v>337</v>
      </c>
      <c r="E68" s="55" t="s">
        <v>338</v>
      </c>
      <c r="F68" s="55" t="s">
        <v>144</v>
      </c>
      <c r="G68" s="55" t="s">
        <v>339</v>
      </c>
      <c r="H68" s="57">
        <v>0</v>
      </c>
      <c r="I68" s="57">
        <v>601</v>
      </c>
      <c r="J68" s="55" t="s">
        <v>340</v>
      </c>
      <c r="K68" s="55" t="s">
        <v>234</v>
      </c>
      <c r="L68" s="55"/>
      <c r="M68" s="56">
        <v>45133</v>
      </c>
      <c r="N68" s="56">
        <v>45231</v>
      </c>
      <c r="O68" s="55" t="s">
        <v>148</v>
      </c>
      <c r="P68" s="55" t="s">
        <v>72</v>
      </c>
    </row>
    <row r="69" spans="1:16" ht="25" x14ac:dyDescent="0.25">
      <c r="A69" s="54" t="str">
        <f>HYPERLINK("#'x-" &amp; factor_list_table[[#This Row],[Series Number]] &amp; "'!A1", "x-" &amp; factor_list_table[[#This Row],[Series Number]])</f>
        <v>x-602</v>
      </c>
      <c r="B69" s="55" t="s">
        <v>31</v>
      </c>
      <c r="C69" s="57" t="s">
        <v>149</v>
      </c>
      <c r="D69" s="55" t="s">
        <v>341</v>
      </c>
      <c r="E69" s="55" t="s">
        <v>342</v>
      </c>
      <c r="F69" s="55" t="s">
        <v>144</v>
      </c>
      <c r="G69" s="55" t="s">
        <v>339</v>
      </c>
      <c r="H69" s="57">
        <v>0</v>
      </c>
      <c r="I69" s="57">
        <v>602</v>
      </c>
      <c r="J69" s="55" t="s">
        <v>343</v>
      </c>
      <c r="K69" s="55" t="s">
        <v>324</v>
      </c>
      <c r="L69" s="55"/>
      <c r="M69" s="56">
        <v>45133</v>
      </c>
      <c r="N69" s="56">
        <v>45231</v>
      </c>
      <c r="O69" s="55" t="s">
        <v>344</v>
      </c>
      <c r="P69" s="55" t="s">
        <v>72</v>
      </c>
    </row>
    <row r="70" spans="1:16" ht="25" x14ac:dyDescent="0.25">
      <c r="A70" s="54" t="str">
        <f>HYPERLINK("#'x-" &amp; factor_list_table[[#This Row],[Series Number]] &amp; "'!A1", "x-" &amp; factor_list_table[[#This Row],[Series Number]])</f>
        <v>x-603</v>
      </c>
      <c r="B70" s="55" t="s">
        <v>31</v>
      </c>
      <c r="C70" s="57" t="s">
        <v>149</v>
      </c>
      <c r="D70" s="55" t="s">
        <v>345</v>
      </c>
      <c r="E70" s="55" t="s">
        <v>346</v>
      </c>
      <c r="F70" s="55" t="s">
        <v>144</v>
      </c>
      <c r="G70" s="55" t="s">
        <v>347</v>
      </c>
      <c r="H70" s="57">
        <v>0</v>
      </c>
      <c r="I70" s="57">
        <v>603</v>
      </c>
      <c r="J70" s="55" t="s">
        <v>348</v>
      </c>
      <c r="K70" s="55" t="s">
        <v>349</v>
      </c>
      <c r="L70" s="55"/>
      <c r="M70" s="56">
        <v>45133</v>
      </c>
      <c r="N70" s="56">
        <v>45231</v>
      </c>
      <c r="O70" s="55" t="s">
        <v>148</v>
      </c>
      <c r="P70" s="55" t="s">
        <v>72</v>
      </c>
    </row>
    <row r="71" spans="1:16" ht="25" x14ac:dyDescent="0.25">
      <c r="A71" s="54" t="str">
        <f>HYPERLINK("#'x-" &amp; factor_list_table[[#This Row],[Series Number]] &amp; "'!A1", "x-" &amp; factor_list_table[[#This Row],[Series Number]])</f>
        <v>x-701</v>
      </c>
      <c r="B71" s="55" t="s">
        <v>31</v>
      </c>
      <c r="C71" s="57" t="s">
        <v>149</v>
      </c>
      <c r="D71" s="55" t="s">
        <v>350</v>
      </c>
      <c r="E71" s="55" t="s">
        <v>351</v>
      </c>
      <c r="F71" s="55" t="s">
        <v>352</v>
      </c>
      <c r="G71" s="55" t="s">
        <v>353</v>
      </c>
      <c r="H71" s="57">
        <v>0</v>
      </c>
      <c r="I71" s="57">
        <v>701</v>
      </c>
      <c r="J71" s="55" t="s">
        <v>354</v>
      </c>
      <c r="K71" s="55" t="s">
        <v>355</v>
      </c>
      <c r="L71" s="55"/>
      <c r="M71" s="56">
        <v>45274</v>
      </c>
      <c r="N71" s="56"/>
      <c r="O71" s="55" t="s">
        <v>344</v>
      </c>
      <c r="P71" s="55" t="s">
        <v>72</v>
      </c>
    </row>
    <row r="72" spans="1:16" ht="25" x14ac:dyDescent="0.25">
      <c r="A72" s="54" t="str">
        <f>HYPERLINK("#'x-" &amp; factor_list_table[[#This Row],[Series Number]] &amp; "'!A1", "x-" &amp; factor_list_table[[#This Row],[Series Number]])</f>
        <v>x-702</v>
      </c>
      <c r="B72" s="55" t="s">
        <v>31</v>
      </c>
      <c r="C72" s="57" t="s">
        <v>149</v>
      </c>
      <c r="D72" s="55" t="s">
        <v>350</v>
      </c>
      <c r="E72" s="55" t="s">
        <v>356</v>
      </c>
      <c r="F72" s="55" t="s">
        <v>352</v>
      </c>
      <c r="G72" s="55" t="s">
        <v>353</v>
      </c>
      <c r="H72" s="57">
        <v>0</v>
      </c>
      <c r="I72" s="57">
        <v>702</v>
      </c>
      <c r="J72" s="55" t="s">
        <v>357</v>
      </c>
      <c r="K72" s="55" t="s">
        <v>358</v>
      </c>
      <c r="L72" s="55"/>
      <c r="M72" s="56">
        <v>45274</v>
      </c>
      <c r="N72" s="56"/>
      <c r="O72" s="55" t="s">
        <v>344</v>
      </c>
      <c r="P72" s="55" t="s">
        <v>72</v>
      </c>
    </row>
    <row r="73" spans="1:16" ht="25" x14ac:dyDescent="0.25">
      <c r="A73" s="54" t="str">
        <f>HYPERLINK("#'x-" &amp; factor_list_table[[#This Row],[Series Number]] &amp; "'!A1", "x-" &amp; factor_list_table[[#This Row],[Series Number]])</f>
        <v>x-703</v>
      </c>
      <c r="B73" s="55" t="s">
        <v>31</v>
      </c>
      <c r="C73" s="57" t="s">
        <v>149</v>
      </c>
      <c r="D73" s="55" t="s">
        <v>350</v>
      </c>
      <c r="E73" s="55" t="s">
        <v>359</v>
      </c>
      <c r="F73" s="55" t="s">
        <v>352</v>
      </c>
      <c r="G73" s="55" t="s">
        <v>353</v>
      </c>
      <c r="H73" s="57">
        <v>0</v>
      </c>
      <c r="I73" s="57">
        <v>703</v>
      </c>
      <c r="J73" s="55" t="s">
        <v>360</v>
      </c>
      <c r="K73" s="55" t="s">
        <v>361</v>
      </c>
      <c r="L73" s="55"/>
      <c r="M73" s="56">
        <v>45274</v>
      </c>
      <c r="N73" s="56"/>
      <c r="O73" s="55" t="s">
        <v>344</v>
      </c>
      <c r="P73" s="55" t="s">
        <v>72</v>
      </c>
    </row>
    <row r="74" spans="1:16" ht="25" x14ac:dyDescent="0.25">
      <c r="A74" s="54" t="str">
        <f>HYPERLINK("#'x-" &amp; factor_list_table[[#This Row],[Series Number]] &amp; "'!A1", "x-" &amp; factor_list_table[[#This Row],[Series Number]])</f>
        <v>x-704</v>
      </c>
      <c r="B74" s="55" t="s">
        <v>31</v>
      </c>
      <c r="C74" s="57" t="s">
        <v>149</v>
      </c>
      <c r="D74" s="55" t="s">
        <v>350</v>
      </c>
      <c r="E74" s="55" t="s">
        <v>362</v>
      </c>
      <c r="F74" s="55" t="s">
        <v>352</v>
      </c>
      <c r="G74" s="55" t="s">
        <v>353</v>
      </c>
      <c r="H74" s="57">
        <v>0</v>
      </c>
      <c r="I74" s="57">
        <v>704</v>
      </c>
      <c r="J74" s="55" t="s">
        <v>363</v>
      </c>
      <c r="K74" s="55" t="s">
        <v>364</v>
      </c>
      <c r="L74" s="55"/>
      <c r="M74" s="56">
        <v>45274</v>
      </c>
      <c r="N74" s="56"/>
      <c r="O74" s="55" t="s">
        <v>344</v>
      </c>
      <c r="P74" s="55" t="s">
        <v>72</v>
      </c>
    </row>
    <row r="75" spans="1:16" ht="37.5" x14ac:dyDescent="0.25">
      <c r="A75" s="54" t="str">
        <f>HYPERLINK("#'x-" &amp; factor_list_table[[#This Row],[Series Number]] &amp; "'!A1", "x-" &amp; factor_list_table[[#This Row],[Series Number]])</f>
        <v>x-705</v>
      </c>
      <c r="B75" s="55" t="s">
        <v>31</v>
      </c>
      <c r="C75" s="57" t="s">
        <v>149</v>
      </c>
      <c r="D75" s="55" t="s">
        <v>350</v>
      </c>
      <c r="E75" s="55" t="s">
        <v>365</v>
      </c>
      <c r="F75" s="55" t="s">
        <v>352</v>
      </c>
      <c r="G75" s="55" t="s">
        <v>353</v>
      </c>
      <c r="H75" s="57">
        <v>0</v>
      </c>
      <c r="I75" s="57">
        <v>705</v>
      </c>
      <c r="J75" s="55" t="s">
        <v>366</v>
      </c>
      <c r="K75" s="55" t="s">
        <v>367</v>
      </c>
      <c r="L75" s="55"/>
      <c r="M75" s="56">
        <v>45190</v>
      </c>
      <c r="N75" s="56">
        <v>45231</v>
      </c>
      <c r="O75" s="55" t="s">
        <v>148</v>
      </c>
      <c r="P75" s="55" t="s">
        <v>72</v>
      </c>
    </row>
    <row r="76" spans="1:16" ht="37.5" x14ac:dyDescent="0.25">
      <c r="A76" s="54" t="str">
        <f>HYPERLINK("#'x-" &amp; factor_list_table[[#This Row],[Series Number]] &amp; "'!A1", "x-" &amp; factor_list_table[[#This Row],[Series Number]])</f>
        <v>x-706</v>
      </c>
      <c r="B76" s="55" t="s">
        <v>31</v>
      </c>
      <c r="C76" s="57" t="s">
        <v>149</v>
      </c>
      <c r="D76" s="55" t="s">
        <v>350</v>
      </c>
      <c r="E76" s="55" t="s">
        <v>368</v>
      </c>
      <c r="F76" s="55" t="s">
        <v>352</v>
      </c>
      <c r="G76" s="55" t="s">
        <v>353</v>
      </c>
      <c r="H76" s="57">
        <v>0</v>
      </c>
      <c r="I76" s="57">
        <v>706</v>
      </c>
      <c r="J76" s="55" t="s">
        <v>369</v>
      </c>
      <c r="K76" s="55" t="s">
        <v>370</v>
      </c>
      <c r="L76" s="55"/>
      <c r="M76" s="56">
        <v>45190</v>
      </c>
      <c r="N76" s="56">
        <v>45231</v>
      </c>
      <c r="O76" s="55" t="s">
        <v>148</v>
      </c>
      <c r="P76" s="55" t="s">
        <v>72</v>
      </c>
    </row>
    <row r="77" spans="1:16" ht="37.5" x14ac:dyDescent="0.25">
      <c r="A77" s="54" t="str">
        <f>HYPERLINK("#'x-" &amp; factor_list_table[[#This Row],[Series Number]] &amp; "'!A1", "x-" &amp; factor_list_table[[#This Row],[Series Number]])</f>
        <v>x-707</v>
      </c>
      <c r="B77" s="55" t="s">
        <v>31</v>
      </c>
      <c r="C77" s="57" t="s">
        <v>149</v>
      </c>
      <c r="D77" s="55" t="s">
        <v>350</v>
      </c>
      <c r="E77" s="55" t="s">
        <v>371</v>
      </c>
      <c r="F77" s="55" t="s">
        <v>352</v>
      </c>
      <c r="G77" s="55" t="s">
        <v>353</v>
      </c>
      <c r="H77" s="57">
        <v>0</v>
      </c>
      <c r="I77" s="57">
        <v>707</v>
      </c>
      <c r="J77" s="55" t="s">
        <v>372</v>
      </c>
      <c r="K77" s="55" t="s">
        <v>373</v>
      </c>
      <c r="L77" s="55"/>
      <c r="M77" s="56">
        <v>45190</v>
      </c>
      <c r="N77" s="56">
        <v>45231</v>
      </c>
      <c r="O77" s="55" t="s">
        <v>148</v>
      </c>
      <c r="P77" s="55" t="s">
        <v>72</v>
      </c>
    </row>
    <row r="78" spans="1:16" ht="37.5" x14ac:dyDescent="0.25">
      <c r="A78" s="54" t="str">
        <f>HYPERLINK("#'x-" &amp; factor_list_table[[#This Row],[Series Number]] &amp; "'!A1", "x-" &amp; factor_list_table[[#This Row],[Series Number]])</f>
        <v>x-708</v>
      </c>
      <c r="B78" s="55" t="s">
        <v>31</v>
      </c>
      <c r="C78" s="57" t="s">
        <v>149</v>
      </c>
      <c r="D78" s="55" t="s">
        <v>350</v>
      </c>
      <c r="E78" s="55" t="s">
        <v>374</v>
      </c>
      <c r="F78" s="55" t="s">
        <v>352</v>
      </c>
      <c r="G78" s="55" t="s">
        <v>353</v>
      </c>
      <c r="H78" s="57">
        <v>0</v>
      </c>
      <c r="I78" s="57">
        <v>708</v>
      </c>
      <c r="J78" s="55" t="s">
        <v>375</v>
      </c>
      <c r="K78" s="55" t="s">
        <v>376</v>
      </c>
      <c r="L78" s="55"/>
      <c r="M78" s="56">
        <v>45190</v>
      </c>
      <c r="N78" s="56">
        <v>45231</v>
      </c>
      <c r="O78" s="55" t="s">
        <v>148</v>
      </c>
      <c r="P78" s="55" t="s">
        <v>72</v>
      </c>
    </row>
    <row r="79" spans="1:16" ht="37.5" x14ac:dyDescent="0.25">
      <c r="A79" s="54" t="str">
        <f>HYPERLINK("#'x-" &amp; factor_list_table[[#This Row],[Series Number]] &amp; "'!A1", "x-" &amp; factor_list_table[[#This Row],[Series Number]])</f>
        <v>x-709</v>
      </c>
      <c r="B79" s="55" t="s">
        <v>31</v>
      </c>
      <c r="C79" s="57" t="s">
        <v>149</v>
      </c>
      <c r="D79" s="55" t="s">
        <v>350</v>
      </c>
      <c r="E79" s="55" t="s">
        <v>377</v>
      </c>
      <c r="F79" s="55" t="s">
        <v>378</v>
      </c>
      <c r="G79" s="55" t="s">
        <v>353</v>
      </c>
      <c r="H79" s="57">
        <v>0</v>
      </c>
      <c r="I79" s="57">
        <v>709</v>
      </c>
      <c r="J79" s="55" t="s">
        <v>379</v>
      </c>
      <c r="K79" s="55" t="s">
        <v>380</v>
      </c>
      <c r="L79" s="55"/>
      <c r="M79" s="56">
        <v>45274</v>
      </c>
      <c r="N79" s="56"/>
      <c r="O79" s="55" t="s">
        <v>344</v>
      </c>
      <c r="P79" s="55" t="s">
        <v>72</v>
      </c>
    </row>
    <row r="80" spans="1:16" ht="37.5" x14ac:dyDescent="0.25">
      <c r="A80" s="54" t="str">
        <f>HYPERLINK("#'x-" &amp; factor_list_table[[#This Row],[Series Number]] &amp; "'!A1", "x-" &amp; factor_list_table[[#This Row],[Series Number]])</f>
        <v>x-710</v>
      </c>
      <c r="B80" s="55" t="s">
        <v>31</v>
      </c>
      <c r="C80" s="57" t="s">
        <v>149</v>
      </c>
      <c r="D80" s="55" t="s">
        <v>350</v>
      </c>
      <c r="E80" s="55" t="s">
        <v>381</v>
      </c>
      <c r="F80" s="55" t="s">
        <v>378</v>
      </c>
      <c r="G80" s="55" t="s">
        <v>353</v>
      </c>
      <c r="H80" s="57">
        <v>0</v>
      </c>
      <c r="I80" s="57">
        <v>710</v>
      </c>
      <c r="J80" s="55" t="s">
        <v>382</v>
      </c>
      <c r="K80" s="55" t="s">
        <v>383</v>
      </c>
      <c r="L80" s="55"/>
      <c r="M80" s="56">
        <v>45274</v>
      </c>
      <c r="N80" s="56"/>
      <c r="O80" s="55" t="s">
        <v>344</v>
      </c>
      <c r="P80" s="55" t="s">
        <v>72</v>
      </c>
    </row>
    <row r="81" spans="1:16" ht="37.5" x14ac:dyDescent="0.25">
      <c r="A81" s="54" t="str">
        <f>HYPERLINK("#'x-" &amp; factor_list_table[[#This Row],[Series Number]] &amp; "'!A1", "x-" &amp; factor_list_table[[#This Row],[Series Number]])</f>
        <v>x-711</v>
      </c>
      <c r="B81" s="55" t="s">
        <v>31</v>
      </c>
      <c r="C81" s="57" t="s">
        <v>149</v>
      </c>
      <c r="D81" s="55" t="s">
        <v>350</v>
      </c>
      <c r="E81" s="55" t="s">
        <v>384</v>
      </c>
      <c r="F81" s="55" t="s">
        <v>378</v>
      </c>
      <c r="G81" s="55" t="s">
        <v>353</v>
      </c>
      <c r="H81" s="57">
        <v>0</v>
      </c>
      <c r="I81" s="57">
        <v>711</v>
      </c>
      <c r="J81" s="55" t="s">
        <v>385</v>
      </c>
      <c r="K81" s="55" t="s">
        <v>386</v>
      </c>
      <c r="L81" s="55"/>
      <c r="M81" s="56">
        <v>45274</v>
      </c>
      <c r="N81" s="56"/>
      <c r="O81" s="55" t="s">
        <v>344</v>
      </c>
      <c r="P81" s="55" t="s">
        <v>72</v>
      </c>
    </row>
    <row r="82" spans="1:16" ht="37.5" x14ac:dyDescent="0.25">
      <c r="A82" s="54" t="str">
        <f>HYPERLINK("#'x-" &amp; factor_list_table[[#This Row],[Series Number]] &amp; "'!A1", "x-" &amp; factor_list_table[[#This Row],[Series Number]])</f>
        <v>x-712</v>
      </c>
      <c r="B82" s="55" t="s">
        <v>31</v>
      </c>
      <c r="C82" s="57" t="s">
        <v>149</v>
      </c>
      <c r="D82" s="55" t="s">
        <v>350</v>
      </c>
      <c r="E82" s="55" t="s">
        <v>387</v>
      </c>
      <c r="F82" s="55" t="s">
        <v>378</v>
      </c>
      <c r="G82" s="55" t="s">
        <v>353</v>
      </c>
      <c r="H82" s="57">
        <v>0</v>
      </c>
      <c r="I82" s="57">
        <v>712</v>
      </c>
      <c r="J82" s="55" t="s">
        <v>388</v>
      </c>
      <c r="K82" s="55" t="s">
        <v>389</v>
      </c>
      <c r="L82" s="55"/>
      <c r="M82" s="56">
        <v>45274</v>
      </c>
      <c r="N82" s="56"/>
      <c r="O82" s="55" t="s">
        <v>344</v>
      </c>
      <c r="P82" s="55" t="s">
        <v>72</v>
      </c>
    </row>
    <row r="83" spans="1:16" ht="37.5" x14ac:dyDescent="0.25">
      <c r="A83" s="54" t="str">
        <f>HYPERLINK("#'x-" &amp; factor_list_table[[#This Row],[Series Number]] &amp; "'!A1", "x-" &amp; factor_list_table[[#This Row],[Series Number]])</f>
        <v>x-713</v>
      </c>
      <c r="B83" s="55" t="s">
        <v>31</v>
      </c>
      <c r="C83" s="57" t="s">
        <v>149</v>
      </c>
      <c r="D83" s="55" t="s">
        <v>350</v>
      </c>
      <c r="E83" s="55" t="s">
        <v>390</v>
      </c>
      <c r="F83" s="55" t="s">
        <v>378</v>
      </c>
      <c r="G83" s="55" t="s">
        <v>353</v>
      </c>
      <c r="H83" s="57">
        <v>0</v>
      </c>
      <c r="I83" s="57">
        <v>713</v>
      </c>
      <c r="J83" s="55" t="s">
        <v>391</v>
      </c>
      <c r="K83" s="55" t="s">
        <v>392</v>
      </c>
      <c r="L83" s="55"/>
      <c r="M83" s="56">
        <v>45190</v>
      </c>
      <c r="N83" s="56">
        <v>45231</v>
      </c>
      <c r="O83" s="55" t="s">
        <v>148</v>
      </c>
      <c r="P83" s="55" t="s">
        <v>72</v>
      </c>
    </row>
    <row r="84" spans="1:16" ht="37.5" x14ac:dyDescent="0.25">
      <c r="A84" s="54" t="str">
        <f>HYPERLINK("#'x-" &amp; factor_list_table[[#This Row],[Series Number]] &amp; "'!A1", "x-" &amp; factor_list_table[[#This Row],[Series Number]])</f>
        <v>x-714</v>
      </c>
      <c r="B84" s="55" t="s">
        <v>31</v>
      </c>
      <c r="C84" s="57" t="s">
        <v>149</v>
      </c>
      <c r="D84" s="55" t="s">
        <v>350</v>
      </c>
      <c r="E84" s="55" t="s">
        <v>393</v>
      </c>
      <c r="F84" s="55" t="s">
        <v>378</v>
      </c>
      <c r="G84" s="55" t="s">
        <v>353</v>
      </c>
      <c r="H84" s="57">
        <v>0</v>
      </c>
      <c r="I84" s="57">
        <v>714</v>
      </c>
      <c r="J84" s="55" t="s">
        <v>394</v>
      </c>
      <c r="K84" s="55" t="s">
        <v>395</v>
      </c>
      <c r="L84" s="55"/>
      <c r="M84" s="56">
        <v>45190</v>
      </c>
      <c r="N84" s="56">
        <v>45231</v>
      </c>
      <c r="O84" s="55" t="s">
        <v>148</v>
      </c>
      <c r="P84" s="55" t="s">
        <v>72</v>
      </c>
    </row>
    <row r="85" spans="1:16" ht="37.5" x14ac:dyDescent="0.25">
      <c r="A85" s="54" t="str">
        <f>HYPERLINK("#'x-" &amp; factor_list_table[[#This Row],[Series Number]] &amp; "'!A1", "x-" &amp; factor_list_table[[#This Row],[Series Number]])</f>
        <v>x-715</v>
      </c>
      <c r="B85" s="55" t="s">
        <v>31</v>
      </c>
      <c r="C85" s="57" t="s">
        <v>149</v>
      </c>
      <c r="D85" s="55" t="s">
        <v>350</v>
      </c>
      <c r="E85" s="55" t="s">
        <v>396</v>
      </c>
      <c r="F85" s="55" t="s">
        <v>378</v>
      </c>
      <c r="G85" s="55" t="s">
        <v>353</v>
      </c>
      <c r="H85" s="57">
        <v>0</v>
      </c>
      <c r="I85" s="57">
        <v>715</v>
      </c>
      <c r="J85" s="55" t="s">
        <v>397</v>
      </c>
      <c r="K85" s="55" t="s">
        <v>398</v>
      </c>
      <c r="L85" s="55"/>
      <c r="M85" s="56">
        <v>45190</v>
      </c>
      <c r="N85" s="56">
        <v>45231</v>
      </c>
      <c r="O85" s="55" t="s">
        <v>148</v>
      </c>
      <c r="P85" s="55" t="s">
        <v>72</v>
      </c>
    </row>
    <row r="86" spans="1:16" ht="37.5" x14ac:dyDescent="0.25">
      <c r="A86" s="54" t="str">
        <f>HYPERLINK("#'x-" &amp; factor_list_table[[#This Row],[Series Number]] &amp; "'!A1", "x-" &amp; factor_list_table[[#This Row],[Series Number]])</f>
        <v>x-716</v>
      </c>
      <c r="B86" s="55" t="s">
        <v>31</v>
      </c>
      <c r="C86" s="57" t="s">
        <v>149</v>
      </c>
      <c r="D86" s="55" t="s">
        <v>350</v>
      </c>
      <c r="E86" s="55" t="s">
        <v>399</v>
      </c>
      <c r="F86" s="55" t="s">
        <v>378</v>
      </c>
      <c r="G86" s="55" t="s">
        <v>353</v>
      </c>
      <c r="H86" s="57">
        <v>0</v>
      </c>
      <c r="I86" s="57">
        <v>716</v>
      </c>
      <c r="J86" s="55" t="s">
        <v>400</v>
      </c>
      <c r="K86" s="55" t="s">
        <v>401</v>
      </c>
      <c r="L86" s="55"/>
      <c r="M86" s="56">
        <v>45190</v>
      </c>
      <c r="N86" s="56">
        <v>45231</v>
      </c>
      <c r="O86" s="55" t="s">
        <v>148</v>
      </c>
      <c r="P86" s="55" t="s">
        <v>72</v>
      </c>
    </row>
    <row r="87" spans="1:16" ht="25" x14ac:dyDescent="0.25">
      <c r="A87" s="54" t="str">
        <f>HYPERLINK("#'x-" &amp; factor_list_table[[#This Row],[Series Number]] &amp; "'!A1", "x-" &amp; factor_list_table[[#This Row],[Series Number]])</f>
        <v>x-717</v>
      </c>
      <c r="B87" s="55" t="s">
        <v>31</v>
      </c>
      <c r="C87" s="57" t="s">
        <v>149</v>
      </c>
      <c r="D87" s="55" t="s">
        <v>350</v>
      </c>
      <c r="E87" s="55" t="s">
        <v>402</v>
      </c>
      <c r="F87" s="55" t="s">
        <v>144</v>
      </c>
      <c r="G87" s="55" t="s">
        <v>177</v>
      </c>
      <c r="H87" s="57">
        <v>0</v>
      </c>
      <c r="I87" s="57">
        <v>717</v>
      </c>
      <c r="J87" s="55" t="s">
        <v>403</v>
      </c>
      <c r="K87" s="55" t="s">
        <v>404</v>
      </c>
      <c r="L87" s="55"/>
      <c r="M87" s="56">
        <v>45190</v>
      </c>
      <c r="N87" s="56">
        <v>45231</v>
      </c>
      <c r="O87" s="55" t="s">
        <v>148</v>
      </c>
      <c r="P87" s="55" t="s">
        <v>72</v>
      </c>
    </row>
    <row r="88" spans="1:16" ht="37.5" x14ac:dyDescent="0.25">
      <c r="A88" s="54" t="str">
        <f>HYPERLINK("#'x-" &amp; factor_list_table[[#This Row],[Series Number]] &amp; "'!A1", "x-" &amp; factor_list_table[[#This Row],[Series Number]])</f>
        <v>x-718</v>
      </c>
      <c r="B88" s="55" t="s">
        <v>31</v>
      </c>
      <c r="C88" s="57" t="s">
        <v>149</v>
      </c>
      <c r="D88" s="55" t="s">
        <v>405</v>
      </c>
      <c r="E88" s="55" t="s">
        <v>406</v>
      </c>
      <c r="F88" s="55" t="s">
        <v>407</v>
      </c>
      <c r="G88" s="55" t="s">
        <v>408</v>
      </c>
      <c r="H88" s="57">
        <v>0</v>
      </c>
      <c r="I88" s="57">
        <v>718</v>
      </c>
      <c r="J88" s="55" t="s">
        <v>409</v>
      </c>
      <c r="K88" s="55" t="s">
        <v>410</v>
      </c>
      <c r="L88" s="55"/>
      <c r="M88" s="56">
        <v>45190</v>
      </c>
      <c r="N88" s="56">
        <v>45231</v>
      </c>
      <c r="O88" s="55" t="s">
        <v>148</v>
      </c>
      <c r="P88" s="55" t="s">
        <v>72</v>
      </c>
    </row>
    <row r="89" spans="1:16" ht="50" x14ac:dyDescent="0.25">
      <c r="A89" s="54" t="str">
        <f>HYPERLINK("#'x-" &amp; factor_list_table[[#This Row],[Series Number]] &amp; "'!A1", "x-" &amp; factor_list_table[[#This Row],[Series Number]])</f>
        <v>x-719</v>
      </c>
      <c r="B89" s="55" t="s">
        <v>31</v>
      </c>
      <c r="C89" s="57" t="s">
        <v>149</v>
      </c>
      <c r="D89" s="55" t="s">
        <v>405</v>
      </c>
      <c r="E89" s="55" t="s">
        <v>406</v>
      </c>
      <c r="F89" s="55" t="s">
        <v>411</v>
      </c>
      <c r="G89" s="55" t="s">
        <v>408</v>
      </c>
      <c r="H89" s="57">
        <v>0</v>
      </c>
      <c r="I89" s="57">
        <v>719</v>
      </c>
      <c r="J89" s="55" t="s">
        <v>412</v>
      </c>
      <c r="K89" s="55" t="s">
        <v>413</v>
      </c>
      <c r="L89" s="55"/>
      <c r="M89" s="56">
        <v>45190</v>
      </c>
      <c r="N89" s="56">
        <v>45231</v>
      </c>
      <c r="O89" s="55" t="s">
        <v>148</v>
      </c>
      <c r="P89" s="55" t="s">
        <v>72</v>
      </c>
    </row>
    <row r="90" spans="1:16" ht="37.5" x14ac:dyDescent="0.25">
      <c r="A90" s="54" t="str">
        <f>HYPERLINK("#'x-" &amp; factor_list_table[[#This Row],[Series Number]] &amp; "'!A1", "x-" &amp; factor_list_table[[#This Row],[Series Number]])</f>
        <v>x-720</v>
      </c>
      <c r="B90" s="55" t="s">
        <v>31</v>
      </c>
      <c r="C90" s="57" t="s">
        <v>149</v>
      </c>
      <c r="D90" s="55" t="s">
        <v>405</v>
      </c>
      <c r="E90" s="55" t="s">
        <v>406</v>
      </c>
      <c r="F90" s="55" t="s">
        <v>414</v>
      </c>
      <c r="G90" s="55" t="s">
        <v>408</v>
      </c>
      <c r="H90" s="57">
        <v>0</v>
      </c>
      <c r="I90" s="57">
        <v>720</v>
      </c>
      <c r="J90" s="55" t="s">
        <v>415</v>
      </c>
      <c r="K90" s="55" t="s">
        <v>416</v>
      </c>
      <c r="L90" s="55"/>
      <c r="M90" s="56">
        <v>45190</v>
      </c>
      <c r="N90" s="56">
        <v>45231</v>
      </c>
      <c r="O90" s="55" t="s">
        <v>148</v>
      </c>
      <c r="P90" s="55" t="s">
        <v>72</v>
      </c>
    </row>
    <row r="91" spans="1:16" ht="50" x14ac:dyDescent="0.25">
      <c r="A91" s="54" t="str">
        <f>HYPERLINK("#'x-" &amp; factor_list_table[[#This Row],[Series Number]] &amp; "'!A1", "x-" &amp; factor_list_table[[#This Row],[Series Number]])</f>
        <v>x-721</v>
      </c>
      <c r="B91" s="55" t="s">
        <v>31</v>
      </c>
      <c r="C91" s="57" t="s">
        <v>149</v>
      </c>
      <c r="D91" s="55" t="s">
        <v>405</v>
      </c>
      <c r="E91" s="55" t="s">
        <v>406</v>
      </c>
      <c r="F91" s="55" t="s">
        <v>417</v>
      </c>
      <c r="G91" s="55" t="s">
        <v>408</v>
      </c>
      <c r="H91" s="57">
        <v>0</v>
      </c>
      <c r="I91" s="57">
        <v>721</v>
      </c>
      <c r="J91" s="55" t="s">
        <v>418</v>
      </c>
      <c r="K91" s="55" t="s">
        <v>419</v>
      </c>
      <c r="L91" s="55"/>
      <c r="M91" s="56">
        <v>45190</v>
      </c>
      <c r="N91" s="56">
        <v>45231</v>
      </c>
      <c r="O91" s="55" t="s">
        <v>148</v>
      </c>
      <c r="P91" s="55" t="s">
        <v>72</v>
      </c>
    </row>
    <row r="92" spans="1:16" ht="37.5" x14ac:dyDescent="0.25">
      <c r="A92" s="54" t="str">
        <f>HYPERLINK("#'x-" &amp; factor_list_table[[#This Row],[Series Number]] &amp; "'!A1", "x-" &amp; factor_list_table[[#This Row],[Series Number]])</f>
        <v>x-730</v>
      </c>
      <c r="B92" s="55" t="s">
        <v>31</v>
      </c>
      <c r="C92" s="57" t="s">
        <v>184</v>
      </c>
      <c r="D92" s="55" t="s">
        <v>405</v>
      </c>
      <c r="E92" s="55" t="s">
        <v>406</v>
      </c>
      <c r="F92" s="55" t="s">
        <v>407</v>
      </c>
      <c r="G92" s="55" t="s">
        <v>408</v>
      </c>
      <c r="H92" s="57">
        <v>0</v>
      </c>
      <c r="I92" s="57">
        <v>730</v>
      </c>
      <c r="J92" s="55" t="s">
        <v>420</v>
      </c>
      <c r="K92" s="55" t="s">
        <v>410</v>
      </c>
      <c r="L92" s="55"/>
      <c r="M92" s="56">
        <v>45190</v>
      </c>
      <c r="N92" s="56">
        <v>45231</v>
      </c>
      <c r="O92" s="55" t="s">
        <v>148</v>
      </c>
      <c r="P92" s="55" t="s">
        <v>72</v>
      </c>
    </row>
    <row r="93" spans="1:16" ht="50" x14ac:dyDescent="0.25">
      <c r="A93" s="54" t="str">
        <f>HYPERLINK("#'x-" &amp; factor_list_table[[#This Row],[Series Number]] &amp; "'!A1", "x-" &amp; factor_list_table[[#This Row],[Series Number]])</f>
        <v>x-731</v>
      </c>
      <c r="B93" s="55" t="s">
        <v>31</v>
      </c>
      <c r="C93" s="57" t="s">
        <v>184</v>
      </c>
      <c r="D93" s="55" t="s">
        <v>405</v>
      </c>
      <c r="E93" s="55" t="s">
        <v>406</v>
      </c>
      <c r="F93" s="55" t="s">
        <v>411</v>
      </c>
      <c r="G93" s="55" t="s">
        <v>408</v>
      </c>
      <c r="H93" s="57">
        <v>0</v>
      </c>
      <c r="I93" s="57">
        <v>731</v>
      </c>
      <c r="J93" s="55" t="s">
        <v>421</v>
      </c>
      <c r="K93" s="55" t="s">
        <v>413</v>
      </c>
      <c r="L93" s="55"/>
      <c r="M93" s="56">
        <v>45190</v>
      </c>
      <c r="N93" s="56">
        <v>45231</v>
      </c>
      <c r="O93" s="55" t="s">
        <v>148</v>
      </c>
      <c r="P93" s="55" t="s">
        <v>72</v>
      </c>
    </row>
    <row r="94" spans="1:16" ht="37.5" x14ac:dyDescent="0.25">
      <c r="A94" s="54" t="str">
        <f>HYPERLINK("#'x-" &amp; factor_list_table[[#This Row],[Series Number]] &amp; "'!A1", "x-" &amp; factor_list_table[[#This Row],[Series Number]])</f>
        <v>x-732</v>
      </c>
      <c r="B94" s="55" t="s">
        <v>31</v>
      </c>
      <c r="C94" s="57" t="s">
        <v>184</v>
      </c>
      <c r="D94" s="55" t="s">
        <v>405</v>
      </c>
      <c r="E94" s="55" t="s">
        <v>406</v>
      </c>
      <c r="F94" s="55" t="s">
        <v>414</v>
      </c>
      <c r="G94" s="55" t="s">
        <v>408</v>
      </c>
      <c r="H94" s="57">
        <v>0</v>
      </c>
      <c r="I94" s="57">
        <v>732</v>
      </c>
      <c r="J94" s="55" t="s">
        <v>422</v>
      </c>
      <c r="K94" s="55" t="s">
        <v>416</v>
      </c>
      <c r="L94" s="55"/>
      <c r="M94" s="56">
        <v>45190</v>
      </c>
      <c r="N94" s="56">
        <v>45231</v>
      </c>
      <c r="O94" s="55" t="s">
        <v>148</v>
      </c>
      <c r="P94" s="55" t="s">
        <v>72</v>
      </c>
    </row>
    <row r="95" spans="1:16" ht="50" x14ac:dyDescent="0.25">
      <c r="A95" s="54" t="str">
        <f>HYPERLINK("#'x-" &amp; factor_list_table[[#This Row],[Series Number]] &amp; "'!A1", "x-" &amp; factor_list_table[[#This Row],[Series Number]])</f>
        <v>x-733</v>
      </c>
      <c r="B95" s="55" t="s">
        <v>31</v>
      </c>
      <c r="C95" s="57" t="s">
        <v>184</v>
      </c>
      <c r="D95" s="55" t="s">
        <v>405</v>
      </c>
      <c r="E95" s="55" t="s">
        <v>406</v>
      </c>
      <c r="F95" s="55" t="s">
        <v>417</v>
      </c>
      <c r="G95" s="55" t="s">
        <v>408</v>
      </c>
      <c r="H95" s="57">
        <v>0</v>
      </c>
      <c r="I95" s="57">
        <v>733</v>
      </c>
      <c r="J95" s="55" t="s">
        <v>423</v>
      </c>
      <c r="K95" s="55" t="s">
        <v>419</v>
      </c>
      <c r="L95" s="55"/>
      <c r="M95" s="56">
        <v>45190</v>
      </c>
      <c r="N95" s="56">
        <v>45231</v>
      </c>
      <c r="O95" s="55" t="s">
        <v>148</v>
      </c>
      <c r="P95" s="55" t="s">
        <v>72</v>
      </c>
    </row>
    <row r="96" spans="1:16" ht="62.5" x14ac:dyDescent="0.25">
      <c r="A96" s="54" t="str">
        <f>HYPERLINK("#'x-" &amp; factor_list_table[[#This Row],[Series Number]] &amp; "'!A1", "x-" &amp; factor_list_table[[#This Row],[Series Number]])</f>
        <v>x-801</v>
      </c>
      <c r="B96" s="55" t="s">
        <v>31</v>
      </c>
      <c r="C96" s="57" t="s">
        <v>149</v>
      </c>
      <c r="D96" s="55" t="s">
        <v>424</v>
      </c>
      <c r="E96" s="55" t="s">
        <v>425</v>
      </c>
      <c r="F96" s="55" t="s">
        <v>144</v>
      </c>
      <c r="G96" s="55" t="s">
        <v>339</v>
      </c>
      <c r="H96" s="57">
        <v>0</v>
      </c>
      <c r="I96" s="57">
        <v>801</v>
      </c>
      <c r="J96" s="55" t="s">
        <v>426</v>
      </c>
      <c r="K96" s="55" t="s">
        <v>427</v>
      </c>
      <c r="L96" s="55"/>
      <c r="M96" s="56" t="s">
        <v>428</v>
      </c>
      <c r="N96" s="56">
        <v>45231</v>
      </c>
      <c r="O96" s="55" t="s">
        <v>148</v>
      </c>
      <c r="P96" s="55" t="s">
        <v>72</v>
      </c>
    </row>
  </sheetData>
  <sheetProtection algorithmName="SHA-512" hashValue="ShpQfnEpaTTOqE/67tq3Ea94l16i3XgbvopgVywA87jj/q/J2E24vMzpmXyPpy6+0y5NoVhOkRitI3FLd8EVCA==" saltValue="a0Cb3PNIVgcpznt7SuIBTg==" spinCount="100000" sheet="1" objects="1" scenarios="1" autoFilter="0"/>
  <phoneticPr fontId="34" type="noConversion"/>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AE26E-8FA5-47DB-B54E-E63746EC1A37}">
  <sheetPr codeName="Sheet52"/>
  <dimension ref="A1:M35"/>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LRF - x-420</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184</v>
      </c>
      <c r="C8" s="46"/>
      <c r="D8" s="46"/>
      <c r="E8" s="46"/>
      <c r="F8" s="46"/>
      <c r="G8" s="46"/>
      <c r="H8" s="46"/>
      <c r="I8" s="46"/>
      <c r="J8" s="46"/>
      <c r="K8" s="46"/>
      <c r="L8" s="46"/>
      <c r="M8" s="46"/>
    </row>
    <row r="9" spans="1:13" x14ac:dyDescent="0.25">
      <c r="A9" s="40" t="s">
        <v>129</v>
      </c>
      <c r="B9" s="46" t="s">
        <v>248</v>
      </c>
      <c r="C9" s="46"/>
      <c r="D9" s="46"/>
      <c r="E9" s="46"/>
      <c r="F9" s="46"/>
      <c r="G9" s="46"/>
      <c r="H9" s="46"/>
      <c r="I9" s="46"/>
      <c r="J9" s="46"/>
      <c r="K9" s="46"/>
      <c r="L9" s="46"/>
      <c r="M9" s="46"/>
    </row>
    <row r="10" spans="1:13" x14ac:dyDescent="0.25">
      <c r="A10" s="40" t="s">
        <v>6</v>
      </c>
      <c r="B10" s="46" t="s">
        <v>290</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250</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420</v>
      </c>
      <c r="C14" s="46"/>
      <c r="D14" s="46"/>
      <c r="E14" s="46"/>
      <c r="F14" s="46"/>
      <c r="G14" s="46"/>
      <c r="H14" s="46"/>
      <c r="I14" s="46"/>
      <c r="J14" s="46"/>
      <c r="K14" s="46"/>
      <c r="L14" s="46"/>
      <c r="M14" s="46"/>
    </row>
    <row r="15" spans="1:13" x14ac:dyDescent="0.25">
      <c r="A15" s="40" t="s">
        <v>433</v>
      </c>
      <c r="B15" s="46" t="s">
        <v>291</v>
      </c>
      <c r="C15" s="46"/>
      <c r="D15" s="46"/>
      <c r="E15" s="46"/>
      <c r="F15" s="46"/>
      <c r="G15" s="46"/>
      <c r="H15" s="46"/>
      <c r="I15" s="46"/>
      <c r="J15" s="46"/>
      <c r="K15" s="46"/>
      <c r="L15" s="46"/>
      <c r="M15" s="46"/>
    </row>
    <row r="16" spans="1:13" x14ac:dyDescent="0.25">
      <c r="A16" s="40" t="s">
        <v>135</v>
      </c>
      <c r="B16" s="46" t="s">
        <v>292</v>
      </c>
      <c r="C16" s="46"/>
      <c r="D16" s="46"/>
      <c r="E16" s="46"/>
      <c r="F16" s="46"/>
      <c r="G16" s="46"/>
      <c r="H16" s="46"/>
      <c r="I16" s="46"/>
      <c r="J16" s="46"/>
      <c r="K16" s="46"/>
      <c r="L16" s="46"/>
      <c r="M16" s="46"/>
    </row>
    <row r="17" spans="1:13" x14ac:dyDescent="0.25">
      <c r="A17" s="41" t="s">
        <v>434</v>
      </c>
      <c r="B17" s="46"/>
      <c r="C17" s="46"/>
      <c r="D17" s="46"/>
      <c r="E17" s="46"/>
      <c r="F17" s="46"/>
      <c r="G17" s="46"/>
      <c r="H17" s="46"/>
      <c r="I17" s="46"/>
      <c r="J17" s="46"/>
      <c r="K17" s="46"/>
      <c r="L17" s="46"/>
      <c r="M17" s="46"/>
    </row>
    <row r="18" spans="1:13" x14ac:dyDescent="0.25">
      <c r="A18" s="40" t="s">
        <v>137</v>
      </c>
      <c r="B18" s="47">
        <v>45106</v>
      </c>
      <c r="C18" s="47"/>
      <c r="D18" s="47"/>
      <c r="E18" s="47"/>
      <c r="F18" s="47"/>
      <c r="G18" s="47"/>
      <c r="H18" s="47"/>
      <c r="I18" s="47"/>
      <c r="J18" s="47"/>
      <c r="K18" s="47"/>
      <c r="L18" s="47"/>
      <c r="M18" s="47"/>
    </row>
    <row r="19" spans="1:13" x14ac:dyDescent="0.25">
      <c r="A19" s="40" t="s">
        <v>138</v>
      </c>
      <c r="B19" s="47">
        <v>45231</v>
      </c>
      <c r="C19" s="47"/>
      <c r="D19" s="47"/>
      <c r="E19" s="47"/>
      <c r="F19" s="47"/>
      <c r="G19" s="47"/>
      <c r="H19" s="47"/>
      <c r="I19" s="47"/>
      <c r="J19" s="47"/>
      <c r="K19" s="47"/>
      <c r="L19" s="47"/>
      <c r="M19" s="47"/>
    </row>
    <row r="20" spans="1:13" x14ac:dyDescent="0.25">
      <c r="A20" s="40" t="s">
        <v>139</v>
      </c>
      <c r="B20" s="46" t="s">
        <v>148</v>
      </c>
      <c r="C20" s="46"/>
      <c r="D20" s="46"/>
      <c r="E20" s="46"/>
      <c r="F20" s="46"/>
      <c r="G20" s="46"/>
      <c r="H20" s="46"/>
      <c r="I20" s="46"/>
      <c r="J20" s="46"/>
      <c r="K20" s="46"/>
      <c r="L20" s="46"/>
      <c r="M20" s="46"/>
    </row>
    <row r="21" spans="1:13" x14ac:dyDescent="0.25">
      <c r="A21" s="40" t="s">
        <v>435</v>
      </c>
      <c r="B21" s="46" t="s">
        <v>72</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9" customFormat="1" ht="13" x14ac:dyDescent="0.25">
      <c r="A26" s="58" t="s">
        <v>452</v>
      </c>
      <c r="B26" s="58">
        <v>0</v>
      </c>
      <c r="C26" s="58">
        <v>1</v>
      </c>
      <c r="D26" s="58">
        <v>2</v>
      </c>
      <c r="E26" s="58">
        <v>3</v>
      </c>
      <c r="F26" s="58">
        <v>4</v>
      </c>
      <c r="G26" s="58">
        <v>5</v>
      </c>
      <c r="H26" s="58">
        <v>6</v>
      </c>
      <c r="I26" s="58">
        <v>7</v>
      </c>
      <c r="J26" s="58">
        <v>8</v>
      </c>
      <c r="K26" s="58">
        <v>9</v>
      </c>
      <c r="L26" s="58">
        <v>10</v>
      </c>
      <c r="M26" s="58">
        <v>11</v>
      </c>
    </row>
    <row r="27" spans="1:13" x14ac:dyDescent="0.25">
      <c r="A27" s="42">
        <v>0</v>
      </c>
      <c r="B27" s="44">
        <v>1</v>
      </c>
      <c r="C27" s="44">
        <v>1.004</v>
      </c>
      <c r="D27" s="44">
        <v>1.008</v>
      </c>
      <c r="E27" s="44">
        <v>1.012</v>
      </c>
      <c r="F27" s="44">
        <v>1.016</v>
      </c>
      <c r="G27" s="44">
        <v>1.02</v>
      </c>
      <c r="H27" s="44">
        <v>1.024</v>
      </c>
      <c r="I27" s="44">
        <v>1.0289999999999999</v>
      </c>
      <c r="J27" s="44">
        <v>1.0329999999999999</v>
      </c>
      <c r="K27" s="44">
        <v>1.0369999999999999</v>
      </c>
      <c r="L27" s="44">
        <v>1.0409999999999999</v>
      </c>
      <c r="M27" s="44">
        <v>1.0449999999999999</v>
      </c>
    </row>
    <row r="28" spans="1:13" x14ac:dyDescent="0.25">
      <c r="A28" s="42">
        <v>1</v>
      </c>
      <c r="B28" s="44">
        <v>1.0489999999999999</v>
      </c>
      <c r="C28" s="44">
        <v>1.0529999999999999</v>
      </c>
      <c r="D28" s="44">
        <v>1.0580000000000001</v>
      </c>
      <c r="E28" s="44">
        <v>1.0620000000000001</v>
      </c>
      <c r="F28" s="44">
        <v>1.0660000000000001</v>
      </c>
      <c r="G28" s="44">
        <v>1.071</v>
      </c>
      <c r="H28" s="44">
        <v>1.075</v>
      </c>
      <c r="I28" s="44">
        <v>1.08</v>
      </c>
      <c r="J28" s="44">
        <v>1.0840000000000001</v>
      </c>
      <c r="K28" s="44">
        <v>1.0880000000000001</v>
      </c>
      <c r="L28" s="44">
        <v>1.093</v>
      </c>
      <c r="M28" s="44">
        <v>1.097</v>
      </c>
    </row>
    <row r="29" spans="1:13" x14ac:dyDescent="0.25">
      <c r="A29" s="42">
        <v>2</v>
      </c>
      <c r="B29" s="44">
        <v>1.1020000000000001</v>
      </c>
      <c r="C29" s="44">
        <v>1.1060000000000001</v>
      </c>
      <c r="D29" s="44">
        <v>1.111</v>
      </c>
      <c r="E29" s="44">
        <v>1.1160000000000001</v>
      </c>
      <c r="F29" s="44">
        <v>1.121</v>
      </c>
      <c r="G29" s="44">
        <v>1.125</v>
      </c>
      <c r="H29" s="44">
        <v>1.1299999999999999</v>
      </c>
      <c r="I29" s="44">
        <v>1.135</v>
      </c>
      <c r="J29" s="44">
        <v>1.139</v>
      </c>
      <c r="K29" s="44">
        <v>1.1439999999999999</v>
      </c>
      <c r="L29" s="44">
        <v>1.149</v>
      </c>
      <c r="M29" s="44">
        <v>1.1539999999999999</v>
      </c>
    </row>
    <row r="30" spans="1:13" x14ac:dyDescent="0.25">
      <c r="A30" s="42">
        <v>3</v>
      </c>
      <c r="B30" s="44">
        <v>1.1579999999999999</v>
      </c>
      <c r="C30" s="44">
        <v>1.1639999999999999</v>
      </c>
      <c r="D30" s="44">
        <v>1.169</v>
      </c>
      <c r="E30" s="44">
        <v>1.1739999999999999</v>
      </c>
      <c r="F30" s="44">
        <v>1.179</v>
      </c>
      <c r="G30" s="44">
        <v>1.1839999999999999</v>
      </c>
      <c r="H30" s="44">
        <v>1.1890000000000001</v>
      </c>
      <c r="I30" s="44">
        <v>1.194</v>
      </c>
      <c r="J30" s="44">
        <v>1.1990000000000001</v>
      </c>
      <c r="K30" s="44">
        <v>1.204</v>
      </c>
      <c r="L30" s="44">
        <v>1.2090000000000001</v>
      </c>
      <c r="M30" s="44">
        <v>1.2150000000000001</v>
      </c>
    </row>
    <row r="31" spans="1:13" x14ac:dyDescent="0.25">
      <c r="A31" s="42">
        <v>4</v>
      </c>
      <c r="B31" s="44">
        <v>1.22</v>
      </c>
      <c r="C31" s="44">
        <v>1.2250000000000001</v>
      </c>
      <c r="D31" s="44">
        <v>1.2310000000000001</v>
      </c>
      <c r="E31" s="44">
        <v>1.236</v>
      </c>
      <c r="F31" s="44">
        <v>1.242</v>
      </c>
      <c r="G31" s="44">
        <v>1.2470000000000001</v>
      </c>
      <c r="H31" s="44">
        <v>1.2529999999999999</v>
      </c>
      <c r="I31" s="44">
        <v>1.258</v>
      </c>
      <c r="J31" s="44">
        <v>1.264</v>
      </c>
      <c r="K31" s="44">
        <v>1.2689999999999999</v>
      </c>
      <c r="L31" s="44">
        <v>1.2749999999999999</v>
      </c>
      <c r="M31" s="44">
        <v>1.28</v>
      </c>
    </row>
    <row r="32" spans="1:13" x14ac:dyDescent="0.25">
      <c r="A32" s="42">
        <v>5</v>
      </c>
      <c r="B32" s="44">
        <v>1.286</v>
      </c>
      <c r="C32" s="44">
        <v>1.292</v>
      </c>
      <c r="D32" s="44">
        <v>1.298</v>
      </c>
      <c r="E32" s="44">
        <v>1.3029999999999999</v>
      </c>
      <c r="F32" s="44">
        <v>1.3089999999999999</v>
      </c>
      <c r="G32" s="44">
        <v>1.3149999999999999</v>
      </c>
      <c r="H32" s="44">
        <v>1.321</v>
      </c>
      <c r="I32" s="44">
        <v>1.327</v>
      </c>
      <c r="J32" s="44">
        <v>1.333</v>
      </c>
      <c r="K32" s="44">
        <v>1.339</v>
      </c>
      <c r="L32" s="44">
        <v>1.345</v>
      </c>
      <c r="M32" s="44">
        <v>1.351</v>
      </c>
    </row>
    <row r="33" spans="1:13" x14ac:dyDescent="0.25">
      <c r="A33" s="42">
        <v>6</v>
      </c>
      <c r="B33" s="44">
        <v>1.357</v>
      </c>
      <c r="C33" s="44">
        <v>1.363</v>
      </c>
      <c r="D33" s="44">
        <v>1.37</v>
      </c>
      <c r="E33" s="44">
        <v>1.3759999999999999</v>
      </c>
      <c r="F33" s="44">
        <v>1.383</v>
      </c>
      <c r="G33" s="44">
        <v>1.389</v>
      </c>
      <c r="H33" s="44">
        <v>1.3959999999999999</v>
      </c>
      <c r="I33" s="44">
        <v>1.4019999999999999</v>
      </c>
      <c r="J33" s="44">
        <v>1.4079999999999999</v>
      </c>
      <c r="K33" s="44">
        <v>1.415</v>
      </c>
      <c r="L33" s="44">
        <v>1.421</v>
      </c>
      <c r="M33" s="44">
        <v>1.4279999999999999</v>
      </c>
    </row>
    <row r="34" spans="1:13" x14ac:dyDescent="0.25">
      <c r="A34" s="42">
        <v>7</v>
      </c>
      <c r="B34" s="44">
        <v>1.4339999999999999</v>
      </c>
      <c r="C34" s="44">
        <v>1.4410000000000001</v>
      </c>
      <c r="D34" s="44">
        <v>1.4490000000000001</v>
      </c>
      <c r="E34" s="44">
        <v>1.456</v>
      </c>
      <c r="F34" s="44">
        <v>1.4630000000000001</v>
      </c>
      <c r="G34" s="44">
        <v>1.47</v>
      </c>
      <c r="H34" s="44">
        <v>1.4770000000000001</v>
      </c>
      <c r="I34" s="44">
        <v>1.4850000000000001</v>
      </c>
      <c r="J34" s="44">
        <v>1.492</v>
      </c>
      <c r="K34" s="44">
        <v>1.4990000000000001</v>
      </c>
      <c r="L34" s="44">
        <v>1.506</v>
      </c>
      <c r="M34" s="44">
        <v>1.514</v>
      </c>
    </row>
    <row r="35" spans="1:13" x14ac:dyDescent="0.25">
      <c r="A35" s="42">
        <v>8</v>
      </c>
      <c r="B35" s="44">
        <v>1.5209999999999999</v>
      </c>
      <c r="C35" s="44"/>
      <c r="D35" s="44"/>
      <c r="E35" s="44"/>
      <c r="F35" s="44"/>
      <c r="G35" s="44"/>
      <c r="H35" s="44"/>
      <c r="I35" s="44"/>
      <c r="J35" s="44"/>
      <c r="K35" s="44"/>
      <c r="L35" s="44"/>
      <c r="M35" s="44"/>
    </row>
  </sheetData>
  <sheetProtection algorithmName="SHA-512" hashValue="ZY//jB31rHMZuGt+PyE8WHls4AWV5eg1cUanSFhcjkuMiZ3uPq6gUES35tRsFJ3MIQXh6HEfQA3Qr96oL45vCw==" saltValue="6ZYWENWgekG46rVW/VVN7Q==" spinCount="100000" sheet="1" objects="1" scenarios="1"/>
  <conditionalFormatting sqref="A6:A21">
    <cfRule type="expression" dxfId="451" priority="1" stopIfTrue="1">
      <formula>MOD(ROW(),2)=0</formula>
    </cfRule>
    <cfRule type="expression" dxfId="450" priority="2" stopIfTrue="1">
      <formula>MOD(ROW(),2)&lt;&gt;0</formula>
    </cfRule>
  </conditionalFormatting>
  <conditionalFormatting sqref="B6:M21">
    <cfRule type="expression" dxfId="449" priority="3" stopIfTrue="1">
      <formula>MOD(ROW(),2)=0</formula>
    </cfRule>
    <cfRule type="expression" dxfId="448" priority="4" stopIfTrue="1">
      <formula>MOD(ROW(),2)&lt;&gt;0</formula>
    </cfRule>
  </conditionalFormatting>
  <conditionalFormatting sqref="A26:A35">
    <cfRule type="expression" dxfId="447" priority="5" stopIfTrue="1">
      <formula>MOD(ROW(),2)=0</formula>
    </cfRule>
    <cfRule type="expression" dxfId="446" priority="6" stopIfTrue="1">
      <formula>MOD(ROW(),2)&lt;&gt;0</formula>
    </cfRule>
  </conditionalFormatting>
  <conditionalFormatting sqref="B26:M35">
    <cfRule type="expression" dxfId="445" priority="7" stopIfTrue="1">
      <formula>MOD(ROW(),2)=0</formula>
    </cfRule>
    <cfRule type="expression" dxfId="444" priority="8" stopIfTrue="1">
      <formula>MOD(ROW(),2)&lt;&gt;0</formula>
    </cfRule>
  </conditionalFormatting>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77C56-427B-48A7-9BB3-270409D5145F}">
  <sheetPr codeName="Sheet53"/>
  <dimension ref="A1:M34"/>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LRF - x-421</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184</v>
      </c>
      <c r="C8" s="46"/>
      <c r="D8" s="46"/>
      <c r="E8" s="46"/>
      <c r="F8" s="46"/>
      <c r="G8" s="46"/>
      <c r="H8" s="46"/>
      <c r="I8" s="46"/>
      <c r="J8" s="46"/>
      <c r="K8" s="46"/>
      <c r="L8" s="46"/>
      <c r="M8" s="46"/>
    </row>
    <row r="9" spans="1:13" x14ac:dyDescent="0.25">
      <c r="A9" s="40" t="s">
        <v>129</v>
      </c>
      <c r="B9" s="46" t="s">
        <v>248</v>
      </c>
      <c r="C9" s="46"/>
      <c r="D9" s="46"/>
      <c r="E9" s="46"/>
      <c r="F9" s="46"/>
      <c r="G9" s="46"/>
      <c r="H9" s="46"/>
      <c r="I9" s="46"/>
      <c r="J9" s="46"/>
      <c r="K9" s="46"/>
      <c r="L9" s="46"/>
      <c r="M9" s="46"/>
    </row>
    <row r="10" spans="1:13" x14ac:dyDescent="0.25">
      <c r="A10" s="40" t="s">
        <v>6</v>
      </c>
      <c r="B10" s="46" t="s">
        <v>293</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250</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421</v>
      </c>
      <c r="C14" s="46"/>
      <c r="D14" s="46"/>
      <c r="E14" s="46"/>
      <c r="F14" s="46"/>
      <c r="G14" s="46"/>
      <c r="H14" s="46"/>
      <c r="I14" s="46"/>
      <c r="J14" s="46"/>
      <c r="K14" s="46"/>
      <c r="L14" s="46"/>
      <c r="M14" s="46"/>
    </row>
    <row r="15" spans="1:13" x14ac:dyDescent="0.25">
      <c r="A15" s="40" t="s">
        <v>433</v>
      </c>
      <c r="B15" s="46" t="s">
        <v>294</v>
      </c>
      <c r="C15" s="46"/>
      <c r="D15" s="46"/>
      <c r="E15" s="46"/>
      <c r="F15" s="46"/>
      <c r="G15" s="46"/>
      <c r="H15" s="46"/>
      <c r="I15" s="46"/>
      <c r="J15" s="46"/>
      <c r="K15" s="46"/>
      <c r="L15" s="46"/>
      <c r="M15" s="46"/>
    </row>
    <row r="16" spans="1:13" x14ac:dyDescent="0.25">
      <c r="A16" s="40" t="s">
        <v>135</v>
      </c>
      <c r="B16" s="46" t="s">
        <v>295</v>
      </c>
      <c r="C16" s="46"/>
      <c r="D16" s="46"/>
      <c r="E16" s="46"/>
      <c r="F16" s="46"/>
      <c r="G16" s="46"/>
      <c r="H16" s="46"/>
      <c r="I16" s="46"/>
      <c r="J16" s="46"/>
      <c r="K16" s="46"/>
      <c r="L16" s="46"/>
      <c r="M16" s="46"/>
    </row>
    <row r="17" spans="1:13" x14ac:dyDescent="0.25">
      <c r="A17" s="41" t="s">
        <v>434</v>
      </c>
      <c r="B17" s="46"/>
      <c r="C17" s="46"/>
      <c r="D17" s="46"/>
      <c r="E17" s="46"/>
      <c r="F17" s="46"/>
      <c r="G17" s="46"/>
      <c r="H17" s="46"/>
      <c r="I17" s="46"/>
      <c r="J17" s="46"/>
      <c r="K17" s="46"/>
      <c r="L17" s="46"/>
      <c r="M17" s="46"/>
    </row>
    <row r="18" spans="1:13" x14ac:dyDescent="0.25">
      <c r="A18" s="40" t="s">
        <v>137</v>
      </c>
      <c r="B18" s="47">
        <v>45106</v>
      </c>
      <c r="C18" s="47"/>
      <c r="D18" s="47"/>
      <c r="E18" s="47"/>
      <c r="F18" s="47"/>
      <c r="G18" s="47"/>
      <c r="H18" s="47"/>
      <c r="I18" s="47"/>
      <c r="J18" s="47"/>
      <c r="K18" s="47"/>
      <c r="L18" s="47"/>
      <c r="M18" s="47"/>
    </row>
    <row r="19" spans="1:13" x14ac:dyDescent="0.25">
      <c r="A19" s="40" t="s">
        <v>138</v>
      </c>
      <c r="B19" s="47">
        <v>45231</v>
      </c>
      <c r="C19" s="47"/>
      <c r="D19" s="47"/>
      <c r="E19" s="47"/>
      <c r="F19" s="47"/>
      <c r="G19" s="47"/>
      <c r="H19" s="47"/>
      <c r="I19" s="47"/>
      <c r="J19" s="47"/>
      <c r="K19" s="47"/>
      <c r="L19" s="47"/>
      <c r="M19" s="47"/>
    </row>
    <row r="20" spans="1:13" x14ac:dyDescent="0.25">
      <c r="A20" s="40" t="s">
        <v>139</v>
      </c>
      <c r="B20" s="46" t="s">
        <v>148</v>
      </c>
      <c r="C20" s="46"/>
      <c r="D20" s="46"/>
      <c r="E20" s="46"/>
      <c r="F20" s="46"/>
      <c r="G20" s="46"/>
      <c r="H20" s="46"/>
      <c r="I20" s="46"/>
      <c r="J20" s="46"/>
      <c r="K20" s="46"/>
      <c r="L20" s="46"/>
      <c r="M20" s="46"/>
    </row>
    <row r="21" spans="1:13" x14ac:dyDescent="0.25">
      <c r="A21" s="40" t="s">
        <v>435</v>
      </c>
      <c r="B21" s="46" t="s">
        <v>72</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9" customFormat="1" ht="13" x14ac:dyDescent="0.25">
      <c r="A26" s="58" t="s">
        <v>452</v>
      </c>
      <c r="B26" s="58">
        <v>0</v>
      </c>
      <c r="C26" s="58">
        <v>1</v>
      </c>
      <c r="D26" s="58">
        <v>2</v>
      </c>
      <c r="E26" s="58">
        <v>3</v>
      </c>
      <c r="F26" s="58">
        <v>4</v>
      </c>
      <c r="G26" s="58">
        <v>5</v>
      </c>
      <c r="H26" s="58">
        <v>6</v>
      </c>
      <c r="I26" s="58">
        <v>7</v>
      </c>
      <c r="J26" s="58">
        <v>8</v>
      </c>
      <c r="K26" s="58">
        <v>9</v>
      </c>
      <c r="L26" s="58">
        <v>10</v>
      </c>
      <c r="M26" s="58">
        <v>11</v>
      </c>
    </row>
    <row r="27" spans="1:13" x14ac:dyDescent="0.25">
      <c r="A27" s="42">
        <v>0</v>
      </c>
      <c r="B27" s="44">
        <v>1</v>
      </c>
      <c r="C27" s="44">
        <v>1.004</v>
      </c>
      <c r="D27" s="44">
        <v>1.008</v>
      </c>
      <c r="E27" s="44">
        <v>1.0129999999999999</v>
      </c>
      <c r="F27" s="44">
        <v>1.0169999999999999</v>
      </c>
      <c r="G27" s="44">
        <v>1.0209999999999999</v>
      </c>
      <c r="H27" s="44">
        <v>1.0249999999999999</v>
      </c>
      <c r="I27" s="44">
        <v>1.0289999999999999</v>
      </c>
      <c r="J27" s="44">
        <v>1.0329999999999999</v>
      </c>
      <c r="K27" s="44">
        <v>1.038</v>
      </c>
      <c r="L27" s="44">
        <v>1.042</v>
      </c>
      <c r="M27" s="44">
        <v>1.046</v>
      </c>
    </row>
    <row r="28" spans="1:13" x14ac:dyDescent="0.25">
      <c r="A28" s="42">
        <v>1</v>
      </c>
      <c r="B28" s="44">
        <v>1.05</v>
      </c>
      <c r="C28" s="44">
        <v>1.0549999999999999</v>
      </c>
      <c r="D28" s="44">
        <v>1.0589999999999999</v>
      </c>
      <c r="E28" s="44">
        <v>1.0640000000000001</v>
      </c>
      <c r="F28" s="44">
        <v>1.0680000000000001</v>
      </c>
      <c r="G28" s="44">
        <v>1.073</v>
      </c>
      <c r="H28" s="44">
        <v>1.077</v>
      </c>
      <c r="I28" s="44">
        <v>1.0820000000000001</v>
      </c>
      <c r="J28" s="44">
        <v>1.0860000000000001</v>
      </c>
      <c r="K28" s="44">
        <v>1.091</v>
      </c>
      <c r="L28" s="44">
        <v>1.0960000000000001</v>
      </c>
      <c r="M28" s="44">
        <v>1.1000000000000001</v>
      </c>
    </row>
    <row r="29" spans="1:13" x14ac:dyDescent="0.25">
      <c r="A29" s="42">
        <v>2</v>
      </c>
      <c r="B29" s="44">
        <v>1.105</v>
      </c>
      <c r="C29" s="44">
        <v>1.109</v>
      </c>
      <c r="D29" s="44">
        <v>1.1140000000000001</v>
      </c>
      <c r="E29" s="44">
        <v>1.119</v>
      </c>
      <c r="F29" s="44">
        <v>1.1240000000000001</v>
      </c>
      <c r="G29" s="44">
        <v>1.129</v>
      </c>
      <c r="H29" s="44">
        <v>1.1339999999999999</v>
      </c>
      <c r="I29" s="44">
        <v>1.139</v>
      </c>
      <c r="J29" s="44">
        <v>1.1439999999999999</v>
      </c>
      <c r="K29" s="44">
        <v>1.1479999999999999</v>
      </c>
      <c r="L29" s="44">
        <v>1.153</v>
      </c>
      <c r="M29" s="44">
        <v>1.1579999999999999</v>
      </c>
    </row>
    <row r="30" spans="1:13" x14ac:dyDescent="0.25">
      <c r="A30" s="42">
        <v>3</v>
      </c>
      <c r="B30" s="44">
        <v>1.163</v>
      </c>
      <c r="C30" s="44">
        <v>1.1679999999999999</v>
      </c>
      <c r="D30" s="44">
        <v>1.1739999999999999</v>
      </c>
      <c r="E30" s="44">
        <v>1.179</v>
      </c>
      <c r="F30" s="44">
        <v>1.1839999999999999</v>
      </c>
      <c r="G30" s="44">
        <v>1.1890000000000001</v>
      </c>
      <c r="H30" s="44">
        <v>1.1950000000000001</v>
      </c>
      <c r="I30" s="44">
        <v>1.2</v>
      </c>
      <c r="J30" s="44">
        <v>1.2050000000000001</v>
      </c>
      <c r="K30" s="44">
        <v>1.21</v>
      </c>
      <c r="L30" s="44">
        <v>1.216</v>
      </c>
      <c r="M30" s="44">
        <v>1.2210000000000001</v>
      </c>
    </row>
    <row r="31" spans="1:13" x14ac:dyDescent="0.25">
      <c r="A31" s="42">
        <v>4</v>
      </c>
      <c r="B31" s="44">
        <v>1.226</v>
      </c>
      <c r="C31" s="44">
        <v>1.232</v>
      </c>
      <c r="D31" s="44">
        <v>1.238</v>
      </c>
      <c r="E31" s="44">
        <v>1.2430000000000001</v>
      </c>
      <c r="F31" s="44">
        <v>1.2490000000000001</v>
      </c>
      <c r="G31" s="44">
        <v>1.2549999999999999</v>
      </c>
      <c r="H31" s="44">
        <v>1.26</v>
      </c>
      <c r="I31" s="44">
        <v>1.266</v>
      </c>
      <c r="J31" s="44">
        <v>1.272</v>
      </c>
      <c r="K31" s="44">
        <v>1.2769999999999999</v>
      </c>
      <c r="L31" s="44">
        <v>1.2829999999999999</v>
      </c>
      <c r="M31" s="44">
        <v>1.2889999999999999</v>
      </c>
    </row>
    <row r="32" spans="1:13" x14ac:dyDescent="0.25">
      <c r="A32" s="42">
        <v>5</v>
      </c>
      <c r="B32" s="44">
        <v>1.294</v>
      </c>
      <c r="C32" s="44">
        <v>1.3009999999999999</v>
      </c>
      <c r="D32" s="44">
        <v>1.3069999999999999</v>
      </c>
      <c r="E32" s="44">
        <v>1.3129999999999999</v>
      </c>
      <c r="F32" s="44">
        <v>1.319</v>
      </c>
      <c r="G32" s="44">
        <v>1.325</v>
      </c>
      <c r="H32" s="44">
        <v>1.331</v>
      </c>
      <c r="I32" s="44">
        <v>1.337</v>
      </c>
      <c r="J32" s="44">
        <v>1.3440000000000001</v>
      </c>
      <c r="K32" s="44">
        <v>1.35</v>
      </c>
      <c r="L32" s="44">
        <v>1.3560000000000001</v>
      </c>
      <c r="M32" s="44">
        <v>1.3620000000000001</v>
      </c>
    </row>
    <row r="33" spans="1:13" x14ac:dyDescent="0.25">
      <c r="A33" s="42">
        <v>6</v>
      </c>
      <c r="B33" s="44">
        <v>1.3680000000000001</v>
      </c>
      <c r="C33" s="44">
        <v>1.375</v>
      </c>
      <c r="D33" s="44">
        <v>1.3819999999999999</v>
      </c>
      <c r="E33" s="44">
        <v>1.389</v>
      </c>
      <c r="F33" s="44">
        <v>1.3959999999999999</v>
      </c>
      <c r="G33" s="44">
        <v>1.403</v>
      </c>
      <c r="H33" s="44">
        <v>1.41</v>
      </c>
      <c r="I33" s="44">
        <v>1.4159999999999999</v>
      </c>
      <c r="J33" s="44">
        <v>1.423</v>
      </c>
      <c r="K33" s="44">
        <v>1.43</v>
      </c>
      <c r="L33" s="44">
        <v>1.4370000000000001</v>
      </c>
      <c r="M33" s="44">
        <v>1.444</v>
      </c>
    </row>
    <row r="34" spans="1:13" x14ac:dyDescent="0.25">
      <c r="A34" s="42">
        <v>7</v>
      </c>
      <c r="B34" s="44">
        <v>1.4510000000000001</v>
      </c>
      <c r="C34" s="44"/>
      <c r="D34" s="44"/>
      <c r="E34" s="44"/>
      <c r="F34" s="44"/>
      <c r="G34" s="44"/>
      <c r="H34" s="44"/>
      <c r="I34" s="44"/>
      <c r="J34" s="44"/>
      <c r="K34" s="44"/>
      <c r="L34" s="44"/>
      <c r="M34" s="44"/>
    </row>
  </sheetData>
  <sheetProtection algorithmName="SHA-512" hashValue="KIcjXP57E2pVfVqlO+3JJsEQrU1o06jhfTcnx+3gkudijf/bcNUu4MGh1CeZ6bMZMOmvXmAvOWKg8tl1H8w4pA==" saltValue="I0u8a9yp5gIDg/jNGKMMWA==" spinCount="100000" sheet="1" objects="1" scenarios="1"/>
  <conditionalFormatting sqref="A6:A21">
    <cfRule type="expression" dxfId="441" priority="1" stopIfTrue="1">
      <formula>MOD(ROW(),2)=0</formula>
    </cfRule>
    <cfRule type="expression" dxfId="440" priority="2" stopIfTrue="1">
      <formula>MOD(ROW(),2)&lt;&gt;0</formula>
    </cfRule>
  </conditionalFormatting>
  <conditionalFormatting sqref="B6:M21">
    <cfRule type="expression" dxfId="439" priority="3" stopIfTrue="1">
      <formula>MOD(ROW(),2)=0</formula>
    </cfRule>
    <cfRule type="expression" dxfId="438" priority="4" stopIfTrue="1">
      <formula>MOD(ROW(),2)&lt;&gt;0</formula>
    </cfRule>
  </conditionalFormatting>
  <conditionalFormatting sqref="A26:A34">
    <cfRule type="expression" dxfId="437" priority="5" stopIfTrue="1">
      <formula>MOD(ROW(),2)=0</formula>
    </cfRule>
    <cfRule type="expression" dxfId="436" priority="6" stopIfTrue="1">
      <formula>MOD(ROW(),2)&lt;&gt;0</formula>
    </cfRule>
  </conditionalFormatting>
  <conditionalFormatting sqref="B26:M34">
    <cfRule type="expression" dxfId="435" priority="7" stopIfTrue="1">
      <formula>MOD(ROW(),2)=0</formula>
    </cfRule>
    <cfRule type="expression" dxfId="434" priority="8" stopIfTrue="1">
      <formula>MOD(ROW(),2)&lt;&gt;0</formula>
    </cfRule>
  </conditionalFormatting>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9FBAE-14A6-4482-8B13-DFAF24DA8712}">
  <sheetPr codeName="Sheet54"/>
  <dimension ref="A1:M38"/>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ERF - x-422</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184</v>
      </c>
      <c r="C8" s="46"/>
      <c r="D8" s="46"/>
      <c r="E8" s="46"/>
      <c r="F8" s="46"/>
      <c r="G8" s="46"/>
      <c r="H8" s="46"/>
      <c r="I8" s="46"/>
      <c r="J8" s="46"/>
      <c r="K8" s="46"/>
      <c r="L8" s="46"/>
      <c r="M8" s="46"/>
    </row>
    <row r="9" spans="1:13" x14ac:dyDescent="0.25">
      <c r="A9" s="40" t="s">
        <v>129</v>
      </c>
      <c r="B9" s="46" t="s">
        <v>230</v>
      </c>
      <c r="C9" s="46"/>
      <c r="D9" s="46"/>
      <c r="E9" s="46"/>
      <c r="F9" s="46"/>
      <c r="G9" s="46"/>
      <c r="H9" s="46"/>
      <c r="I9" s="46"/>
      <c r="J9" s="46"/>
      <c r="K9" s="46"/>
      <c r="L9" s="46"/>
      <c r="M9" s="46"/>
    </row>
    <row r="10" spans="1:13" x14ac:dyDescent="0.25">
      <c r="A10" s="40" t="s">
        <v>6</v>
      </c>
      <c r="B10" s="46" t="s">
        <v>296</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232</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422</v>
      </c>
      <c r="C14" s="46"/>
      <c r="D14" s="46"/>
      <c r="E14" s="46"/>
      <c r="F14" s="46"/>
      <c r="G14" s="46"/>
      <c r="H14" s="46"/>
      <c r="I14" s="46"/>
      <c r="J14" s="46"/>
      <c r="K14" s="46"/>
      <c r="L14" s="46"/>
      <c r="M14" s="46"/>
    </row>
    <row r="15" spans="1:13" x14ac:dyDescent="0.25">
      <c r="A15" s="40" t="s">
        <v>433</v>
      </c>
      <c r="B15" s="46" t="s">
        <v>297</v>
      </c>
      <c r="C15" s="46"/>
      <c r="D15" s="46"/>
      <c r="E15" s="46"/>
      <c r="F15" s="46"/>
      <c r="G15" s="46"/>
      <c r="H15" s="46"/>
      <c r="I15" s="46"/>
      <c r="J15" s="46"/>
      <c r="K15" s="46"/>
      <c r="L15" s="46"/>
      <c r="M15" s="46"/>
    </row>
    <row r="16" spans="1:13" x14ac:dyDescent="0.25">
      <c r="A16" s="40" t="s">
        <v>135</v>
      </c>
      <c r="B16" s="46" t="s">
        <v>298</v>
      </c>
      <c r="C16" s="46"/>
      <c r="D16" s="46"/>
      <c r="E16" s="46"/>
      <c r="F16" s="46"/>
      <c r="G16" s="46"/>
      <c r="H16" s="46"/>
      <c r="I16" s="46"/>
      <c r="J16" s="46"/>
      <c r="K16" s="46"/>
      <c r="L16" s="46"/>
      <c r="M16" s="46"/>
    </row>
    <row r="17" spans="1:13" x14ac:dyDescent="0.25">
      <c r="A17" s="41" t="s">
        <v>434</v>
      </c>
      <c r="B17" s="46"/>
      <c r="C17" s="46"/>
      <c r="D17" s="46"/>
      <c r="E17" s="46"/>
      <c r="F17" s="46"/>
      <c r="G17" s="46"/>
      <c r="H17" s="46"/>
      <c r="I17" s="46"/>
      <c r="J17" s="46"/>
      <c r="K17" s="46"/>
      <c r="L17" s="46"/>
      <c r="M17" s="46"/>
    </row>
    <row r="18" spans="1:13" x14ac:dyDescent="0.25">
      <c r="A18" s="40" t="s">
        <v>137</v>
      </c>
      <c r="B18" s="47">
        <v>45106</v>
      </c>
      <c r="C18" s="47"/>
      <c r="D18" s="47"/>
      <c r="E18" s="47"/>
      <c r="F18" s="47"/>
      <c r="G18" s="47"/>
      <c r="H18" s="47"/>
      <c r="I18" s="47"/>
      <c r="J18" s="47"/>
      <c r="K18" s="47"/>
      <c r="L18" s="47"/>
      <c r="M18" s="47"/>
    </row>
    <row r="19" spans="1:13" x14ac:dyDescent="0.25">
      <c r="A19" s="40" t="s">
        <v>138</v>
      </c>
      <c r="B19" s="47">
        <v>45231</v>
      </c>
      <c r="C19" s="47"/>
      <c r="D19" s="47"/>
      <c r="E19" s="47"/>
      <c r="F19" s="47"/>
      <c r="G19" s="47"/>
      <c r="H19" s="47"/>
      <c r="I19" s="47"/>
      <c r="J19" s="47"/>
      <c r="K19" s="47"/>
      <c r="L19" s="47"/>
      <c r="M19" s="47"/>
    </row>
    <row r="20" spans="1:13" x14ac:dyDescent="0.25">
      <c r="A20" s="40" t="s">
        <v>139</v>
      </c>
      <c r="B20" s="46" t="s">
        <v>148</v>
      </c>
      <c r="C20" s="46"/>
      <c r="D20" s="46"/>
      <c r="E20" s="46"/>
      <c r="F20" s="46"/>
      <c r="G20" s="46"/>
      <c r="H20" s="46"/>
      <c r="I20" s="46"/>
      <c r="J20" s="46"/>
      <c r="K20" s="46"/>
      <c r="L20" s="46"/>
      <c r="M20" s="46"/>
    </row>
    <row r="21" spans="1:13" x14ac:dyDescent="0.25">
      <c r="A21" s="40" t="s">
        <v>435</v>
      </c>
      <c r="B21" s="46" t="s">
        <v>72</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9" customFormat="1" ht="13" x14ac:dyDescent="0.25">
      <c r="A26" s="58" t="s">
        <v>451</v>
      </c>
      <c r="B26" s="58">
        <v>54</v>
      </c>
      <c r="C26" s="58">
        <v>55</v>
      </c>
      <c r="D26" s="58">
        <v>56</v>
      </c>
      <c r="E26" s="58">
        <v>57</v>
      </c>
      <c r="F26" s="58">
        <v>58</v>
      </c>
      <c r="G26" s="58">
        <v>59</v>
      </c>
      <c r="H26" s="58">
        <v>60</v>
      </c>
      <c r="I26" s="58">
        <v>61</v>
      </c>
      <c r="J26" s="58">
        <v>62</v>
      </c>
      <c r="K26" s="58">
        <v>63</v>
      </c>
      <c r="L26" s="58">
        <v>64</v>
      </c>
      <c r="M26" s="58">
        <v>65</v>
      </c>
    </row>
    <row r="27" spans="1:13" x14ac:dyDescent="0.25">
      <c r="A27" s="42">
        <v>0</v>
      </c>
      <c r="B27" s="44">
        <v>0.622</v>
      </c>
      <c r="C27" s="44">
        <v>0.64600000000000002</v>
      </c>
      <c r="D27" s="44">
        <v>0.67100000000000004</v>
      </c>
      <c r="E27" s="44">
        <v>0.69799999999999995</v>
      </c>
      <c r="F27" s="44">
        <v>0.72699999999999998</v>
      </c>
      <c r="G27" s="44">
        <v>0.75800000000000001</v>
      </c>
      <c r="H27" s="44">
        <v>0.79100000000000004</v>
      </c>
      <c r="I27" s="44">
        <v>0.82599999999999996</v>
      </c>
      <c r="J27" s="44">
        <v>0.86499999999999999</v>
      </c>
      <c r="K27" s="44">
        <v>0.90600000000000003</v>
      </c>
      <c r="L27" s="44">
        <v>0.95099999999999996</v>
      </c>
      <c r="M27" s="44">
        <v>1</v>
      </c>
    </row>
    <row r="28" spans="1:13" x14ac:dyDescent="0.25">
      <c r="A28" s="42">
        <v>1</v>
      </c>
      <c r="B28" s="44">
        <v>0.624</v>
      </c>
      <c r="C28" s="44">
        <v>0.64800000000000002</v>
      </c>
      <c r="D28" s="44">
        <v>0.67300000000000004</v>
      </c>
      <c r="E28" s="44">
        <v>0.7</v>
      </c>
      <c r="F28" s="44">
        <v>0.72899999999999998</v>
      </c>
      <c r="G28" s="44">
        <v>0.76</v>
      </c>
      <c r="H28" s="44">
        <v>0.79400000000000004</v>
      </c>
      <c r="I28" s="44">
        <v>0.83</v>
      </c>
      <c r="J28" s="44">
        <v>0.86799999999999999</v>
      </c>
      <c r="K28" s="44">
        <v>0.91</v>
      </c>
      <c r="L28" s="44">
        <v>0.95499999999999996</v>
      </c>
      <c r="M28" s="44"/>
    </row>
    <row r="29" spans="1:13" x14ac:dyDescent="0.25">
      <c r="A29" s="42">
        <v>2</v>
      </c>
      <c r="B29" s="44">
        <v>0.626</v>
      </c>
      <c r="C29" s="44">
        <v>0.65</v>
      </c>
      <c r="D29" s="44">
        <v>0.67500000000000004</v>
      </c>
      <c r="E29" s="44">
        <v>0.70299999999999996</v>
      </c>
      <c r="F29" s="44">
        <v>0.73199999999999998</v>
      </c>
      <c r="G29" s="44">
        <v>0.76300000000000001</v>
      </c>
      <c r="H29" s="44">
        <v>0.79700000000000004</v>
      </c>
      <c r="I29" s="44">
        <v>0.83299999999999996</v>
      </c>
      <c r="J29" s="44">
        <v>0.872</v>
      </c>
      <c r="K29" s="44">
        <v>0.91400000000000003</v>
      </c>
      <c r="L29" s="44">
        <v>0.95899999999999996</v>
      </c>
      <c r="M29" s="44"/>
    </row>
    <row r="30" spans="1:13" x14ac:dyDescent="0.25">
      <c r="A30" s="42">
        <v>3</v>
      </c>
      <c r="B30" s="44">
        <v>0.628</v>
      </c>
      <c r="C30" s="44">
        <v>0.65200000000000002</v>
      </c>
      <c r="D30" s="44">
        <v>0.67800000000000005</v>
      </c>
      <c r="E30" s="44">
        <v>0.70499999999999996</v>
      </c>
      <c r="F30" s="44">
        <v>0.73499999999999999</v>
      </c>
      <c r="G30" s="44">
        <v>0.76600000000000001</v>
      </c>
      <c r="H30" s="44">
        <v>0.8</v>
      </c>
      <c r="I30" s="44">
        <v>0.83599999999999997</v>
      </c>
      <c r="J30" s="44">
        <v>0.875</v>
      </c>
      <c r="K30" s="44">
        <v>0.91800000000000004</v>
      </c>
      <c r="L30" s="44">
        <v>0.96299999999999997</v>
      </c>
      <c r="M30" s="44"/>
    </row>
    <row r="31" spans="1:13" x14ac:dyDescent="0.25">
      <c r="A31" s="42">
        <v>4</v>
      </c>
      <c r="B31" s="44">
        <v>0.63</v>
      </c>
      <c r="C31" s="44">
        <v>0.65400000000000003</v>
      </c>
      <c r="D31" s="44">
        <v>0.68</v>
      </c>
      <c r="E31" s="44">
        <v>0.70799999999999996</v>
      </c>
      <c r="F31" s="44">
        <v>0.73699999999999999</v>
      </c>
      <c r="G31" s="44">
        <v>0.76900000000000002</v>
      </c>
      <c r="H31" s="44">
        <v>0.80300000000000005</v>
      </c>
      <c r="I31" s="44">
        <v>0.83899999999999997</v>
      </c>
      <c r="J31" s="44">
        <v>0.879</v>
      </c>
      <c r="K31" s="44">
        <v>0.92100000000000004</v>
      </c>
      <c r="L31" s="44">
        <v>0.96699999999999997</v>
      </c>
      <c r="M31" s="44"/>
    </row>
    <row r="32" spans="1:13" x14ac:dyDescent="0.25">
      <c r="A32" s="42">
        <v>5</v>
      </c>
      <c r="B32" s="44">
        <v>0.63200000000000001</v>
      </c>
      <c r="C32" s="44">
        <v>0.65600000000000003</v>
      </c>
      <c r="D32" s="44">
        <v>0.68200000000000005</v>
      </c>
      <c r="E32" s="44">
        <v>0.71</v>
      </c>
      <c r="F32" s="44">
        <v>0.74</v>
      </c>
      <c r="G32" s="44">
        <v>0.77200000000000002</v>
      </c>
      <c r="H32" s="44">
        <v>0.80600000000000005</v>
      </c>
      <c r="I32" s="44">
        <v>0.84199999999999997</v>
      </c>
      <c r="J32" s="44">
        <v>0.88200000000000001</v>
      </c>
      <c r="K32" s="44">
        <v>0.92500000000000004</v>
      </c>
      <c r="L32" s="44">
        <v>0.97199999999999998</v>
      </c>
      <c r="M32" s="44"/>
    </row>
    <row r="33" spans="1:13" x14ac:dyDescent="0.25">
      <c r="A33" s="42">
        <v>6</v>
      </c>
      <c r="B33" s="44">
        <v>0.63400000000000001</v>
      </c>
      <c r="C33" s="44">
        <v>0.65800000000000003</v>
      </c>
      <c r="D33" s="44">
        <v>0.68400000000000005</v>
      </c>
      <c r="E33" s="44">
        <v>0.71199999999999997</v>
      </c>
      <c r="F33" s="44">
        <v>0.74199999999999999</v>
      </c>
      <c r="G33" s="44">
        <v>0.77400000000000002</v>
      </c>
      <c r="H33" s="44">
        <v>0.80900000000000005</v>
      </c>
      <c r="I33" s="44">
        <v>0.84599999999999997</v>
      </c>
      <c r="J33" s="44">
        <v>0.88600000000000001</v>
      </c>
      <c r="K33" s="44">
        <v>0.92900000000000005</v>
      </c>
      <c r="L33" s="44">
        <v>0.97599999999999998</v>
      </c>
      <c r="M33" s="44"/>
    </row>
    <row r="34" spans="1:13" x14ac:dyDescent="0.25">
      <c r="A34" s="42">
        <v>7</v>
      </c>
      <c r="B34" s="44">
        <v>0.63600000000000001</v>
      </c>
      <c r="C34" s="44">
        <v>0.66</v>
      </c>
      <c r="D34" s="44">
        <v>0.68700000000000006</v>
      </c>
      <c r="E34" s="44">
        <v>0.71499999999999997</v>
      </c>
      <c r="F34" s="44">
        <v>0.745</v>
      </c>
      <c r="G34" s="44">
        <v>0.77700000000000002</v>
      </c>
      <c r="H34" s="44">
        <v>0.81200000000000006</v>
      </c>
      <c r="I34" s="44">
        <v>0.84899999999999998</v>
      </c>
      <c r="J34" s="44">
        <v>0.88900000000000001</v>
      </c>
      <c r="K34" s="44">
        <v>0.93300000000000005</v>
      </c>
      <c r="L34" s="44">
        <v>0.98</v>
      </c>
      <c r="M34" s="44"/>
    </row>
    <row r="35" spans="1:13" x14ac:dyDescent="0.25">
      <c r="A35" s="42">
        <v>8</v>
      </c>
      <c r="B35" s="44">
        <v>0.63800000000000001</v>
      </c>
      <c r="C35" s="44">
        <v>0.66300000000000003</v>
      </c>
      <c r="D35" s="44">
        <v>0.68899999999999995</v>
      </c>
      <c r="E35" s="44">
        <v>0.71699999999999997</v>
      </c>
      <c r="F35" s="44">
        <v>0.747</v>
      </c>
      <c r="G35" s="44">
        <v>0.78</v>
      </c>
      <c r="H35" s="44">
        <v>0.81499999999999995</v>
      </c>
      <c r="I35" s="44">
        <v>0.85199999999999998</v>
      </c>
      <c r="J35" s="44">
        <v>0.89300000000000002</v>
      </c>
      <c r="K35" s="44">
        <v>0.93600000000000005</v>
      </c>
      <c r="L35" s="44">
        <v>0.98399999999999999</v>
      </c>
      <c r="M35" s="44"/>
    </row>
    <row r="36" spans="1:13" x14ac:dyDescent="0.25">
      <c r="A36" s="42">
        <v>9</v>
      </c>
      <c r="B36" s="44">
        <v>0.64</v>
      </c>
      <c r="C36" s="44">
        <v>0.66500000000000004</v>
      </c>
      <c r="D36" s="44">
        <v>0.69099999999999995</v>
      </c>
      <c r="E36" s="44">
        <v>0.72</v>
      </c>
      <c r="F36" s="44">
        <v>0.75</v>
      </c>
      <c r="G36" s="44">
        <v>0.78300000000000003</v>
      </c>
      <c r="H36" s="44">
        <v>0.81799999999999995</v>
      </c>
      <c r="I36" s="44">
        <v>0.85499999999999998</v>
      </c>
      <c r="J36" s="44">
        <v>0.89600000000000002</v>
      </c>
      <c r="K36" s="44">
        <v>0.94</v>
      </c>
      <c r="L36" s="44">
        <v>0.98799999999999999</v>
      </c>
      <c r="M36" s="44"/>
    </row>
    <row r="37" spans="1:13" x14ac:dyDescent="0.25">
      <c r="A37" s="42">
        <v>10</v>
      </c>
      <c r="B37" s="44">
        <v>0.64200000000000002</v>
      </c>
      <c r="C37" s="44">
        <v>0.66700000000000004</v>
      </c>
      <c r="D37" s="44">
        <v>0.69299999999999995</v>
      </c>
      <c r="E37" s="44">
        <v>0.72199999999999998</v>
      </c>
      <c r="F37" s="44">
        <v>0.753</v>
      </c>
      <c r="G37" s="44">
        <v>0.78500000000000003</v>
      </c>
      <c r="H37" s="44">
        <v>0.82099999999999995</v>
      </c>
      <c r="I37" s="44">
        <v>0.85799999999999998</v>
      </c>
      <c r="J37" s="44">
        <v>0.89900000000000002</v>
      </c>
      <c r="K37" s="44">
        <v>0.94399999999999995</v>
      </c>
      <c r="L37" s="44">
        <v>0.99199999999999999</v>
      </c>
      <c r="M37" s="44"/>
    </row>
    <row r="38" spans="1:13" x14ac:dyDescent="0.25">
      <c r="A38" s="42">
        <v>11</v>
      </c>
      <c r="B38" s="44">
        <v>0.64400000000000002</v>
      </c>
      <c r="C38" s="44">
        <v>0.66900000000000004</v>
      </c>
      <c r="D38" s="44">
        <v>0.69599999999999995</v>
      </c>
      <c r="E38" s="44">
        <v>0.72399999999999998</v>
      </c>
      <c r="F38" s="44">
        <v>0.755</v>
      </c>
      <c r="G38" s="44">
        <v>0.78800000000000003</v>
      </c>
      <c r="H38" s="44">
        <v>0.82399999999999995</v>
      </c>
      <c r="I38" s="44">
        <v>0.86199999999999999</v>
      </c>
      <c r="J38" s="44">
        <v>0.90300000000000002</v>
      </c>
      <c r="K38" s="44">
        <v>0.94699999999999995</v>
      </c>
      <c r="L38" s="44">
        <v>0.996</v>
      </c>
      <c r="M38" s="44"/>
    </row>
  </sheetData>
  <sheetProtection algorithmName="SHA-512" hashValue="wX1MhEv39UknftnzQx7FhHx4yK8dwbtYaOH2U0EhazQjLplDolVQoDLwwI4L406M1uo+h+At7dp5ehTCmW/sxA==" saltValue="ZMneuk5IULQXskYfNB6ZhQ==" spinCount="100000" sheet="1" objects="1" scenarios="1"/>
  <conditionalFormatting sqref="A6:A21">
    <cfRule type="expression" dxfId="431" priority="1" stopIfTrue="1">
      <formula>MOD(ROW(),2)=0</formula>
    </cfRule>
    <cfRule type="expression" dxfId="430" priority="2" stopIfTrue="1">
      <formula>MOD(ROW(),2)&lt;&gt;0</formula>
    </cfRule>
  </conditionalFormatting>
  <conditionalFormatting sqref="B6:M21">
    <cfRule type="expression" dxfId="429" priority="3" stopIfTrue="1">
      <formula>MOD(ROW(),2)=0</formula>
    </cfRule>
    <cfRule type="expression" dxfId="428" priority="4" stopIfTrue="1">
      <formula>MOD(ROW(),2)&lt;&gt;0</formula>
    </cfRule>
  </conditionalFormatting>
  <conditionalFormatting sqref="A26:A38">
    <cfRule type="expression" dxfId="427" priority="5" stopIfTrue="1">
      <formula>MOD(ROW(),2)=0</formula>
    </cfRule>
    <cfRule type="expression" dxfId="426" priority="6" stopIfTrue="1">
      <formula>MOD(ROW(),2)&lt;&gt;0</formula>
    </cfRule>
  </conditionalFormatting>
  <conditionalFormatting sqref="B26:M38">
    <cfRule type="expression" dxfId="425" priority="7" stopIfTrue="1">
      <formula>MOD(ROW(),2)=0</formula>
    </cfRule>
    <cfRule type="expression" dxfId="424" priority="8" stopIfTrue="1">
      <formula>MOD(ROW(),2)&lt;&gt;0</formula>
    </cfRule>
  </conditionalFormatting>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7D069-A264-4B88-88E0-3A72E4B51261}">
  <sheetPr codeName="Sheet55"/>
  <dimension ref="A1:N38"/>
  <sheetViews>
    <sheetView showGridLines="0" workbookViewId="0">
      <selection activeCell="A6" sqref="A6"/>
    </sheetView>
  </sheetViews>
  <sheetFormatPr defaultRowHeight="12.5" x14ac:dyDescent="0.25"/>
  <cols>
    <col min="1" max="1" width="31.54296875" customWidth="1"/>
    <col min="2" max="14"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ERF - x-423</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184</v>
      </c>
      <c r="C8" s="46"/>
      <c r="D8" s="46"/>
      <c r="E8" s="46"/>
      <c r="F8" s="46"/>
      <c r="G8" s="46"/>
      <c r="H8" s="46"/>
      <c r="I8" s="46"/>
      <c r="J8" s="46"/>
      <c r="K8" s="46"/>
      <c r="L8" s="46"/>
      <c r="M8" s="46"/>
    </row>
    <row r="9" spans="1:13" x14ac:dyDescent="0.25">
      <c r="A9" s="40" t="s">
        <v>129</v>
      </c>
      <c r="B9" s="46" t="s">
        <v>230</v>
      </c>
      <c r="C9" s="46"/>
      <c r="D9" s="46"/>
      <c r="E9" s="46"/>
      <c r="F9" s="46"/>
      <c r="G9" s="46"/>
      <c r="H9" s="46"/>
      <c r="I9" s="46"/>
      <c r="J9" s="46"/>
      <c r="K9" s="46"/>
      <c r="L9" s="46"/>
      <c r="M9" s="46"/>
    </row>
    <row r="10" spans="1:13" x14ac:dyDescent="0.25">
      <c r="A10" s="40" t="s">
        <v>6</v>
      </c>
      <c r="B10" s="46" t="s">
        <v>299</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232</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423</v>
      </c>
      <c r="C14" s="46"/>
      <c r="D14" s="46"/>
      <c r="E14" s="46"/>
      <c r="F14" s="46"/>
      <c r="G14" s="46"/>
      <c r="H14" s="46"/>
      <c r="I14" s="46"/>
      <c r="J14" s="46"/>
      <c r="K14" s="46"/>
      <c r="L14" s="46"/>
      <c r="M14" s="46"/>
    </row>
    <row r="15" spans="1:13" x14ac:dyDescent="0.25">
      <c r="A15" s="40" t="s">
        <v>433</v>
      </c>
      <c r="B15" s="46" t="s">
        <v>300</v>
      </c>
      <c r="C15" s="46"/>
      <c r="D15" s="46"/>
      <c r="E15" s="46"/>
      <c r="F15" s="46"/>
      <c r="G15" s="46"/>
      <c r="H15" s="46"/>
      <c r="I15" s="46"/>
      <c r="J15" s="46"/>
      <c r="K15" s="46"/>
      <c r="L15" s="46"/>
      <c r="M15" s="46"/>
    </row>
    <row r="16" spans="1:13" x14ac:dyDescent="0.25">
      <c r="A16" s="40" t="s">
        <v>135</v>
      </c>
      <c r="B16" s="46" t="s">
        <v>301</v>
      </c>
      <c r="C16" s="46"/>
      <c r="D16" s="46"/>
      <c r="E16" s="46"/>
      <c r="F16" s="46"/>
      <c r="G16" s="46"/>
      <c r="H16" s="46"/>
      <c r="I16" s="46"/>
      <c r="J16" s="46"/>
      <c r="K16" s="46"/>
      <c r="L16" s="46"/>
      <c r="M16" s="46"/>
    </row>
    <row r="17" spans="1:14" x14ac:dyDescent="0.25">
      <c r="A17" s="41" t="s">
        <v>434</v>
      </c>
      <c r="B17" s="46"/>
      <c r="C17" s="46"/>
      <c r="D17" s="46"/>
      <c r="E17" s="46"/>
      <c r="F17" s="46"/>
      <c r="G17" s="46"/>
      <c r="H17" s="46"/>
      <c r="I17" s="46"/>
      <c r="J17" s="46"/>
      <c r="K17" s="46"/>
      <c r="L17" s="46"/>
      <c r="M17" s="46"/>
    </row>
    <row r="18" spans="1:14" x14ac:dyDescent="0.25">
      <c r="A18" s="40" t="s">
        <v>137</v>
      </c>
      <c r="B18" s="47">
        <v>45106</v>
      </c>
      <c r="C18" s="47"/>
      <c r="D18" s="47"/>
      <c r="E18" s="47"/>
      <c r="F18" s="47"/>
      <c r="G18" s="47"/>
      <c r="H18" s="47"/>
      <c r="I18" s="47"/>
      <c r="J18" s="47"/>
      <c r="K18" s="47"/>
      <c r="L18" s="47"/>
      <c r="M18" s="47"/>
    </row>
    <row r="19" spans="1:14" x14ac:dyDescent="0.25">
      <c r="A19" s="40" t="s">
        <v>138</v>
      </c>
      <c r="B19" s="47">
        <v>45231</v>
      </c>
      <c r="C19" s="47"/>
      <c r="D19" s="47"/>
      <c r="E19" s="47"/>
      <c r="F19" s="47"/>
      <c r="G19" s="47"/>
      <c r="H19" s="47"/>
      <c r="I19" s="47"/>
      <c r="J19" s="47"/>
      <c r="K19" s="47"/>
      <c r="L19" s="47"/>
      <c r="M19" s="47"/>
    </row>
    <row r="20" spans="1:14" x14ac:dyDescent="0.25">
      <c r="A20" s="40" t="s">
        <v>139</v>
      </c>
      <c r="B20" s="46" t="s">
        <v>148</v>
      </c>
      <c r="C20" s="46"/>
      <c r="D20" s="46"/>
      <c r="E20" s="46"/>
      <c r="F20" s="46"/>
      <c r="G20" s="46"/>
      <c r="H20" s="46"/>
      <c r="I20" s="46"/>
      <c r="J20" s="46"/>
      <c r="K20" s="46"/>
      <c r="L20" s="46"/>
      <c r="M20" s="46"/>
    </row>
    <row r="21" spans="1:14" x14ac:dyDescent="0.25">
      <c r="A21" s="40" t="s">
        <v>435</v>
      </c>
      <c r="B21" s="46" t="s">
        <v>72</v>
      </c>
      <c r="C21" s="46"/>
      <c r="D21" s="46"/>
      <c r="E21" s="46"/>
      <c r="F21" s="46"/>
      <c r="G21" s="46"/>
      <c r="H21" s="46"/>
      <c r="I21" s="46"/>
      <c r="J21" s="46"/>
      <c r="K21" s="46"/>
      <c r="L21" s="46"/>
      <c r="M21" s="46"/>
    </row>
    <row r="23" spans="1:14" x14ac:dyDescent="0.25">
      <c r="A23" s="23" t="str">
        <f>HYPERLINK("#'Factor List'!A1", "Back to Factor List")</f>
        <v>Back to Factor List</v>
      </c>
      <c r="B23" s="23" t="str">
        <f>HYPERLINK("#'Assumptions'!A1", "Assumptions")</f>
        <v>Assumptions</v>
      </c>
    </row>
    <row r="26" spans="1:14" s="59" customFormat="1" ht="13" x14ac:dyDescent="0.25">
      <c r="A26" s="58" t="s">
        <v>451</v>
      </c>
      <c r="B26" s="58">
        <v>54</v>
      </c>
      <c r="C26" s="58">
        <v>55</v>
      </c>
      <c r="D26" s="58">
        <v>56</v>
      </c>
      <c r="E26" s="58">
        <v>57</v>
      </c>
      <c r="F26" s="58">
        <v>58</v>
      </c>
      <c r="G26" s="58">
        <v>59</v>
      </c>
      <c r="H26" s="58">
        <v>60</v>
      </c>
      <c r="I26" s="58">
        <v>61</v>
      </c>
      <c r="J26" s="58">
        <v>62</v>
      </c>
      <c r="K26" s="58">
        <v>63</v>
      </c>
      <c r="L26" s="58">
        <v>64</v>
      </c>
      <c r="M26" s="58">
        <v>65</v>
      </c>
      <c r="N26" s="58">
        <v>66</v>
      </c>
    </row>
    <row r="27" spans="1:14" x14ac:dyDescent="0.25">
      <c r="A27" s="42">
        <v>0</v>
      </c>
      <c r="B27" s="44">
        <v>0.59099999999999997</v>
      </c>
      <c r="C27" s="44">
        <v>0.61399999999999999</v>
      </c>
      <c r="D27" s="44">
        <v>0.63800000000000001</v>
      </c>
      <c r="E27" s="44">
        <v>0.66400000000000003</v>
      </c>
      <c r="F27" s="44">
        <v>0.69099999999999995</v>
      </c>
      <c r="G27" s="44">
        <v>0.72</v>
      </c>
      <c r="H27" s="44">
        <v>0.752</v>
      </c>
      <c r="I27" s="44">
        <v>0.78500000000000003</v>
      </c>
      <c r="J27" s="44">
        <v>0.82199999999999995</v>
      </c>
      <c r="K27" s="44">
        <v>0.86099999999999999</v>
      </c>
      <c r="L27" s="44">
        <v>0.90300000000000002</v>
      </c>
      <c r="M27" s="44">
        <v>0.95</v>
      </c>
      <c r="N27" s="44">
        <v>1</v>
      </c>
    </row>
    <row r="28" spans="1:14" x14ac:dyDescent="0.25">
      <c r="A28" s="42">
        <v>1</v>
      </c>
      <c r="B28" s="44">
        <v>0.59299999999999997</v>
      </c>
      <c r="C28" s="44">
        <v>0.61599999999999999</v>
      </c>
      <c r="D28" s="44">
        <v>0.64</v>
      </c>
      <c r="E28" s="44">
        <v>0.66600000000000004</v>
      </c>
      <c r="F28" s="44">
        <v>0.69299999999999995</v>
      </c>
      <c r="G28" s="44">
        <v>0.72299999999999998</v>
      </c>
      <c r="H28" s="44">
        <v>0.754</v>
      </c>
      <c r="I28" s="44">
        <v>0.78800000000000003</v>
      </c>
      <c r="J28" s="44">
        <v>0.82499999999999996</v>
      </c>
      <c r="K28" s="44">
        <v>0.86399999999999999</v>
      </c>
      <c r="L28" s="44">
        <v>0.90700000000000003</v>
      </c>
      <c r="M28" s="44">
        <v>0.95399999999999996</v>
      </c>
      <c r="N28" s="44"/>
    </row>
    <row r="29" spans="1:14" x14ac:dyDescent="0.25">
      <c r="A29" s="42">
        <v>2</v>
      </c>
      <c r="B29" s="44">
        <v>0.59499999999999997</v>
      </c>
      <c r="C29" s="44">
        <v>0.61799999999999999</v>
      </c>
      <c r="D29" s="44">
        <v>0.64200000000000002</v>
      </c>
      <c r="E29" s="44">
        <v>0.66800000000000004</v>
      </c>
      <c r="F29" s="44">
        <v>0.69599999999999995</v>
      </c>
      <c r="G29" s="44">
        <v>0.72499999999999998</v>
      </c>
      <c r="H29" s="44">
        <v>0.75700000000000001</v>
      </c>
      <c r="I29" s="44">
        <v>0.79100000000000004</v>
      </c>
      <c r="J29" s="44">
        <v>0.82799999999999996</v>
      </c>
      <c r="K29" s="44">
        <v>0.86799999999999999</v>
      </c>
      <c r="L29" s="44">
        <v>0.91100000000000003</v>
      </c>
      <c r="M29" s="44">
        <v>0.95799999999999996</v>
      </c>
      <c r="N29" s="44"/>
    </row>
    <row r="30" spans="1:14" x14ac:dyDescent="0.25">
      <c r="A30" s="42">
        <v>3</v>
      </c>
      <c r="B30" s="44">
        <v>0.59699999999999998</v>
      </c>
      <c r="C30" s="44">
        <v>0.62</v>
      </c>
      <c r="D30" s="44">
        <v>0.64400000000000002</v>
      </c>
      <c r="E30" s="44">
        <v>0.67</v>
      </c>
      <c r="F30" s="44">
        <v>0.69799999999999995</v>
      </c>
      <c r="G30" s="44">
        <v>0.72799999999999998</v>
      </c>
      <c r="H30" s="44">
        <v>0.76</v>
      </c>
      <c r="I30" s="44">
        <v>0.79400000000000004</v>
      </c>
      <c r="J30" s="44">
        <v>0.83099999999999996</v>
      </c>
      <c r="K30" s="44">
        <v>0.872</v>
      </c>
      <c r="L30" s="44">
        <v>0.91500000000000004</v>
      </c>
      <c r="M30" s="44">
        <v>0.96199999999999997</v>
      </c>
      <c r="N30" s="44"/>
    </row>
    <row r="31" spans="1:14" x14ac:dyDescent="0.25">
      <c r="A31" s="42">
        <v>4</v>
      </c>
      <c r="B31" s="44">
        <v>0.59899999999999998</v>
      </c>
      <c r="C31" s="44">
        <v>0.622</v>
      </c>
      <c r="D31" s="44">
        <v>0.64600000000000002</v>
      </c>
      <c r="E31" s="44">
        <v>0.67300000000000004</v>
      </c>
      <c r="F31" s="44">
        <v>0.70099999999999996</v>
      </c>
      <c r="G31" s="44">
        <v>0.73099999999999998</v>
      </c>
      <c r="H31" s="44">
        <v>0.76300000000000001</v>
      </c>
      <c r="I31" s="44">
        <v>0.79700000000000004</v>
      </c>
      <c r="J31" s="44">
        <v>0.83499999999999996</v>
      </c>
      <c r="K31" s="44">
        <v>0.875</v>
      </c>
      <c r="L31" s="44">
        <v>0.91900000000000004</v>
      </c>
      <c r="M31" s="44">
        <v>0.96599999999999997</v>
      </c>
      <c r="N31" s="44"/>
    </row>
    <row r="32" spans="1:14" x14ac:dyDescent="0.25">
      <c r="A32" s="42">
        <v>5</v>
      </c>
      <c r="B32" s="44">
        <v>0.60099999999999998</v>
      </c>
      <c r="C32" s="44">
        <v>0.624</v>
      </c>
      <c r="D32" s="44">
        <v>0.64900000000000002</v>
      </c>
      <c r="E32" s="44">
        <v>0.67500000000000004</v>
      </c>
      <c r="F32" s="44">
        <v>0.70299999999999996</v>
      </c>
      <c r="G32" s="44">
        <v>0.73299999999999998</v>
      </c>
      <c r="H32" s="44">
        <v>0.76600000000000001</v>
      </c>
      <c r="I32" s="44">
        <v>0.8</v>
      </c>
      <c r="J32" s="44">
        <v>0.83799999999999997</v>
      </c>
      <c r="K32" s="44">
        <v>0.879</v>
      </c>
      <c r="L32" s="44">
        <v>0.92300000000000004</v>
      </c>
      <c r="M32" s="44">
        <v>0.97099999999999997</v>
      </c>
      <c r="N32" s="44"/>
    </row>
    <row r="33" spans="1:14" x14ac:dyDescent="0.25">
      <c r="A33" s="42">
        <v>6</v>
      </c>
      <c r="B33" s="44">
        <v>0.60299999999999998</v>
      </c>
      <c r="C33" s="44">
        <v>0.626</v>
      </c>
      <c r="D33" s="44">
        <v>0.65100000000000002</v>
      </c>
      <c r="E33" s="44">
        <v>0.67700000000000005</v>
      </c>
      <c r="F33" s="44">
        <v>0.70599999999999996</v>
      </c>
      <c r="G33" s="44">
        <v>0.73599999999999999</v>
      </c>
      <c r="H33" s="44">
        <v>0.76800000000000002</v>
      </c>
      <c r="I33" s="44">
        <v>0.80300000000000005</v>
      </c>
      <c r="J33" s="44">
        <v>0.84099999999999997</v>
      </c>
      <c r="K33" s="44">
        <v>0.88200000000000001</v>
      </c>
      <c r="L33" s="44">
        <v>0.92700000000000005</v>
      </c>
      <c r="M33" s="44">
        <v>0.97499999999999998</v>
      </c>
      <c r="N33" s="44"/>
    </row>
    <row r="34" spans="1:14" x14ac:dyDescent="0.25">
      <c r="A34" s="42">
        <v>7</v>
      </c>
      <c r="B34" s="44">
        <v>0.60399999999999998</v>
      </c>
      <c r="C34" s="44">
        <v>0.628</v>
      </c>
      <c r="D34" s="44">
        <v>0.65300000000000002</v>
      </c>
      <c r="E34" s="44">
        <v>0.67900000000000005</v>
      </c>
      <c r="F34" s="44">
        <v>0.70799999999999996</v>
      </c>
      <c r="G34" s="44">
        <v>0.73799999999999999</v>
      </c>
      <c r="H34" s="44">
        <v>0.77100000000000002</v>
      </c>
      <c r="I34" s="44">
        <v>0.80700000000000005</v>
      </c>
      <c r="J34" s="44">
        <v>0.84499999999999997</v>
      </c>
      <c r="K34" s="44">
        <v>0.88600000000000001</v>
      </c>
      <c r="L34" s="44">
        <v>0.93</v>
      </c>
      <c r="M34" s="44">
        <v>0.97899999999999998</v>
      </c>
      <c r="N34" s="44"/>
    </row>
    <row r="35" spans="1:14" x14ac:dyDescent="0.25">
      <c r="A35" s="42">
        <v>8</v>
      </c>
      <c r="B35" s="44">
        <v>0.60599999999999998</v>
      </c>
      <c r="C35" s="44">
        <v>0.63</v>
      </c>
      <c r="D35" s="44">
        <v>0.65500000000000003</v>
      </c>
      <c r="E35" s="44">
        <v>0.68200000000000005</v>
      </c>
      <c r="F35" s="44">
        <v>0.71</v>
      </c>
      <c r="G35" s="44">
        <v>0.74099999999999999</v>
      </c>
      <c r="H35" s="44">
        <v>0.77400000000000002</v>
      </c>
      <c r="I35" s="44">
        <v>0.81</v>
      </c>
      <c r="J35" s="44">
        <v>0.84799999999999998</v>
      </c>
      <c r="K35" s="44">
        <v>0.88900000000000001</v>
      </c>
      <c r="L35" s="44">
        <v>0.93400000000000005</v>
      </c>
      <c r="M35" s="44">
        <v>0.98299999999999998</v>
      </c>
      <c r="N35" s="44"/>
    </row>
    <row r="36" spans="1:14" x14ac:dyDescent="0.25">
      <c r="A36" s="42">
        <v>9</v>
      </c>
      <c r="B36" s="44">
        <v>0.60799999999999998</v>
      </c>
      <c r="C36" s="44">
        <v>0.63200000000000001</v>
      </c>
      <c r="D36" s="44">
        <v>0.65700000000000003</v>
      </c>
      <c r="E36" s="44">
        <v>0.68400000000000005</v>
      </c>
      <c r="F36" s="44">
        <v>0.71299999999999997</v>
      </c>
      <c r="G36" s="44">
        <v>0.74399999999999999</v>
      </c>
      <c r="H36" s="44">
        <v>0.77700000000000002</v>
      </c>
      <c r="I36" s="44">
        <v>0.81299999999999994</v>
      </c>
      <c r="J36" s="44">
        <v>0.85099999999999998</v>
      </c>
      <c r="K36" s="44">
        <v>0.89300000000000002</v>
      </c>
      <c r="L36" s="44">
        <v>0.93799999999999994</v>
      </c>
      <c r="M36" s="44">
        <v>0.98699999999999999</v>
      </c>
      <c r="N36" s="44"/>
    </row>
    <row r="37" spans="1:14" x14ac:dyDescent="0.25">
      <c r="A37" s="42">
        <v>10</v>
      </c>
      <c r="B37" s="44">
        <v>0.61</v>
      </c>
      <c r="C37" s="44">
        <v>0.63400000000000001</v>
      </c>
      <c r="D37" s="44">
        <v>0.65900000000000003</v>
      </c>
      <c r="E37" s="44">
        <v>0.68600000000000005</v>
      </c>
      <c r="F37" s="44">
        <v>0.71499999999999997</v>
      </c>
      <c r="G37" s="44">
        <v>0.746</v>
      </c>
      <c r="H37" s="44">
        <v>0.78</v>
      </c>
      <c r="I37" s="44">
        <v>0.81599999999999995</v>
      </c>
      <c r="J37" s="44">
        <v>0.85399999999999998</v>
      </c>
      <c r="K37" s="44">
        <v>0.89600000000000002</v>
      </c>
      <c r="L37" s="44">
        <v>0.94199999999999995</v>
      </c>
      <c r="M37" s="44">
        <v>0.99199999999999999</v>
      </c>
      <c r="N37" s="44"/>
    </row>
    <row r="38" spans="1:14" x14ac:dyDescent="0.25">
      <c r="A38" s="42">
        <v>11</v>
      </c>
      <c r="B38" s="44">
        <v>0.61199999999999999</v>
      </c>
      <c r="C38" s="44">
        <v>0.63600000000000001</v>
      </c>
      <c r="D38" s="44">
        <v>0.66100000000000003</v>
      </c>
      <c r="E38" s="44">
        <v>0.68899999999999995</v>
      </c>
      <c r="F38" s="44">
        <v>0.71799999999999997</v>
      </c>
      <c r="G38" s="44">
        <v>0.749</v>
      </c>
      <c r="H38" s="44">
        <v>0.78200000000000003</v>
      </c>
      <c r="I38" s="44">
        <v>0.81899999999999995</v>
      </c>
      <c r="J38" s="44">
        <v>0.85799999999999998</v>
      </c>
      <c r="K38" s="44">
        <v>0.9</v>
      </c>
      <c r="L38" s="44">
        <v>0.94599999999999995</v>
      </c>
      <c r="M38" s="44">
        <v>0.996</v>
      </c>
      <c r="N38" s="44"/>
    </row>
  </sheetData>
  <sheetProtection algorithmName="SHA-512" hashValue="2ljiE5Wcd5YZph24536XUd2PDQP4c5iWQWwoiDdIkMMzsTUrmH8g3xaUZTkzEdHI02viikwxZHgZTTmvoo13Ew==" saltValue="F978DOaMAaMoG6U0SQzAIQ==" spinCount="100000" sheet="1" objects="1" scenarios="1"/>
  <conditionalFormatting sqref="A6:A21">
    <cfRule type="expression" dxfId="421" priority="1" stopIfTrue="1">
      <formula>MOD(ROW(),2)=0</formula>
    </cfRule>
    <cfRule type="expression" dxfId="420" priority="2" stopIfTrue="1">
      <formula>MOD(ROW(),2)&lt;&gt;0</formula>
    </cfRule>
  </conditionalFormatting>
  <conditionalFormatting sqref="B6:M21">
    <cfRule type="expression" dxfId="419" priority="3" stopIfTrue="1">
      <formula>MOD(ROW(),2)=0</formula>
    </cfRule>
    <cfRule type="expression" dxfId="418" priority="4" stopIfTrue="1">
      <formula>MOD(ROW(),2)&lt;&gt;0</formula>
    </cfRule>
  </conditionalFormatting>
  <conditionalFormatting sqref="A26:A38">
    <cfRule type="expression" dxfId="417" priority="5" stopIfTrue="1">
      <formula>MOD(ROW(),2)=0</formula>
    </cfRule>
    <cfRule type="expression" dxfId="416" priority="6" stopIfTrue="1">
      <formula>MOD(ROW(),2)&lt;&gt;0</formula>
    </cfRule>
  </conditionalFormatting>
  <conditionalFormatting sqref="B26:N38">
    <cfRule type="expression" dxfId="415" priority="7" stopIfTrue="1">
      <formula>MOD(ROW(),2)=0</formula>
    </cfRule>
    <cfRule type="expression" dxfId="414" priority="8" stopIfTrue="1">
      <formula>MOD(ROW(),2)&lt;&gt;0</formula>
    </cfRule>
  </conditionalFormatting>
  <pageMargins left="0.7" right="0.7" top="0.75" bottom="0.75" header="0.3" footer="0.3"/>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33C0F-D154-4EB8-8B38-CE06A391EF36}">
  <sheetPr codeName="Sheet56"/>
  <dimension ref="A1:O38"/>
  <sheetViews>
    <sheetView showGridLines="0" workbookViewId="0">
      <selection activeCell="A6" sqref="A6"/>
    </sheetView>
  </sheetViews>
  <sheetFormatPr defaultRowHeight="12.5" x14ac:dyDescent="0.25"/>
  <cols>
    <col min="1" max="1" width="31.54296875" customWidth="1"/>
    <col min="2" max="15"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ERF - x-424</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184</v>
      </c>
      <c r="C8" s="46"/>
      <c r="D8" s="46"/>
      <c r="E8" s="46"/>
      <c r="F8" s="46"/>
      <c r="G8" s="46"/>
      <c r="H8" s="46"/>
      <c r="I8" s="46"/>
      <c r="J8" s="46"/>
      <c r="K8" s="46"/>
      <c r="L8" s="46"/>
      <c r="M8" s="46"/>
    </row>
    <row r="9" spans="1:13" x14ac:dyDescent="0.25">
      <c r="A9" s="40" t="s">
        <v>129</v>
      </c>
      <c r="B9" s="46" t="s">
        <v>230</v>
      </c>
      <c r="C9" s="46"/>
      <c r="D9" s="46"/>
      <c r="E9" s="46"/>
      <c r="F9" s="46"/>
      <c r="G9" s="46"/>
      <c r="H9" s="46"/>
      <c r="I9" s="46"/>
      <c r="J9" s="46"/>
      <c r="K9" s="46"/>
      <c r="L9" s="46"/>
      <c r="M9" s="46"/>
    </row>
    <row r="10" spans="1:13" x14ac:dyDescent="0.25">
      <c r="A10" s="40" t="s">
        <v>6</v>
      </c>
      <c r="B10" s="46" t="s">
        <v>302</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232</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424</v>
      </c>
      <c r="C14" s="46"/>
      <c r="D14" s="46"/>
      <c r="E14" s="46"/>
      <c r="F14" s="46"/>
      <c r="G14" s="46"/>
      <c r="H14" s="46"/>
      <c r="I14" s="46"/>
      <c r="J14" s="46"/>
      <c r="K14" s="46"/>
      <c r="L14" s="46"/>
      <c r="M14" s="46"/>
    </row>
    <row r="15" spans="1:13" x14ac:dyDescent="0.25">
      <c r="A15" s="40" t="s">
        <v>433</v>
      </c>
      <c r="B15" s="46" t="s">
        <v>303</v>
      </c>
      <c r="C15" s="46"/>
      <c r="D15" s="46"/>
      <c r="E15" s="46"/>
      <c r="F15" s="46"/>
      <c r="G15" s="46"/>
      <c r="H15" s="46"/>
      <c r="I15" s="46"/>
      <c r="J15" s="46"/>
      <c r="K15" s="46"/>
      <c r="L15" s="46"/>
      <c r="M15" s="46"/>
    </row>
    <row r="16" spans="1:13" x14ac:dyDescent="0.25">
      <c r="A16" s="40" t="s">
        <v>135</v>
      </c>
      <c r="B16" s="46" t="s">
        <v>304</v>
      </c>
      <c r="C16" s="46"/>
      <c r="D16" s="46"/>
      <c r="E16" s="46"/>
      <c r="F16" s="46"/>
      <c r="G16" s="46"/>
      <c r="H16" s="46"/>
      <c r="I16" s="46"/>
      <c r="J16" s="46"/>
      <c r="K16" s="46"/>
      <c r="L16" s="46"/>
      <c r="M16" s="46"/>
    </row>
    <row r="17" spans="1:15" x14ac:dyDescent="0.25">
      <c r="A17" s="41" t="s">
        <v>434</v>
      </c>
      <c r="B17" s="46"/>
      <c r="C17" s="46"/>
      <c r="D17" s="46"/>
      <c r="E17" s="46"/>
      <c r="F17" s="46"/>
      <c r="G17" s="46"/>
      <c r="H17" s="46"/>
      <c r="I17" s="46"/>
      <c r="J17" s="46"/>
      <c r="K17" s="46"/>
      <c r="L17" s="46"/>
      <c r="M17" s="46"/>
    </row>
    <row r="18" spans="1:15" x14ac:dyDescent="0.25">
      <c r="A18" s="40" t="s">
        <v>137</v>
      </c>
      <c r="B18" s="47">
        <v>45106</v>
      </c>
      <c r="C18" s="47"/>
      <c r="D18" s="47"/>
      <c r="E18" s="47"/>
      <c r="F18" s="47"/>
      <c r="G18" s="47"/>
      <c r="H18" s="47"/>
      <c r="I18" s="47"/>
      <c r="J18" s="47"/>
      <c r="K18" s="47"/>
      <c r="L18" s="47"/>
      <c r="M18" s="47"/>
    </row>
    <row r="19" spans="1:15" x14ac:dyDescent="0.25">
      <c r="A19" s="40" t="s">
        <v>138</v>
      </c>
      <c r="B19" s="47">
        <v>45231</v>
      </c>
      <c r="C19" s="47"/>
      <c r="D19" s="47"/>
      <c r="E19" s="47"/>
      <c r="F19" s="47"/>
      <c r="G19" s="47"/>
      <c r="H19" s="47"/>
      <c r="I19" s="47"/>
      <c r="J19" s="47"/>
      <c r="K19" s="47"/>
      <c r="L19" s="47"/>
      <c r="M19" s="47"/>
    </row>
    <row r="20" spans="1:15" x14ac:dyDescent="0.25">
      <c r="A20" s="40" t="s">
        <v>139</v>
      </c>
      <c r="B20" s="46" t="s">
        <v>148</v>
      </c>
      <c r="C20" s="46"/>
      <c r="D20" s="46"/>
      <c r="E20" s="46"/>
      <c r="F20" s="46"/>
      <c r="G20" s="46"/>
      <c r="H20" s="46"/>
      <c r="I20" s="46"/>
      <c r="J20" s="46"/>
      <c r="K20" s="46"/>
      <c r="L20" s="46"/>
      <c r="M20" s="46"/>
    </row>
    <row r="21" spans="1:15" x14ac:dyDescent="0.25">
      <c r="A21" s="40" t="s">
        <v>435</v>
      </c>
      <c r="B21" s="46" t="s">
        <v>72</v>
      </c>
      <c r="C21" s="46"/>
      <c r="D21" s="46"/>
      <c r="E21" s="46"/>
      <c r="F21" s="46"/>
      <c r="G21" s="46"/>
      <c r="H21" s="46"/>
      <c r="I21" s="46"/>
      <c r="J21" s="46"/>
      <c r="K21" s="46"/>
      <c r="L21" s="46"/>
      <c r="M21" s="46"/>
    </row>
    <row r="23" spans="1:15" x14ac:dyDescent="0.25">
      <c r="A23" s="23" t="str">
        <f>HYPERLINK("#'Factor List'!A1", "Back to Factor List")</f>
        <v>Back to Factor List</v>
      </c>
      <c r="B23" s="23" t="str">
        <f>HYPERLINK("#'Assumptions'!A1", "Assumptions")</f>
        <v>Assumptions</v>
      </c>
    </row>
    <row r="26" spans="1:15" s="59" customFormat="1" ht="13" x14ac:dyDescent="0.25">
      <c r="A26" s="58" t="s">
        <v>451</v>
      </c>
      <c r="B26" s="58">
        <v>54</v>
      </c>
      <c r="C26" s="58">
        <v>55</v>
      </c>
      <c r="D26" s="58">
        <v>56</v>
      </c>
      <c r="E26" s="58">
        <v>57</v>
      </c>
      <c r="F26" s="58">
        <v>58</v>
      </c>
      <c r="G26" s="58">
        <v>59</v>
      </c>
      <c r="H26" s="58">
        <v>60</v>
      </c>
      <c r="I26" s="58">
        <v>61</v>
      </c>
      <c r="J26" s="58">
        <v>62</v>
      </c>
      <c r="K26" s="58">
        <v>63</v>
      </c>
      <c r="L26" s="58">
        <v>64</v>
      </c>
      <c r="M26" s="58">
        <v>65</v>
      </c>
      <c r="N26" s="58">
        <v>66</v>
      </c>
      <c r="O26" s="58">
        <v>67</v>
      </c>
    </row>
    <row r="27" spans="1:15" x14ac:dyDescent="0.25">
      <c r="A27" s="42">
        <v>0</v>
      </c>
      <c r="B27" s="44">
        <v>0.56100000000000005</v>
      </c>
      <c r="C27" s="44">
        <v>0.58299999999999996</v>
      </c>
      <c r="D27" s="44">
        <v>0.60599999999999998</v>
      </c>
      <c r="E27" s="44">
        <v>0.63</v>
      </c>
      <c r="F27" s="44">
        <v>0.65600000000000003</v>
      </c>
      <c r="G27" s="44">
        <v>0.68300000000000005</v>
      </c>
      <c r="H27" s="44">
        <v>0.71299999999999997</v>
      </c>
      <c r="I27" s="44">
        <v>0.745</v>
      </c>
      <c r="J27" s="44">
        <v>0.77900000000000003</v>
      </c>
      <c r="K27" s="44">
        <v>0.81699999999999995</v>
      </c>
      <c r="L27" s="44">
        <v>0.85699999999999998</v>
      </c>
      <c r="M27" s="44">
        <v>0.9</v>
      </c>
      <c r="N27" s="44">
        <v>0.94799999999999995</v>
      </c>
      <c r="O27" s="44">
        <v>1</v>
      </c>
    </row>
    <row r="28" spans="1:15" x14ac:dyDescent="0.25">
      <c r="A28" s="42">
        <v>1</v>
      </c>
      <c r="B28" s="44">
        <v>0.56299999999999994</v>
      </c>
      <c r="C28" s="44">
        <v>0.58499999999999996</v>
      </c>
      <c r="D28" s="44">
        <v>0.60799999999999998</v>
      </c>
      <c r="E28" s="44">
        <v>0.63200000000000001</v>
      </c>
      <c r="F28" s="44">
        <v>0.65800000000000003</v>
      </c>
      <c r="G28" s="44">
        <v>0.68600000000000005</v>
      </c>
      <c r="H28" s="44">
        <v>0.71599999999999997</v>
      </c>
      <c r="I28" s="44">
        <v>0.748</v>
      </c>
      <c r="J28" s="44">
        <v>0.78200000000000003</v>
      </c>
      <c r="K28" s="44">
        <v>0.82</v>
      </c>
      <c r="L28" s="44">
        <v>0.86</v>
      </c>
      <c r="M28" s="44">
        <v>0.90400000000000003</v>
      </c>
      <c r="N28" s="44">
        <v>0.95199999999999996</v>
      </c>
      <c r="O28" s="44"/>
    </row>
    <row r="29" spans="1:15" x14ac:dyDescent="0.25">
      <c r="A29" s="42">
        <v>2</v>
      </c>
      <c r="B29" s="44">
        <v>0.56499999999999995</v>
      </c>
      <c r="C29" s="44">
        <v>0.58699999999999997</v>
      </c>
      <c r="D29" s="44">
        <v>0.61</v>
      </c>
      <c r="E29" s="44">
        <v>0.63400000000000001</v>
      </c>
      <c r="F29" s="44">
        <v>0.66</v>
      </c>
      <c r="G29" s="44">
        <v>0.68799999999999994</v>
      </c>
      <c r="H29" s="44">
        <v>0.71799999999999997</v>
      </c>
      <c r="I29" s="44">
        <v>0.751</v>
      </c>
      <c r="J29" s="44">
        <v>0.78600000000000003</v>
      </c>
      <c r="K29" s="44">
        <v>0.82299999999999995</v>
      </c>
      <c r="L29" s="44">
        <v>0.86399999999999999</v>
      </c>
      <c r="M29" s="44">
        <v>0.90800000000000003</v>
      </c>
      <c r="N29" s="44">
        <v>0.95699999999999996</v>
      </c>
      <c r="O29" s="44"/>
    </row>
    <row r="30" spans="1:15" x14ac:dyDescent="0.25">
      <c r="A30" s="42">
        <v>3</v>
      </c>
      <c r="B30" s="44">
        <v>0.56699999999999995</v>
      </c>
      <c r="C30" s="44">
        <v>0.58899999999999997</v>
      </c>
      <c r="D30" s="44">
        <v>0.61199999999999999</v>
      </c>
      <c r="E30" s="44">
        <v>0.63600000000000001</v>
      </c>
      <c r="F30" s="44">
        <v>0.66300000000000003</v>
      </c>
      <c r="G30" s="44">
        <v>0.69099999999999995</v>
      </c>
      <c r="H30" s="44">
        <v>0.72099999999999997</v>
      </c>
      <c r="I30" s="44">
        <v>0.754</v>
      </c>
      <c r="J30" s="44">
        <v>0.78900000000000003</v>
      </c>
      <c r="K30" s="44">
        <v>0.82699999999999996</v>
      </c>
      <c r="L30" s="44">
        <v>0.86799999999999999</v>
      </c>
      <c r="M30" s="44">
        <v>0.91200000000000003</v>
      </c>
      <c r="N30" s="44">
        <v>0.96099999999999997</v>
      </c>
      <c r="O30" s="44"/>
    </row>
    <row r="31" spans="1:15" x14ac:dyDescent="0.25">
      <c r="A31" s="42">
        <v>4</v>
      </c>
      <c r="B31" s="44">
        <v>0.56899999999999995</v>
      </c>
      <c r="C31" s="44">
        <v>0.59</v>
      </c>
      <c r="D31" s="44">
        <v>0.61399999999999999</v>
      </c>
      <c r="E31" s="44">
        <v>0.63800000000000001</v>
      </c>
      <c r="F31" s="44">
        <v>0.66500000000000004</v>
      </c>
      <c r="G31" s="44">
        <v>0.69299999999999995</v>
      </c>
      <c r="H31" s="44">
        <v>0.72399999999999998</v>
      </c>
      <c r="I31" s="44">
        <v>0.75600000000000001</v>
      </c>
      <c r="J31" s="44">
        <v>0.79200000000000004</v>
      </c>
      <c r="K31" s="44">
        <v>0.83</v>
      </c>
      <c r="L31" s="44">
        <v>0.871</v>
      </c>
      <c r="M31" s="44">
        <v>0.91600000000000004</v>
      </c>
      <c r="N31" s="44">
        <v>0.96499999999999997</v>
      </c>
      <c r="O31" s="44"/>
    </row>
    <row r="32" spans="1:15" x14ac:dyDescent="0.25">
      <c r="A32" s="42">
        <v>5</v>
      </c>
      <c r="B32" s="44">
        <v>0.56999999999999995</v>
      </c>
      <c r="C32" s="44">
        <v>0.59199999999999997</v>
      </c>
      <c r="D32" s="44">
        <v>0.61599999999999999</v>
      </c>
      <c r="E32" s="44">
        <v>0.64100000000000001</v>
      </c>
      <c r="F32" s="44">
        <v>0.66700000000000004</v>
      </c>
      <c r="G32" s="44">
        <v>0.69599999999999995</v>
      </c>
      <c r="H32" s="44">
        <v>0.72599999999999998</v>
      </c>
      <c r="I32" s="44">
        <v>0.75900000000000001</v>
      </c>
      <c r="J32" s="44">
        <v>0.79500000000000004</v>
      </c>
      <c r="K32" s="44">
        <v>0.83299999999999996</v>
      </c>
      <c r="L32" s="44">
        <v>0.875</v>
      </c>
      <c r="M32" s="44">
        <v>0.92</v>
      </c>
      <c r="N32" s="44">
        <v>0.97</v>
      </c>
      <c r="O32" s="44"/>
    </row>
    <row r="33" spans="1:15" x14ac:dyDescent="0.25">
      <c r="A33" s="42">
        <v>6</v>
      </c>
      <c r="B33" s="44">
        <v>0.57199999999999995</v>
      </c>
      <c r="C33" s="44">
        <v>0.59399999999999997</v>
      </c>
      <c r="D33" s="44">
        <v>0.61799999999999999</v>
      </c>
      <c r="E33" s="44">
        <v>0.64300000000000002</v>
      </c>
      <c r="F33" s="44">
        <v>0.67</v>
      </c>
      <c r="G33" s="44">
        <v>0.69799999999999995</v>
      </c>
      <c r="H33" s="44">
        <v>0.72899999999999998</v>
      </c>
      <c r="I33" s="44">
        <v>0.76200000000000001</v>
      </c>
      <c r="J33" s="44">
        <v>0.79800000000000004</v>
      </c>
      <c r="K33" s="44">
        <v>0.83699999999999997</v>
      </c>
      <c r="L33" s="44">
        <v>0.879</v>
      </c>
      <c r="M33" s="44">
        <v>0.92400000000000004</v>
      </c>
      <c r="N33" s="44">
        <v>0.97399999999999998</v>
      </c>
      <c r="O33" s="44"/>
    </row>
    <row r="34" spans="1:15" x14ac:dyDescent="0.25">
      <c r="A34" s="42">
        <v>7</v>
      </c>
      <c r="B34" s="44">
        <v>0.57399999999999995</v>
      </c>
      <c r="C34" s="44">
        <v>0.59599999999999997</v>
      </c>
      <c r="D34" s="44">
        <v>0.62</v>
      </c>
      <c r="E34" s="44">
        <v>0.64500000000000002</v>
      </c>
      <c r="F34" s="44">
        <v>0.67200000000000004</v>
      </c>
      <c r="G34" s="44">
        <v>0.70099999999999996</v>
      </c>
      <c r="H34" s="44">
        <v>0.73199999999999998</v>
      </c>
      <c r="I34" s="44">
        <v>0.76500000000000001</v>
      </c>
      <c r="J34" s="44">
        <v>0.80100000000000005</v>
      </c>
      <c r="K34" s="44">
        <v>0.84</v>
      </c>
      <c r="L34" s="44">
        <v>0.88200000000000001</v>
      </c>
      <c r="M34" s="44">
        <v>0.92800000000000005</v>
      </c>
      <c r="N34" s="44">
        <v>0.97799999999999998</v>
      </c>
      <c r="O34" s="44"/>
    </row>
    <row r="35" spans="1:15" x14ac:dyDescent="0.25">
      <c r="A35" s="42">
        <v>8</v>
      </c>
      <c r="B35" s="44">
        <v>0.57599999999999996</v>
      </c>
      <c r="C35" s="44">
        <v>0.59799999999999998</v>
      </c>
      <c r="D35" s="44">
        <v>0.622</v>
      </c>
      <c r="E35" s="44">
        <v>0.64700000000000002</v>
      </c>
      <c r="F35" s="44">
        <v>0.67400000000000004</v>
      </c>
      <c r="G35" s="44">
        <v>0.70299999999999996</v>
      </c>
      <c r="H35" s="44">
        <v>0.73399999999999999</v>
      </c>
      <c r="I35" s="44">
        <v>0.76800000000000002</v>
      </c>
      <c r="J35" s="44">
        <v>0.80400000000000005</v>
      </c>
      <c r="K35" s="44">
        <v>0.84299999999999997</v>
      </c>
      <c r="L35" s="44">
        <v>0.88600000000000001</v>
      </c>
      <c r="M35" s="44">
        <v>0.93200000000000005</v>
      </c>
      <c r="N35" s="44">
        <v>0.98299999999999998</v>
      </c>
      <c r="O35" s="44"/>
    </row>
    <row r="36" spans="1:15" x14ac:dyDescent="0.25">
      <c r="A36" s="42">
        <v>9</v>
      </c>
      <c r="B36" s="44">
        <v>0.57799999999999996</v>
      </c>
      <c r="C36" s="44">
        <v>0.6</v>
      </c>
      <c r="D36" s="44">
        <v>0.624</v>
      </c>
      <c r="E36" s="44">
        <v>0.64900000000000002</v>
      </c>
      <c r="F36" s="44">
        <v>0.67600000000000005</v>
      </c>
      <c r="G36" s="44">
        <v>0.70599999999999996</v>
      </c>
      <c r="H36" s="44">
        <v>0.73699999999999999</v>
      </c>
      <c r="I36" s="44">
        <v>0.77100000000000002</v>
      </c>
      <c r="J36" s="44">
        <v>0.80700000000000005</v>
      </c>
      <c r="K36" s="44">
        <v>0.84699999999999998</v>
      </c>
      <c r="L36" s="44">
        <v>0.89</v>
      </c>
      <c r="M36" s="44">
        <v>0.93600000000000005</v>
      </c>
      <c r="N36" s="44">
        <v>0.98699999999999999</v>
      </c>
      <c r="O36" s="44"/>
    </row>
    <row r="37" spans="1:15" x14ac:dyDescent="0.25">
      <c r="A37" s="42">
        <v>10</v>
      </c>
      <c r="B37" s="44">
        <v>0.57899999999999996</v>
      </c>
      <c r="C37" s="44">
        <v>0.60199999999999998</v>
      </c>
      <c r="D37" s="44">
        <v>0.626</v>
      </c>
      <c r="E37" s="44">
        <v>0.65100000000000002</v>
      </c>
      <c r="F37" s="44">
        <v>0.67900000000000005</v>
      </c>
      <c r="G37" s="44">
        <v>0.70799999999999996</v>
      </c>
      <c r="H37" s="44">
        <v>0.74</v>
      </c>
      <c r="I37" s="44">
        <v>0.77400000000000002</v>
      </c>
      <c r="J37" s="44">
        <v>0.81</v>
      </c>
      <c r="K37" s="44">
        <v>0.85</v>
      </c>
      <c r="L37" s="44">
        <v>0.89300000000000002</v>
      </c>
      <c r="M37" s="44">
        <v>0.94</v>
      </c>
      <c r="N37" s="44">
        <v>0.99099999999999999</v>
      </c>
      <c r="O37" s="44"/>
    </row>
    <row r="38" spans="1:15" x14ac:dyDescent="0.25">
      <c r="A38" s="42">
        <v>11</v>
      </c>
      <c r="B38" s="44">
        <v>0.58099999999999996</v>
      </c>
      <c r="C38" s="44">
        <v>0.60399999999999998</v>
      </c>
      <c r="D38" s="44">
        <v>0.628</v>
      </c>
      <c r="E38" s="44">
        <v>0.65400000000000003</v>
      </c>
      <c r="F38" s="44">
        <v>0.68100000000000005</v>
      </c>
      <c r="G38" s="44">
        <v>0.71099999999999997</v>
      </c>
      <c r="H38" s="44">
        <v>0.74199999999999999</v>
      </c>
      <c r="I38" s="44">
        <v>0.77700000000000002</v>
      </c>
      <c r="J38" s="44">
        <v>0.81299999999999994</v>
      </c>
      <c r="K38" s="44">
        <v>0.85299999999999998</v>
      </c>
      <c r="L38" s="44">
        <v>0.89700000000000002</v>
      </c>
      <c r="M38" s="44">
        <v>0.94399999999999995</v>
      </c>
      <c r="N38" s="44">
        <v>0.996</v>
      </c>
      <c r="O38" s="44"/>
    </row>
  </sheetData>
  <sheetProtection algorithmName="SHA-512" hashValue="yDpWVjk6gHlW07LhRRZc+lpPzWKSufz6b34pE+L0U+7hj5u/bcZULBeisAnTE5amE9sSfGSzLrUTjH0RCJniYg==" saltValue="HG3tYDaGBRBG+1SmT5axRQ==" spinCount="100000" sheet="1" objects="1" scenarios="1"/>
  <conditionalFormatting sqref="A6:A21">
    <cfRule type="expression" dxfId="411" priority="1" stopIfTrue="1">
      <formula>MOD(ROW(),2)=0</formula>
    </cfRule>
    <cfRule type="expression" dxfId="410" priority="2" stopIfTrue="1">
      <formula>MOD(ROW(),2)&lt;&gt;0</formula>
    </cfRule>
  </conditionalFormatting>
  <conditionalFormatting sqref="B6:M21">
    <cfRule type="expression" dxfId="409" priority="3" stopIfTrue="1">
      <formula>MOD(ROW(),2)=0</formula>
    </cfRule>
    <cfRule type="expression" dxfId="408" priority="4" stopIfTrue="1">
      <formula>MOD(ROW(),2)&lt;&gt;0</formula>
    </cfRule>
  </conditionalFormatting>
  <conditionalFormatting sqref="A26:A38">
    <cfRule type="expression" dxfId="407" priority="5" stopIfTrue="1">
      <formula>MOD(ROW(),2)=0</formula>
    </cfRule>
    <cfRule type="expression" dxfId="406" priority="6" stopIfTrue="1">
      <formula>MOD(ROW(),2)&lt;&gt;0</formula>
    </cfRule>
  </conditionalFormatting>
  <conditionalFormatting sqref="B26:O38">
    <cfRule type="expression" dxfId="405" priority="7" stopIfTrue="1">
      <formula>MOD(ROW(),2)=0</formula>
    </cfRule>
    <cfRule type="expression" dxfId="404" priority="8" stopIfTrue="1">
      <formula>MOD(ROW(),2)&lt;&gt;0</formula>
    </cfRule>
  </conditionalFormatting>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326CA-8895-4E7D-A2E8-7ADFB9948B04}">
  <sheetPr codeName="Sheet57"/>
  <dimension ref="A1:P38"/>
  <sheetViews>
    <sheetView showGridLines="0" workbookViewId="0">
      <selection activeCell="A6" sqref="A6"/>
    </sheetView>
  </sheetViews>
  <sheetFormatPr defaultRowHeight="12.5" x14ac:dyDescent="0.25"/>
  <cols>
    <col min="1" max="1" width="31.54296875" customWidth="1"/>
    <col min="2" max="16"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ERF - x-425</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184</v>
      </c>
      <c r="C8" s="46"/>
      <c r="D8" s="46"/>
      <c r="E8" s="46"/>
      <c r="F8" s="46"/>
      <c r="G8" s="46"/>
      <c r="H8" s="46"/>
      <c r="I8" s="46"/>
      <c r="J8" s="46"/>
      <c r="K8" s="46"/>
      <c r="L8" s="46"/>
      <c r="M8" s="46"/>
    </row>
    <row r="9" spans="1:13" x14ac:dyDescent="0.25">
      <c r="A9" s="40" t="s">
        <v>129</v>
      </c>
      <c r="B9" s="46" t="s">
        <v>230</v>
      </c>
      <c r="C9" s="46"/>
      <c r="D9" s="46"/>
      <c r="E9" s="46"/>
      <c r="F9" s="46"/>
      <c r="G9" s="46"/>
      <c r="H9" s="46"/>
      <c r="I9" s="46"/>
      <c r="J9" s="46"/>
      <c r="K9" s="46"/>
      <c r="L9" s="46"/>
      <c r="M9" s="46"/>
    </row>
    <row r="10" spans="1:13" x14ac:dyDescent="0.25">
      <c r="A10" s="40" t="s">
        <v>6</v>
      </c>
      <c r="B10" s="46" t="s">
        <v>305</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232</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425</v>
      </c>
      <c r="C14" s="46"/>
      <c r="D14" s="46"/>
      <c r="E14" s="46"/>
      <c r="F14" s="46"/>
      <c r="G14" s="46"/>
      <c r="H14" s="46"/>
      <c r="I14" s="46"/>
      <c r="J14" s="46"/>
      <c r="K14" s="46"/>
      <c r="L14" s="46"/>
      <c r="M14" s="46"/>
    </row>
    <row r="15" spans="1:13" x14ac:dyDescent="0.25">
      <c r="A15" s="40" t="s">
        <v>433</v>
      </c>
      <c r="B15" s="46" t="s">
        <v>306</v>
      </c>
      <c r="C15" s="46"/>
      <c r="D15" s="46"/>
      <c r="E15" s="46"/>
      <c r="F15" s="46"/>
      <c r="G15" s="46"/>
      <c r="H15" s="46"/>
      <c r="I15" s="46"/>
      <c r="J15" s="46"/>
      <c r="K15" s="46"/>
      <c r="L15" s="46"/>
      <c r="M15" s="46"/>
    </row>
    <row r="16" spans="1:13" x14ac:dyDescent="0.25">
      <c r="A16" s="40" t="s">
        <v>135</v>
      </c>
      <c r="B16" s="46" t="s">
        <v>307</v>
      </c>
      <c r="C16" s="46"/>
      <c r="D16" s="46"/>
      <c r="E16" s="46"/>
      <c r="F16" s="46"/>
      <c r="G16" s="46"/>
      <c r="H16" s="46"/>
      <c r="I16" s="46"/>
      <c r="J16" s="46"/>
      <c r="K16" s="46"/>
      <c r="L16" s="46"/>
      <c r="M16" s="46"/>
    </row>
    <row r="17" spans="1:16" x14ac:dyDescent="0.25">
      <c r="A17" s="41" t="s">
        <v>434</v>
      </c>
      <c r="B17" s="46"/>
      <c r="C17" s="46"/>
      <c r="D17" s="46"/>
      <c r="E17" s="46"/>
      <c r="F17" s="46"/>
      <c r="G17" s="46"/>
      <c r="H17" s="46"/>
      <c r="I17" s="46"/>
      <c r="J17" s="46"/>
      <c r="K17" s="46"/>
      <c r="L17" s="46"/>
      <c r="M17" s="46"/>
    </row>
    <row r="18" spans="1:16" x14ac:dyDescent="0.25">
      <c r="A18" s="40" t="s">
        <v>137</v>
      </c>
      <c r="B18" s="47">
        <v>45106</v>
      </c>
      <c r="C18" s="47"/>
      <c r="D18" s="47"/>
      <c r="E18" s="47"/>
      <c r="F18" s="47"/>
      <c r="G18" s="47"/>
      <c r="H18" s="47"/>
      <c r="I18" s="47"/>
      <c r="J18" s="47"/>
      <c r="K18" s="47"/>
      <c r="L18" s="47"/>
      <c r="M18" s="47"/>
    </row>
    <row r="19" spans="1:16" x14ac:dyDescent="0.25">
      <c r="A19" s="40" t="s">
        <v>138</v>
      </c>
      <c r="B19" s="47">
        <v>45231</v>
      </c>
      <c r="C19" s="47"/>
      <c r="D19" s="47"/>
      <c r="E19" s="47"/>
      <c r="F19" s="47"/>
      <c r="G19" s="47"/>
      <c r="H19" s="47"/>
      <c r="I19" s="47"/>
      <c r="J19" s="47"/>
      <c r="K19" s="47"/>
      <c r="L19" s="47"/>
      <c r="M19" s="47"/>
    </row>
    <row r="20" spans="1:16" x14ac:dyDescent="0.25">
      <c r="A20" s="40" t="s">
        <v>139</v>
      </c>
      <c r="B20" s="46" t="s">
        <v>148</v>
      </c>
      <c r="C20" s="46"/>
      <c r="D20" s="46"/>
      <c r="E20" s="46"/>
      <c r="F20" s="46"/>
      <c r="G20" s="46"/>
      <c r="H20" s="46"/>
      <c r="I20" s="46"/>
      <c r="J20" s="46"/>
      <c r="K20" s="46"/>
      <c r="L20" s="46"/>
      <c r="M20" s="46"/>
    </row>
    <row r="21" spans="1:16" x14ac:dyDescent="0.25">
      <c r="A21" s="40" t="s">
        <v>435</v>
      </c>
      <c r="B21" s="46" t="s">
        <v>72</v>
      </c>
      <c r="C21" s="46"/>
      <c r="D21" s="46"/>
      <c r="E21" s="46"/>
      <c r="F21" s="46"/>
      <c r="G21" s="46"/>
      <c r="H21" s="46"/>
      <c r="I21" s="46"/>
      <c r="J21" s="46"/>
      <c r="K21" s="46"/>
      <c r="L21" s="46"/>
      <c r="M21" s="46"/>
    </row>
    <row r="23" spans="1:16" x14ac:dyDescent="0.25">
      <c r="A23" s="23" t="str">
        <f>HYPERLINK("#'Factor List'!A1", "Back to Factor List")</f>
        <v>Back to Factor List</v>
      </c>
      <c r="B23" s="23" t="str">
        <f>HYPERLINK("#'Assumptions'!A1", "Assumptions")</f>
        <v>Assumptions</v>
      </c>
    </row>
    <row r="26" spans="1:16" s="59" customFormat="1" ht="13" x14ac:dyDescent="0.25">
      <c r="A26" s="58" t="s">
        <v>451</v>
      </c>
      <c r="B26" s="58">
        <v>54</v>
      </c>
      <c r="C26" s="58">
        <v>55</v>
      </c>
      <c r="D26" s="58">
        <v>56</v>
      </c>
      <c r="E26" s="58">
        <v>57</v>
      </c>
      <c r="F26" s="58">
        <v>58</v>
      </c>
      <c r="G26" s="58">
        <v>59</v>
      </c>
      <c r="H26" s="58">
        <v>60</v>
      </c>
      <c r="I26" s="58">
        <v>61</v>
      </c>
      <c r="J26" s="58">
        <v>62</v>
      </c>
      <c r="K26" s="58">
        <v>63</v>
      </c>
      <c r="L26" s="58">
        <v>64</v>
      </c>
      <c r="M26" s="58">
        <v>65</v>
      </c>
      <c r="N26" s="58">
        <v>66</v>
      </c>
      <c r="O26" s="58">
        <v>67</v>
      </c>
      <c r="P26" s="58">
        <v>68</v>
      </c>
    </row>
    <row r="27" spans="1:16" x14ac:dyDescent="0.25">
      <c r="A27" s="42">
        <v>0</v>
      </c>
      <c r="B27" s="44">
        <v>0.53200000000000003</v>
      </c>
      <c r="C27" s="44">
        <v>0.55200000000000005</v>
      </c>
      <c r="D27" s="44">
        <v>0.57399999999999995</v>
      </c>
      <c r="E27" s="44">
        <v>0.59699999999999998</v>
      </c>
      <c r="F27" s="44">
        <v>0.621</v>
      </c>
      <c r="G27" s="44">
        <v>0.64700000000000002</v>
      </c>
      <c r="H27" s="44">
        <v>0.67500000000000004</v>
      </c>
      <c r="I27" s="44">
        <v>0.70599999999999996</v>
      </c>
      <c r="J27" s="44">
        <v>0.73799999999999999</v>
      </c>
      <c r="K27" s="44">
        <v>0.77300000000000002</v>
      </c>
      <c r="L27" s="44">
        <v>0.81100000000000005</v>
      </c>
      <c r="M27" s="44">
        <v>0.85199999999999998</v>
      </c>
      <c r="N27" s="44">
        <v>0.89700000000000002</v>
      </c>
      <c r="O27" s="44">
        <v>0.94599999999999995</v>
      </c>
      <c r="P27" s="44">
        <v>1</v>
      </c>
    </row>
    <row r="28" spans="1:16" x14ac:dyDescent="0.25">
      <c r="A28" s="42">
        <v>1</v>
      </c>
      <c r="B28" s="44">
        <v>0.53400000000000003</v>
      </c>
      <c r="C28" s="44">
        <v>0.55400000000000005</v>
      </c>
      <c r="D28" s="44">
        <v>0.57599999999999996</v>
      </c>
      <c r="E28" s="44">
        <v>0.59899999999999998</v>
      </c>
      <c r="F28" s="44">
        <v>0.623</v>
      </c>
      <c r="G28" s="44">
        <v>0.65</v>
      </c>
      <c r="H28" s="44">
        <v>0.67800000000000005</v>
      </c>
      <c r="I28" s="44">
        <v>0.70799999999999996</v>
      </c>
      <c r="J28" s="44">
        <v>0.74099999999999999</v>
      </c>
      <c r="K28" s="44">
        <v>0.77600000000000002</v>
      </c>
      <c r="L28" s="44">
        <v>0.81399999999999995</v>
      </c>
      <c r="M28" s="44">
        <v>0.85599999999999998</v>
      </c>
      <c r="N28" s="44">
        <v>0.90100000000000002</v>
      </c>
      <c r="O28" s="44">
        <v>0.95099999999999996</v>
      </c>
      <c r="P28" s="44"/>
    </row>
    <row r="29" spans="1:16" x14ac:dyDescent="0.25">
      <c r="A29" s="42">
        <v>2</v>
      </c>
      <c r="B29" s="44">
        <v>0.53600000000000003</v>
      </c>
      <c r="C29" s="44">
        <v>0.55600000000000005</v>
      </c>
      <c r="D29" s="44">
        <v>0.57799999999999996</v>
      </c>
      <c r="E29" s="44">
        <v>0.60099999999999998</v>
      </c>
      <c r="F29" s="44">
        <v>0.626</v>
      </c>
      <c r="G29" s="44">
        <v>0.65200000000000002</v>
      </c>
      <c r="H29" s="44">
        <v>0.68</v>
      </c>
      <c r="I29" s="44">
        <v>0.71099999999999997</v>
      </c>
      <c r="J29" s="44">
        <v>0.74399999999999999</v>
      </c>
      <c r="K29" s="44">
        <v>0.77900000000000003</v>
      </c>
      <c r="L29" s="44">
        <v>0.81799999999999995</v>
      </c>
      <c r="M29" s="44">
        <v>0.86</v>
      </c>
      <c r="N29" s="44">
        <v>0.90500000000000003</v>
      </c>
      <c r="O29" s="44">
        <v>0.95499999999999996</v>
      </c>
      <c r="P29" s="44"/>
    </row>
    <row r="30" spans="1:16" x14ac:dyDescent="0.25">
      <c r="A30" s="42">
        <v>3</v>
      </c>
      <c r="B30" s="44">
        <v>0.53700000000000003</v>
      </c>
      <c r="C30" s="44">
        <v>0.55800000000000005</v>
      </c>
      <c r="D30" s="44">
        <v>0.57999999999999996</v>
      </c>
      <c r="E30" s="44">
        <v>0.60299999999999998</v>
      </c>
      <c r="F30" s="44">
        <v>0.628</v>
      </c>
      <c r="G30" s="44">
        <v>0.65400000000000003</v>
      </c>
      <c r="H30" s="44">
        <v>0.68300000000000005</v>
      </c>
      <c r="I30" s="44">
        <v>0.71399999999999997</v>
      </c>
      <c r="J30" s="44">
        <v>0.747</v>
      </c>
      <c r="K30" s="44">
        <v>0.78300000000000003</v>
      </c>
      <c r="L30" s="44">
        <v>0.82099999999999995</v>
      </c>
      <c r="M30" s="44">
        <v>0.86299999999999999</v>
      </c>
      <c r="N30" s="44">
        <v>0.90900000000000003</v>
      </c>
      <c r="O30" s="44">
        <v>0.96</v>
      </c>
      <c r="P30" s="44"/>
    </row>
    <row r="31" spans="1:16" x14ac:dyDescent="0.25">
      <c r="A31" s="42">
        <v>4</v>
      </c>
      <c r="B31" s="44">
        <v>0.53900000000000003</v>
      </c>
      <c r="C31" s="44">
        <v>0.56000000000000005</v>
      </c>
      <c r="D31" s="44">
        <v>0.58199999999999996</v>
      </c>
      <c r="E31" s="44">
        <v>0.60499999999999998</v>
      </c>
      <c r="F31" s="44">
        <v>0.63</v>
      </c>
      <c r="G31" s="44">
        <v>0.65700000000000003</v>
      </c>
      <c r="H31" s="44">
        <v>0.68500000000000005</v>
      </c>
      <c r="I31" s="44">
        <v>0.71599999999999997</v>
      </c>
      <c r="J31" s="44">
        <v>0.75</v>
      </c>
      <c r="K31" s="44">
        <v>0.78600000000000003</v>
      </c>
      <c r="L31" s="44">
        <v>0.82499999999999996</v>
      </c>
      <c r="M31" s="44">
        <v>0.86699999999999999</v>
      </c>
      <c r="N31" s="44">
        <v>0.91400000000000003</v>
      </c>
      <c r="O31" s="44">
        <v>0.96399999999999997</v>
      </c>
      <c r="P31" s="44"/>
    </row>
    <row r="32" spans="1:16" x14ac:dyDescent="0.25">
      <c r="A32" s="42">
        <v>5</v>
      </c>
      <c r="B32" s="44">
        <v>0.54100000000000004</v>
      </c>
      <c r="C32" s="44">
        <v>0.56100000000000005</v>
      </c>
      <c r="D32" s="44">
        <v>0.58299999999999996</v>
      </c>
      <c r="E32" s="44">
        <v>0.60699999999999998</v>
      </c>
      <c r="F32" s="44">
        <v>0.63200000000000001</v>
      </c>
      <c r="G32" s="44">
        <v>0.65900000000000003</v>
      </c>
      <c r="H32" s="44">
        <v>0.68799999999999994</v>
      </c>
      <c r="I32" s="44">
        <v>0.71899999999999997</v>
      </c>
      <c r="J32" s="44">
        <v>0.753</v>
      </c>
      <c r="K32" s="44">
        <v>0.78900000000000003</v>
      </c>
      <c r="L32" s="44">
        <v>0.82799999999999996</v>
      </c>
      <c r="M32" s="44">
        <v>0.871</v>
      </c>
      <c r="N32" s="44">
        <v>0.91800000000000004</v>
      </c>
      <c r="O32" s="44">
        <v>0.96899999999999997</v>
      </c>
      <c r="P32" s="44"/>
    </row>
    <row r="33" spans="1:16" x14ac:dyDescent="0.25">
      <c r="A33" s="42">
        <v>6</v>
      </c>
      <c r="B33" s="44">
        <v>0.54200000000000004</v>
      </c>
      <c r="C33" s="44">
        <v>0.56299999999999994</v>
      </c>
      <c r="D33" s="44">
        <v>0.58499999999999996</v>
      </c>
      <c r="E33" s="44">
        <v>0.60899999999999999</v>
      </c>
      <c r="F33" s="44">
        <v>0.63400000000000001</v>
      </c>
      <c r="G33" s="44">
        <v>0.66100000000000003</v>
      </c>
      <c r="H33" s="44">
        <v>0.69</v>
      </c>
      <c r="I33" s="44">
        <v>0.72199999999999998</v>
      </c>
      <c r="J33" s="44">
        <v>0.75600000000000001</v>
      </c>
      <c r="K33" s="44">
        <v>0.79200000000000004</v>
      </c>
      <c r="L33" s="44">
        <v>0.83199999999999996</v>
      </c>
      <c r="M33" s="44">
        <v>0.875</v>
      </c>
      <c r="N33" s="44">
        <v>0.92200000000000004</v>
      </c>
      <c r="O33" s="44">
        <v>0.97299999999999998</v>
      </c>
      <c r="P33" s="44"/>
    </row>
    <row r="34" spans="1:16" x14ac:dyDescent="0.25">
      <c r="A34" s="42">
        <v>7</v>
      </c>
      <c r="B34" s="44">
        <v>0.54400000000000004</v>
      </c>
      <c r="C34" s="44">
        <v>0.56499999999999995</v>
      </c>
      <c r="D34" s="44">
        <v>0.58699999999999997</v>
      </c>
      <c r="E34" s="44">
        <v>0.61099999999999999</v>
      </c>
      <c r="F34" s="44">
        <v>0.63600000000000001</v>
      </c>
      <c r="G34" s="44">
        <v>0.66400000000000003</v>
      </c>
      <c r="H34" s="44">
        <v>0.69299999999999995</v>
      </c>
      <c r="I34" s="44">
        <v>0.72399999999999998</v>
      </c>
      <c r="J34" s="44">
        <v>0.75800000000000001</v>
      </c>
      <c r="K34" s="44">
        <v>0.79500000000000004</v>
      </c>
      <c r="L34" s="44">
        <v>0.83499999999999996</v>
      </c>
      <c r="M34" s="44">
        <v>0.878</v>
      </c>
      <c r="N34" s="44">
        <v>0.92600000000000005</v>
      </c>
      <c r="O34" s="44">
        <v>0.97799999999999998</v>
      </c>
      <c r="P34" s="44"/>
    </row>
    <row r="35" spans="1:16" x14ac:dyDescent="0.25">
      <c r="A35" s="42">
        <v>8</v>
      </c>
      <c r="B35" s="44">
        <v>0.54600000000000004</v>
      </c>
      <c r="C35" s="44">
        <v>0.56699999999999995</v>
      </c>
      <c r="D35" s="44">
        <v>0.58899999999999997</v>
      </c>
      <c r="E35" s="44">
        <v>0.61299999999999999</v>
      </c>
      <c r="F35" s="44">
        <v>0.63900000000000001</v>
      </c>
      <c r="G35" s="44">
        <v>0.66600000000000004</v>
      </c>
      <c r="H35" s="44">
        <v>0.69499999999999995</v>
      </c>
      <c r="I35" s="44">
        <v>0.72699999999999998</v>
      </c>
      <c r="J35" s="44">
        <v>0.76100000000000001</v>
      </c>
      <c r="K35" s="44">
        <v>0.79800000000000004</v>
      </c>
      <c r="L35" s="44">
        <v>0.83899999999999997</v>
      </c>
      <c r="M35" s="44">
        <v>0.88200000000000001</v>
      </c>
      <c r="N35" s="44">
        <v>0.93</v>
      </c>
      <c r="O35" s="44">
        <v>0.98199999999999998</v>
      </c>
      <c r="P35" s="44"/>
    </row>
    <row r="36" spans="1:16" x14ac:dyDescent="0.25">
      <c r="A36" s="42">
        <v>9</v>
      </c>
      <c r="B36" s="44">
        <v>0.54700000000000004</v>
      </c>
      <c r="C36" s="44">
        <v>0.56899999999999995</v>
      </c>
      <c r="D36" s="44">
        <v>0.59099999999999997</v>
      </c>
      <c r="E36" s="44">
        <v>0.61499999999999999</v>
      </c>
      <c r="F36" s="44">
        <v>0.64100000000000001</v>
      </c>
      <c r="G36" s="44">
        <v>0.66800000000000004</v>
      </c>
      <c r="H36" s="44">
        <v>0.69799999999999995</v>
      </c>
      <c r="I36" s="44">
        <v>0.73</v>
      </c>
      <c r="J36" s="44">
        <v>0.76400000000000001</v>
      </c>
      <c r="K36" s="44">
        <v>0.80200000000000005</v>
      </c>
      <c r="L36" s="44">
        <v>0.84199999999999997</v>
      </c>
      <c r="M36" s="44">
        <v>0.88600000000000001</v>
      </c>
      <c r="N36" s="44">
        <v>0.93400000000000005</v>
      </c>
      <c r="O36" s="44">
        <v>0.98699999999999999</v>
      </c>
      <c r="P36" s="44"/>
    </row>
    <row r="37" spans="1:16" x14ac:dyDescent="0.25">
      <c r="A37" s="42">
        <v>10</v>
      </c>
      <c r="B37" s="44">
        <v>0.54900000000000004</v>
      </c>
      <c r="C37" s="44">
        <v>0.56999999999999995</v>
      </c>
      <c r="D37" s="44">
        <v>0.59299999999999997</v>
      </c>
      <c r="E37" s="44">
        <v>0.61699999999999999</v>
      </c>
      <c r="F37" s="44">
        <v>0.64300000000000002</v>
      </c>
      <c r="G37" s="44">
        <v>0.67100000000000004</v>
      </c>
      <c r="H37" s="44">
        <v>0.70099999999999996</v>
      </c>
      <c r="I37" s="44">
        <v>0.73299999999999998</v>
      </c>
      <c r="J37" s="44">
        <v>0.76700000000000002</v>
      </c>
      <c r="K37" s="44">
        <v>0.80500000000000005</v>
      </c>
      <c r="L37" s="44">
        <v>0.84499999999999997</v>
      </c>
      <c r="M37" s="44">
        <v>0.89</v>
      </c>
      <c r="N37" s="44">
        <v>0.93799999999999994</v>
      </c>
      <c r="O37" s="44">
        <v>0.99099999999999999</v>
      </c>
      <c r="P37" s="44"/>
    </row>
    <row r="38" spans="1:16" x14ac:dyDescent="0.25">
      <c r="A38" s="42">
        <v>11</v>
      </c>
      <c r="B38" s="44">
        <v>0.55100000000000005</v>
      </c>
      <c r="C38" s="44">
        <v>0.57199999999999995</v>
      </c>
      <c r="D38" s="44">
        <v>0.59499999999999997</v>
      </c>
      <c r="E38" s="44">
        <v>0.61899999999999999</v>
      </c>
      <c r="F38" s="44">
        <v>0.64500000000000002</v>
      </c>
      <c r="G38" s="44">
        <v>0.67300000000000004</v>
      </c>
      <c r="H38" s="44">
        <v>0.70299999999999996</v>
      </c>
      <c r="I38" s="44">
        <v>0.73499999999999999</v>
      </c>
      <c r="J38" s="44">
        <v>0.77</v>
      </c>
      <c r="K38" s="44">
        <v>0.80800000000000005</v>
      </c>
      <c r="L38" s="44">
        <v>0.84899999999999998</v>
      </c>
      <c r="M38" s="44">
        <v>0.89300000000000002</v>
      </c>
      <c r="N38" s="44">
        <v>0.94199999999999995</v>
      </c>
      <c r="O38" s="44">
        <v>0.996</v>
      </c>
      <c r="P38" s="44"/>
    </row>
  </sheetData>
  <sheetProtection algorithmName="SHA-512" hashValue="jP+65BO42ovOt8B+6XCk9WYjyeyfLMBEZ5e5cauF9HuML9KNdZUKKpIob5SEztzwJPFVdgas51qVvDPN0KrShQ==" saltValue="FUxhpyValjP0MSyHo/x2ug==" spinCount="100000" sheet="1" objects="1" scenarios="1"/>
  <conditionalFormatting sqref="A6:A21">
    <cfRule type="expression" dxfId="401" priority="1" stopIfTrue="1">
      <formula>MOD(ROW(),2)=0</formula>
    </cfRule>
    <cfRule type="expression" dxfId="400" priority="2" stopIfTrue="1">
      <formula>MOD(ROW(),2)&lt;&gt;0</formula>
    </cfRule>
  </conditionalFormatting>
  <conditionalFormatting sqref="B6:M21">
    <cfRule type="expression" dxfId="399" priority="3" stopIfTrue="1">
      <formula>MOD(ROW(),2)=0</formula>
    </cfRule>
    <cfRule type="expression" dxfId="398" priority="4" stopIfTrue="1">
      <formula>MOD(ROW(),2)&lt;&gt;0</formula>
    </cfRule>
  </conditionalFormatting>
  <conditionalFormatting sqref="A26:A38">
    <cfRule type="expression" dxfId="397" priority="5" stopIfTrue="1">
      <formula>MOD(ROW(),2)=0</formula>
    </cfRule>
    <cfRule type="expression" dxfId="396" priority="6" stopIfTrue="1">
      <formula>MOD(ROW(),2)&lt;&gt;0</formula>
    </cfRule>
  </conditionalFormatting>
  <conditionalFormatting sqref="B26:P38">
    <cfRule type="expression" dxfId="395" priority="7" stopIfTrue="1">
      <formula>MOD(ROW(),2)=0</formula>
    </cfRule>
    <cfRule type="expression" dxfId="394" priority="8" stopIfTrue="1">
      <formula>MOD(ROW(),2)&lt;&gt;0</formula>
    </cfRule>
  </conditionalFormatting>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6B4ED-9B17-4272-9D74-1505B340F44F}">
  <sheetPr codeName="Sheet58"/>
  <dimension ref="A1:M3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LRF - x-426</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184</v>
      </c>
      <c r="C8" s="46"/>
      <c r="D8" s="46"/>
      <c r="E8" s="46"/>
      <c r="F8" s="46"/>
      <c r="G8" s="46"/>
      <c r="H8" s="46"/>
      <c r="I8" s="46"/>
      <c r="J8" s="46"/>
      <c r="K8" s="46"/>
      <c r="L8" s="46"/>
      <c r="M8" s="46"/>
    </row>
    <row r="9" spans="1:13" x14ac:dyDescent="0.25">
      <c r="A9" s="40" t="s">
        <v>129</v>
      </c>
      <c r="B9" s="46" t="s">
        <v>248</v>
      </c>
      <c r="C9" s="46"/>
      <c r="D9" s="46"/>
      <c r="E9" s="46"/>
      <c r="F9" s="46"/>
      <c r="G9" s="46"/>
      <c r="H9" s="46"/>
      <c r="I9" s="46"/>
      <c r="J9" s="46"/>
      <c r="K9" s="46"/>
      <c r="L9" s="46"/>
      <c r="M9" s="46"/>
    </row>
    <row r="10" spans="1:13" x14ac:dyDescent="0.25">
      <c r="A10" s="40" t="s">
        <v>6</v>
      </c>
      <c r="B10" s="46" t="s">
        <v>308</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250</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426</v>
      </c>
      <c r="C14" s="46"/>
      <c r="D14" s="46"/>
      <c r="E14" s="46"/>
      <c r="F14" s="46"/>
      <c r="G14" s="46"/>
      <c r="H14" s="46"/>
      <c r="I14" s="46"/>
      <c r="J14" s="46"/>
      <c r="K14" s="46"/>
      <c r="L14" s="46"/>
      <c r="M14" s="46"/>
    </row>
    <row r="15" spans="1:13" x14ac:dyDescent="0.25">
      <c r="A15" s="40" t="s">
        <v>433</v>
      </c>
      <c r="B15" s="46" t="s">
        <v>309</v>
      </c>
      <c r="C15" s="46"/>
      <c r="D15" s="46"/>
      <c r="E15" s="46"/>
      <c r="F15" s="46"/>
      <c r="G15" s="46"/>
      <c r="H15" s="46"/>
      <c r="I15" s="46"/>
      <c r="J15" s="46"/>
      <c r="K15" s="46"/>
      <c r="L15" s="46"/>
      <c r="M15" s="46"/>
    </row>
    <row r="16" spans="1:13" x14ac:dyDescent="0.25">
      <c r="A16" s="40" t="s">
        <v>135</v>
      </c>
      <c r="B16" s="46" t="s">
        <v>310</v>
      </c>
      <c r="C16" s="46"/>
      <c r="D16" s="46"/>
      <c r="E16" s="46"/>
      <c r="F16" s="46"/>
      <c r="G16" s="46"/>
      <c r="H16" s="46"/>
      <c r="I16" s="46"/>
      <c r="J16" s="46"/>
      <c r="K16" s="46"/>
      <c r="L16" s="46"/>
      <c r="M16" s="46"/>
    </row>
    <row r="17" spans="1:13" x14ac:dyDescent="0.25">
      <c r="A17" s="41" t="s">
        <v>434</v>
      </c>
      <c r="B17" s="46"/>
      <c r="C17" s="46"/>
      <c r="D17" s="46"/>
      <c r="E17" s="46"/>
      <c r="F17" s="46"/>
      <c r="G17" s="46"/>
      <c r="H17" s="46"/>
      <c r="I17" s="46"/>
      <c r="J17" s="46"/>
      <c r="K17" s="46"/>
      <c r="L17" s="46"/>
      <c r="M17" s="46"/>
    </row>
    <row r="18" spans="1:13" x14ac:dyDescent="0.25">
      <c r="A18" s="40" t="s">
        <v>137</v>
      </c>
      <c r="B18" s="47">
        <v>45106</v>
      </c>
      <c r="C18" s="47"/>
      <c r="D18" s="47"/>
      <c r="E18" s="47"/>
      <c r="F18" s="47"/>
      <c r="G18" s="47"/>
      <c r="H18" s="47"/>
      <c r="I18" s="47"/>
      <c r="J18" s="47"/>
      <c r="K18" s="47"/>
      <c r="L18" s="47"/>
      <c r="M18" s="47"/>
    </row>
    <row r="19" spans="1:13" x14ac:dyDescent="0.25">
      <c r="A19" s="40" t="s">
        <v>138</v>
      </c>
      <c r="B19" s="47">
        <v>45231</v>
      </c>
      <c r="C19" s="47"/>
      <c r="D19" s="47"/>
      <c r="E19" s="47"/>
      <c r="F19" s="47"/>
      <c r="G19" s="47"/>
      <c r="H19" s="47"/>
      <c r="I19" s="47"/>
      <c r="J19" s="47"/>
      <c r="K19" s="47"/>
      <c r="L19" s="47"/>
      <c r="M19" s="47"/>
    </row>
    <row r="20" spans="1:13" x14ac:dyDescent="0.25">
      <c r="A20" s="40" t="s">
        <v>139</v>
      </c>
      <c r="B20" s="46" t="s">
        <v>148</v>
      </c>
      <c r="C20" s="46"/>
      <c r="D20" s="46"/>
      <c r="E20" s="46"/>
      <c r="F20" s="46"/>
      <c r="G20" s="46"/>
      <c r="H20" s="46"/>
      <c r="I20" s="46"/>
      <c r="J20" s="46"/>
      <c r="K20" s="46"/>
      <c r="L20" s="46"/>
      <c r="M20" s="46"/>
    </row>
    <row r="21" spans="1:13" x14ac:dyDescent="0.25">
      <c r="A21" s="40" t="s">
        <v>435</v>
      </c>
      <c r="B21" s="46" t="s">
        <v>72</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9" customFormat="1" ht="13" x14ac:dyDescent="0.25">
      <c r="A26" s="58" t="s">
        <v>452</v>
      </c>
      <c r="B26" s="58">
        <v>0</v>
      </c>
      <c r="C26" s="58">
        <v>1</v>
      </c>
      <c r="D26" s="58">
        <v>2</v>
      </c>
      <c r="E26" s="58">
        <v>3</v>
      </c>
      <c r="F26" s="58">
        <v>4</v>
      </c>
      <c r="G26" s="58">
        <v>5</v>
      </c>
      <c r="H26" s="58">
        <v>6</v>
      </c>
      <c r="I26" s="58">
        <v>7</v>
      </c>
      <c r="J26" s="58">
        <v>8</v>
      </c>
      <c r="K26" s="58">
        <v>9</v>
      </c>
      <c r="L26" s="58">
        <v>10</v>
      </c>
      <c r="M26" s="58">
        <v>11</v>
      </c>
    </row>
    <row r="27" spans="1:13" x14ac:dyDescent="0.25">
      <c r="A27" s="42">
        <v>0</v>
      </c>
      <c r="B27" s="44">
        <v>1</v>
      </c>
      <c r="C27" s="44">
        <v>1.004</v>
      </c>
      <c r="D27" s="44">
        <v>1.008</v>
      </c>
      <c r="E27" s="44">
        <v>1.012</v>
      </c>
      <c r="F27" s="44">
        <v>1.016</v>
      </c>
      <c r="G27" s="44">
        <v>1.02</v>
      </c>
      <c r="H27" s="44">
        <v>1.024</v>
      </c>
      <c r="I27" s="44">
        <v>1.028</v>
      </c>
      <c r="J27" s="44">
        <v>1.032</v>
      </c>
      <c r="K27" s="44">
        <v>1.036</v>
      </c>
      <c r="L27" s="44">
        <v>1.0409999999999999</v>
      </c>
      <c r="M27" s="44">
        <v>1.0449999999999999</v>
      </c>
    </row>
    <row r="28" spans="1:13" x14ac:dyDescent="0.25">
      <c r="A28" s="42">
        <v>1</v>
      </c>
      <c r="B28" s="44">
        <v>1.0489999999999999</v>
      </c>
      <c r="C28" s="44">
        <v>1.0529999999999999</v>
      </c>
      <c r="D28" s="44">
        <v>1.0569999999999999</v>
      </c>
      <c r="E28" s="44">
        <v>1.0620000000000001</v>
      </c>
      <c r="F28" s="44">
        <v>1.0660000000000001</v>
      </c>
      <c r="G28" s="44">
        <v>1.071</v>
      </c>
      <c r="H28" s="44">
        <v>1.075</v>
      </c>
      <c r="I28" s="44">
        <v>1.079</v>
      </c>
      <c r="J28" s="44">
        <v>1.0840000000000001</v>
      </c>
      <c r="K28" s="44">
        <v>1.0880000000000001</v>
      </c>
      <c r="L28" s="44">
        <v>1.093</v>
      </c>
      <c r="M28" s="44">
        <v>1.097</v>
      </c>
    </row>
    <row r="29" spans="1:13" x14ac:dyDescent="0.25">
      <c r="A29" s="42">
        <v>2</v>
      </c>
      <c r="B29" s="44">
        <v>1.101</v>
      </c>
      <c r="C29" s="44">
        <v>1.1060000000000001</v>
      </c>
      <c r="D29" s="44">
        <v>1.111</v>
      </c>
      <c r="E29" s="44">
        <v>1.1160000000000001</v>
      </c>
      <c r="F29" s="44">
        <v>1.121</v>
      </c>
      <c r="G29" s="44">
        <v>1.125</v>
      </c>
      <c r="H29" s="44">
        <v>1.1299999999999999</v>
      </c>
      <c r="I29" s="44">
        <v>1.135</v>
      </c>
      <c r="J29" s="44">
        <v>1.1399999999999999</v>
      </c>
      <c r="K29" s="44">
        <v>1.1439999999999999</v>
      </c>
      <c r="L29" s="44">
        <v>1.149</v>
      </c>
      <c r="M29" s="44">
        <v>1.1539999999999999</v>
      </c>
    </row>
    <row r="30" spans="1:13" x14ac:dyDescent="0.25">
      <c r="A30" s="42">
        <v>3</v>
      </c>
      <c r="B30" s="44">
        <v>1.159</v>
      </c>
      <c r="C30" s="44">
        <v>1.1639999999999999</v>
      </c>
      <c r="D30" s="44">
        <v>1.169</v>
      </c>
      <c r="E30" s="44">
        <v>1.1739999999999999</v>
      </c>
      <c r="F30" s="44">
        <v>1.18</v>
      </c>
      <c r="G30" s="44">
        <v>1.1850000000000001</v>
      </c>
      <c r="H30" s="44">
        <v>1.19</v>
      </c>
      <c r="I30" s="44">
        <v>1.1950000000000001</v>
      </c>
      <c r="J30" s="44">
        <v>1.2010000000000001</v>
      </c>
      <c r="K30" s="44">
        <v>1.206</v>
      </c>
      <c r="L30" s="44">
        <v>1.2110000000000001</v>
      </c>
      <c r="M30" s="44">
        <v>1.216</v>
      </c>
    </row>
    <row r="31" spans="1:13" x14ac:dyDescent="0.25">
      <c r="A31" s="42">
        <v>4</v>
      </c>
      <c r="B31" s="44">
        <v>1.2210000000000001</v>
      </c>
      <c r="C31" s="44">
        <v>1.2270000000000001</v>
      </c>
      <c r="D31" s="44">
        <v>1.2330000000000001</v>
      </c>
      <c r="E31" s="44">
        <v>1.2390000000000001</v>
      </c>
      <c r="F31" s="44">
        <v>1.244</v>
      </c>
      <c r="G31" s="44">
        <v>1.25</v>
      </c>
      <c r="H31" s="44">
        <v>1.256</v>
      </c>
      <c r="I31" s="44">
        <v>1.262</v>
      </c>
      <c r="J31" s="44">
        <v>1.268</v>
      </c>
      <c r="K31" s="44">
        <v>1.2729999999999999</v>
      </c>
      <c r="L31" s="44">
        <v>1.2789999999999999</v>
      </c>
      <c r="M31" s="44">
        <v>1.2849999999999999</v>
      </c>
    </row>
    <row r="32" spans="1:13" x14ac:dyDescent="0.25">
      <c r="A32" s="42">
        <v>5</v>
      </c>
      <c r="B32" s="44">
        <v>1.2909999999999999</v>
      </c>
      <c r="C32" s="44">
        <v>1.2969999999999999</v>
      </c>
      <c r="D32" s="44">
        <v>1.3029999999999999</v>
      </c>
      <c r="E32" s="44">
        <v>1.3089999999999999</v>
      </c>
      <c r="F32" s="44">
        <v>1.3160000000000001</v>
      </c>
      <c r="G32" s="44">
        <v>1.3220000000000001</v>
      </c>
      <c r="H32" s="44">
        <v>1.3280000000000001</v>
      </c>
      <c r="I32" s="44">
        <v>1.3340000000000001</v>
      </c>
      <c r="J32" s="44">
        <v>1.341</v>
      </c>
      <c r="K32" s="44">
        <v>1.347</v>
      </c>
      <c r="L32" s="44">
        <v>1.353</v>
      </c>
      <c r="M32" s="44">
        <v>1.359</v>
      </c>
    </row>
    <row r="33" spans="1:13" x14ac:dyDescent="0.25">
      <c r="A33" s="42">
        <v>6</v>
      </c>
      <c r="B33" s="44">
        <v>1.3660000000000001</v>
      </c>
      <c r="C33" s="44">
        <v>1.3720000000000001</v>
      </c>
      <c r="D33" s="44">
        <v>1.379</v>
      </c>
      <c r="E33" s="44">
        <v>1.3859999999999999</v>
      </c>
      <c r="F33" s="44">
        <v>1.393</v>
      </c>
      <c r="G33" s="44">
        <v>1.4</v>
      </c>
      <c r="H33" s="44">
        <v>1.407</v>
      </c>
      <c r="I33" s="44">
        <v>1.4139999999999999</v>
      </c>
      <c r="J33" s="44">
        <v>1.42</v>
      </c>
      <c r="K33" s="44">
        <v>1.427</v>
      </c>
      <c r="L33" s="44">
        <v>1.4339999999999999</v>
      </c>
      <c r="M33" s="44">
        <v>1.4410000000000001</v>
      </c>
    </row>
    <row r="34" spans="1:13" x14ac:dyDescent="0.25">
      <c r="A34" s="42">
        <v>7</v>
      </c>
      <c r="B34" s="44">
        <v>1.448</v>
      </c>
      <c r="C34" s="44">
        <v>1.4550000000000001</v>
      </c>
      <c r="D34" s="44">
        <v>1.4630000000000001</v>
      </c>
      <c r="E34" s="44">
        <v>1.47</v>
      </c>
      <c r="F34" s="44">
        <v>1.478</v>
      </c>
      <c r="G34" s="44">
        <v>1.4850000000000001</v>
      </c>
      <c r="H34" s="44">
        <v>1.4930000000000001</v>
      </c>
      <c r="I34" s="44">
        <v>1.5</v>
      </c>
      <c r="J34" s="44">
        <v>1.508</v>
      </c>
      <c r="K34" s="44">
        <v>1.5149999999999999</v>
      </c>
      <c r="L34" s="44">
        <v>1.5229999999999999</v>
      </c>
      <c r="M34" s="44">
        <v>1.53</v>
      </c>
    </row>
    <row r="35" spans="1:13" x14ac:dyDescent="0.25">
      <c r="A35" s="42">
        <v>8</v>
      </c>
      <c r="B35" s="44">
        <v>1.538</v>
      </c>
      <c r="C35" s="44">
        <v>1.546</v>
      </c>
      <c r="D35" s="44">
        <v>1.554</v>
      </c>
      <c r="E35" s="44">
        <v>1.5620000000000001</v>
      </c>
      <c r="F35" s="44">
        <v>1.571</v>
      </c>
      <c r="G35" s="44">
        <v>1.579</v>
      </c>
      <c r="H35" s="44">
        <v>1.587</v>
      </c>
      <c r="I35" s="44">
        <v>1.595</v>
      </c>
      <c r="J35" s="44">
        <v>1.6040000000000001</v>
      </c>
      <c r="K35" s="44">
        <v>1.6120000000000001</v>
      </c>
      <c r="L35" s="44">
        <v>1.62</v>
      </c>
      <c r="M35" s="44">
        <v>1.6279999999999999</v>
      </c>
    </row>
    <row r="36" spans="1:13" x14ac:dyDescent="0.25">
      <c r="A36" s="42">
        <v>9</v>
      </c>
      <c r="B36" s="44">
        <v>1.637</v>
      </c>
      <c r="C36" s="44">
        <v>1.6459999999999999</v>
      </c>
      <c r="D36" s="44">
        <v>1.6559999999999999</v>
      </c>
      <c r="E36" s="44">
        <v>1.665</v>
      </c>
      <c r="F36" s="44">
        <v>1.675</v>
      </c>
      <c r="G36" s="44">
        <v>1.6839999999999999</v>
      </c>
      <c r="H36" s="44">
        <v>1.694</v>
      </c>
      <c r="I36" s="44">
        <v>1.7030000000000001</v>
      </c>
      <c r="J36" s="44">
        <v>1.7130000000000001</v>
      </c>
      <c r="K36" s="44">
        <v>1.722</v>
      </c>
      <c r="L36" s="44">
        <v>1.732</v>
      </c>
      <c r="M36" s="44">
        <v>1.7410000000000001</v>
      </c>
    </row>
    <row r="37" spans="1:13" x14ac:dyDescent="0.25">
      <c r="A37" s="42">
        <v>10</v>
      </c>
      <c r="B37" s="44">
        <v>1.7509999999999999</v>
      </c>
      <c r="C37" s="44"/>
      <c r="D37" s="44"/>
      <c r="E37" s="44"/>
      <c r="F37" s="44"/>
      <c r="G37" s="44"/>
      <c r="H37" s="44"/>
      <c r="I37" s="44"/>
      <c r="J37" s="44"/>
      <c r="K37" s="44"/>
      <c r="L37" s="44"/>
      <c r="M37" s="44"/>
    </row>
  </sheetData>
  <sheetProtection algorithmName="SHA-512" hashValue="7yDQvakXEt0KAfhJe/8gU2NlvybMFS3V2Cm0cDuUiRTqG6PIL/CrXTaxRJ4EAU7AEqX6cGcP5UPI61/Sr4azxg==" saltValue="3c5eW/hospW8AZmVxeLLIg==" spinCount="100000" sheet="1" objects="1" scenarios="1"/>
  <conditionalFormatting sqref="A6:A21">
    <cfRule type="expression" dxfId="391" priority="1" stopIfTrue="1">
      <formula>MOD(ROW(),2)=0</formula>
    </cfRule>
    <cfRule type="expression" dxfId="390" priority="2" stopIfTrue="1">
      <formula>MOD(ROW(),2)&lt;&gt;0</formula>
    </cfRule>
  </conditionalFormatting>
  <conditionalFormatting sqref="B6:M21">
    <cfRule type="expression" dxfId="389" priority="3" stopIfTrue="1">
      <formula>MOD(ROW(),2)=0</formula>
    </cfRule>
    <cfRule type="expression" dxfId="388" priority="4" stopIfTrue="1">
      <formula>MOD(ROW(),2)&lt;&gt;0</formula>
    </cfRule>
  </conditionalFormatting>
  <conditionalFormatting sqref="A26:A37">
    <cfRule type="expression" dxfId="387" priority="5" stopIfTrue="1">
      <formula>MOD(ROW(),2)=0</formula>
    </cfRule>
    <cfRule type="expression" dxfId="386" priority="6" stopIfTrue="1">
      <formula>MOD(ROW(),2)&lt;&gt;0</formula>
    </cfRule>
  </conditionalFormatting>
  <conditionalFormatting sqref="B26:M37">
    <cfRule type="expression" dxfId="385" priority="7" stopIfTrue="1">
      <formula>MOD(ROW(),2)=0</formula>
    </cfRule>
    <cfRule type="expression" dxfId="384" priority="8" stopIfTrue="1">
      <formula>MOD(ROW(),2)&lt;&gt;0</formula>
    </cfRule>
  </conditionalFormatting>
  <pageMargins left="0.7" right="0.7" top="0.75" bottom="0.75" header="0.3" footer="0.3"/>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B84C8-D2A9-4B37-A428-24066FD02F5E}">
  <sheetPr codeName="Sheet59"/>
  <dimension ref="A1:M36"/>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LRF - x-427</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184</v>
      </c>
      <c r="C8" s="46"/>
      <c r="D8" s="46"/>
      <c r="E8" s="46"/>
      <c r="F8" s="46"/>
      <c r="G8" s="46"/>
      <c r="H8" s="46"/>
      <c r="I8" s="46"/>
      <c r="J8" s="46"/>
      <c r="K8" s="46"/>
      <c r="L8" s="46"/>
      <c r="M8" s="46"/>
    </row>
    <row r="9" spans="1:13" x14ac:dyDescent="0.25">
      <c r="A9" s="40" t="s">
        <v>129</v>
      </c>
      <c r="B9" s="46" t="s">
        <v>248</v>
      </c>
      <c r="C9" s="46"/>
      <c r="D9" s="46"/>
      <c r="E9" s="46"/>
      <c r="F9" s="46"/>
      <c r="G9" s="46"/>
      <c r="H9" s="46"/>
      <c r="I9" s="46"/>
      <c r="J9" s="46"/>
      <c r="K9" s="46"/>
      <c r="L9" s="46"/>
      <c r="M9" s="46"/>
    </row>
    <row r="10" spans="1:13" x14ac:dyDescent="0.25">
      <c r="A10" s="40" t="s">
        <v>6</v>
      </c>
      <c r="B10" s="46" t="s">
        <v>311</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250</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427</v>
      </c>
      <c r="C14" s="46"/>
      <c r="D14" s="46"/>
      <c r="E14" s="46"/>
      <c r="F14" s="46"/>
      <c r="G14" s="46"/>
      <c r="H14" s="46"/>
      <c r="I14" s="46"/>
      <c r="J14" s="46"/>
      <c r="K14" s="46"/>
      <c r="L14" s="46"/>
      <c r="M14" s="46"/>
    </row>
    <row r="15" spans="1:13" x14ac:dyDescent="0.25">
      <c r="A15" s="40" t="s">
        <v>433</v>
      </c>
      <c r="B15" s="46" t="s">
        <v>312</v>
      </c>
      <c r="C15" s="46"/>
      <c r="D15" s="46"/>
      <c r="E15" s="46"/>
      <c r="F15" s="46"/>
      <c r="G15" s="46"/>
      <c r="H15" s="46"/>
      <c r="I15" s="46"/>
      <c r="J15" s="46"/>
      <c r="K15" s="46"/>
      <c r="L15" s="46"/>
      <c r="M15" s="46"/>
    </row>
    <row r="16" spans="1:13" x14ac:dyDescent="0.25">
      <c r="A16" s="40" t="s">
        <v>135</v>
      </c>
      <c r="B16" s="46" t="s">
        <v>313</v>
      </c>
      <c r="C16" s="46"/>
      <c r="D16" s="46"/>
      <c r="E16" s="46"/>
      <c r="F16" s="46"/>
      <c r="G16" s="46"/>
      <c r="H16" s="46"/>
      <c r="I16" s="46"/>
      <c r="J16" s="46"/>
      <c r="K16" s="46"/>
      <c r="L16" s="46"/>
      <c r="M16" s="46"/>
    </row>
    <row r="17" spans="1:13" x14ac:dyDescent="0.25">
      <c r="A17" s="41" t="s">
        <v>434</v>
      </c>
      <c r="B17" s="46"/>
      <c r="C17" s="46"/>
      <c r="D17" s="46"/>
      <c r="E17" s="46"/>
      <c r="F17" s="46"/>
      <c r="G17" s="46"/>
      <c r="H17" s="46"/>
      <c r="I17" s="46"/>
      <c r="J17" s="46"/>
      <c r="K17" s="46"/>
      <c r="L17" s="46"/>
      <c r="M17" s="46"/>
    </row>
    <row r="18" spans="1:13" x14ac:dyDescent="0.25">
      <c r="A18" s="40" t="s">
        <v>137</v>
      </c>
      <c r="B18" s="47">
        <v>45106</v>
      </c>
      <c r="C18" s="47"/>
      <c r="D18" s="47"/>
      <c r="E18" s="47"/>
      <c r="F18" s="47"/>
      <c r="G18" s="47"/>
      <c r="H18" s="47"/>
      <c r="I18" s="47"/>
      <c r="J18" s="47"/>
      <c r="K18" s="47"/>
      <c r="L18" s="47"/>
      <c r="M18" s="47"/>
    </row>
    <row r="19" spans="1:13" x14ac:dyDescent="0.25">
      <c r="A19" s="40" t="s">
        <v>138</v>
      </c>
      <c r="B19" s="47">
        <v>45231</v>
      </c>
      <c r="C19" s="47"/>
      <c r="D19" s="47"/>
      <c r="E19" s="47"/>
      <c r="F19" s="47"/>
      <c r="G19" s="47"/>
      <c r="H19" s="47"/>
      <c r="I19" s="47"/>
      <c r="J19" s="47"/>
      <c r="K19" s="47"/>
      <c r="L19" s="47"/>
      <c r="M19" s="47"/>
    </row>
    <row r="20" spans="1:13" x14ac:dyDescent="0.25">
      <c r="A20" s="40" t="s">
        <v>139</v>
      </c>
      <c r="B20" s="46" t="s">
        <v>148</v>
      </c>
      <c r="C20" s="46"/>
      <c r="D20" s="46"/>
      <c r="E20" s="46"/>
      <c r="F20" s="46"/>
      <c r="G20" s="46"/>
      <c r="H20" s="46"/>
      <c r="I20" s="46"/>
      <c r="J20" s="46"/>
      <c r="K20" s="46"/>
      <c r="L20" s="46"/>
      <c r="M20" s="46"/>
    </row>
    <row r="21" spans="1:13" x14ac:dyDescent="0.25">
      <c r="A21" s="40" t="s">
        <v>435</v>
      </c>
      <c r="B21" s="46" t="s">
        <v>72</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9" customFormat="1" ht="13" x14ac:dyDescent="0.25">
      <c r="A26" s="58" t="s">
        <v>452</v>
      </c>
      <c r="B26" s="58">
        <v>0</v>
      </c>
      <c r="C26" s="58">
        <v>1</v>
      </c>
      <c r="D26" s="58">
        <v>2</v>
      </c>
      <c r="E26" s="58">
        <v>3</v>
      </c>
      <c r="F26" s="58">
        <v>4</v>
      </c>
      <c r="G26" s="58">
        <v>5</v>
      </c>
      <c r="H26" s="58">
        <v>6</v>
      </c>
      <c r="I26" s="58">
        <v>7</v>
      </c>
      <c r="J26" s="58">
        <v>8</v>
      </c>
      <c r="K26" s="58">
        <v>9</v>
      </c>
      <c r="L26" s="58">
        <v>10</v>
      </c>
      <c r="M26" s="58">
        <v>11</v>
      </c>
    </row>
    <row r="27" spans="1:13" x14ac:dyDescent="0.25">
      <c r="A27" s="42">
        <v>0</v>
      </c>
      <c r="B27" s="44">
        <v>1</v>
      </c>
      <c r="C27" s="44">
        <v>1.004</v>
      </c>
      <c r="D27" s="44">
        <v>1.008</v>
      </c>
      <c r="E27" s="44">
        <v>1.0129999999999999</v>
      </c>
      <c r="F27" s="44">
        <v>1.0169999999999999</v>
      </c>
      <c r="G27" s="44">
        <v>1.0209999999999999</v>
      </c>
      <c r="H27" s="44">
        <v>1.0249999999999999</v>
      </c>
      <c r="I27" s="44">
        <v>1.0289999999999999</v>
      </c>
      <c r="J27" s="44">
        <v>1.0329999999999999</v>
      </c>
      <c r="K27" s="44">
        <v>1.038</v>
      </c>
      <c r="L27" s="44">
        <v>1.042</v>
      </c>
      <c r="M27" s="44">
        <v>1.046</v>
      </c>
    </row>
    <row r="28" spans="1:13" x14ac:dyDescent="0.25">
      <c r="A28" s="42">
        <v>1</v>
      </c>
      <c r="B28" s="44">
        <v>1.05</v>
      </c>
      <c r="C28" s="44">
        <v>1.0549999999999999</v>
      </c>
      <c r="D28" s="44">
        <v>1.0589999999999999</v>
      </c>
      <c r="E28" s="44">
        <v>1.0640000000000001</v>
      </c>
      <c r="F28" s="44">
        <v>1.0680000000000001</v>
      </c>
      <c r="G28" s="44">
        <v>1.073</v>
      </c>
      <c r="H28" s="44">
        <v>1.077</v>
      </c>
      <c r="I28" s="44">
        <v>1.0820000000000001</v>
      </c>
      <c r="J28" s="44">
        <v>1.0860000000000001</v>
      </c>
      <c r="K28" s="44">
        <v>1.091</v>
      </c>
      <c r="L28" s="44">
        <v>1.0960000000000001</v>
      </c>
      <c r="M28" s="44">
        <v>1.1000000000000001</v>
      </c>
    </row>
    <row r="29" spans="1:13" x14ac:dyDescent="0.25">
      <c r="A29" s="42">
        <v>2</v>
      </c>
      <c r="B29" s="44">
        <v>1.105</v>
      </c>
      <c r="C29" s="44">
        <v>1.1100000000000001</v>
      </c>
      <c r="D29" s="44">
        <v>1.115</v>
      </c>
      <c r="E29" s="44">
        <v>1.119</v>
      </c>
      <c r="F29" s="44">
        <v>1.1240000000000001</v>
      </c>
      <c r="G29" s="44">
        <v>1.129</v>
      </c>
      <c r="H29" s="44">
        <v>1.1339999999999999</v>
      </c>
      <c r="I29" s="44">
        <v>1.139</v>
      </c>
      <c r="J29" s="44">
        <v>1.1439999999999999</v>
      </c>
      <c r="K29" s="44">
        <v>1.149</v>
      </c>
      <c r="L29" s="44">
        <v>1.1539999999999999</v>
      </c>
      <c r="M29" s="44">
        <v>1.159</v>
      </c>
    </row>
    <row r="30" spans="1:13" x14ac:dyDescent="0.25">
      <c r="A30" s="42">
        <v>3</v>
      </c>
      <c r="B30" s="44">
        <v>1.1639999999999999</v>
      </c>
      <c r="C30" s="44">
        <v>1.17</v>
      </c>
      <c r="D30" s="44">
        <v>1.175</v>
      </c>
      <c r="E30" s="44">
        <v>1.18</v>
      </c>
      <c r="F30" s="44">
        <v>1.1859999999999999</v>
      </c>
      <c r="G30" s="44">
        <v>1.1910000000000001</v>
      </c>
      <c r="H30" s="44">
        <v>1.1970000000000001</v>
      </c>
      <c r="I30" s="44">
        <v>1.202</v>
      </c>
      <c r="J30" s="44">
        <v>1.208</v>
      </c>
      <c r="K30" s="44">
        <v>1.2130000000000001</v>
      </c>
      <c r="L30" s="44">
        <v>1.2190000000000001</v>
      </c>
      <c r="M30" s="44">
        <v>1.224</v>
      </c>
    </row>
    <row r="31" spans="1:13" x14ac:dyDescent="0.25">
      <c r="A31" s="42">
        <v>4</v>
      </c>
      <c r="B31" s="44">
        <v>1.23</v>
      </c>
      <c r="C31" s="44">
        <v>1.236</v>
      </c>
      <c r="D31" s="44">
        <v>1.2410000000000001</v>
      </c>
      <c r="E31" s="44">
        <v>1.2470000000000001</v>
      </c>
      <c r="F31" s="44">
        <v>1.2529999999999999</v>
      </c>
      <c r="G31" s="44">
        <v>1.2589999999999999</v>
      </c>
      <c r="H31" s="44">
        <v>1.2649999999999999</v>
      </c>
      <c r="I31" s="44">
        <v>1.2709999999999999</v>
      </c>
      <c r="J31" s="44">
        <v>1.2769999999999999</v>
      </c>
      <c r="K31" s="44">
        <v>1.2829999999999999</v>
      </c>
      <c r="L31" s="44">
        <v>1.2889999999999999</v>
      </c>
      <c r="M31" s="44">
        <v>1.2949999999999999</v>
      </c>
    </row>
    <row r="32" spans="1:13" x14ac:dyDescent="0.25">
      <c r="A32" s="42">
        <v>5</v>
      </c>
      <c r="B32" s="44">
        <v>1.3009999999999999</v>
      </c>
      <c r="C32" s="44">
        <v>1.3080000000000001</v>
      </c>
      <c r="D32" s="44">
        <v>1.3140000000000001</v>
      </c>
      <c r="E32" s="44">
        <v>1.321</v>
      </c>
      <c r="F32" s="44">
        <v>1.327</v>
      </c>
      <c r="G32" s="44">
        <v>1.3340000000000001</v>
      </c>
      <c r="H32" s="44">
        <v>1.34</v>
      </c>
      <c r="I32" s="44">
        <v>1.347</v>
      </c>
      <c r="J32" s="44">
        <v>1.353</v>
      </c>
      <c r="K32" s="44">
        <v>1.36</v>
      </c>
      <c r="L32" s="44">
        <v>1.3660000000000001</v>
      </c>
      <c r="M32" s="44">
        <v>1.373</v>
      </c>
    </row>
    <row r="33" spans="1:13" x14ac:dyDescent="0.25">
      <c r="A33" s="42">
        <v>6</v>
      </c>
      <c r="B33" s="44">
        <v>1.379</v>
      </c>
      <c r="C33" s="44">
        <v>1.387</v>
      </c>
      <c r="D33" s="44">
        <v>1.3939999999999999</v>
      </c>
      <c r="E33" s="44">
        <v>1.401</v>
      </c>
      <c r="F33" s="44">
        <v>1.4079999999999999</v>
      </c>
      <c r="G33" s="44">
        <v>1.415</v>
      </c>
      <c r="H33" s="44">
        <v>1.4219999999999999</v>
      </c>
      <c r="I33" s="44">
        <v>1.43</v>
      </c>
      <c r="J33" s="44">
        <v>1.4370000000000001</v>
      </c>
      <c r="K33" s="44">
        <v>1.444</v>
      </c>
      <c r="L33" s="44">
        <v>1.4510000000000001</v>
      </c>
      <c r="M33" s="44">
        <v>1.458</v>
      </c>
    </row>
    <row r="34" spans="1:13" x14ac:dyDescent="0.25">
      <c r="A34" s="42">
        <v>7</v>
      </c>
      <c r="B34" s="44">
        <v>1.4650000000000001</v>
      </c>
      <c r="C34" s="44">
        <v>1.4730000000000001</v>
      </c>
      <c r="D34" s="44">
        <v>1.4810000000000001</v>
      </c>
      <c r="E34" s="44">
        <v>1.4890000000000001</v>
      </c>
      <c r="F34" s="44">
        <v>1.4970000000000001</v>
      </c>
      <c r="G34" s="44">
        <v>1.5049999999999999</v>
      </c>
      <c r="H34" s="44">
        <v>1.5129999999999999</v>
      </c>
      <c r="I34" s="44">
        <v>1.52</v>
      </c>
      <c r="J34" s="44">
        <v>1.528</v>
      </c>
      <c r="K34" s="44">
        <v>1.536</v>
      </c>
      <c r="L34" s="44">
        <v>1.544</v>
      </c>
      <c r="M34" s="44">
        <v>1.552</v>
      </c>
    </row>
    <row r="35" spans="1:13" x14ac:dyDescent="0.25">
      <c r="A35" s="42">
        <v>8</v>
      </c>
      <c r="B35" s="44">
        <v>1.56</v>
      </c>
      <c r="C35" s="44">
        <v>1.569</v>
      </c>
      <c r="D35" s="44">
        <v>1.5780000000000001</v>
      </c>
      <c r="E35" s="44">
        <v>1.587</v>
      </c>
      <c r="F35" s="44">
        <v>1.5960000000000001</v>
      </c>
      <c r="G35" s="44">
        <v>1.605</v>
      </c>
      <c r="H35" s="44">
        <v>1.6140000000000001</v>
      </c>
      <c r="I35" s="44">
        <v>1.623</v>
      </c>
      <c r="J35" s="44">
        <v>1.6319999999999999</v>
      </c>
      <c r="K35" s="44">
        <v>1.641</v>
      </c>
      <c r="L35" s="44">
        <v>1.65</v>
      </c>
      <c r="M35" s="44">
        <v>1.659</v>
      </c>
    </row>
    <row r="36" spans="1:13" x14ac:dyDescent="0.25">
      <c r="A36" s="42">
        <v>9</v>
      </c>
      <c r="B36" s="44">
        <v>1.6679999999999999</v>
      </c>
      <c r="C36" s="44"/>
      <c r="D36" s="44"/>
      <c r="E36" s="44"/>
      <c r="F36" s="44"/>
      <c r="G36" s="44"/>
      <c r="H36" s="44"/>
      <c r="I36" s="44"/>
      <c r="J36" s="44"/>
      <c r="K36" s="44"/>
      <c r="L36" s="44"/>
      <c r="M36" s="44"/>
    </row>
  </sheetData>
  <sheetProtection algorithmName="SHA-512" hashValue="XIE+PdHIfRJ4cgKDaLApnURXMJMCEPax8gaw/jCtGECGfwk1ji7r2Tsz1oAw52jskd976OV02e1m8eSNTwEyIA==" saltValue="bLM92IyOSvgNyxBdPsss5Q==" spinCount="100000" sheet="1" objects="1" scenarios="1"/>
  <conditionalFormatting sqref="A6:A21">
    <cfRule type="expression" dxfId="381" priority="1" stopIfTrue="1">
      <formula>MOD(ROW(),2)=0</formula>
    </cfRule>
    <cfRule type="expression" dxfId="380" priority="2" stopIfTrue="1">
      <formula>MOD(ROW(),2)&lt;&gt;0</formula>
    </cfRule>
  </conditionalFormatting>
  <conditionalFormatting sqref="B6:M21">
    <cfRule type="expression" dxfId="379" priority="3" stopIfTrue="1">
      <formula>MOD(ROW(),2)=0</formula>
    </cfRule>
    <cfRule type="expression" dxfId="378" priority="4" stopIfTrue="1">
      <formula>MOD(ROW(),2)&lt;&gt;0</formula>
    </cfRule>
  </conditionalFormatting>
  <conditionalFormatting sqref="A26:A36">
    <cfRule type="expression" dxfId="377" priority="5" stopIfTrue="1">
      <formula>MOD(ROW(),2)=0</formula>
    </cfRule>
    <cfRule type="expression" dxfId="376" priority="6" stopIfTrue="1">
      <formula>MOD(ROW(),2)&lt;&gt;0</formula>
    </cfRule>
  </conditionalFormatting>
  <conditionalFormatting sqref="B26:M36">
    <cfRule type="expression" dxfId="375" priority="7" stopIfTrue="1">
      <formula>MOD(ROW(),2)=0</formula>
    </cfRule>
    <cfRule type="expression" dxfId="374" priority="8" stopIfTrue="1">
      <formula>MOD(ROW(),2)&lt;&gt;0</formula>
    </cfRule>
  </conditionalFormatting>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D8CDA-4AF5-41D7-9E22-173F7F8AC558}">
  <sheetPr codeName="Sheet60"/>
  <dimension ref="A1:M35"/>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LRF - x-428</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184</v>
      </c>
      <c r="C8" s="46"/>
      <c r="D8" s="46"/>
      <c r="E8" s="46"/>
      <c r="F8" s="46"/>
      <c r="G8" s="46"/>
      <c r="H8" s="46"/>
      <c r="I8" s="46"/>
      <c r="J8" s="46"/>
      <c r="K8" s="46"/>
      <c r="L8" s="46"/>
      <c r="M8" s="46"/>
    </row>
    <row r="9" spans="1:13" x14ac:dyDescent="0.25">
      <c r="A9" s="40" t="s">
        <v>129</v>
      </c>
      <c r="B9" s="46" t="s">
        <v>248</v>
      </c>
      <c r="C9" s="46"/>
      <c r="D9" s="46"/>
      <c r="E9" s="46"/>
      <c r="F9" s="46"/>
      <c r="G9" s="46"/>
      <c r="H9" s="46"/>
      <c r="I9" s="46"/>
      <c r="J9" s="46"/>
      <c r="K9" s="46"/>
      <c r="L9" s="46"/>
      <c r="M9" s="46"/>
    </row>
    <row r="10" spans="1:13" x14ac:dyDescent="0.25">
      <c r="A10" s="40" t="s">
        <v>6</v>
      </c>
      <c r="B10" s="46" t="s">
        <v>314</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250</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428</v>
      </c>
      <c r="C14" s="46"/>
      <c r="D14" s="46"/>
      <c r="E14" s="46"/>
      <c r="F14" s="46"/>
      <c r="G14" s="46"/>
      <c r="H14" s="46"/>
      <c r="I14" s="46"/>
      <c r="J14" s="46"/>
      <c r="K14" s="46"/>
      <c r="L14" s="46"/>
      <c r="M14" s="46"/>
    </row>
    <row r="15" spans="1:13" x14ac:dyDescent="0.25">
      <c r="A15" s="40" t="s">
        <v>433</v>
      </c>
      <c r="B15" s="46" t="s">
        <v>315</v>
      </c>
      <c r="C15" s="46"/>
      <c r="D15" s="46"/>
      <c r="E15" s="46"/>
      <c r="F15" s="46"/>
      <c r="G15" s="46"/>
      <c r="H15" s="46"/>
      <c r="I15" s="46"/>
      <c r="J15" s="46"/>
      <c r="K15" s="46"/>
      <c r="L15" s="46"/>
      <c r="M15" s="46"/>
    </row>
    <row r="16" spans="1:13" x14ac:dyDescent="0.25">
      <c r="A16" s="40" t="s">
        <v>135</v>
      </c>
      <c r="B16" s="46" t="s">
        <v>316</v>
      </c>
      <c r="C16" s="46"/>
      <c r="D16" s="46"/>
      <c r="E16" s="46"/>
      <c r="F16" s="46"/>
      <c r="G16" s="46"/>
      <c r="H16" s="46"/>
      <c r="I16" s="46"/>
      <c r="J16" s="46"/>
      <c r="K16" s="46"/>
      <c r="L16" s="46"/>
      <c r="M16" s="46"/>
    </row>
    <row r="17" spans="1:13" x14ac:dyDescent="0.25">
      <c r="A17" s="41" t="s">
        <v>434</v>
      </c>
      <c r="B17" s="46"/>
      <c r="C17" s="46"/>
      <c r="D17" s="46"/>
      <c r="E17" s="46"/>
      <c r="F17" s="46"/>
      <c r="G17" s="46"/>
      <c r="H17" s="46"/>
      <c r="I17" s="46"/>
      <c r="J17" s="46"/>
      <c r="K17" s="46"/>
      <c r="L17" s="46"/>
      <c r="M17" s="46"/>
    </row>
    <row r="18" spans="1:13" x14ac:dyDescent="0.25">
      <c r="A18" s="40" t="s">
        <v>137</v>
      </c>
      <c r="B18" s="47">
        <v>45106</v>
      </c>
      <c r="C18" s="47"/>
      <c r="D18" s="47"/>
      <c r="E18" s="47"/>
      <c r="F18" s="47"/>
      <c r="G18" s="47"/>
      <c r="H18" s="47"/>
      <c r="I18" s="47"/>
      <c r="J18" s="47"/>
      <c r="K18" s="47"/>
      <c r="L18" s="47"/>
      <c r="M18" s="47"/>
    </row>
    <row r="19" spans="1:13" x14ac:dyDescent="0.25">
      <c r="A19" s="40" t="s">
        <v>138</v>
      </c>
      <c r="B19" s="47">
        <v>45231</v>
      </c>
      <c r="C19" s="47"/>
      <c r="D19" s="47"/>
      <c r="E19" s="47"/>
      <c r="F19" s="47"/>
      <c r="G19" s="47"/>
      <c r="H19" s="47"/>
      <c r="I19" s="47"/>
      <c r="J19" s="47"/>
      <c r="K19" s="47"/>
      <c r="L19" s="47"/>
      <c r="M19" s="47"/>
    </row>
    <row r="20" spans="1:13" x14ac:dyDescent="0.25">
      <c r="A20" s="40" t="s">
        <v>139</v>
      </c>
      <c r="B20" s="46" t="s">
        <v>281</v>
      </c>
      <c r="C20" s="46"/>
      <c r="D20" s="46"/>
      <c r="E20" s="46"/>
      <c r="F20" s="46"/>
      <c r="G20" s="46"/>
      <c r="H20" s="46"/>
      <c r="I20" s="46"/>
      <c r="J20" s="46"/>
      <c r="K20" s="46"/>
      <c r="L20" s="46"/>
      <c r="M20" s="46"/>
    </row>
    <row r="21" spans="1:13" x14ac:dyDescent="0.25">
      <c r="A21" s="40" t="s">
        <v>435</v>
      </c>
      <c r="B21" s="46" t="s">
        <v>72</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9" customFormat="1" ht="13" x14ac:dyDescent="0.25">
      <c r="A26" s="58" t="s">
        <v>452</v>
      </c>
      <c r="B26" s="58">
        <v>0</v>
      </c>
      <c r="C26" s="58">
        <v>1</v>
      </c>
      <c r="D26" s="58">
        <v>2</v>
      </c>
      <c r="E26" s="58">
        <v>3</v>
      </c>
      <c r="F26" s="58">
        <v>4</v>
      </c>
      <c r="G26" s="58">
        <v>5</v>
      </c>
      <c r="H26" s="58">
        <v>6</v>
      </c>
      <c r="I26" s="58">
        <v>7</v>
      </c>
      <c r="J26" s="58">
        <v>8</v>
      </c>
      <c r="K26" s="58">
        <v>9</v>
      </c>
      <c r="L26" s="58">
        <v>10</v>
      </c>
      <c r="M26" s="58">
        <v>11</v>
      </c>
    </row>
    <row r="27" spans="1:13" x14ac:dyDescent="0.25">
      <c r="A27" s="42">
        <v>0</v>
      </c>
      <c r="B27" s="44">
        <v>1</v>
      </c>
      <c r="C27" s="44">
        <v>1.004</v>
      </c>
      <c r="D27" s="44">
        <v>1.0089999999999999</v>
      </c>
      <c r="E27" s="44">
        <v>1.0129999999999999</v>
      </c>
      <c r="F27" s="44">
        <v>1.0169999999999999</v>
      </c>
      <c r="G27" s="44">
        <v>1.022</v>
      </c>
      <c r="H27" s="44">
        <v>1.026</v>
      </c>
      <c r="I27" s="44">
        <v>1.03</v>
      </c>
      <c r="J27" s="44">
        <v>1.034</v>
      </c>
      <c r="K27" s="44">
        <v>1.0389999999999999</v>
      </c>
      <c r="L27" s="44">
        <v>1.0429999999999999</v>
      </c>
      <c r="M27" s="44">
        <v>1.0469999999999999</v>
      </c>
    </row>
    <row r="28" spans="1:13" x14ac:dyDescent="0.25">
      <c r="A28" s="42">
        <v>1</v>
      </c>
      <c r="B28" s="44">
        <v>1.052</v>
      </c>
      <c r="C28" s="44">
        <v>1.056</v>
      </c>
      <c r="D28" s="44">
        <v>1.0609999999999999</v>
      </c>
      <c r="E28" s="44">
        <v>1.0660000000000001</v>
      </c>
      <c r="F28" s="44">
        <v>1.07</v>
      </c>
      <c r="G28" s="44">
        <v>1.075</v>
      </c>
      <c r="H28" s="44">
        <v>1.08</v>
      </c>
      <c r="I28" s="44">
        <v>1.085</v>
      </c>
      <c r="J28" s="44">
        <v>1.089</v>
      </c>
      <c r="K28" s="44">
        <v>1.0940000000000001</v>
      </c>
      <c r="L28" s="44">
        <v>1.099</v>
      </c>
      <c r="M28" s="44">
        <v>1.103</v>
      </c>
    </row>
    <row r="29" spans="1:13" x14ac:dyDescent="0.25">
      <c r="A29" s="42">
        <v>2</v>
      </c>
      <c r="B29" s="44">
        <v>1.1080000000000001</v>
      </c>
      <c r="C29" s="44">
        <v>1.113</v>
      </c>
      <c r="D29" s="44">
        <v>1.1180000000000001</v>
      </c>
      <c r="E29" s="44">
        <v>1.1240000000000001</v>
      </c>
      <c r="F29" s="44">
        <v>1.129</v>
      </c>
      <c r="G29" s="44">
        <v>1.1339999999999999</v>
      </c>
      <c r="H29" s="44">
        <v>1.139</v>
      </c>
      <c r="I29" s="44">
        <v>1.1439999999999999</v>
      </c>
      <c r="J29" s="44">
        <v>1.149</v>
      </c>
      <c r="K29" s="44">
        <v>1.155</v>
      </c>
      <c r="L29" s="44">
        <v>1.1599999999999999</v>
      </c>
      <c r="M29" s="44">
        <v>1.165</v>
      </c>
    </row>
    <row r="30" spans="1:13" x14ac:dyDescent="0.25">
      <c r="A30" s="42">
        <v>3</v>
      </c>
      <c r="B30" s="44">
        <v>1.17</v>
      </c>
      <c r="C30" s="44">
        <v>1.1759999999999999</v>
      </c>
      <c r="D30" s="44">
        <v>1.181</v>
      </c>
      <c r="E30" s="44">
        <v>1.1870000000000001</v>
      </c>
      <c r="F30" s="44">
        <v>1.1930000000000001</v>
      </c>
      <c r="G30" s="44">
        <v>1.198</v>
      </c>
      <c r="H30" s="44">
        <v>1.204</v>
      </c>
      <c r="I30" s="44">
        <v>1.21</v>
      </c>
      <c r="J30" s="44">
        <v>1.2150000000000001</v>
      </c>
      <c r="K30" s="44">
        <v>1.2210000000000001</v>
      </c>
      <c r="L30" s="44">
        <v>1.226</v>
      </c>
      <c r="M30" s="44">
        <v>1.232</v>
      </c>
    </row>
    <row r="31" spans="1:13" x14ac:dyDescent="0.25">
      <c r="A31" s="42">
        <v>4</v>
      </c>
      <c r="B31" s="44">
        <v>1.238</v>
      </c>
      <c r="C31" s="44">
        <v>1.244</v>
      </c>
      <c r="D31" s="44">
        <v>1.25</v>
      </c>
      <c r="E31" s="44">
        <v>1.256</v>
      </c>
      <c r="F31" s="44">
        <v>1.2629999999999999</v>
      </c>
      <c r="G31" s="44">
        <v>1.2689999999999999</v>
      </c>
      <c r="H31" s="44">
        <v>1.2749999999999999</v>
      </c>
      <c r="I31" s="44">
        <v>1.2809999999999999</v>
      </c>
      <c r="J31" s="44">
        <v>1.2869999999999999</v>
      </c>
      <c r="K31" s="44">
        <v>1.294</v>
      </c>
      <c r="L31" s="44">
        <v>1.3</v>
      </c>
      <c r="M31" s="44">
        <v>1.306</v>
      </c>
    </row>
    <row r="32" spans="1:13" x14ac:dyDescent="0.25">
      <c r="A32" s="42">
        <v>5</v>
      </c>
      <c r="B32" s="44">
        <v>1.3120000000000001</v>
      </c>
      <c r="C32" s="44">
        <v>1.319</v>
      </c>
      <c r="D32" s="44">
        <v>1.3260000000000001</v>
      </c>
      <c r="E32" s="44">
        <v>1.333</v>
      </c>
      <c r="F32" s="44">
        <v>1.34</v>
      </c>
      <c r="G32" s="44">
        <v>1.3460000000000001</v>
      </c>
      <c r="H32" s="44">
        <v>1.353</v>
      </c>
      <c r="I32" s="44">
        <v>1.36</v>
      </c>
      <c r="J32" s="44">
        <v>1.367</v>
      </c>
      <c r="K32" s="44">
        <v>1.3740000000000001</v>
      </c>
      <c r="L32" s="44">
        <v>1.381</v>
      </c>
      <c r="M32" s="44">
        <v>1.387</v>
      </c>
    </row>
    <row r="33" spans="1:13" x14ac:dyDescent="0.25">
      <c r="A33" s="42">
        <v>6</v>
      </c>
      <c r="B33" s="44">
        <v>1.3939999999999999</v>
      </c>
      <c r="C33" s="44">
        <v>1.4019999999999999</v>
      </c>
      <c r="D33" s="44">
        <v>1.409</v>
      </c>
      <c r="E33" s="44">
        <v>1.417</v>
      </c>
      <c r="F33" s="44">
        <v>1.4239999999999999</v>
      </c>
      <c r="G33" s="44">
        <v>1.4319999999999999</v>
      </c>
      <c r="H33" s="44">
        <v>1.4390000000000001</v>
      </c>
      <c r="I33" s="44">
        <v>1.4470000000000001</v>
      </c>
      <c r="J33" s="44">
        <v>1.454</v>
      </c>
      <c r="K33" s="44">
        <v>1.462</v>
      </c>
      <c r="L33" s="44">
        <v>1.4690000000000001</v>
      </c>
      <c r="M33" s="44">
        <v>1.4770000000000001</v>
      </c>
    </row>
    <row r="34" spans="1:13" x14ac:dyDescent="0.25">
      <c r="A34" s="42">
        <v>7</v>
      </c>
      <c r="B34" s="44">
        <v>1.484</v>
      </c>
      <c r="C34" s="44">
        <v>1.4930000000000001</v>
      </c>
      <c r="D34" s="44">
        <v>1.5009999999999999</v>
      </c>
      <c r="E34" s="44">
        <v>1.51</v>
      </c>
      <c r="F34" s="44">
        <v>1.5189999999999999</v>
      </c>
      <c r="G34" s="44">
        <v>1.5269999999999999</v>
      </c>
      <c r="H34" s="44">
        <v>1.536</v>
      </c>
      <c r="I34" s="44">
        <v>1.544</v>
      </c>
      <c r="J34" s="44">
        <v>1.5529999999999999</v>
      </c>
      <c r="K34" s="44">
        <v>1.5620000000000001</v>
      </c>
      <c r="L34" s="44">
        <v>1.57</v>
      </c>
      <c r="M34" s="44">
        <v>1.579</v>
      </c>
    </row>
    <row r="35" spans="1:13" x14ac:dyDescent="0.25">
      <c r="A35" s="42">
        <v>8</v>
      </c>
      <c r="B35" s="44">
        <v>1.587</v>
      </c>
      <c r="C35" s="44"/>
      <c r="D35" s="44"/>
      <c r="E35" s="44"/>
      <c r="F35" s="44"/>
      <c r="G35" s="44"/>
      <c r="H35" s="44"/>
      <c r="I35" s="44"/>
      <c r="J35" s="44"/>
      <c r="K35" s="44"/>
      <c r="L35" s="44"/>
      <c r="M35" s="44"/>
    </row>
  </sheetData>
  <sheetProtection algorithmName="SHA-512" hashValue="f4mAoEP2ub/5d46uiQOwyJv7AoAVMWL2VWRqHswt/I/0a856rZt5TKukbFm1WlGP94sDXNfgG/BpQD7QT0Rc8A==" saltValue="DU4BetqAFnKY/yLZmI/f6A==" spinCount="100000" sheet="1" objects="1" scenarios="1"/>
  <conditionalFormatting sqref="A6:A21">
    <cfRule type="expression" dxfId="371" priority="1" stopIfTrue="1">
      <formula>MOD(ROW(),2)=0</formula>
    </cfRule>
    <cfRule type="expression" dxfId="370" priority="2" stopIfTrue="1">
      <formula>MOD(ROW(),2)&lt;&gt;0</formula>
    </cfRule>
  </conditionalFormatting>
  <conditionalFormatting sqref="B6:M21">
    <cfRule type="expression" dxfId="369" priority="3" stopIfTrue="1">
      <formula>MOD(ROW(),2)=0</formula>
    </cfRule>
    <cfRule type="expression" dxfId="368" priority="4" stopIfTrue="1">
      <formula>MOD(ROW(),2)&lt;&gt;0</formula>
    </cfRule>
  </conditionalFormatting>
  <conditionalFormatting sqref="A26:A35">
    <cfRule type="expression" dxfId="367" priority="5" stopIfTrue="1">
      <formula>MOD(ROW(),2)=0</formula>
    </cfRule>
    <cfRule type="expression" dxfId="366" priority="6" stopIfTrue="1">
      <formula>MOD(ROW(),2)&lt;&gt;0</formula>
    </cfRule>
  </conditionalFormatting>
  <conditionalFormatting sqref="B26:M35">
    <cfRule type="expression" dxfId="365" priority="7" stopIfTrue="1">
      <formula>MOD(ROW(),2)=0</formula>
    </cfRule>
    <cfRule type="expression" dxfId="364" priority="8" stopIfTrue="1">
      <formula>MOD(ROW(),2)&lt;&gt;0</formula>
    </cfRule>
  </conditionalFormatting>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A4643-4ECF-45E0-AA83-737986BBCBAB}">
  <sheetPr codeName="Sheet61"/>
  <dimension ref="A1:M34"/>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LRF - x-429</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184</v>
      </c>
      <c r="C8" s="46"/>
      <c r="D8" s="46"/>
      <c r="E8" s="46"/>
      <c r="F8" s="46"/>
      <c r="G8" s="46"/>
      <c r="H8" s="46"/>
      <c r="I8" s="46"/>
      <c r="J8" s="46"/>
      <c r="K8" s="46"/>
      <c r="L8" s="46"/>
      <c r="M8" s="46"/>
    </row>
    <row r="9" spans="1:13" x14ac:dyDescent="0.25">
      <c r="A9" s="40" t="s">
        <v>129</v>
      </c>
      <c r="B9" s="46" t="s">
        <v>248</v>
      </c>
      <c r="C9" s="46"/>
      <c r="D9" s="46"/>
      <c r="E9" s="46"/>
      <c r="F9" s="46"/>
      <c r="G9" s="46"/>
      <c r="H9" s="46"/>
      <c r="I9" s="46"/>
      <c r="J9" s="46"/>
      <c r="K9" s="46"/>
      <c r="L9" s="46"/>
      <c r="M9" s="46"/>
    </row>
    <row r="10" spans="1:13" x14ac:dyDescent="0.25">
      <c r="A10" s="40" t="s">
        <v>6</v>
      </c>
      <c r="B10" s="46" t="s">
        <v>317</v>
      </c>
      <c r="C10" s="46"/>
      <c r="D10" s="46"/>
      <c r="E10" s="46"/>
      <c r="F10" s="46"/>
      <c r="G10" s="46"/>
      <c r="H10" s="46"/>
      <c r="I10" s="46"/>
      <c r="J10" s="46"/>
      <c r="K10" s="46"/>
      <c r="L10" s="46"/>
      <c r="M10" s="46"/>
    </row>
    <row r="11" spans="1:13" x14ac:dyDescent="0.25">
      <c r="A11" s="40" t="s">
        <v>130</v>
      </c>
      <c r="B11" s="46" t="s">
        <v>144</v>
      </c>
      <c r="C11" s="46"/>
      <c r="D11" s="46"/>
      <c r="E11" s="46"/>
      <c r="F11" s="46"/>
      <c r="G11" s="46"/>
      <c r="H11" s="46"/>
      <c r="I11" s="46"/>
      <c r="J11" s="46"/>
      <c r="K11" s="46"/>
      <c r="L11" s="46"/>
      <c r="M11" s="46"/>
    </row>
    <row r="12" spans="1:13" x14ac:dyDescent="0.25">
      <c r="A12" s="40" t="s">
        <v>131</v>
      </c>
      <c r="B12" s="46" t="s">
        <v>250</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429</v>
      </c>
      <c r="C14" s="46"/>
      <c r="D14" s="46"/>
      <c r="E14" s="46"/>
      <c r="F14" s="46"/>
      <c r="G14" s="46"/>
      <c r="H14" s="46"/>
      <c r="I14" s="46"/>
      <c r="J14" s="46"/>
      <c r="K14" s="46"/>
      <c r="L14" s="46"/>
      <c r="M14" s="46"/>
    </row>
    <row r="15" spans="1:13" x14ac:dyDescent="0.25">
      <c r="A15" s="40" t="s">
        <v>433</v>
      </c>
      <c r="B15" s="46" t="s">
        <v>318</v>
      </c>
      <c r="C15" s="46"/>
      <c r="D15" s="46"/>
      <c r="E15" s="46"/>
      <c r="F15" s="46"/>
      <c r="G15" s="46"/>
      <c r="H15" s="46"/>
      <c r="I15" s="46"/>
      <c r="J15" s="46"/>
      <c r="K15" s="46"/>
      <c r="L15" s="46"/>
      <c r="M15" s="46"/>
    </row>
    <row r="16" spans="1:13" x14ac:dyDescent="0.25">
      <c r="A16" s="40" t="s">
        <v>135</v>
      </c>
      <c r="B16" s="46" t="s">
        <v>319</v>
      </c>
      <c r="C16" s="46"/>
      <c r="D16" s="46"/>
      <c r="E16" s="46"/>
      <c r="F16" s="46"/>
      <c r="G16" s="46"/>
      <c r="H16" s="46"/>
      <c r="I16" s="46"/>
      <c r="J16" s="46"/>
      <c r="K16" s="46"/>
      <c r="L16" s="46"/>
      <c r="M16" s="46"/>
    </row>
    <row r="17" spans="1:13" x14ac:dyDescent="0.25">
      <c r="A17" s="41" t="s">
        <v>434</v>
      </c>
      <c r="B17" s="46"/>
      <c r="C17" s="46"/>
      <c r="D17" s="46"/>
      <c r="E17" s="46"/>
      <c r="F17" s="46"/>
      <c r="G17" s="46"/>
      <c r="H17" s="46"/>
      <c r="I17" s="46"/>
      <c r="J17" s="46"/>
      <c r="K17" s="46"/>
      <c r="L17" s="46"/>
      <c r="M17" s="46"/>
    </row>
    <row r="18" spans="1:13" x14ac:dyDescent="0.25">
      <c r="A18" s="40" t="s">
        <v>137</v>
      </c>
      <c r="B18" s="47">
        <v>45106</v>
      </c>
      <c r="C18" s="47"/>
      <c r="D18" s="47"/>
      <c r="E18" s="47"/>
      <c r="F18" s="47"/>
      <c r="G18" s="47"/>
      <c r="H18" s="47"/>
      <c r="I18" s="47"/>
      <c r="J18" s="47"/>
      <c r="K18" s="47"/>
      <c r="L18" s="47"/>
      <c r="M18" s="47"/>
    </row>
    <row r="19" spans="1:13" x14ac:dyDescent="0.25">
      <c r="A19" s="40" t="s">
        <v>138</v>
      </c>
      <c r="B19" s="47">
        <v>45231</v>
      </c>
      <c r="C19" s="47"/>
      <c r="D19" s="47"/>
      <c r="E19" s="47"/>
      <c r="F19" s="47"/>
      <c r="G19" s="47"/>
      <c r="H19" s="47"/>
      <c r="I19" s="47"/>
      <c r="J19" s="47"/>
      <c r="K19" s="47"/>
      <c r="L19" s="47"/>
      <c r="M19" s="47"/>
    </row>
    <row r="20" spans="1:13" x14ac:dyDescent="0.25">
      <c r="A20" s="40" t="s">
        <v>139</v>
      </c>
      <c r="B20" s="46" t="s">
        <v>148</v>
      </c>
      <c r="C20" s="46"/>
      <c r="D20" s="46"/>
      <c r="E20" s="46"/>
      <c r="F20" s="46"/>
      <c r="G20" s="46"/>
      <c r="H20" s="46"/>
      <c r="I20" s="46"/>
      <c r="J20" s="46"/>
      <c r="K20" s="46"/>
      <c r="L20" s="46"/>
      <c r="M20" s="46"/>
    </row>
    <row r="21" spans="1:13" x14ac:dyDescent="0.25">
      <c r="A21" s="40" t="s">
        <v>435</v>
      </c>
      <c r="B21" s="46" t="s">
        <v>72</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9" customFormat="1" ht="13" x14ac:dyDescent="0.25">
      <c r="A26" s="58" t="s">
        <v>452</v>
      </c>
      <c r="B26" s="58">
        <v>0</v>
      </c>
      <c r="C26" s="58">
        <v>1</v>
      </c>
      <c r="D26" s="58">
        <v>2</v>
      </c>
      <c r="E26" s="58">
        <v>3</v>
      </c>
      <c r="F26" s="58">
        <v>4</v>
      </c>
      <c r="G26" s="58">
        <v>5</v>
      </c>
      <c r="H26" s="58">
        <v>6</v>
      </c>
      <c r="I26" s="58">
        <v>7</v>
      </c>
      <c r="J26" s="58">
        <v>8</v>
      </c>
      <c r="K26" s="58">
        <v>9</v>
      </c>
      <c r="L26" s="58">
        <v>10</v>
      </c>
      <c r="M26" s="58">
        <v>11</v>
      </c>
    </row>
    <row r="27" spans="1:13" x14ac:dyDescent="0.25">
      <c r="A27" s="42">
        <v>0</v>
      </c>
      <c r="B27" s="44">
        <v>1</v>
      </c>
      <c r="C27" s="44">
        <v>1.004</v>
      </c>
      <c r="D27" s="44">
        <v>1.0089999999999999</v>
      </c>
      <c r="E27" s="44">
        <v>1.0129999999999999</v>
      </c>
      <c r="F27" s="44">
        <v>1.018</v>
      </c>
      <c r="G27" s="44">
        <v>1.022</v>
      </c>
      <c r="H27" s="44">
        <v>1.0269999999999999</v>
      </c>
      <c r="I27" s="44">
        <v>1.0309999999999999</v>
      </c>
      <c r="J27" s="44">
        <v>1.036</v>
      </c>
      <c r="K27" s="44">
        <v>1.04</v>
      </c>
      <c r="L27" s="44">
        <v>1.044</v>
      </c>
      <c r="M27" s="44">
        <v>1.0489999999999999</v>
      </c>
    </row>
    <row r="28" spans="1:13" x14ac:dyDescent="0.25">
      <c r="A28" s="42">
        <v>1</v>
      </c>
      <c r="B28" s="44">
        <v>1.0529999999999999</v>
      </c>
      <c r="C28" s="44">
        <v>1.0580000000000001</v>
      </c>
      <c r="D28" s="44">
        <v>1.0629999999999999</v>
      </c>
      <c r="E28" s="44">
        <v>1.0680000000000001</v>
      </c>
      <c r="F28" s="44">
        <v>1.073</v>
      </c>
      <c r="G28" s="44">
        <v>1.0780000000000001</v>
      </c>
      <c r="H28" s="44">
        <v>1.083</v>
      </c>
      <c r="I28" s="44">
        <v>1.087</v>
      </c>
      <c r="J28" s="44">
        <v>1.0920000000000001</v>
      </c>
      <c r="K28" s="44">
        <v>1.097</v>
      </c>
      <c r="L28" s="44">
        <v>1.1020000000000001</v>
      </c>
      <c r="M28" s="44">
        <v>1.107</v>
      </c>
    </row>
    <row r="29" spans="1:13" x14ac:dyDescent="0.25">
      <c r="A29" s="42">
        <v>2</v>
      </c>
      <c r="B29" s="44">
        <v>1.1120000000000001</v>
      </c>
      <c r="C29" s="44">
        <v>1.117</v>
      </c>
      <c r="D29" s="44">
        <v>1.123</v>
      </c>
      <c r="E29" s="44">
        <v>1.1279999999999999</v>
      </c>
      <c r="F29" s="44">
        <v>1.133</v>
      </c>
      <c r="G29" s="44">
        <v>1.139</v>
      </c>
      <c r="H29" s="44">
        <v>1.1439999999999999</v>
      </c>
      <c r="I29" s="44">
        <v>1.149</v>
      </c>
      <c r="J29" s="44">
        <v>1.155</v>
      </c>
      <c r="K29" s="44">
        <v>1.1599999999999999</v>
      </c>
      <c r="L29" s="44">
        <v>1.165</v>
      </c>
      <c r="M29" s="44">
        <v>1.171</v>
      </c>
    </row>
    <row r="30" spans="1:13" x14ac:dyDescent="0.25">
      <c r="A30" s="42">
        <v>3</v>
      </c>
      <c r="B30" s="44">
        <v>1.1759999999999999</v>
      </c>
      <c r="C30" s="44">
        <v>1.1819999999999999</v>
      </c>
      <c r="D30" s="44">
        <v>1.1879999999999999</v>
      </c>
      <c r="E30" s="44">
        <v>1.194</v>
      </c>
      <c r="F30" s="44">
        <v>1.1990000000000001</v>
      </c>
      <c r="G30" s="44">
        <v>1.2050000000000001</v>
      </c>
      <c r="H30" s="44">
        <v>1.2110000000000001</v>
      </c>
      <c r="I30" s="44">
        <v>1.2170000000000001</v>
      </c>
      <c r="J30" s="44">
        <v>1.2230000000000001</v>
      </c>
      <c r="K30" s="44">
        <v>1.2290000000000001</v>
      </c>
      <c r="L30" s="44">
        <v>1.2350000000000001</v>
      </c>
      <c r="M30" s="44">
        <v>1.2410000000000001</v>
      </c>
    </row>
    <row r="31" spans="1:13" x14ac:dyDescent="0.25">
      <c r="A31" s="42">
        <v>4</v>
      </c>
      <c r="B31" s="44">
        <v>1.246</v>
      </c>
      <c r="C31" s="44">
        <v>1.2529999999999999</v>
      </c>
      <c r="D31" s="44">
        <v>1.2589999999999999</v>
      </c>
      <c r="E31" s="44">
        <v>1.266</v>
      </c>
      <c r="F31" s="44">
        <v>1.272</v>
      </c>
      <c r="G31" s="44">
        <v>1.2789999999999999</v>
      </c>
      <c r="H31" s="44">
        <v>1.2849999999999999</v>
      </c>
      <c r="I31" s="44">
        <v>1.292</v>
      </c>
      <c r="J31" s="44">
        <v>1.298</v>
      </c>
      <c r="K31" s="44">
        <v>1.3049999999999999</v>
      </c>
      <c r="L31" s="44">
        <v>1.3109999999999999</v>
      </c>
      <c r="M31" s="44">
        <v>1.3180000000000001</v>
      </c>
    </row>
    <row r="32" spans="1:13" x14ac:dyDescent="0.25">
      <c r="A32" s="42">
        <v>5</v>
      </c>
      <c r="B32" s="44">
        <v>1.3240000000000001</v>
      </c>
      <c r="C32" s="44">
        <v>1.331</v>
      </c>
      <c r="D32" s="44">
        <v>1.3380000000000001</v>
      </c>
      <c r="E32" s="44">
        <v>1.3460000000000001</v>
      </c>
      <c r="F32" s="44">
        <v>1.353</v>
      </c>
      <c r="G32" s="44">
        <v>1.36</v>
      </c>
      <c r="H32" s="44">
        <v>1.367</v>
      </c>
      <c r="I32" s="44">
        <v>1.3740000000000001</v>
      </c>
      <c r="J32" s="44">
        <v>1.381</v>
      </c>
      <c r="K32" s="44">
        <v>1.3879999999999999</v>
      </c>
      <c r="L32" s="44">
        <v>1.3959999999999999</v>
      </c>
      <c r="M32" s="44">
        <v>1.403</v>
      </c>
    </row>
    <row r="33" spans="1:13" x14ac:dyDescent="0.25">
      <c r="A33" s="42">
        <v>6</v>
      </c>
      <c r="B33" s="44">
        <v>1.41</v>
      </c>
      <c r="C33" s="44">
        <v>1.4179999999999999</v>
      </c>
      <c r="D33" s="44">
        <v>1.4259999999999999</v>
      </c>
      <c r="E33" s="44">
        <v>1.4339999999999999</v>
      </c>
      <c r="F33" s="44">
        <v>1.4430000000000001</v>
      </c>
      <c r="G33" s="44">
        <v>1.4510000000000001</v>
      </c>
      <c r="H33" s="44">
        <v>1.4590000000000001</v>
      </c>
      <c r="I33" s="44">
        <v>1.4670000000000001</v>
      </c>
      <c r="J33" s="44">
        <v>1.4750000000000001</v>
      </c>
      <c r="K33" s="44">
        <v>1.4830000000000001</v>
      </c>
      <c r="L33" s="44">
        <v>1.492</v>
      </c>
      <c r="M33" s="44">
        <v>1.5</v>
      </c>
    </row>
    <row r="34" spans="1:13" x14ac:dyDescent="0.25">
      <c r="A34" s="42">
        <v>7</v>
      </c>
      <c r="B34" s="44">
        <v>1.508</v>
      </c>
      <c r="C34" s="44"/>
      <c r="D34" s="44"/>
      <c r="E34" s="44"/>
      <c r="F34" s="44"/>
      <c r="G34" s="44"/>
      <c r="H34" s="44"/>
      <c r="I34" s="44"/>
      <c r="J34" s="44"/>
      <c r="K34" s="44"/>
      <c r="L34" s="44"/>
      <c r="M34" s="44"/>
    </row>
  </sheetData>
  <sheetProtection algorithmName="SHA-512" hashValue="4MVxji4bQrrMTNDYaZ77p4QzYm7qNjO3nQkUY4rYhx1QRFXSu1MA/91h3yrZiMU8QbAyPPuhwYYR549lttOIOw==" saltValue="5Fj+bM/5169Mu3iD1Vbw4g==" spinCount="100000" sheet="1" objects="1" scenarios="1"/>
  <conditionalFormatting sqref="A6:A21">
    <cfRule type="expression" dxfId="361" priority="1" stopIfTrue="1">
      <formula>MOD(ROW(),2)=0</formula>
    </cfRule>
    <cfRule type="expression" dxfId="360" priority="2" stopIfTrue="1">
      <formula>MOD(ROW(),2)&lt;&gt;0</formula>
    </cfRule>
  </conditionalFormatting>
  <conditionalFormatting sqref="B6:M21">
    <cfRule type="expression" dxfId="359" priority="3" stopIfTrue="1">
      <formula>MOD(ROW(),2)=0</formula>
    </cfRule>
    <cfRule type="expression" dxfId="358" priority="4" stopIfTrue="1">
      <formula>MOD(ROW(),2)&lt;&gt;0</formula>
    </cfRule>
  </conditionalFormatting>
  <conditionalFormatting sqref="A26:A34">
    <cfRule type="expression" dxfId="357" priority="5" stopIfTrue="1">
      <formula>MOD(ROW(),2)=0</formula>
    </cfRule>
    <cfRule type="expression" dxfId="356" priority="6" stopIfTrue="1">
      <formula>MOD(ROW(),2)&lt;&gt;0</formula>
    </cfRule>
  </conditionalFormatting>
  <conditionalFormatting sqref="B26:M34">
    <cfRule type="expression" dxfId="355" priority="7" stopIfTrue="1">
      <formula>MOD(ROW(),2)=0</formula>
    </cfRule>
    <cfRule type="expression" dxfId="354" priority="8" stopIfTrue="1">
      <formula>MOD(ROW(),2)&lt;&gt;0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67E42-A6A5-4E18-A665-B85168ADED1D}">
  <sheetPr codeName="Sheet8"/>
  <dimension ref="A1:D80"/>
  <sheetViews>
    <sheetView showGridLines="0" workbookViewId="0">
      <selection activeCell="A6" sqref="A6"/>
    </sheetView>
  </sheetViews>
  <sheetFormatPr defaultRowHeight="12.5" x14ac:dyDescent="0.25"/>
  <cols>
    <col min="1" max="1" width="31.7265625" customWidth="1"/>
    <col min="2" max="4" width="22.7265625" customWidth="1"/>
  </cols>
  <sheetData>
    <row r="1" spans="1:4" s="1" customFormat="1" ht="20" x14ac:dyDescent="0.4">
      <c r="A1" s="2" t="s">
        <v>0</v>
      </c>
    </row>
    <row r="2" spans="1:4" s="1" customFormat="1" ht="15.5" x14ac:dyDescent="0.35">
      <c r="A2" s="30" t="s">
        <v>1</v>
      </c>
      <c r="B2" s="3" t="str">
        <f>wb_title</f>
        <v>JPS - Consolidated Factor Spreadsheet</v>
      </c>
    </row>
    <row r="3" spans="1:4" s="1" customFormat="1" ht="15.5" x14ac:dyDescent="0.35">
      <c r="A3" s="30" t="s">
        <v>2</v>
      </c>
      <c r="B3" s="3" t="str">
        <f>TABLE_FACTOR_TYPE_1 &amp; " - x-" &amp; TABLE_SERIES_NUMBER_1</f>
        <v>CETV - x-201</v>
      </c>
    </row>
    <row r="6" spans="1:4" x14ac:dyDescent="0.25">
      <c r="A6" s="40" t="s">
        <v>429</v>
      </c>
      <c r="B6" s="46" t="s">
        <v>430</v>
      </c>
      <c r="C6" s="46"/>
      <c r="D6" s="46"/>
    </row>
    <row r="7" spans="1:4" x14ac:dyDescent="0.25">
      <c r="A7" s="40" t="s">
        <v>431</v>
      </c>
      <c r="B7" s="46" t="s">
        <v>31</v>
      </c>
      <c r="C7" s="46"/>
      <c r="D7" s="46"/>
    </row>
    <row r="8" spans="1:4" x14ac:dyDescent="0.25">
      <c r="A8" s="40" t="s">
        <v>128</v>
      </c>
      <c r="B8" s="46" t="s">
        <v>141</v>
      </c>
      <c r="C8" s="46"/>
      <c r="D8" s="46"/>
    </row>
    <row r="9" spans="1:4" x14ac:dyDescent="0.25">
      <c r="A9" s="40" t="s">
        <v>129</v>
      </c>
      <c r="B9" s="46" t="s">
        <v>142</v>
      </c>
      <c r="C9" s="46"/>
      <c r="D9" s="46"/>
    </row>
    <row r="10" spans="1:4" ht="37.5" x14ac:dyDescent="0.25">
      <c r="A10" s="40" t="s">
        <v>6</v>
      </c>
      <c r="B10" s="46" t="s">
        <v>143</v>
      </c>
      <c r="C10" s="46"/>
      <c r="D10" s="46"/>
    </row>
    <row r="11" spans="1:4" x14ac:dyDescent="0.25">
      <c r="A11" s="40" t="s">
        <v>130</v>
      </c>
      <c r="B11" s="46" t="s">
        <v>144</v>
      </c>
      <c r="C11" s="46"/>
      <c r="D11" s="46"/>
    </row>
    <row r="12" spans="1:4" x14ac:dyDescent="0.25">
      <c r="A12" s="40" t="s">
        <v>131</v>
      </c>
      <c r="B12" s="46" t="s">
        <v>145</v>
      </c>
      <c r="C12" s="46"/>
      <c r="D12" s="46"/>
    </row>
    <row r="13" spans="1:4" x14ac:dyDescent="0.25">
      <c r="A13" s="40" t="s">
        <v>432</v>
      </c>
      <c r="B13" s="46">
        <v>1</v>
      </c>
      <c r="C13" s="46"/>
      <c r="D13" s="46"/>
    </row>
    <row r="14" spans="1:4" x14ac:dyDescent="0.25">
      <c r="A14" s="40" t="s">
        <v>133</v>
      </c>
      <c r="B14" s="46">
        <v>201</v>
      </c>
      <c r="C14" s="46"/>
      <c r="D14" s="46"/>
    </row>
    <row r="15" spans="1:4" x14ac:dyDescent="0.25">
      <c r="A15" s="40" t="s">
        <v>433</v>
      </c>
      <c r="B15" s="46" t="s">
        <v>146</v>
      </c>
      <c r="C15" s="46"/>
      <c r="D15" s="46"/>
    </row>
    <row r="16" spans="1:4" x14ac:dyDescent="0.25">
      <c r="A16" s="40" t="s">
        <v>135</v>
      </c>
      <c r="B16" s="46" t="s">
        <v>147</v>
      </c>
      <c r="C16" s="46"/>
      <c r="D16" s="46"/>
    </row>
    <row r="17" spans="1:4" x14ac:dyDescent="0.25">
      <c r="A17" s="41" t="s">
        <v>434</v>
      </c>
      <c r="B17" s="46"/>
      <c r="C17" s="46"/>
      <c r="D17" s="46"/>
    </row>
    <row r="18" spans="1:4" x14ac:dyDescent="0.25">
      <c r="A18" s="40" t="s">
        <v>137</v>
      </c>
      <c r="B18" s="47">
        <v>46175</v>
      </c>
      <c r="C18" s="47"/>
      <c r="D18" s="47"/>
    </row>
    <row r="19" spans="1:4" x14ac:dyDescent="0.25">
      <c r="A19" s="40" t="s">
        <v>138</v>
      </c>
      <c r="B19" s="47">
        <v>46161</v>
      </c>
      <c r="C19" s="47"/>
      <c r="D19" s="47"/>
    </row>
    <row r="20" spans="1:4" x14ac:dyDescent="0.25">
      <c r="A20" s="40" t="s">
        <v>139</v>
      </c>
      <c r="B20" s="46" t="s">
        <v>148</v>
      </c>
      <c r="C20" s="46"/>
      <c r="D20" s="46"/>
    </row>
    <row r="21" spans="1:4" x14ac:dyDescent="0.25">
      <c r="A21" s="40" t="s">
        <v>435</v>
      </c>
      <c r="B21" s="46" t="s">
        <v>71</v>
      </c>
      <c r="C21" s="46"/>
      <c r="D21" s="46"/>
    </row>
    <row r="23" spans="1:4" x14ac:dyDescent="0.25">
      <c r="A23" s="23" t="str">
        <f>HYPERLINK("#'Factor List'!A1", "Back to Factor List")</f>
        <v>Back to Factor List</v>
      </c>
      <c r="B23" s="23" t="str">
        <f>HYPERLINK("#'Assumptions'!A1", "Assumptions")</f>
        <v>Assumptions</v>
      </c>
    </row>
    <row r="26" spans="1:4" s="59" customFormat="1" ht="26" x14ac:dyDescent="0.25">
      <c r="A26" s="58" t="s">
        <v>164</v>
      </c>
      <c r="B26" s="58" t="s">
        <v>436</v>
      </c>
      <c r="C26" s="58" t="s">
        <v>437</v>
      </c>
      <c r="D26" s="58" t="s">
        <v>438</v>
      </c>
    </row>
    <row r="27" spans="1:4" x14ac:dyDescent="0.25">
      <c r="A27" s="42">
        <v>21</v>
      </c>
      <c r="B27" s="43">
        <v>8.4499999999999993</v>
      </c>
      <c r="C27" s="43">
        <v>1.81</v>
      </c>
      <c r="D27" s="43">
        <v>0.42</v>
      </c>
    </row>
    <row r="28" spans="1:4" x14ac:dyDescent="0.25">
      <c r="A28" s="42">
        <v>22</v>
      </c>
      <c r="B28" s="43">
        <v>8.6</v>
      </c>
      <c r="C28" s="43">
        <v>1.84</v>
      </c>
      <c r="D28" s="43">
        <v>0.43</v>
      </c>
    </row>
    <row r="29" spans="1:4" x14ac:dyDescent="0.25">
      <c r="A29" s="42">
        <v>23</v>
      </c>
      <c r="B29" s="43">
        <v>8.76</v>
      </c>
      <c r="C29" s="43">
        <v>1.87</v>
      </c>
      <c r="D29" s="43">
        <v>0.44</v>
      </c>
    </row>
    <row r="30" spans="1:4" x14ac:dyDescent="0.25">
      <c r="A30" s="42">
        <v>24</v>
      </c>
      <c r="B30" s="43">
        <v>8.92</v>
      </c>
      <c r="C30" s="43">
        <v>1.9</v>
      </c>
      <c r="D30" s="43">
        <v>0.45</v>
      </c>
    </row>
    <row r="31" spans="1:4" x14ac:dyDescent="0.25">
      <c r="A31" s="42">
        <v>25</v>
      </c>
      <c r="B31" s="43">
        <v>9.08</v>
      </c>
      <c r="C31" s="43">
        <v>1.94</v>
      </c>
      <c r="D31" s="43">
        <v>0.46</v>
      </c>
    </row>
    <row r="32" spans="1:4" x14ac:dyDescent="0.25">
      <c r="A32" s="42">
        <v>26</v>
      </c>
      <c r="B32" s="43">
        <v>9.24</v>
      </c>
      <c r="C32" s="43">
        <v>1.97</v>
      </c>
      <c r="D32" s="43">
        <v>0.47</v>
      </c>
    </row>
    <row r="33" spans="1:4" x14ac:dyDescent="0.25">
      <c r="A33" s="42">
        <v>27</v>
      </c>
      <c r="B33" s="43">
        <v>9.41</v>
      </c>
      <c r="C33" s="43">
        <v>2</v>
      </c>
      <c r="D33" s="43">
        <v>0.48</v>
      </c>
    </row>
    <row r="34" spans="1:4" x14ac:dyDescent="0.25">
      <c r="A34" s="42">
        <v>28</v>
      </c>
      <c r="B34" s="43">
        <v>9.58</v>
      </c>
      <c r="C34" s="43">
        <v>2.04</v>
      </c>
      <c r="D34" s="43">
        <v>0.49</v>
      </c>
    </row>
    <row r="35" spans="1:4" x14ac:dyDescent="0.25">
      <c r="A35" s="42">
        <v>29</v>
      </c>
      <c r="B35" s="43">
        <v>9.75</v>
      </c>
      <c r="C35" s="43">
        <v>2.0699999999999998</v>
      </c>
      <c r="D35" s="43">
        <v>0.5</v>
      </c>
    </row>
    <row r="36" spans="1:4" x14ac:dyDescent="0.25">
      <c r="A36" s="42">
        <v>30</v>
      </c>
      <c r="B36" s="43">
        <v>9.93</v>
      </c>
      <c r="C36" s="43">
        <v>2.11</v>
      </c>
      <c r="D36" s="43">
        <v>0.51</v>
      </c>
    </row>
    <row r="37" spans="1:4" x14ac:dyDescent="0.25">
      <c r="A37" s="42">
        <v>31</v>
      </c>
      <c r="B37" s="43">
        <v>10.11</v>
      </c>
      <c r="C37" s="43">
        <v>2.15</v>
      </c>
      <c r="D37" s="43">
        <v>0.52</v>
      </c>
    </row>
    <row r="38" spans="1:4" x14ac:dyDescent="0.25">
      <c r="A38" s="42">
        <v>32</v>
      </c>
      <c r="B38" s="43">
        <v>10.29</v>
      </c>
      <c r="C38" s="43">
        <v>2.19</v>
      </c>
      <c r="D38" s="43">
        <v>0.53</v>
      </c>
    </row>
    <row r="39" spans="1:4" x14ac:dyDescent="0.25">
      <c r="A39" s="42">
        <v>33</v>
      </c>
      <c r="B39" s="43">
        <v>10.48</v>
      </c>
      <c r="C39" s="43">
        <v>2.2200000000000002</v>
      </c>
      <c r="D39" s="43">
        <v>0.54</v>
      </c>
    </row>
    <row r="40" spans="1:4" x14ac:dyDescent="0.25">
      <c r="A40" s="42">
        <v>34</v>
      </c>
      <c r="B40" s="43">
        <v>10.67</v>
      </c>
      <c r="C40" s="43">
        <v>2.2599999999999998</v>
      </c>
      <c r="D40" s="43">
        <v>0.55000000000000004</v>
      </c>
    </row>
    <row r="41" spans="1:4" x14ac:dyDescent="0.25">
      <c r="A41" s="42">
        <v>35</v>
      </c>
      <c r="B41" s="43">
        <v>10.86</v>
      </c>
      <c r="C41" s="43">
        <v>2.2999999999999998</v>
      </c>
      <c r="D41" s="43">
        <v>0.56000000000000005</v>
      </c>
    </row>
    <row r="42" spans="1:4" x14ac:dyDescent="0.25">
      <c r="A42" s="42">
        <v>36</v>
      </c>
      <c r="B42" s="43">
        <v>11.06</v>
      </c>
      <c r="C42" s="43">
        <v>2.34</v>
      </c>
      <c r="D42" s="43">
        <v>0.56999999999999995</v>
      </c>
    </row>
    <row r="43" spans="1:4" x14ac:dyDescent="0.25">
      <c r="A43" s="42">
        <v>37</v>
      </c>
      <c r="B43" s="43">
        <v>11.26</v>
      </c>
      <c r="C43" s="43">
        <v>2.39</v>
      </c>
      <c r="D43" s="43">
        <v>0.57999999999999996</v>
      </c>
    </row>
    <row r="44" spans="1:4" x14ac:dyDescent="0.25">
      <c r="A44" s="42">
        <v>38</v>
      </c>
      <c r="B44" s="43">
        <v>11.46</v>
      </c>
      <c r="C44" s="43">
        <v>2.4300000000000002</v>
      </c>
      <c r="D44" s="43">
        <v>0.59</v>
      </c>
    </row>
    <row r="45" spans="1:4" x14ac:dyDescent="0.25">
      <c r="A45" s="42">
        <v>39</v>
      </c>
      <c r="B45" s="43">
        <v>11.67</v>
      </c>
      <c r="C45" s="43">
        <v>2.4700000000000002</v>
      </c>
      <c r="D45" s="43">
        <v>0.6</v>
      </c>
    </row>
    <row r="46" spans="1:4" x14ac:dyDescent="0.25">
      <c r="A46" s="42">
        <v>40</v>
      </c>
      <c r="B46" s="43">
        <v>11.88</v>
      </c>
      <c r="C46" s="43">
        <v>2.5099999999999998</v>
      </c>
      <c r="D46" s="43">
        <v>0.62</v>
      </c>
    </row>
    <row r="47" spans="1:4" x14ac:dyDescent="0.25">
      <c r="A47" s="42">
        <v>41</v>
      </c>
      <c r="B47" s="43">
        <v>12.1</v>
      </c>
      <c r="C47" s="43">
        <v>2.5499999999999998</v>
      </c>
      <c r="D47" s="43">
        <v>0.63</v>
      </c>
    </row>
    <row r="48" spans="1:4" x14ac:dyDescent="0.25">
      <c r="A48" s="42">
        <v>42</v>
      </c>
      <c r="B48" s="43">
        <v>12.32</v>
      </c>
      <c r="C48" s="43">
        <v>2.59</v>
      </c>
      <c r="D48" s="43">
        <v>0.64</v>
      </c>
    </row>
    <row r="49" spans="1:4" x14ac:dyDescent="0.25">
      <c r="A49" s="42">
        <v>43</v>
      </c>
      <c r="B49" s="43">
        <v>12.55</v>
      </c>
      <c r="C49" s="43">
        <v>2.64</v>
      </c>
      <c r="D49" s="43">
        <v>0.65</v>
      </c>
    </row>
    <row r="50" spans="1:4" x14ac:dyDescent="0.25">
      <c r="A50" s="42">
        <v>44</v>
      </c>
      <c r="B50" s="43">
        <v>12.78</v>
      </c>
      <c r="C50" s="43">
        <v>2.68</v>
      </c>
      <c r="D50" s="43">
        <v>0.67</v>
      </c>
    </row>
    <row r="51" spans="1:4" x14ac:dyDescent="0.25">
      <c r="A51" s="42">
        <v>45</v>
      </c>
      <c r="B51" s="43">
        <v>13.01</v>
      </c>
      <c r="C51" s="43">
        <v>2.72</v>
      </c>
      <c r="D51" s="43">
        <v>0.68</v>
      </c>
    </row>
    <row r="52" spans="1:4" x14ac:dyDescent="0.25">
      <c r="A52" s="42">
        <v>46</v>
      </c>
      <c r="B52" s="43">
        <v>13.25</v>
      </c>
      <c r="C52" s="43">
        <v>2.76</v>
      </c>
      <c r="D52" s="43">
        <v>0.69</v>
      </c>
    </row>
    <row r="53" spans="1:4" x14ac:dyDescent="0.25">
      <c r="A53" s="42">
        <v>47</v>
      </c>
      <c r="B53" s="43">
        <v>13.5</v>
      </c>
      <c r="C53" s="43">
        <v>2.8</v>
      </c>
      <c r="D53" s="43">
        <v>0.71</v>
      </c>
    </row>
    <row r="54" spans="1:4" x14ac:dyDescent="0.25">
      <c r="A54" s="42">
        <v>48</v>
      </c>
      <c r="B54" s="43">
        <v>13.75</v>
      </c>
      <c r="C54" s="43">
        <v>2.84</v>
      </c>
      <c r="D54" s="43">
        <v>0.72</v>
      </c>
    </row>
    <row r="55" spans="1:4" x14ac:dyDescent="0.25">
      <c r="A55" s="42">
        <v>49</v>
      </c>
      <c r="B55" s="43">
        <v>14.01</v>
      </c>
      <c r="C55" s="43">
        <v>2.88</v>
      </c>
      <c r="D55" s="43">
        <v>0.74</v>
      </c>
    </row>
    <row r="56" spans="1:4" x14ac:dyDescent="0.25">
      <c r="A56" s="42">
        <v>50</v>
      </c>
      <c r="B56" s="43">
        <v>14.27</v>
      </c>
      <c r="C56" s="43">
        <v>2.92</v>
      </c>
      <c r="D56" s="43">
        <v>0.75</v>
      </c>
    </row>
    <row r="57" spans="1:4" x14ac:dyDescent="0.25">
      <c r="A57" s="42">
        <v>51</v>
      </c>
      <c r="B57" s="43">
        <v>14.54</v>
      </c>
      <c r="C57" s="43">
        <v>2.96</v>
      </c>
      <c r="D57" s="43">
        <v>0.77</v>
      </c>
    </row>
    <row r="58" spans="1:4" x14ac:dyDescent="0.25">
      <c r="A58" s="42">
        <v>52</v>
      </c>
      <c r="B58" s="43">
        <v>14.81</v>
      </c>
      <c r="C58" s="43">
        <v>3</v>
      </c>
      <c r="D58" s="43">
        <v>0.78</v>
      </c>
    </row>
    <row r="59" spans="1:4" x14ac:dyDescent="0.25">
      <c r="A59" s="42">
        <v>53</v>
      </c>
      <c r="B59" s="43">
        <v>15.09</v>
      </c>
      <c r="C59" s="43">
        <v>3.03</v>
      </c>
      <c r="D59" s="43">
        <v>0.8</v>
      </c>
    </row>
    <row r="60" spans="1:4" x14ac:dyDescent="0.25">
      <c r="A60" s="42">
        <v>54</v>
      </c>
      <c r="B60" s="43">
        <v>15.38</v>
      </c>
      <c r="C60" s="43">
        <v>3.07</v>
      </c>
      <c r="D60" s="43">
        <v>0.81</v>
      </c>
    </row>
    <row r="61" spans="1:4" x14ac:dyDescent="0.25">
      <c r="A61" s="42">
        <v>55</v>
      </c>
      <c r="B61" s="43">
        <v>15.68</v>
      </c>
      <c r="C61" s="43">
        <v>3.1</v>
      </c>
      <c r="D61" s="43">
        <v>0.83</v>
      </c>
    </row>
    <row r="62" spans="1:4" x14ac:dyDescent="0.25">
      <c r="A62" s="42">
        <v>56</v>
      </c>
      <c r="B62" s="43">
        <v>15.99</v>
      </c>
      <c r="C62" s="43">
        <v>3.13</v>
      </c>
      <c r="D62" s="43">
        <v>0.85</v>
      </c>
    </row>
    <row r="63" spans="1:4" x14ac:dyDescent="0.25">
      <c r="A63" s="42">
        <v>57</v>
      </c>
      <c r="B63" s="43">
        <v>16.309999999999999</v>
      </c>
      <c r="C63" s="43">
        <v>3.16</v>
      </c>
      <c r="D63" s="43">
        <v>0.86</v>
      </c>
    </row>
    <row r="64" spans="1:4" x14ac:dyDescent="0.25">
      <c r="A64" s="42">
        <v>58</v>
      </c>
      <c r="B64" s="43">
        <v>16.63</v>
      </c>
      <c r="C64" s="43">
        <v>3.18</v>
      </c>
      <c r="D64" s="43">
        <v>0.88</v>
      </c>
    </row>
    <row r="65" spans="1:4" x14ac:dyDescent="0.25">
      <c r="A65" s="42">
        <v>59</v>
      </c>
      <c r="B65" s="43">
        <v>16.97</v>
      </c>
      <c r="C65" s="43">
        <v>3.21</v>
      </c>
      <c r="D65" s="43">
        <v>0.9</v>
      </c>
    </row>
    <row r="66" spans="1:4" x14ac:dyDescent="0.25">
      <c r="A66" s="42">
        <v>60</v>
      </c>
      <c r="B66" s="43">
        <v>17.32</v>
      </c>
      <c r="C66" s="43">
        <v>3.23</v>
      </c>
      <c r="D66" s="43">
        <v>0.91</v>
      </c>
    </row>
    <row r="67" spans="1:4" x14ac:dyDescent="0.25">
      <c r="A67" s="42">
        <v>61</v>
      </c>
      <c r="B67" s="43">
        <v>17.670000000000002</v>
      </c>
      <c r="C67" s="43">
        <v>3.25</v>
      </c>
      <c r="D67" s="43">
        <v>0.93</v>
      </c>
    </row>
    <row r="68" spans="1:4" x14ac:dyDescent="0.25">
      <c r="A68" s="42">
        <v>62</v>
      </c>
      <c r="B68" s="43">
        <v>18.04</v>
      </c>
      <c r="C68" s="43">
        <v>3.27</v>
      </c>
      <c r="D68" s="43">
        <v>0.95</v>
      </c>
    </row>
    <row r="69" spans="1:4" x14ac:dyDescent="0.25">
      <c r="A69" s="42">
        <v>63</v>
      </c>
      <c r="B69" s="43">
        <v>18.43</v>
      </c>
      <c r="C69" s="43">
        <v>3.29</v>
      </c>
      <c r="D69" s="43">
        <v>0.97</v>
      </c>
    </row>
    <row r="70" spans="1:4" x14ac:dyDescent="0.25">
      <c r="A70" s="42">
        <v>64</v>
      </c>
      <c r="B70" s="43">
        <v>18.82</v>
      </c>
      <c r="C70" s="43">
        <v>3.3</v>
      </c>
      <c r="D70" s="43">
        <v>0.99</v>
      </c>
    </row>
    <row r="71" spans="1:4" x14ac:dyDescent="0.25">
      <c r="A71" s="42">
        <v>65</v>
      </c>
      <c r="B71" s="43">
        <v>18.73</v>
      </c>
      <c r="C71" s="43">
        <v>3.32</v>
      </c>
      <c r="D71" s="43">
        <v>1</v>
      </c>
    </row>
    <row r="72" spans="1:4" x14ac:dyDescent="0.25">
      <c r="A72" s="42">
        <v>66</v>
      </c>
      <c r="B72" s="43">
        <v>18.12</v>
      </c>
      <c r="C72" s="43">
        <v>3.34</v>
      </c>
      <c r="D72" s="43">
        <v>1</v>
      </c>
    </row>
    <row r="73" spans="1:4" x14ac:dyDescent="0.25">
      <c r="A73" s="42">
        <v>67</v>
      </c>
      <c r="B73" s="43">
        <v>17.510000000000002</v>
      </c>
      <c r="C73" s="43">
        <v>3.35</v>
      </c>
      <c r="D73" s="43">
        <v>1</v>
      </c>
    </row>
    <row r="74" spans="1:4" x14ac:dyDescent="0.25">
      <c r="A74" s="42">
        <v>68</v>
      </c>
      <c r="B74" s="43">
        <v>16.899999999999999</v>
      </c>
      <c r="C74" s="43">
        <v>3.37</v>
      </c>
      <c r="D74" s="43">
        <v>1</v>
      </c>
    </row>
    <row r="75" spans="1:4" x14ac:dyDescent="0.25">
      <c r="A75" s="42">
        <v>69</v>
      </c>
      <c r="B75" s="43">
        <v>16.28</v>
      </c>
      <c r="C75" s="43">
        <v>3.38</v>
      </c>
      <c r="D75" s="43">
        <v>1</v>
      </c>
    </row>
    <row r="76" spans="1:4" x14ac:dyDescent="0.25">
      <c r="A76" s="42">
        <v>70</v>
      </c>
      <c r="B76" s="43">
        <v>15.65</v>
      </c>
      <c r="C76" s="43">
        <v>3.39</v>
      </c>
      <c r="D76" s="43">
        <v>1</v>
      </c>
    </row>
    <row r="77" spans="1:4" x14ac:dyDescent="0.25">
      <c r="A77" s="42">
        <v>71</v>
      </c>
      <c r="B77" s="43">
        <v>15.02</v>
      </c>
      <c r="C77" s="43">
        <v>3.39</v>
      </c>
      <c r="D77" s="43">
        <v>1</v>
      </c>
    </row>
    <row r="78" spans="1:4" x14ac:dyDescent="0.25">
      <c r="A78" s="42">
        <v>72</v>
      </c>
      <c r="B78" s="43">
        <v>14.39</v>
      </c>
      <c r="C78" s="43">
        <v>3.39</v>
      </c>
      <c r="D78" s="43">
        <v>1</v>
      </c>
    </row>
    <row r="79" spans="1:4" x14ac:dyDescent="0.25">
      <c r="A79" s="42">
        <v>73</v>
      </c>
      <c r="B79" s="43">
        <v>13.75</v>
      </c>
      <c r="C79" s="43">
        <v>3.39</v>
      </c>
      <c r="D79" s="43">
        <v>1</v>
      </c>
    </row>
    <row r="80" spans="1:4" x14ac:dyDescent="0.25">
      <c r="A80" s="42">
        <v>74</v>
      </c>
      <c r="B80" s="43">
        <v>13.11</v>
      </c>
      <c r="C80" s="43">
        <v>3.37</v>
      </c>
      <c r="D80" s="43">
        <v>1</v>
      </c>
    </row>
  </sheetData>
  <sheetProtection algorithmName="SHA-512" hashValue="Sg9E9tqCGXvRD1cx8rh6V+u2DGWdunvi5XDWmtAw4x67Z0NVfiurlpkMV05CGlVqoCeejE/rZjPgCsT4f8BxhQ==" saltValue="6l6PWOswsDCvf9j+p4X2MQ==" spinCount="100000" sheet="1" objects="1" scenarios="1"/>
  <conditionalFormatting sqref="A6:A21">
    <cfRule type="expression" dxfId="891" priority="9" stopIfTrue="1">
      <formula>MOD(ROW(),2)=0</formula>
    </cfRule>
    <cfRule type="expression" dxfId="890" priority="10" stopIfTrue="1">
      <formula>MOD(ROW(),2)&lt;&gt;0</formula>
    </cfRule>
  </conditionalFormatting>
  <conditionalFormatting sqref="B6:D21">
    <cfRule type="expression" dxfId="889" priority="11" stopIfTrue="1">
      <formula>MOD(ROW(),2)=0</formula>
    </cfRule>
    <cfRule type="expression" dxfId="888" priority="12" stopIfTrue="1">
      <formula>MOD(ROW(),2)&lt;&gt;0</formula>
    </cfRule>
  </conditionalFormatting>
  <conditionalFormatting sqref="A26:A80">
    <cfRule type="expression" dxfId="887" priority="13" stopIfTrue="1">
      <formula>MOD(ROW(),2)=0</formula>
    </cfRule>
    <cfRule type="expression" dxfId="886" priority="14" stopIfTrue="1">
      <formula>MOD(ROW(),2)&lt;&gt;0</formula>
    </cfRule>
  </conditionalFormatting>
  <conditionalFormatting sqref="B26:D80">
    <cfRule type="expression" dxfId="885" priority="15" stopIfTrue="1">
      <formula>MOD(ROW(),2)=0</formula>
    </cfRule>
    <cfRule type="expression" dxfId="884" priority="16" stopIfTrue="1">
      <formula>MOD(ROW(),2)&lt;&gt;0</formula>
    </cfRule>
  </conditionalFormatting>
  <pageMargins left="0.7" right="0.7" top="0.75" bottom="0.75" header="0.3" footer="0.3"/>
  <tableParts count="1">
    <tablePart r:id="rId1"/>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7FCAD-C4F1-4937-A653-251485E5F829}">
  <sheetPr codeName="Sheet62"/>
  <dimension ref="A1:C47"/>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Triv Comm - x-501</v>
      </c>
    </row>
    <row r="6" spans="1:3" x14ac:dyDescent="0.25">
      <c r="A6" s="40" t="s">
        <v>429</v>
      </c>
      <c r="B6" s="46" t="s">
        <v>430</v>
      </c>
      <c r="C6" s="46"/>
    </row>
    <row r="7" spans="1:3" x14ac:dyDescent="0.25">
      <c r="A7" s="40" t="s">
        <v>431</v>
      </c>
      <c r="B7" s="46" t="s">
        <v>31</v>
      </c>
      <c r="C7" s="46"/>
    </row>
    <row r="8" spans="1:3" x14ac:dyDescent="0.25">
      <c r="A8" s="40" t="s">
        <v>128</v>
      </c>
      <c r="B8" s="46" t="s">
        <v>149</v>
      </c>
      <c r="C8" s="46"/>
    </row>
    <row r="9" spans="1:3" x14ac:dyDescent="0.25">
      <c r="A9" s="40" t="s">
        <v>129</v>
      </c>
      <c r="B9" s="46" t="s">
        <v>320</v>
      </c>
      <c r="C9" s="46"/>
    </row>
    <row r="10" spans="1:3" ht="25" x14ac:dyDescent="0.25">
      <c r="A10" s="40" t="s">
        <v>6</v>
      </c>
      <c r="B10" s="46" t="s">
        <v>321</v>
      </c>
      <c r="C10" s="46"/>
    </row>
    <row r="11" spans="1:3" x14ac:dyDescent="0.25">
      <c r="A11" s="40" t="s">
        <v>130</v>
      </c>
      <c r="B11" s="46" t="s">
        <v>144</v>
      </c>
      <c r="C11" s="46"/>
    </row>
    <row r="12" spans="1:3" ht="25" x14ac:dyDescent="0.25">
      <c r="A12" s="40" t="s">
        <v>131</v>
      </c>
      <c r="B12" s="46" t="s">
        <v>322</v>
      </c>
      <c r="C12" s="46"/>
    </row>
    <row r="13" spans="1:3" x14ac:dyDescent="0.25">
      <c r="A13" s="40" t="s">
        <v>432</v>
      </c>
      <c r="B13" s="46">
        <v>0</v>
      </c>
      <c r="C13" s="46"/>
    </row>
    <row r="14" spans="1:3" x14ac:dyDescent="0.25">
      <c r="A14" s="40" t="s">
        <v>133</v>
      </c>
      <c r="B14" s="46">
        <v>501</v>
      </c>
      <c r="C14" s="46"/>
    </row>
    <row r="15" spans="1:3" x14ac:dyDescent="0.25">
      <c r="A15" s="40" t="s">
        <v>433</v>
      </c>
      <c r="B15" s="46" t="s">
        <v>323</v>
      </c>
      <c r="C15" s="46"/>
    </row>
    <row r="16" spans="1:3" x14ac:dyDescent="0.25">
      <c r="A16" s="40" t="s">
        <v>135</v>
      </c>
      <c r="B16" s="46" t="s">
        <v>324</v>
      </c>
      <c r="C16" s="46"/>
    </row>
    <row r="17" spans="1:3" x14ac:dyDescent="0.25">
      <c r="A17" s="41" t="s">
        <v>434</v>
      </c>
      <c r="B17" s="46"/>
      <c r="C17" s="46"/>
    </row>
    <row r="18" spans="1:3" x14ac:dyDescent="0.25">
      <c r="A18" s="40" t="s">
        <v>137</v>
      </c>
      <c r="B18" s="47">
        <v>45133</v>
      </c>
      <c r="C18" s="47"/>
    </row>
    <row r="19" spans="1:3" x14ac:dyDescent="0.25">
      <c r="A19" s="40" t="s">
        <v>138</v>
      </c>
      <c r="B19" s="47">
        <v>45231</v>
      </c>
      <c r="C19" s="47"/>
    </row>
    <row r="20" spans="1:3" x14ac:dyDescent="0.25">
      <c r="A20" s="40" t="s">
        <v>139</v>
      </c>
      <c r="B20" s="46" t="s">
        <v>148</v>
      </c>
      <c r="C20" s="46"/>
    </row>
    <row r="21" spans="1:3" x14ac:dyDescent="0.25">
      <c r="A21" s="40" t="s">
        <v>435</v>
      </c>
      <c r="B21" s="46" t="s">
        <v>72</v>
      </c>
      <c r="C21" s="46"/>
    </row>
    <row r="23" spans="1:3" x14ac:dyDescent="0.25">
      <c r="A23" s="23" t="str">
        <f>HYPERLINK("#'Factor List'!A1", "Back to Factor List")</f>
        <v>Back to Factor List</v>
      </c>
      <c r="B23" s="23" t="str">
        <f>HYPERLINK("#'Assumptions'!A1", "Assumptions")</f>
        <v>Assumptions</v>
      </c>
    </row>
    <row r="26" spans="1:3" s="59" customFormat="1" ht="39" x14ac:dyDescent="0.25">
      <c r="A26" s="58" t="s">
        <v>164</v>
      </c>
      <c r="B26" s="58" t="s">
        <v>453</v>
      </c>
      <c r="C26" s="58" t="s">
        <v>454</v>
      </c>
    </row>
    <row r="27" spans="1:3" x14ac:dyDescent="0.25">
      <c r="A27" s="42">
        <v>55</v>
      </c>
      <c r="B27" s="44">
        <v>25.369</v>
      </c>
      <c r="C27" s="44">
        <v>3.3050000000000002</v>
      </c>
    </row>
    <row r="28" spans="1:3" x14ac:dyDescent="0.25">
      <c r="A28" s="42">
        <v>56</v>
      </c>
      <c r="B28" s="44">
        <v>24.792000000000002</v>
      </c>
      <c r="C28" s="44">
        <v>3.335</v>
      </c>
    </row>
    <row r="29" spans="1:3" x14ac:dyDescent="0.25">
      <c r="A29" s="42">
        <v>57</v>
      </c>
      <c r="B29" s="44">
        <v>24.207000000000001</v>
      </c>
      <c r="C29" s="44">
        <v>3.363</v>
      </c>
    </row>
    <row r="30" spans="1:3" x14ac:dyDescent="0.25">
      <c r="A30" s="42">
        <v>58</v>
      </c>
      <c r="B30" s="44">
        <v>23.614000000000001</v>
      </c>
      <c r="C30" s="44">
        <v>3.391</v>
      </c>
    </row>
    <row r="31" spans="1:3" x14ac:dyDescent="0.25">
      <c r="A31" s="42">
        <v>59</v>
      </c>
      <c r="B31" s="44">
        <v>23.013000000000002</v>
      </c>
      <c r="C31" s="44">
        <v>3.4169999999999998</v>
      </c>
    </row>
    <row r="32" spans="1:3" x14ac:dyDescent="0.25">
      <c r="A32" s="42">
        <v>60</v>
      </c>
      <c r="B32" s="44">
        <v>22.405999999999999</v>
      </c>
      <c r="C32" s="44">
        <v>3.4420000000000002</v>
      </c>
    </row>
    <row r="33" spans="1:3" x14ac:dyDescent="0.25">
      <c r="A33" s="42">
        <v>61</v>
      </c>
      <c r="B33" s="44">
        <v>21.791</v>
      </c>
      <c r="C33" s="44">
        <v>3.4660000000000002</v>
      </c>
    </row>
    <row r="34" spans="1:3" x14ac:dyDescent="0.25">
      <c r="A34" s="42">
        <v>62</v>
      </c>
      <c r="B34" s="44">
        <v>21.169</v>
      </c>
      <c r="C34" s="44">
        <v>3.4889999999999999</v>
      </c>
    </row>
    <row r="35" spans="1:3" x14ac:dyDescent="0.25">
      <c r="A35" s="42">
        <v>63</v>
      </c>
      <c r="B35" s="44">
        <v>20.541</v>
      </c>
      <c r="C35" s="44">
        <v>3.5089999999999999</v>
      </c>
    </row>
    <row r="36" spans="1:3" x14ac:dyDescent="0.25">
      <c r="A36" s="42">
        <v>64</v>
      </c>
      <c r="B36" s="44">
        <v>19.907</v>
      </c>
      <c r="C36" s="44">
        <v>3.5270000000000001</v>
      </c>
    </row>
    <row r="37" spans="1:3" x14ac:dyDescent="0.25">
      <c r="A37" s="42">
        <v>65</v>
      </c>
      <c r="B37" s="44">
        <v>19.268000000000001</v>
      </c>
      <c r="C37" s="44">
        <v>3.5419999999999998</v>
      </c>
    </row>
    <row r="38" spans="1:3" x14ac:dyDescent="0.25">
      <c r="A38" s="42">
        <v>66</v>
      </c>
      <c r="B38" s="44">
        <v>18.623999999999999</v>
      </c>
      <c r="C38" s="44">
        <v>3.5539999999999998</v>
      </c>
    </row>
    <row r="39" spans="1:3" x14ac:dyDescent="0.25">
      <c r="A39" s="42">
        <v>67</v>
      </c>
      <c r="B39" s="44">
        <v>17.975999999999999</v>
      </c>
      <c r="C39" s="44">
        <v>3.5619999999999998</v>
      </c>
    </row>
    <row r="40" spans="1:3" x14ac:dyDescent="0.25">
      <c r="A40" s="42">
        <v>68</v>
      </c>
      <c r="B40" s="44">
        <v>17.324000000000002</v>
      </c>
      <c r="C40" s="44">
        <v>3.5670000000000002</v>
      </c>
    </row>
    <row r="41" spans="1:3" x14ac:dyDescent="0.25">
      <c r="A41" s="42">
        <v>69</v>
      </c>
      <c r="B41" s="44">
        <v>16.670000000000002</v>
      </c>
      <c r="C41" s="44">
        <v>3.5139999999999998</v>
      </c>
    </row>
    <row r="42" spans="1:3" x14ac:dyDescent="0.25">
      <c r="A42" s="42">
        <v>70</v>
      </c>
      <c r="B42" s="44">
        <v>16.015000000000001</v>
      </c>
      <c r="C42" s="44">
        <v>3.4569999999999999</v>
      </c>
    </row>
    <row r="43" spans="1:3" x14ac:dyDescent="0.25">
      <c r="A43" s="42">
        <v>71</v>
      </c>
      <c r="B43" s="44">
        <v>15.361000000000001</v>
      </c>
      <c r="C43" s="44">
        <v>3.4510000000000001</v>
      </c>
    </row>
    <row r="44" spans="1:3" x14ac:dyDescent="0.25">
      <c r="A44" s="42">
        <v>72</v>
      </c>
      <c r="B44" s="44">
        <v>14.709</v>
      </c>
      <c r="C44" s="44">
        <v>3.4380000000000002</v>
      </c>
    </row>
    <row r="45" spans="1:3" x14ac:dyDescent="0.25">
      <c r="A45" s="42">
        <v>73</v>
      </c>
      <c r="B45" s="44">
        <v>14.061999999999999</v>
      </c>
      <c r="C45" s="44">
        <v>3.42</v>
      </c>
    </row>
    <row r="46" spans="1:3" x14ac:dyDescent="0.25">
      <c r="A46" s="42">
        <v>74</v>
      </c>
      <c r="B46" s="44">
        <v>13.419</v>
      </c>
      <c r="C46" s="44">
        <v>3.2650000000000001</v>
      </c>
    </row>
    <row r="47" spans="1:3" x14ac:dyDescent="0.25">
      <c r="A47" s="42">
        <v>75</v>
      </c>
      <c r="B47" s="44">
        <v>12.782999999999999</v>
      </c>
      <c r="C47" s="44">
        <v>3.105</v>
      </c>
    </row>
  </sheetData>
  <sheetProtection algorithmName="SHA-512" hashValue="frAudCiliyLX7POVbdTIcYnx0omxdLT8aB8RGLMMsy8mu6wjRRtKykWKITKsyfL9K2Lm2HWgFaTdz7bK/W8jKw==" saltValue="7DvvK1pAWzcdcwnXSzgF4A==" spinCount="100000" sheet="1" objects="1" scenarios="1"/>
  <conditionalFormatting sqref="A6:A21">
    <cfRule type="expression" dxfId="351" priority="1" stopIfTrue="1">
      <formula>MOD(ROW(),2)=0</formula>
    </cfRule>
    <cfRule type="expression" dxfId="350" priority="2" stopIfTrue="1">
      <formula>MOD(ROW(),2)&lt;&gt;0</formula>
    </cfRule>
  </conditionalFormatting>
  <conditionalFormatting sqref="B6:C21">
    <cfRule type="expression" dxfId="349" priority="3" stopIfTrue="1">
      <formula>MOD(ROW(),2)=0</formula>
    </cfRule>
    <cfRule type="expression" dxfId="348" priority="4" stopIfTrue="1">
      <formula>MOD(ROW(),2)&lt;&gt;0</formula>
    </cfRule>
  </conditionalFormatting>
  <conditionalFormatting sqref="A26:A47">
    <cfRule type="expression" dxfId="347" priority="5" stopIfTrue="1">
      <formula>MOD(ROW(),2)=0</formula>
    </cfRule>
    <cfRule type="expression" dxfId="346" priority="6" stopIfTrue="1">
      <formula>MOD(ROW(),2)&lt;&gt;0</formula>
    </cfRule>
  </conditionalFormatting>
  <conditionalFormatting sqref="B26:C47">
    <cfRule type="expression" dxfId="345" priority="7" stopIfTrue="1">
      <formula>MOD(ROW(),2)=0</formula>
    </cfRule>
    <cfRule type="expression" dxfId="344" priority="8" stopIfTrue="1">
      <formula>MOD(ROW(),2)&lt;&gt;0</formula>
    </cfRule>
  </conditionalFormatting>
  <pageMargins left="0.7" right="0.7" top="0.75" bottom="0.75" header="0.3" footer="0.3"/>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D7438-9442-4855-86E4-DD518A96E415}">
  <sheetPr codeName="Sheet63"/>
  <dimension ref="A1:B67"/>
  <sheetViews>
    <sheetView showGridLines="0" workbookViewId="0">
      <selection activeCell="A6" sqref="A6"/>
    </sheetView>
  </sheetViews>
  <sheetFormatPr defaultRowHeight="12.5" x14ac:dyDescent="0.25"/>
  <cols>
    <col min="1" max="1" width="31.54296875" customWidth="1"/>
    <col min="2" max="2" width="40.7265625" customWidth="1"/>
  </cols>
  <sheetData>
    <row r="1" spans="1:2" s="1" customFormat="1" ht="20" x14ac:dyDescent="0.4">
      <c r="A1" s="2" t="s">
        <v>0</v>
      </c>
    </row>
    <row r="2" spans="1:2" s="1" customFormat="1" ht="15.5" x14ac:dyDescent="0.35">
      <c r="A2" s="30" t="s">
        <v>1</v>
      </c>
      <c r="B2" s="3" t="str">
        <f>wb_title</f>
        <v>JPS - Consolidated Factor Spreadsheet</v>
      </c>
    </row>
    <row r="3" spans="1:2" s="1" customFormat="1" ht="15.5" x14ac:dyDescent="0.35">
      <c r="A3" s="30" t="s">
        <v>2</v>
      </c>
      <c r="B3" s="3" t="str">
        <f>TABLE_FACTOR_TYPE_1 &amp; " - x-" &amp; TABLE_SERIES_NUMBER_1</f>
        <v>Triv Comm - x-502</v>
      </c>
    </row>
    <row r="6" spans="1:2" x14ac:dyDescent="0.25">
      <c r="A6" s="40" t="s">
        <v>429</v>
      </c>
      <c r="B6" s="46" t="s">
        <v>430</v>
      </c>
    </row>
    <row r="7" spans="1:2" x14ac:dyDescent="0.25">
      <c r="A7" s="40" t="s">
        <v>431</v>
      </c>
      <c r="B7" s="46" t="s">
        <v>31</v>
      </c>
    </row>
    <row r="8" spans="1:2" x14ac:dyDescent="0.25">
      <c r="A8" s="40" t="s">
        <v>128</v>
      </c>
      <c r="B8" s="46" t="s">
        <v>149</v>
      </c>
    </row>
    <row r="9" spans="1:2" x14ac:dyDescent="0.25">
      <c r="A9" s="40" t="s">
        <v>129</v>
      </c>
      <c r="B9" s="46" t="s">
        <v>320</v>
      </c>
    </row>
    <row r="10" spans="1:2" ht="37.5" x14ac:dyDescent="0.25">
      <c r="A10" s="40" t="s">
        <v>6</v>
      </c>
      <c r="B10" s="46" t="s">
        <v>325</v>
      </c>
    </row>
    <row r="11" spans="1:2" x14ac:dyDescent="0.25">
      <c r="A11" s="40" t="s">
        <v>130</v>
      </c>
      <c r="B11" s="46" t="s">
        <v>144</v>
      </c>
    </row>
    <row r="12" spans="1:2" ht="25" x14ac:dyDescent="0.25">
      <c r="A12" s="40" t="s">
        <v>131</v>
      </c>
      <c r="B12" s="46" t="s">
        <v>322</v>
      </c>
    </row>
    <row r="13" spans="1:2" x14ac:dyDescent="0.25">
      <c r="A13" s="40" t="s">
        <v>432</v>
      </c>
      <c r="B13" s="46">
        <v>0</v>
      </c>
    </row>
    <row r="14" spans="1:2" x14ac:dyDescent="0.25">
      <c r="A14" s="40" t="s">
        <v>133</v>
      </c>
      <c r="B14" s="46">
        <v>502</v>
      </c>
    </row>
    <row r="15" spans="1:2" x14ac:dyDescent="0.25">
      <c r="A15" s="40" t="s">
        <v>433</v>
      </c>
      <c r="B15" s="46" t="s">
        <v>326</v>
      </c>
    </row>
    <row r="16" spans="1:2" x14ac:dyDescent="0.25">
      <c r="A16" s="40" t="s">
        <v>135</v>
      </c>
      <c r="B16" s="46" t="s">
        <v>327</v>
      </c>
    </row>
    <row r="17" spans="1:2" x14ac:dyDescent="0.25">
      <c r="A17" s="41" t="s">
        <v>434</v>
      </c>
      <c r="B17" s="46"/>
    </row>
    <row r="18" spans="1:2" x14ac:dyDescent="0.25">
      <c r="A18" s="40" t="s">
        <v>137</v>
      </c>
      <c r="B18" s="47">
        <v>45133</v>
      </c>
    </row>
    <row r="19" spans="1:2" x14ac:dyDescent="0.25">
      <c r="A19" s="40" t="s">
        <v>138</v>
      </c>
      <c r="B19" s="47">
        <v>45231</v>
      </c>
    </row>
    <row r="20" spans="1:2" x14ac:dyDescent="0.25">
      <c r="A20" s="40" t="s">
        <v>139</v>
      </c>
      <c r="B20" s="46" t="s">
        <v>148</v>
      </c>
    </row>
    <row r="21" spans="1:2" x14ac:dyDescent="0.25">
      <c r="A21" s="40" t="s">
        <v>435</v>
      </c>
      <c r="B21" s="46" t="s">
        <v>72</v>
      </c>
    </row>
    <row r="23" spans="1:2" x14ac:dyDescent="0.25">
      <c r="A23" s="23" t="str">
        <f>HYPERLINK("#'Factor List'!A1", "Back to Factor List")</f>
        <v>Back to Factor List</v>
      </c>
      <c r="B23" s="23" t="str">
        <f>HYPERLINK("#'Assumptions'!A1", "Assumptions")</f>
        <v>Assumptions</v>
      </c>
    </row>
    <row r="26" spans="1:2" s="59" customFormat="1" ht="13" x14ac:dyDescent="0.25">
      <c r="A26" s="58" t="s">
        <v>164</v>
      </c>
      <c r="B26" s="58" t="s">
        <v>455</v>
      </c>
    </row>
    <row r="27" spans="1:2" x14ac:dyDescent="0.25">
      <c r="A27" s="42">
        <v>35</v>
      </c>
      <c r="B27" s="44">
        <v>35.631999999999998</v>
      </c>
    </row>
    <row r="28" spans="1:2" x14ac:dyDescent="0.25">
      <c r="A28" s="42">
        <v>36</v>
      </c>
      <c r="B28" s="44">
        <v>35.21</v>
      </c>
    </row>
    <row r="29" spans="1:2" x14ac:dyDescent="0.25">
      <c r="A29" s="42">
        <v>37</v>
      </c>
      <c r="B29" s="44">
        <v>34.780999999999999</v>
      </c>
    </row>
    <row r="30" spans="1:2" x14ac:dyDescent="0.25">
      <c r="A30" s="42">
        <v>38</v>
      </c>
      <c r="B30" s="44">
        <v>34.344000000000001</v>
      </c>
    </row>
    <row r="31" spans="1:2" x14ac:dyDescent="0.25">
      <c r="A31" s="42">
        <v>39</v>
      </c>
      <c r="B31" s="44">
        <v>33.901000000000003</v>
      </c>
    </row>
    <row r="32" spans="1:2" x14ac:dyDescent="0.25">
      <c r="A32" s="42">
        <v>40</v>
      </c>
      <c r="B32" s="44">
        <v>33.448999999999998</v>
      </c>
    </row>
    <row r="33" spans="1:2" x14ac:dyDescent="0.25">
      <c r="A33" s="42">
        <v>41</v>
      </c>
      <c r="B33" s="44">
        <v>32.991</v>
      </c>
    </row>
    <row r="34" spans="1:2" x14ac:dyDescent="0.25">
      <c r="A34" s="42">
        <v>42</v>
      </c>
      <c r="B34" s="44">
        <v>32.524999999999999</v>
      </c>
    </row>
    <row r="35" spans="1:2" x14ac:dyDescent="0.25">
      <c r="A35" s="42">
        <v>43</v>
      </c>
      <c r="B35" s="44">
        <v>32.051000000000002</v>
      </c>
    </row>
    <row r="36" spans="1:2" x14ac:dyDescent="0.25">
      <c r="A36" s="42">
        <v>44</v>
      </c>
      <c r="B36" s="44">
        <v>31.568999999999999</v>
      </c>
    </row>
    <row r="37" spans="1:2" x14ac:dyDescent="0.25">
      <c r="A37" s="42">
        <v>45</v>
      </c>
      <c r="B37" s="44">
        <v>31.08</v>
      </c>
    </row>
    <row r="38" spans="1:2" x14ac:dyDescent="0.25">
      <c r="A38" s="42">
        <v>46</v>
      </c>
      <c r="B38" s="44">
        <v>30.584</v>
      </c>
    </row>
    <row r="39" spans="1:2" x14ac:dyDescent="0.25">
      <c r="A39" s="42">
        <v>47</v>
      </c>
      <c r="B39" s="44">
        <v>30.079000000000001</v>
      </c>
    </row>
    <row r="40" spans="1:2" x14ac:dyDescent="0.25">
      <c r="A40" s="42">
        <v>48</v>
      </c>
      <c r="B40" s="44">
        <v>29.567</v>
      </c>
    </row>
    <row r="41" spans="1:2" x14ac:dyDescent="0.25">
      <c r="A41" s="42">
        <v>49</v>
      </c>
      <c r="B41" s="44">
        <v>29.045999999999999</v>
      </c>
    </row>
    <row r="42" spans="1:2" x14ac:dyDescent="0.25">
      <c r="A42" s="42">
        <v>50</v>
      </c>
      <c r="B42" s="44">
        <v>28.518000000000001</v>
      </c>
    </row>
    <row r="43" spans="1:2" x14ac:dyDescent="0.25">
      <c r="A43" s="42">
        <v>51</v>
      </c>
      <c r="B43" s="44">
        <v>27.981000000000002</v>
      </c>
    </row>
    <row r="44" spans="1:2" x14ac:dyDescent="0.25">
      <c r="A44" s="42">
        <v>52</v>
      </c>
      <c r="B44" s="44">
        <v>27.437000000000001</v>
      </c>
    </row>
    <row r="45" spans="1:2" x14ac:dyDescent="0.25">
      <c r="A45" s="42">
        <v>53</v>
      </c>
      <c r="B45" s="44">
        <v>26.884</v>
      </c>
    </row>
    <row r="46" spans="1:2" x14ac:dyDescent="0.25">
      <c r="A46" s="42">
        <v>54</v>
      </c>
      <c r="B46" s="44">
        <v>26.323</v>
      </c>
    </row>
    <row r="47" spans="1:2" x14ac:dyDescent="0.25">
      <c r="A47" s="42">
        <v>55</v>
      </c>
      <c r="B47" s="44">
        <v>25.754000000000001</v>
      </c>
    </row>
    <row r="48" spans="1:2" x14ac:dyDescent="0.25">
      <c r="A48" s="42">
        <v>56</v>
      </c>
      <c r="B48" s="44">
        <v>25.178000000000001</v>
      </c>
    </row>
    <row r="49" spans="1:2" x14ac:dyDescent="0.25">
      <c r="A49" s="42">
        <v>57</v>
      </c>
      <c r="B49" s="44">
        <v>24.593</v>
      </c>
    </row>
    <row r="50" spans="1:2" x14ac:dyDescent="0.25">
      <c r="A50" s="42">
        <v>58</v>
      </c>
      <c r="B50" s="44">
        <v>24.001999999999999</v>
      </c>
    </row>
    <row r="51" spans="1:2" x14ac:dyDescent="0.25">
      <c r="A51" s="42">
        <v>59</v>
      </c>
      <c r="B51" s="44">
        <v>23.402999999999999</v>
      </c>
    </row>
    <row r="52" spans="1:2" x14ac:dyDescent="0.25">
      <c r="A52" s="42">
        <v>60</v>
      </c>
      <c r="B52" s="44">
        <v>22.797999999999998</v>
      </c>
    </row>
    <row r="53" spans="1:2" x14ac:dyDescent="0.25">
      <c r="A53" s="42">
        <v>61</v>
      </c>
      <c r="B53" s="44">
        <v>22.184000000000001</v>
      </c>
    </row>
    <row r="54" spans="1:2" x14ac:dyDescent="0.25">
      <c r="A54" s="42">
        <v>62</v>
      </c>
      <c r="B54" s="44">
        <v>21.564</v>
      </c>
    </row>
    <row r="55" spans="1:2" x14ac:dyDescent="0.25">
      <c r="A55" s="42">
        <v>63</v>
      </c>
      <c r="B55" s="44">
        <v>20.936</v>
      </c>
    </row>
    <row r="56" spans="1:2" x14ac:dyDescent="0.25">
      <c r="A56" s="42">
        <v>64</v>
      </c>
      <c r="B56" s="44">
        <v>20.300999999999998</v>
      </c>
    </row>
    <row r="57" spans="1:2" x14ac:dyDescent="0.25">
      <c r="A57" s="42">
        <v>65</v>
      </c>
      <c r="B57" s="44">
        <v>19.66</v>
      </c>
    </row>
    <row r="58" spans="1:2" x14ac:dyDescent="0.25">
      <c r="A58" s="42">
        <v>66</v>
      </c>
      <c r="B58" s="44">
        <v>19.012</v>
      </c>
    </row>
    <row r="59" spans="1:2" x14ac:dyDescent="0.25">
      <c r="A59" s="42">
        <v>67</v>
      </c>
      <c r="B59" s="44">
        <v>18.359000000000002</v>
      </c>
    </row>
    <row r="60" spans="1:2" x14ac:dyDescent="0.25">
      <c r="A60" s="42">
        <v>68</v>
      </c>
      <c r="B60" s="44">
        <v>17.7</v>
      </c>
    </row>
    <row r="61" spans="1:2" x14ac:dyDescent="0.25">
      <c r="A61" s="42">
        <v>69</v>
      </c>
      <c r="B61" s="44">
        <v>17.036999999999999</v>
      </c>
    </row>
    <row r="62" spans="1:2" x14ac:dyDescent="0.25">
      <c r="A62" s="42">
        <v>70</v>
      </c>
      <c r="B62" s="44">
        <v>16.367999999999999</v>
      </c>
    </row>
    <row r="63" spans="1:2" x14ac:dyDescent="0.25">
      <c r="A63" s="42">
        <v>71</v>
      </c>
      <c r="B63" s="44">
        <v>15.696</v>
      </c>
    </row>
    <row r="64" spans="1:2" x14ac:dyDescent="0.25">
      <c r="A64" s="42">
        <v>72</v>
      </c>
      <c r="B64" s="44">
        <v>15.025</v>
      </c>
    </row>
    <row r="65" spans="1:2" x14ac:dyDescent="0.25">
      <c r="A65" s="42">
        <v>73</v>
      </c>
      <c r="B65" s="44">
        <v>14.352</v>
      </c>
    </row>
    <row r="66" spans="1:2" x14ac:dyDescent="0.25">
      <c r="A66" s="42">
        <v>74</v>
      </c>
      <c r="B66" s="44">
        <v>13.68</v>
      </c>
    </row>
    <row r="67" spans="1:2" x14ac:dyDescent="0.25">
      <c r="A67" s="42">
        <v>75</v>
      </c>
      <c r="B67" s="44">
        <v>13.009</v>
      </c>
    </row>
  </sheetData>
  <sheetProtection algorithmName="SHA-512" hashValue="bTNLJUAMTnJ4lFE5Ki+UzEi7ALO7s5zc0kIvHNXEaqcneH5GdZyyvXdTbtMYbjB8V8H/HUao7tJnt9lNslVOww==" saltValue="Q0sW2O18JPG/czM1818G/Q==" spinCount="100000" sheet="1" objects="1" scenarios="1"/>
  <conditionalFormatting sqref="A6:A21">
    <cfRule type="expression" dxfId="341" priority="1" stopIfTrue="1">
      <formula>MOD(ROW(),2)=0</formula>
    </cfRule>
    <cfRule type="expression" dxfId="340" priority="2" stopIfTrue="1">
      <formula>MOD(ROW(),2)&lt;&gt;0</formula>
    </cfRule>
  </conditionalFormatting>
  <conditionalFormatting sqref="B6:B21">
    <cfRule type="expression" dxfId="339" priority="3" stopIfTrue="1">
      <formula>MOD(ROW(),2)=0</formula>
    </cfRule>
    <cfRule type="expression" dxfId="338" priority="4" stopIfTrue="1">
      <formula>MOD(ROW(),2)&lt;&gt;0</formula>
    </cfRule>
  </conditionalFormatting>
  <conditionalFormatting sqref="A26:A67">
    <cfRule type="expression" dxfId="337" priority="5" stopIfTrue="1">
      <formula>MOD(ROW(),2)=0</formula>
    </cfRule>
    <cfRule type="expression" dxfId="336" priority="6" stopIfTrue="1">
      <formula>MOD(ROW(),2)&lt;&gt;0</formula>
    </cfRule>
  </conditionalFormatting>
  <conditionalFormatting sqref="B26:B67">
    <cfRule type="expression" dxfId="335" priority="7" stopIfTrue="1">
      <formula>MOD(ROW(),2)=0</formula>
    </cfRule>
    <cfRule type="expression" dxfId="334" priority="8" stopIfTrue="1">
      <formula>MOD(ROW(),2)&lt;&gt;0</formula>
    </cfRule>
  </conditionalFormatting>
  <pageMargins left="0.7" right="0.7" top="0.75" bottom="0.75" header="0.3" footer="0.3"/>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43243-2CF8-4934-87B8-86251FD19230}">
  <sheetPr codeName="Sheet64"/>
  <dimension ref="A1:B49"/>
  <sheetViews>
    <sheetView showGridLines="0" workbookViewId="0">
      <selection activeCell="A6" sqref="A6"/>
    </sheetView>
  </sheetViews>
  <sheetFormatPr defaultRowHeight="12.5" x14ac:dyDescent="0.25"/>
  <cols>
    <col min="1" max="1" width="31.54296875" customWidth="1"/>
    <col min="2" max="2" width="40.7265625" customWidth="1"/>
  </cols>
  <sheetData>
    <row r="1" spans="1:2" s="1" customFormat="1" ht="20" x14ac:dyDescent="0.4">
      <c r="A1" s="2" t="s">
        <v>0</v>
      </c>
    </row>
    <row r="2" spans="1:2" s="1" customFormat="1" ht="15.5" x14ac:dyDescent="0.35">
      <c r="A2" s="30" t="s">
        <v>1</v>
      </c>
      <c r="B2" s="3" t="str">
        <f>wb_title</f>
        <v>JPS - Consolidated Factor Spreadsheet</v>
      </c>
    </row>
    <row r="3" spans="1:2" s="1" customFormat="1" ht="15.5" x14ac:dyDescent="0.35">
      <c r="A3" s="30" t="s">
        <v>2</v>
      </c>
      <c r="B3" s="3" t="str">
        <f>TABLE_FACTOR_TYPE_1 &amp; " - x-" &amp; TABLE_SERIES_NUMBER_1</f>
        <v>Triv Comm - x-503</v>
      </c>
    </row>
    <row r="6" spans="1:2" x14ac:dyDescent="0.25">
      <c r="A6" s="40" t="s">
        <v>429</v>
      </c>
      <c r="B6" s="46" t="s">
        <v>430</v>
      </c>
    </row>
    <row r="7" spans="1:2" x14ac:dyDescent="0.25">
      <c r="A7" s="40" t="s">
        <v>431</v>
      </c>
      <c r="B7" s="46" t="s">
        <v>31</v>
      </c>
    </row>
    <row r="8" spans="1:2" x14ac:dyDescent="0.25">
      <c r="A8" s="40" t="s">
        <v>128</v>
      </c>
      <c r="B8" s="46" t="s">
        <v>149</v>
      </c>
    </row>
    <row r="9" spans="1:2" x14ac:dyDescent="0.25">
      <c r="A9" s="40" t="s">
        <v>129</v>
      </c>
      <c r="B9" s="46" t="s">
        <v>320</v>
      </c>
    </row>
    <row r="10" spans="1:2" ht="25" x14ac:dyDescent="0.25">
      <c r="A10" s="40" t="s">
        <v>6</v>
      </c>
      <c r="B10" s="46" t="s">
        <v>328</v>
      </c>
    </row>
    <row r="11" spans="1:2" x14ac:dyDescent="0.25">
      <c r="A11" s="40" t="s">
        <v>130</v>
      </c>
      <c r="B11" s="46" t="s">
        <v>144</v>
      </c>
    </row>
    <row r="12" spans="1:2" ht="25" x14ac:dyDescent="0.25">
      <c r="A12" s="40" t="s">
        <v>131</v>
      </c>
      <c r="B12" s="46" t="s">
        <v>322</v>
      </c>
    </row>
    <row r="13" spans="1:2" x14ac:dyDescent="0.25">
      <c r="A13" s="40" t="s">
        <v>432</v>
      </c>
      <c r="B13" s="46">
        <v>0</v>
      </c>
    </row>
    <row r="14" spans="1:2" x14ac:dyDescent="0.25">
      <c r="A14" s="40" t="s">
        <v>133</v>
      </c>
      <c r="B14" s="46">
        <v>503</v>
      </c>
    </row>
    <row r="15" spans="1:2" x14ac:dyDescent="0.25">
      <c r="A15" s="40" t="s">
        <v>433</v>
      </c>
      <c r="B15" s="46" t="s">
        <v>329</v>
      </c>
    </row>
    <row r="16" spans="1:2" x14ac:dyDescent="0.25">
      <c r="A16" s="40" t="s">
        <v>135</v>
      </c>
      <c r="B16" s="46" t="s">
        <v>330</v>
      </c>
    </row>
    <row r="17" spans="1:2" x14ac:dyDescent="0.25">
      <c r="A17" s="41" t="s">
        <v>434</v>
      </c>
      <c r="B17" s="46"/>
    </row>
    <row r="18" spans="1:2" x14ac:dyDescent="0.25">
      <c r="A18" s="40" t="s">
        <v>137</v>
      </c>
      <c r="B18" s="47">
        <v>45133</v>
      </c>
    </row>
    <row r="19" spans="1:2" x14ac:dyDescent="0.25">
      <c r="A19" s="40" t="s">
        <v>138</v>
      </c>
      <c r="B19" s="47">
        <v>45231</v>
      </c>
    </row>
    <row r="20" spans="1:2" x14ac:dyDescent="0.25">
      <c r="A20" s="40" t="s">
        <v>139</v>
      </c>
      <c r="B20" s="46" t="s">
        <v>148</v>
      </c>
    </row>
    <row r="21" spans="1:2" x14ac:dyDescent="0.25">
      <c r="A21" s="40" t="s">
        <v>435</v>
      </c>
      <c r="B21" s="46" t="s">
        <v>72</v>
      </c>
    </row>
    <row r="23" spans="1:2" x14ac:dyDescent="0.25">
      <c r="A23" s="23" t="str">
        <f>HYPERLINK("#'Factor List'!A1", "Back to Factor List")</f>
        <v>Back to Factor List</v>
      </c>
      <c r="B23" s="23" t="str">
        <f>HYPERLINK("#'Assumptions'!A1", "Assumptions")</f>
        <v>Assumptions</v>
      </c>
    </row>
    <row r="26" spans="1:2" s="59" customFormat="1" ht="13" x14ac:dyDescent="0.25">
      <c r="A26" s="58" t="s">
        <v>164</v>
      </c>
      <c r="B26" s="58" t="s">
        <v>456</v>
      </c>
    </row>
    <row r="27" spans="1:2" x14ac:dyDescent="0.25">
      <c r="A27" s="42">
        <v>0</v>
      </c>
      <c r="B27" s="44">
        <v>18.725000000000001</v>
      </c>
    </row>
    <row r="28" spans="1:2" x14ac:dyDescent="0.25">
      <c r="A28" s="42">
        <v>1</v>
      </c>
      <c r="B28" s="44">
        <v>18.035</v>
      </c>
    </row>
    <row r="29" spans="1:2" x14ac:dyDescent="0.25">
      <c r="A29" s="42">
        <v>2</v>
      </c>
      <c r="B29" s="44">
        <v>17.332999999999998</v>
      </c>
    </row>
    <row r="30" spans="1:2" x14ac:dyDescent="0.25">
      <c r="A30" s="42">
        <v>3</v>
      </c>
      <c r="B30" s="44">
        <v>16.619</v>
      </c>
    </row>
    <row r="31" spans="1:2" x14ac:dyDescent="0.25">
      <c r="A31" s="42">
        <v>4</v>
      </c>
      <c r="B31" s="44">
        <v>15.893000000000001</v>
      </c>
    </row>
    <row r="32" spans="1:2" x14ac:dyDescent="0.25">
      <c r="A32" s="42">
        <v>5</v>
      </c>
      <c r="B32" s="44">
        <v>15.154999999999999</v>
      </c>
    </row>
    <row r="33" spans="1:2" x14ac:dyDescent="0.25">
      <c r="A33" s="42">
        <v>6</v>
      </c>
      <c r="B33" s="44">
        <v>14.404</v>
      </c>
    </row>
    <row r="34" spans="1:2" x14ac:dyDescent="0.25">
      <c r="A34" s="42">
        <v>7</v>
      </c>
      <c r="B34" s="44">
        <v>13.64</v>
      </c>
    </row>
    <row r="35" spans="1:2" x14ac:dyDescent="0.25">
      <c r="A35" s="42">
        <v>8</v>
      </c>
      <c r="B35" s="44">
        <v>12.864000000000001</v>
      </c>
    </row>
    <row r="36" spans="1:2" x14ac:dyDescent="0.25">
      <c r="A36" s="42">
        <v>9</v>
      </c>
      <c r="B36" s="44">
        <v>12.074</v>
      </c>
    </row>
    <row r="37" spans="1:2" x14ac:dyDescent="0.25">
      <c r="A37" s="42">
        <v>10</v>
      </c>
      <c r="B37" s="44">
        <v>11.271000000000001</v>
      </c>
    </row>
    <row r="38" spans="1:2" x14ac:dyDescent="0.25">
      <c r="A38" s="42">
        <v>11</v>
      </c>
      <c r="B38" s="44">
        <v>10.454000000000001</v>
      </c>
    </row>
    <row r="39" spans="1:2" x14ac:dyDescent="0.25">
      <c r="A39" s="42">
        <v>12</v>
      </c>
      <c r="B39" s="44">
        <v>9.6229999999999993</v>
      </c>
    </row>
    <row r="40" spans="1:2" x14ac:dyDescent="0.25">
      <c r="A40" s="42">
        <v>13</v>
      </c>
      <c r="B40" s="44">
        <v>8.7780000000000005</v>
      </c>
    </row>
    <row r="41" spans="1:2" x14ac:dyDescent="0.25">
      <c r="A41" s="42">
        <v>14</v>
      </c>
      <c r="B41" s="44">
        <v>7.9189999999999996</v>
      </c>
    </row>
    <row r="42" spans="1:2" x14ac:dyDescent="0.25">
      <c r="A42" s="42">
        <v>15</v>
      </c>
      <c r="B42" s="44">
        <v>7.0449999999999999</v>
      </c>
    </row>
    <row r="43" spans="1:2" x14ac:dyDescent="0.25">
      <c r="A43" s="42">
        <v>16</v>
      </c>
      <c r="B43" s="44">
        <v>6.157</v>
      </c>
    </row>
    <row r="44" spans="1:2" x14ac:dyDescent="0.25">
      <c r="A44" s="42">
        <v>17</v>
      </c>
      <c r="B44" s="44">
        <v>5.2530000000000001</v>
      </c>
    </row>
    <row r="45" spans="1:2" x14ac:dyDescent="0.25">
      <c r="A45" s="42">
        <v>18</v>
      </c>
      <c r="B45" s="44">
        <v>4.3339999999999996</v>
      </c>
    </row>
    <row r="46" spans="1:2" x14ac:dyDescent="0.25">
      <c r="A46" s="42">
        <v>19</v>
      </c>
      <c r="B46" s="44">
        <v>3.399</v>
      </c>
    </row>
    <row r="47" spans="1:2" x14ac:dyDescent="0.25">
      <c r="A47" s="42">
        <v>20</v>
      </c>
      <c r="B47" s="44">
        <v>2.448</v>
      </c>
    </row>
    <row r="48" spans="1:2" x14ac:dyDescent="0.25">
      <c r="A48" s="42">
        <v>21</v>
      </c>
      <c r="B48" s="44">
        <v>1.4810000000000001</v>
      </c>
    </row>
    <row r="49" spans="1:2" x14ac:dyDescent="0.25">
      <c r="A49" s="42">
        <v>22</v>
      </c>
      <c r="B49" s="44">
        <v>0.498</v>
      </c>
    </row>
  </sheetData>
  <sheetProtection algorithmName="SHA-512" hashValue="18ao6/bA6M70AwoXWPIvQrspv7VhVPcJ4jYUALUqjrH+68svHPtk+agQZ2vK3Rem9SA90LEzWfld5BGpKh0e1A==" saltValue="i0Oft2wEZDMliAwjkC4D+w==" spinCount="100000" sheet="1" objects="1" scenarios="1"/>
  <conditionalFormatting sqref="A6:A21">
    <cfRule type="expression" dxfId="331" priority="1" stopIfTrue="1">
      <formula>MOD(ROW(),2)=0</formula>
    </cfRule>
    <cfRule type="expression" dxfId="330" priority="2" stopIfTrue="1">
      <formula>MOD(ROW(),2)&lt;&gt;0</formula>
    </cfRule>
  </conditionalFormatting>
  <conditionalFormatting sqref="B6:B21">
    <cfRule type="expression" dxfId="329" priority="3" stopIfTrue="1">
      <formula>MOD(ROW(),2)=0</formula>
    </cfRule>
    <cfRule type="expression" dxfId="328" priority="4" stopIfTrue="1">
      <formula>MOD(ROW(),2)&lt;&gt;0</formula>
    </cfRule>
  </conditionalFormatting>
  <conditionalFormatting sqref="A26:A49">
    <cfRule type="expression" dxfId="327" priority="5" stopIfTrue="1">
      <formula>MOD(ROW(),2)=0</formula>
    </cfRule>
    <cfRule type="expression" dxfId="326" priority="6" stopIfTrue="1">
      <formula>MOD(ROW(),2)&lt;&gt;0</formula>
    </cfRule>
  </conditionalFormatting>
  <conditionalFormatting sqref="B26:B49">
    <cfRule type="expression" dxfId="325" priority="7" stopIfTrue="1">
      <formula>MOD(ROW(),2)=0</formula>
    </cfRule>
    <cfRule type="expression" dxfId="324" priority="8" stopIfTrue="1">
      <formula>MOD(ROW(),2)&lt;&gt;0</formula>
    </cfRule>
  </conditionalFormatting>
  <pageMargins left="0.7" right="0.7" top="0.75" bottom="0.75" header="0.3" footer="0.3"/>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8656C-C9AB-43FA-813C-63CD384572E6}">
  <sheetPr codeName="Sheet65"/>
  <dimension ref="A1:C47"/>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Triv Comm - x-504</v>
      </c>
    </row>
    <row r="6" spans="1:3" x14ac:dyDescent="0.25">
      <c r="A6" s="40" t="s">
        <v>429</v>
      </c>
      <c r="B6" s="46" t="s">
        <v>430</v>
      </c>
      <c r="C6" s="46"/>
    </row>
    <row r="7" spans="1:3" x14ac:dyDescent="0.25">
      <c r="A7" s="40" t="s">
        <v>431</v>
      </c>
      <c r="B7" s="46" t="s">
        <v>31</v>
      </c>
      <c r="C7" s="46"/>
    </row>
    <row r="8" spans="1:3" x14ac:dyDescent="0.25">
      <c r="A8" s="40" t="s">
        <v>128</v>
      </c>
      <c r="B8" s="46" t="s">
        <v>184</v>
      </c>
      <c r="C8" s="46"/>
    </row>
    <row r="9" spans="1:3" x14ac:dyDescent="0.25">
      <c r="A9" s="40" t="s">
        <v>129</v>
      </c>
      <c r="B9" s="46" t="s">
        <v>320</v>
      </c>
      <c r="C9" s="46"/>
    </row>
    <row r="10" spans="1:3" ht="25" x14ac:dyDescent="0.25">
      <c r="A10" s="40" t="s">
        <v>6</v>
      </c>
      <c r="B10" s="46" t="s">
        <v>321</v>
      </c>
      <c r="C10" s="46"/>
    </row>
    <row r="11" spans="1:3" x14ac:dyDescent="0.25">
      <c r="A11" s="40" t="s">
        <v>130</v>
      </c>
      <c r="B11" s="46" t="s">
        <v>144</v>
      </c>
      <c r="C11" s="46"/>
    </row>
    <row r="12" spans="1:3" ht="25" x14ac:dyDescent="0.25">
      <c r="A12" s="40" t="s">
        <v>131</v>
      </c>
      <c r="B12" s="46" t="s">
        <v>322</v>
      </c>
      <c r="C12" s="46"/>
    </row>
    <row r="13" spans="1:3" x14ac:dyDescent="0.25">
      <c r="A13" s="40" t="s">
        <v>432</v>
      </c>
      <c r="B13" s="46">
        <v>0</v>
      </c>
      <c r="C13" s="46"/>
    </row>
    <row r="14" spans="1:3" x14ac:dyDescent="0.25">
      <c r="A14" s="40" t="s">
        <v>133</v>
      </c>
      <c r="B14" s="46">
        <v>504</v>
      </c>
      <c r="C14" s="46"/>
    </row>
    <row r="15" spans="1:3" x14ac:dyDescent="0.25">
      <c r="A15" s="40" t="s">
        <v>433</v>
      </c>
      <c r="B15" s="46" t="s">
        <v>331</v>
      </c>
      <c r="C15" s="46"/>
    </row>
    <row r="16" spans="1:3" x14ac:dyDescent="0.25">
      <c r="A16" s="40" t="s">
        <v>135</v>
      </c>
      <c r="B16" s="46" t="s">
        <v>332</v>
      </c>
      <c r="C16" s="46"/>
    </row>
    <row r="17" spans="1:3" x14ac:dyDescent="0.25">
      <c r="A17" s="41" t="s">
        <v>434</v>
      </c>
      <c r="B17" s="46"/>
      <c r="C17" s="46"/>
    </row>
    <row r="18" spans="1:3" x14ac:dyDescent="0.25">
      <c r="A18" s="40" t="s">
        <v>137</v>
      </c>
      <c r="B18" s="47">
        <v>45133</v>
      </c>
      <c r="C18" s="47"/>
    </row>
    <row r="19" spans="1:3" x14ac:dyDescent="0.25">
      <c r="A19" s="40" t="s">
        <v>138</v>
      </c>
      <c r="B19" s="47">
        <v>45231</v>
      </c>
      <c r="C19" s="47"/>
    </row>
    <row r="20" spans="1:3" x14ac:dyDescent="0.25">
      <c r="A20" s="40" t="s">
        <v>139</v>
      </c>
      <c r="B20" s="46" t="s">
        <v>148</v>
      </c>
      <c r="C20" s="46"/>
    </row>
    <row r="21" spans="1:3" x14ac:dyDescent="0.25">
      <c r="A21" s="40" t="s">
        <v>435</v>
      </c>
      <c r="B21" s="46" t="s">
        <v>72</v>
      </c>
      <c r="C21" s="46"/>
    </row>
    <row r="23" spans="1:3" x14ac:dyDescent="0.25">
      <c r="A23" s="23" t="str">
        <f>HYPERLINK("#'Factor List'!A1", "Back to Factor List")</f>
        <v>Back to Factor List</v>
      </c>
      <c r="B23" s="23" t="str">
        <f>HYPERLINK("#'Assumptions'!A1", "Assumptions")</f>
        <v>Assumptions</v>
      </c>
    </row>
    <row r="26" spans="1:3" s="59" customFormat="1" ht="39" x14ac:dyDescent="0.25">
      <c r="A26" s="58" t="s">
        <v>164</v>
      </c>
      <c r="B26" s="58" t="s">
        <v>453</v>
      </c>
      <c r="C26" s="58" t="s">
        <v>454</v>
      </c>
    </row>
    <row r="27" spans="1:3" x14ac:dyDescent="0.25">
      <c r="A27" s="42">
        <v>55</v>
      </c>
      <c r="B27" s="44">
        <v>25.369</v>
      </c>
      <c r="C27" s="44">
        <v>3.3050000000000002</v>
      </c>
    </row>
    <row r="28" spans="1:3" x14ac:dyDescent="0.25">
      <c r="A28" s="42">
        <v>56</v>
      </c>
      <c r="B28" s="44">
        <v>24.792000000000002</v>
      </c>
      <c r="C28" s="44">
        <v>3.335</v>
      </c>
    </row>
    <row r="29" spans="1:3" x14ac:dyDescent="0.25">
      <c r="A29" s="42">
        <v>57</v>
      </c>
      <c r="B29" s="44">
        <v>24.207000000000001</v>
      </c>
      <c r="C29" s="44">
        <v>3.363</v>
      </c>
    </row>
    <row r="30" spans="1:3" x14ac:dyDescent="0.25">
      <c r="A30" s="42">
        <v>58</v>
      </c>
      <c r="B30" s="44">
        <v>23.614000000000001</v>
      </c>
      <c r="C30" s="44">
        <v>3.391</v>
      </c>
    </row>
    <row r="31" spans="1:3" x14ac:dyDescent="0.25">
      <c r="A31" s="42">
        <v>59</v>
      </c>
      <c r="B31" s="44">
        <v>23.013000000000002</v>
      </c>
      <c r="C31" s="44">
        <v>3.4169999999999998</v>
      </c>
    </row>
    <row r="32" spans="1:3" x14ac:dyDescent="0.25">
      <c r="A32" s="42">
        <v>60</v>
      </c>
      <c r="B32" s="44">
        <v>22.405999999999999</v>
      </c>
      <c r="C32" s="44">
        <v>3.4420000000000002</v>
      </c>
    </row>
    <row r="33" spans="1:3" x14ac:dyDescent="0.25">
      <c r="A33" s="42">
        <v>61</v>
      </c>
      <c r="B33" s="44">
        <v>21.795999999999999</v>
      </c>
      <c r="C33" s="44">
        <v>3.4660000000000002</v>
      </c>
    </row>
    <row r="34" spans="1:3" x14ac:dyDescent="0.25">
      <c r="A34" s="42">
        <v>62</v>
      </c>
      <c r="B34" s="44">
        <v>21.298999999999999</v>
      </c>
      <c r="C34" s="44">
        <v>3.4889999999999999</v>
      </c>
    </row>
    <row r="35" spans="1:3" x14ac:dyDescent="0.25">
      <c r="A35" s="42">
        <v>63</v>
      </c>
      <c r="B35" s="44">
        <v>20.795999999999999</v>
      </c>
      <c r="C35" s="44">
        <v>3.5089999999999999</v>
      </c>
    </row>
    <row r="36" spans="1:3" x14ac:dyDescent="0.25">
      <c r="A36" s="42">
        <v>64</v>
      </c>
      <c r="B36" s="44">
        <v>20.289000000000001</v>
      </c>
      <c r="C36" s="44">
        <v>3.5270000000000001</v>
      </c>
    </row>
    <row r="37" spans="1:3" x14ac:dyDescent="0.25">
      <c r="A37" s="42">
        <v>65</v>
      </c>
      <c r="B37" s="44">
        <v>19.777999999999999</v>
      </c>
      <c r="C37" s="44">
        <v>3.5419999999999998</v>
      </c>
    </row>
    <row r="38" spans="1:3" x14ac:dyDescent="0.25">
      <c r="A38" s="42">
        <v>66</v>
      </c>
      <c r="B38" s="44">
        <v>19.263000000000002</v>
      </c>
      <c r="C38" s="44">
        <v>3.5539999999999998</v>
      </c>
    </row>
    <row r="39" spans="1:3" x14ac:dyDescent="0.25">
      <c r="A39" s="42">
        <v>67</v>
      </c>
      <c r="B39" s="44">
        <v>18.744</v>
      </c>
      <c r="C39" s="44">
        <v>3.5619999999999998</v>
      </c>
    </row>
    <row r="40" spans="1:3" x14ac:dyDescent="0.25">
      <c r="A40" s="42">
        <v>68</v>
      </c>
      <c r="B40" s="44">
        <v>18.222999999999999</v>
      </c>
      <c r="C40" s="44">
        <v>3.5670000000000002</v>
      </c>
    </row>
    <row r="41" spans="1:3" x14ac:dyDescent="0.25">
      <c r="A41" s="42">
        <v>69</v>
      </c>
      <c r="B41" s="44">
        <v>17.7</v>
      </c>
      <c r="C41" s="44">
        <v>3.5139999999999998</v>
      </c>
    </row>
    <row r="42" spans="1:3" x14ac:dyDescent="0.25">
      <c r="A42" s="42">
        <v>70</v>
      </c>
      <c r="B42" s="44">
        <v>17.175999999999998</v>
      </c>
      <c r="C42" s="44">
        <v>3.4569999999999999</v>
      </c>
    </row>
    <row r="43" spans="1:3" x14ac:dyDescent="0.25">
      <c r="A43" s="42">
        <v>71</v>
      </c>
      <c r="B43" s="44">
        <v>16.652000000000001</v>
      </c>
      <c r="C43" s="44">
        <v>3.4510000000000001</v>
      </c>
    </row>
    <row r="44" spans="1:3" x14ac:dyDescent="0.25">
      <c r="A44" s="42">
        <v>72</v>
      </c>
      <c r="B44" s="44">
        <v>16.131</v>
      </c>
      <c r="C44" s="44">
        <v>3.4380000000000002</v>
      </c>
    </row>
    <row r="45" spans="1:3" x14ac:dyDescent="0.25">
      <c r="A45" s="42">
        <v>73</v>
      </c>
      <c r="B45" s="44">
        <v>15.613</v>
      </c>
      <c r="C45" s="44">
        <v>3.42</v>
      </c>
    </row>
    <row r="46" spans="1:3" x14ac:dyDescent="0.25">
      <c r="A46" s="42">
        <v>74</v>
      </c>
      <c r="B46" s="44">
        <v>15.099</v>
      </c>
      <c r="C46" s="44">
        <v>3.2650000000000001</v>
      </c>
    </row>
    <row r="47" spans="1:3" x14ac:dyDescent="0.25">
      <c r="A47" s="42">
        <v>75</v>
      </c>
      <c r="B47" s="44">
        <v>14.59</v>
      </c>
      <c r="C47" s="44">
        <v>3.105</v>
      </c>
    </row>
  </sheetData>
  <sheetProtection algorithmName="SHA-512" hashValue="afLUd8u737bIT+2Aq+5RNPE2FAxaSHCH9VaNCnpOeg9WlSS+vxh150lbsL+A/YJLER8W/Z7MxIA/qwn2hPlXjQ==" saltValue="mprjyRu/t5QEleF9zox6/w==" spinCount="100000" sheet="1" objects="1" scenarios="1"/>
  <conditionalFormatting sqref="A6:A21">
    <cfRule type="expression" dxfId="321" priority="1" stopIfTrue="1">
      <formula>MOD(ROW(),2)=0</formula>
    </cfRule>
    <cfRule type="expression" dxfId="320" priority="2" stopIfTrue="1">
      <formula>MOD(ROW(),2)&lt;&gt;0</formula>
    </cfRule>
  </conditionalFormatting>
  <conditionalFormatting sqref="B6:C21">
    <cfRule type="expression" dxfId="319" priority="3" stopIfTrue="1">
      <formula>MOD(ROW(),2)=0</formula>
    </cfRule>
    <cfRule type="expression" dxfId="318" priority="4" stopIfTrue="1">
      <formula>MOD(ROW(),2)&lt;&gt;0</formula>
    </cfRule>
  </conditionalFormatting>
  <conditionalFormatting sqref="A26:A47">
    <cfRule type="expression" dxfId="317" priority="5" stopIfTrue="1">
      <formula>MOD(ROW(),2)=0</formula>
    </cfRule>
    <cfRule type="expression" dxfId="316" priority="6" stopIfTrue="1">
      <formula>MOD(ROW(),2)&lt;&gt;0</formula>
    </cfRule>
  </conditionalFormatting>
  <conditionalFormatting sqref="B26:C47">
    <cfRule type="expression" dxfId="315" priority="7" stopIfTrue="1">
      <formula>MOD(ROW(),2)=0</formula>
    </cfRule>
    <cfRule type="expression" dxfId="314" priority="8" stopIfTrue="1">
      <formula>MOD(ROW(),2)&lt;&gt;0</formula>
    </cfRule>
  </conditionalFormatting>
  <pageMargins left="0.7" right="0.7" top="0.75" bottom="0.75" header="0.3" footer="0.3"/>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1F7E2-22F0-4460-B7F8-965D37E7AF0C}">
  <sheetPr codeName="Sheet66"/>
  <dimension ref="A1:B67"/>
  <sheetViews>
    <sheetView showGridLines="0" workbookViewId="0">
      <selection activeCell="A6" sqref="A6"/>
    </sheetView>
  </sheetViews>
  <sheetFormatPr defaultRowHeight="12.5" x14ac:dyDescent="0.25"/>
  <cols>
    <col min="1" max="1" width="31.54296875" customWidth="1"/>
    <col min="2" max="2" width="40.7265625" customWidth="1"/>
  </cols>
  <sheetData>
    <row r="1" spans="1:2" s="1" customFormat="1" ht="20" x14ac:dyDescent="0.4">
      <c r="A1" s="2" t="s">
        <v>0</v>
      </c>
    </row>
    <row r="2" spans="1:2" s="1" customFormat="1" ht="15.5" x14ac:dyDescent="0.35">
      <c r="A2" s="30" t="s">
        <v>1</v>
      </c>
      <c r="B2" s="3" t="str">
        <f>wb_title</f>
        <v>JPS - Consolidated Factor Spreadsheet</v>
      </c>
    </row>
    <row r="3" spans="1:2" s="1" customFormat="1" ht="15.5" x14ac:dyDescent="0.35">
      <c r="A3" s="30" t="s">
        <v>2</v>
      </c>
      <c r="B3" s="3" t="str">
        <f>TABLE_FACTOR_TYPE_1 &amp; " - x-" &amp; TABLE_SERIES_NUMBER_1</f>
        <v>Triv Comm - x-505</v>
      </c>
    </row>
    <row r="6" spans="1:2" x14ac:dyDescent="0.25">
      <c r="A6" s="40" t="s">
        <v>429</v>
      </c>
      <c r="B6" s="46" t="s">
        <v>430</v>
      </c>
    </row>
    <row r="7" spans="1:2" x14ac:dyDescent="0.25">
      <c r="A7" s="40" t="s">
        <v>431</v>
      </c>
      <c r="B7" s="46" t="s">
        <v>31</v>
      </c>
    </row>
    <row r="8" spans="1:2" x14ac:dyDescent="0.25">
      <c r="A8" s="40" t="s">
        <v>128</v>
      </c>
      <c r="B8" s="46" t="s">
        <v>184</v>
      </c>
    </row>
    <row r="9" spans="1:2" x14ac:dyDescent="0.25">
      <c r="A9" s="40" t="s">
        <v>129</v>
      </c>
      <c r="B9" s="46" t="s">
        <v>320</v>
      </c>
    </row>
    <row r="10" spans="1:2" ht="37.5" x14ac:dyDescent="0.25">
      <c r="A10" s="40" t="s">
        <v>6</v>
      </c>
      <c r="B10" s="46" t="s">
        <v>325</v>
      </c>
    </row>
    <row r="11" spans="1:2" x14ac:dyDescent="0.25">
      <c r="A11" s="40" t="s">
        <v>130</v>
      </c>
      <c r="B11" s="46" t="s">
        <v>144</v>
      </c>
    </row>
    <row r="12" spans="1:2" ht="25" x14ac:dyDescent="0.25">
      <c r="A12" s="40" t="s">
        <v>131</v>
      </c>
      <c r="B12" s="46" t="s">
        <v>322</v>
      </c>
    </row>
    <row r="13" spans="1:2" x14ac:dyDescent="0.25">
      <c r="A13" s="40" t="s">
        <v>432</v>
      </c>
      <c r="B13" s="46">
        <v>0</v>
      </c>
    </row>
    <row r="14" spans="1:2" x14ac:dyDescent="0.25">
      <c r="A14" s="40" t="s">
        <v>133</v>
      </c>
      <c r="B14" s="46">
        <v>505</v>
      </c>
    </row>
    <row r="15" spans="1:2" x14ac:dyDescent="0.25">
      <c r="A15" s="40" t="s">
        <v>433</v>
      </c>
      <c r="B15" s="46" t="s">
        <v>333</v>
      </c>
    </row>
    <row r="16" spans="1:2" x14ac:dyDescent="0.25">
      <c r="A16" s="40" t="s">
        <v>135</v>
      </c>
      <c r="B16" s="46" t="s">
        <v>334</v>
      </c>
    </row>
    <row r="17" spans="1:2" x14ac:dyDescent="0.25">
      <c r="A17" s="41" t="s">
        <v>434</v>
      </c>
      <c r="B17" s="46"/>
    </row>
    <row r="18" spans="1:2" x14ac:dyDescent="0.25">
      <c r="A18" s="40" t="s">
        <v>137</v>
      </c>
      <c r="B18" s="47">
        <v>45133</v>
      </c>
    </row>
    <row r="19" spans="1:2" x14ac:dyDescent="0.25">
      <c r="A19" s="40" t="s">
        <v>138</v>
      </c>
      <c r="B19" s="47">
        <v>45231</v>
      </c>
    </row>
    <row r="20" spans="1:2" x14ac:dyDescent="0.25">
      <c r="A20" s="40" t="s">
        <v>139</v>
      </c>
      <c r="B20" s="46" t="s">
        <v>148</v>
      </c>
    </row>
    <row r="21" spans="1:2" x14ac:dyDescent="0.25">
      <c r="A21" s="40" t="s">
        <v>435</v>
      </c>
      <c r="B21" s="46" t="s">
        <v>72</v>
      </c>
    </row>
    <row r="23" spans="1:2" x14ac:dyDescent="0.25">
      <c r="A23" s="23" t="str">
        <f>HYPERLINK("#'Factor List'!A1", "Back to Factor List")</f>
        <v>Back to Factor List</v>
      </c>
      <c r="B23" s="23" t="str">
        <f>HYPERLINK("#'Assumptions'!A1", "Assumptions")</f>
        <v>Assumptions</v>
      </c>
    </row>
    <row r="26" spans="1:2" s="59" customFormat="1" ht="13" x14ac:dyDescent="0.25">
      <c r="A26" s="58" t="s">
        <v>164</v>
      </c>
      <c r="B26" s="58" t="s">
        <v>455</v>
      </c>
    </row>
    <row r="27" spans="1:2" x14ac:dyDescent="0.25">
      <c r="A27" s="42">
        <v>35</v>
      </c>
      <c r="B27" s="44">
        <v>35.631999999999998</v>
      </c>
    </row>
    <row r="28" spans="1:2" x14ac:dyDescent="0.25">
      <c r="A28" s="42">
        <v>36</v>
      </c>
      <c r="B28" s="44">
        <v>35.21</v>
      </c>
    </row>
    <row r="29" spans="1:2" x14ac:dyDescent="0.25">
      <c r="A29" s="42">
        <v>37</v>
      </c>
      <c r="B29" s="44">
        <v>34.780999999999999</v>
      </c>
    </row>
    <row r="30" spans="1:2" x14ac:dyDescent="0.25">
      <c r="A30" s="42">
        <v>38</v>
      </c>
      <c r="B30" s="44">
        <v>34.344000000000001</v>
      </c>
    </row>
    <row r="31" spans="1:2" x14ac:dyDescent="0.25">
      <c r="A31" s="42">
        <v>39</v>
      </c>
      <c r="B31" s="44">
        <v>33.901000000000003</v>
      </c>
    </row>
    <row r="32" spans="1:2" x14ac:dyDescent="0.25">
      <c r="A32" s="42">
        <v>40</v>
      </c>
      <c r="B32" s="44">
        <v>33.448999999999998</v>
      </c>
    </row>
    <row r="33" spans="1:2" x14ac:dyDescent="0.25">
      <c r="A33" s="42">
        <v>41</v>
      </c>
      <c r="B33" s="44">
        <v>32.991</v>
      </c>
    </row>
    <row r="34" spans="1:2" x14ac:dyDescent="0.25">
      <c r="A34" s="42">
        <v>42</v>
      </c>
      <c r="B34" s="44">
        <v>32.524999999999999</v>
      </c>
    </row>
    <row r="35" spans="1:2" x14ac:dyDescent="0.25">
      <c r="A35" s="42">
        <v>43</v>
      </c>
      <c r="B35" s="44">
        <v>32.051000000000002</v>
      </c>
    </row>
    <row r="36" spans="1:2" x14ac:dyDescent="0.25">
      <c r="A36" s="42">
        <v>44</v>
      </c>
      <c r="B36" s="44">
        <v>31.568999999999999</v>
      </c>
    </row>
    <row r="37" spans="1:2" x14ac:dyDescent="0.25">
      <c r="A37" s="42">
        <v>45</v>
      </c>
      <c r="B37" s="44">
        <v>31.08</v>
      </c>
    </row>
    <row r="38" spans="1:2" x14ac:dyDescent="0.25">
      <c r="A38" s="42">
        <v>46</v>
      </c>
      <c r="B38" s="44">
        <v>30.584</v>
      </c>
    </row>
    <row r="39" spans="1:2" x14ac:dyDescent="0.25">
      <c r="A39" s="42">
        <v>47</v>
      </c>
      <c r="B39" s="44">
        <v>30.079000000000001</v>
      </c>
    </row>
    <row r="40" spans="1:2" x14ac:dyDescent="0.25">
      <c r="A40" s="42">
        <v>48</v>
      </c>
      <c r="B40" s="44">
        <v>29.567</v>
      </c>
    </row>
    <row r="41" spans="1:2" x14ac:dyDescent="0.25">
      <c r="A41" s="42">
        <v>49</v>
      </c>
      <c r="B41" s="44">
        <v>29.045999999999999</v>
      </c>
    </row>
    <row r="42" spans="1:2" x14ac:dyDescent="0.25">
      <c r="A42" s="42">
        <v>50</v>
      </c>
      <c r="B42" s="44">
        <v>28.518000000000001</v>
      </c>
    </row>
    <row r="43" spans="1:2" x14ac:dyDescent="0.25">
      <c r="A43" s="42">
        <v>51</v>
      </c>
      <c r="B43" s="44">
        <v>27.981000000000002</v>
      </c>
    </row>
    <row r="44" spans="1:2" x14ac:dyDescent="0.25">
      <c r="A44" s="42">
        <v>52</v>
      </c>
      <c r="B44" s="44">
        <v>27.437000000000001</v>
      </c>
    </row>
    <row r="45" spans="1:2" x14ac:dyDescent="0.25">
      <c r="A45" s="42">
        <v>53</v>
      </c>
      <c r="B45" s="44">
        <v>26.884</v>
      </c>
    </row>
    <row r="46" spans="1:2" x14ac:dyDescent="0.25">
      <c r="A46" s="42">
        <v>54</v>
      </c>
      <c r="B46" s="44">
        <v>26.323</v>
      </c>
    </row>
    <row r="47" spans="1:2" x14ac:dyDescent="0.25">
      <c r="A47" s="42">
        <v>55</v>
      </c>
      <c r="B47" s="44">
        <v>25.754000000000001</v>
      </c>
    </row>
    <row r="48" spans="1:2" x14ac:dyDescent="0.25">
      <c r="A48" s="42">
        <v>56</v>
      </c>
      <c r="B48" s="44">
        <v>25.178000000000001</v>
      </c>
    </row>
    <row r="49" spans="1:2" x14ac:dyDescent="0.25">
      <c r="A49" s="42">
        <v>57</v>
      </c>
      <c r="B49" s="44">
        <v>24.593</v>
      </c>
    </row>
    <row r="50" spans="1:2" x14ac:dyDescent="0.25">
      <c r="A50" s="42">
        <v>58</v>
      </c>
      <c r="B50" s="44">
        <v>24.001999999999999</v>
      </c>
    </row>
    <row r="51" spans="1:2" x14ac:dyDescent="0.25">
      <c r="A51" s="42">
        <v>59</v>
      </c>
      <c r="B51" s="44">
        <v>23.402999999999999</v>
      </c>
    </row>
    <row r="52" spans="1:2" x14ac:dyDescent="0.25">
      <c r="A52" s="42">
        <v>60</v>
      </c>
      <c r="B52" s="44">
        <v>22.797999999999998</v>
      </c>
    </row>
    <row r="53" spans="1:2" x14ac:dyDescent="0.25">
      <c r="A53" s="42">
        <v>61</v>
      </c>
      <c r="B53" s="44">
        <v>22.184000000000001</v>
      </c>
    </row>
    <row r="54" spans="1:2" x14ac:dyDescent="0.25">
      <c r="A54" s="42">
        <v>62</v>
      </c>
      <c r="B54" s="44">
        <v>21.564</v>
      </c>
    </row>
    <row r="55" spans="1:2" x14ac:dyDescent="0.25">
      <c r="A55" s="42">
        <v>63</v>
      </c>
      <c r="B55" s="44">
        <v>20.936</v>
      </c>
    </row>
    <row r="56" spans="1:2" x14ac:dyDescent="0.25">
      <c r="A56" s="42">
        <v>64</v>
      </c>
      <c r="B56" s="44">
        <v>20.300999999999998</v>
      </c>
    </row>
    <row r="57" spans="1:2" x14ac:dyDescent="0.25">
      <c r="A57" s="42">
        <v>65</v>
      </c>
      <c r="B57" s="44">
        <v>19.66</v>
      </c>
    </row>
    <row r="58" spans="1:2" x14ac:dyDescent="0.25">
      <c r="A58" s="42">
        <v>66</v>
      </c>
      <c r="B58" s="44">
        <v>19.012</v>
      </c>
    </row>
    <row r="59" spans="1:2" x14ac:dyDescent="0.25">
      <c r="A59" s="42">
        <v>67</v>
      </c>
      <c r="B59" s="44">
        <v>18.359000000000002</v>
      </c>
    </row>
    <row r="60" spans="1:2" x14ac:dyDescent="0.25">
      <c r="A60" s="42">
        <v>68</v>
      </c>
      <c r="B60" s="44">
        <v>17.7</v>
      </c>
    </row>
    <row r="61" spans="1:2" x14ac:dyDescent="0.25">
      <c r="A61" s="42">
        <v>69</v>
      </c>
      <c r="B61" s="44">
        <v>17.036999999999999</v>
      </c>
    </row>
    <row r="62" spans="1:2" x14ac:dyDescent="0.25">
      <c r="A62" s="42">
        <v>70</v>
      </c>
      <c r="B62" s="44">
        <v>16.367999999999999</v>
      </c>
    </row>
    <row r="63" spans="1:2" x14ac:dyDescent="0.25">
      <c r="A63" s="42">
        <v>71</v>
      </c>
      <c r="B63" s="44">
        <v>15.696</v>
      </c>
    </row>
    <row r="64" spans="1:2" x14ac:dyDescent="0.25">
      <c r="A64" s="42">
        <v>72</v>
      </c>
      <c r="B64" s="44">
        <v>15.025</v>
      </c>
    </row>
    <row r="65" spans="1:2" x14ac:dyDescent="0.25">
      <c r="A65" s="42">
        <v>73</v>
      </c>
      <c r="B65" s="44">
        <v>14.352</v>
      </c>
    </row>
    <row r="66" spans="1:2" x14ac:dyDescent="0.25">
      <c r="A66" s="42">
        <v>74</v>
      </c>
      <c r="B66" s="44">
        <v>13.68</v>
      </c>
    </row>
    <row r="67" spans="1:2" x14ac:dyDescent="0.25">
      <c r="A67" s="42">
        <v>75</v>
      </c>
      <c r="B67" s="44">
        <v>13.009</v>
      </c>
    </row>
  </sheetData>
  <sheetProtection algorithmName="SHA-512" hashValue="EIcp6+P8i/ZpNZm+blbLboVNiw9EgFAUratCeP1GYNyJbwZKS//Tpd1miPKDaQaejfY07NIJDYKJ90fJKXtsoQ==" saltValue="96Uvygc8BgCk5Ri+dtKqug==" spinCount="100000" sheet="1" objects="1" scenarios="1"/>
  <conditionalFormatting sqref="A6:A21">
    <cfRule type="expression" dxfId="311" priority="1" stopIfTrue="1">
      <formula>MOD(ROW(),2)=0</formula>
    </cfRule>
    <cfRule type="expression" dxfId="310" priority="2" stopIfTrue="1">
      <formula>MOD(ROW(),2)&lt;&gt;0</formula>
    </cfRule>
  </conditionalFormatting>
  <conditionalFormatting sqref="B6:B21">
    <cfRule type="expression" dxfId="309" priority="3" stopIfTrue="1">
      <formula>MOD(ROW(),2)=0</formula>
    </cfRule>
    <cfRule type="expression" dxfId="308" priority="4" stopIfTrue="1">
      <formula>MOD(ROW(),2)&lt;&gt;0</formula>
    </cfRule>
  </conditionalFormatting>
  <conditionalFormatting sqref="A26:A67">
    <cfRule type="expression" dxfId="307" priority="5" stopIfTrue="1">
      <formula>MOD(ROW(),2)=0</formula>
    </cfRule>
    <cfRule type="expression" dxfId="306" priority="6" stopIfTrue="1">
      <formula>MOD(ROW(),2)&lt;&gt;0</formula>
    </cfRule>
  </conditionalFormatting>
  <conditionalFormatting sqref="B26:B67">
    <cfRule type="expression" dxfId="305" priority="7" stopIfTrue="1">
      <formula>MOD(ROW(),2)=0</formula>
    </cfRule>
    <cfRule type="expression" dxfId="304" priority="8" stopIfTrue="1">
      <formula>MOD(ROW(),2)&lt;&gt;0</formula>
    </cfRule>
  </conditionalFormatting>
  <pageMargins left="0.7" right="0.7" top="0.75" bottom="0.75" header="0.3" footer="0.3"/>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961BD-82BE-4DA2-920C-098341FAFDE4}">
  <sheetPr codeName="Sheet67"/>
  <dimension ref="A1:B49"/>
  <sheetViews>
    <sheetView showGridLines="0" workbookViewId="0">
      <selection activeCell="A6" sqref="A6"/>
    </sheetView>
  </sheetViews>
  <sheetFormatPr defaultRowHeight="12.5" x14ac:dyDescent="0.25"/>
  <cols>
    <col min="1" max="1" width="31.54296875" customWidth="1"/>
    <col min="2" max="2" width="40.7265625" customWidth="1"/>
  </cols>
  <sheetData>
    <row r="1" spans="1:2" s="1" customFormat="1" ht="20" x14ac:dyDescent="0.4">
      <c r="A1" s="2" t="s">
        <v>0</v>
      </c>
    </row>
    <row r="2" spans="1:2" s="1" customFormat="1" ht="15.5" x14ac:dyDescent="0.35">
      <c r="A2" s="30" t="s">
        <v>1</v>
      </c>
      <c r="B2" s="3" t="str">
        <f>wb_title</f>
        <v>JPS - Consolidated Factor Spreadsheet</v>
      </c>
    </row>
    <row r="3" spans="1:2" s="1" customFormat="1" ht="15.5" x14ac:dyDescent="0.35">
      <c r="A3" s="30" t="s">
        <v>2</v>
      </c>
      <c r="B3" s="3" t="str">
        <f>TABLE_FACTOR_TYPE_1 &amp; " - x-" &amp; TABLE_SERIES_NUMBER_1</f>
        <v>Triv Comm - x-506</v>
      </c>
    </row>
    <row r="6" spans="1:2" x14ac:dyDescent="0.25">
      <c r="A6" s="40" t="s">
        <v>429</v>
      </c>
      <c r="B6" s="46" t="s">
        <v>430</v>
      </c>
    </row>
    <row r="7" spans="1:2" x14ac:dyDescent="0.25">
      <c r="A7" s="40" t="s">
        <v>431</v>
      </c>
      <c r="B7" s="46" t="s">
        <v>31</v>
      </c>
    </row>
    <row r="8" spans="1:2" x14ac:dyDescent="0.25">
      <c r="A8" s="40" t="s">
        <v>128</v>
      </c>
      <c r="B8" s="46" t="s">
        <v>184</v>
      </c>
    </row>
    <row r="9" spans="1:2" x14ac:dyDescent="0.25">
      <c r="A9" s="40" t="s">
        <v>129</v>
      </c>
      <c r="B9" s="46" t="s">
        <v>320</v>
      </c>
    </row>
    <row r="10" spans="1:2" ht="25" x14ac:dyDescent="0.25">
      <c r="A10" s="40" t="s">
        <v>6</v>
      </c>
      <c r="B10" s="46" t="s">
        <v>328</v>
      </c>
    </row>
    <row r="11" spans="1:2" x14ac:dyDescent="0.25">
      <c r="A11" s="40" t="s">
        <v>130</v>
      </c>
      <c r="B11" s="46" t="s">
        <v>144</v>
      </c>
    </row>
    <row r="12" spans="1:2" ht="25" x14ac:dyDescent="0.25">
      <c r="A12" s="40" t="s">
        <v>131</v>
      </c>
      <c r="B12" s="46" t="s">
        <v>322</v>
      </c>
    </row>
    <row r="13" spans="1:2" x14ac:dyDescent="0.25">
      <c r="A13" s="40" t="s">
        <v>432</v>
      </c>
      <c r="B13" s="46">
        <v>0</v>
      </c>
    </row>
    <row r="14" spans="1:2" x14ac:dyDescent="0.25">
      <c r="A14" s="40" t="s">
        <v>133</v>
      </c>
      <c r="B14" s="46">
        <v>506</v>
      </c>
    </row>
    <row r="15" spans="1:2" x14ac:dyDescent="0.25">
      <c r="A15" s="40" t="s">
        <v>433</v>
      </c>
      <c r="B15" s="46" t="s">
        <v>335</v>
      </c>
    </row>
    <row r="16" spans="1:2" x14ac:dyDescent="0.25">
      <c r="A16" s="40" t="s">
        <v>135</v>
      </c>
      <c r="B16" s="46" t="s">
        <v>336</v>
      </c>
    </row>
    <row r="17" spans="1:2" x14ac:dyDescent="0.25">
      <c r="A17" s="41" t="s">
        <v>434</v>
      </c>
      <c r="B17" s="46"/>
    </row>
    <row r="18" spans="1:2" x14ac:dyDescent="0.25">
      <c r="A18" s="40" t="s">
        <v>137</v>
      </c>
      <c r="B18" s="47">
        <v>45133</v>
      </c>
    </row>
    <row r="19" spans="1:2" x14ac:dyDescent="0.25">
      <c r="A19" s="40" t="s">
        <v>138</v>
      </c>
      <c r="B19" s="47">
        <v>45231</v>
      </c>
    </row>
    <row r="20" spans="1:2" x14ac:dyDescent="0.25">
      <c r="A20" s="40" t="s">
        <v>139</v>
      </c>
      <c r="B20" s="46" t="s">
        <v>148</v>
      </c>
    </row>
    <row r="21" spans="1:2" x14ac:dyDescent="0.25">
      <c r="A21" s="40" t="s">
        <v>435</v>
      </c>
      <c r="B21" s="46" t="s">
        <v>72</v>
      </c>
    </row>
    <row r="23" spans="1:2" x14ac:dyDescent="0.25">
      <c r="A23" s="23" t="str">
        <f>HYPERLINK("#'Factor List'!A1", "Back to Factor List")</f>
        <v>Back to Factor List</v>
      </c>
      <c r="B23" s="23" t="str">
        <f>HYPERLINK("#'Assumptions'!A1", "Assumptions")</f>
        <v>Assumptions</v>
      </c>
    </row>
    <row r="26" spans="1:2" s="59" customFormat="1" ht="13" x14ac:dyDescent="0.25">
      <c r="A26" s="58" t="s">
        <v>164</v>
      </c>
      <c r="B26" s="58" t="s">
        <v>456</v>
      </c>
    </row>
    <row r="27" spans="1:2" x14ac:dyDescent="0.25">
      <c r="A27" s="42">
        <v>0</v>
      </c>
      <c r="B27" s="44">
        <v>18.725000000000001</v>
      </c>
    </row>
    <row r="28" spans="1:2" x14ac:dyDescent="0.25">
      <c r="A28" s="42">
        <v>1</v>
      </c>
      <c r="B28" s="44">
        <v>18.035</v>
      </c>
    </row>
    <row r="29" spans="1:2" x14ac:dyDescent="0.25">
      <c r="A29" s="42">
        <v>2</v>
      </c>
      <c r="B29" s="44">
        <v>17.332999999999998</v>
      </c>
    </row>
    <row r="30" spans="1:2" x14ac:dyDescent="0.25">
      <c r="A30" s="42">
        <v>3</v>
      </c>
      <c r="B30" s="44">
        <v>16.619</v>
      </c>
    </row>
    <row r="31" spans="1:2" x14ac:dyDescent="0.25">
      <c r="A31" s="42">
        <v>4</v>
      </c>
      <c r="B31" s="44">
        <v>15.893000000000001</v>
      </c>
    </row>
    <row r="32" spans="1:2" x14ac:dyDescent="0.25">
      <c r="A32" s="42">
        <v>5</v>
      </c>
      <c r="B32" s="44">
        <v>15.154999999999999</v>
      </c>
    </row>
    <row r="33" spans="1:2" x14ac:dyDescent="0.25">
      <c r="A33" s="42">
        <v>6</v>
      </c>
      <c r="B33" s="44">
        <v>14.404</v>
      </c>
    </row>
    <row r="34" spans="1:2" x14ac:dyDescent="0.25">
      <c r="A34" s="42">
        <v>7</v>
      </c>
      <c r="B34" s="44">
        <v>13.64</v>
      </c>
    </row>
    <row r="35" spans="1:2" x14ac:dyDescent="0.25">
      <c r="A35" s="42">
        <v>8</v>
      </c>
      <c r="B35" s="44">
        <v>12.864000000000001</v>
      </c>
    </row>
    <row r="36" spans="1:2" x14ac:dyDescent="0.25">
      <c r="A36" s="42">
        <v>9</v>
      </c>
      <c r="B36" s="44">
        <v>12.074</v>
      </c>
    </row>
    <row r="37" spans="1:2" x14ac:dyDescent="0.25">
      <c r="A37" s="42">
        <v>10</v>
      </c>
      <c r="B37" s="44">
        <v>11.271000000000001</v>
      </c>
    </row>
    <row r="38" spans="1:2" x14ac:dyDescent="0.25">
      <c r="A38" s="42">
        <v>11</v>
      </c>
      <c r="B38" s="44">
        <v>10.454000000000001</v>
      </c>
    </row>
    <row r="39" spans="1:2" x14ac:dyDescent="0.25">
      <c r="A39" s="42">
        <v>12</v>
      </c>
      <c r="B39" s="44">
        <v>9.6229999999999993</v>
      </c>
    </row>
    <row r="40" spans="1:2" x14ac:dyDescent="0.25">
      <c r="A40" s="42">
        <v>13</v>
      </c>
      <c r="B40" s="44">
        <v>8.7780000000000005</v>
      </c>
    </row>
    <row r="41" spans="1:2" x14ac:dyDescent="0.25">
      <c r="A41" s="42">
        <v>14</v>
      </c>
      <c r="B41" s="44">
        <v>7.9189999999999996</v>
      </c>
    </row>
    <row r="42" spans="1:2" x14ac:dyDescent="0.25">
      <c r="A42" s="42">
        <v>15</v>
      </c>
      <c r="B42" s="44">
        <v>7.0449999999999999</v>
      </c>
    </row>
    <row r="43" spans="1:2" x14ac:dyDescent="0.25">
      <c r="A43" s="42">
        <v>16</v>
      </c>
      <c r="B43" s="44">
        <v>6.157</v>
      </c>
    </row>
    <row r="44" spans="1:2" x14ac:dyDescent="0.25">
      <c r="A44" s="42">
        <v>17</v>
      </c>
      <c r="B44" s="44">
        <v>5.2530000000000001</v>
      </c>
    </row>
    <row r="45" spans="1:2" x14ac:dyDescent="0.25">
      <c r="A45" s="42">
        <v>18</v>
      </c>
      <c r="B45" s="44">
        <v>4.3339999999999996</v>
      </c>
    </row>
    <row r="46" spans="1:2" x14ac:dyDescent="0.25">
      <c r="A46" s="42">
        <v>19</v>
      </c>
      <c r="B46" s="44">
        <v>3.399</v>
      </c>
    </row>
    <row r="47" spans="1:2" x14ac:dyDescent="0.25">
      <c r="A47" s="42">
        <v>20</v>
      </c>
      <c r="B47" s="44">
        <v>2.448</v>
      </c>
    </row>
    <row r="48" spans="1:2" x14ac:dyDescent="0.25">
      <c r="A48" s="42">
        <v>21</v>
      </c>
      <c r="B48" s="44">
        <v>1.4810000000000001</v>
      </c>
    </row>
    <row r="49" spans="1:2" x14ac:dyDescent="0.25">
      <c r="A49" s="42">
        <v>22</v>
      </c>
      <c r="B49" s="44">
        <v>0.498</v>
      </c>
    </row>
  </sheetData>
  <sheetProtection algorithmName="SHA-512" hashValue="NhaT3Fulo6bAVO3PaisBrI9uUWxXOhxkw4zL+x/p+wK7EDEd2BqQ/h3a07MmBwa2dqZhyNq+uyk3ZqEp5+Swtw==" saltValue="9l6Q4EgqnV+6zIptKtsApA==" spinCount="100000" sheet="1" objects="1" scenarios="1"/>
  <conditionalFormatting sqref="A6:A21">
    <cfRule type="expression" dxfId="301" priority="1" stopIfTrue="1">
      <formula>MOD(ROW(),2)=0</formula>
    </cfRule>
    <cfRule type="expression" dxfId="300" priority="2" stopIfTrue="1">
      <formula>MOD(ROW(),2)&lt;&gt;0</formula>
    </cfRule>
  </conditionalFormatting>
  <conditionalFormatting sqref="B6:B21">
    <cfRule type="expression" dxfId="299" priority="3" stopIfTrue="1">
      <formula>MOD(ROW(),2)=0</formula>
    </cfRule>
    <cfRule type="expression" dxfId="298" priority="4" stopIfTrue="1">
      <formula>MOD(ROW(),2)&lt;&gt;0</formula>
    </cfRule>
  </conditionalFormatting>
  <conditionalFormatting sqref="A26:A49">
    <cfRule type="expression" dxfId="297" priority="5" stopIfTrue="1">
      <formula>MOD(ROW(),2)=0</formula>
    </cfRule>
    <cfRule type="expression" dxfId="296" priority="6" stopIfTrue="1">
      <formula>MOD(ROW(),2)&lt;&gt;0</formula>
    </cfRule>
  </conditionalFormatting>
  <conditionalFormatting sqref="B26:B49">
    <cfRule type="expression" dxfId="295" priority="7" stopIfTrue="1">
      <formula>MOD(ROW(),2)=0</formula>
    </cfRule>
    <cfRule type="expression" dxfId="294" priority="8" stopIfTrue="1">
      <formula>MOD(ROW(),2)&lt;&gt;0</formula>
    </cfRule>
  </conditionalFormatting>
  <pageMargins left="0.7" right="0.7" top="0.75" bottom="0.75" header="0.3" footer="0.3"/>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BA8C0-82C4-4B8D-9BE5-084730DBF52D}">
  <sheetPr codeName="Sheet68"/>
  <dimension ref="A1:E59"/>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JPS - Consolidated Factor Spreadsheet</v>
      </c>
    </row>
    <row r="3" spans="1:5" s="1" customFormat="1" ht="15.5" x14ac:dyDescent="0.35">
      <c r="A3" s="30" t="s">
        <v>2</v>
      </c>
      <c r="B3" s="3" t="str">
        <f>TABLE_FACTOR_TYPE_1 &amp; " - x-" &amp; TABLE_SERIES_NUMBER_1</f>
        <v>Scheme pays AA - x-601</v>
      </c>
    </row>
    <row r="6" spans="1:5" x14ac:dyDescent="0.25">
      <c r="A6" s="40" t="s">
        <v>429</v>
      </c>
      <c r="B6" s="46" t="s">
        <v>430</v>
      </c>
      <c r="C6" s="46"/>
      <c r="D6" s="46"/>
      <c r="E6" s="46"/>
    </row>
    <row r="7" spans="1:5" x14ac:dyDescent="0.25">
      <c r="A7" s="40" t="s">
        <v>431</v>
      </c>
      <c r="B7" s="46" t="s">
        <v>31</v>
      </c>
      <c r="C7" s="46"/>
      <c r="D7" s="46"/>
      <c r="E7" s="46"/>
    </row>
    <row r="8" spans="1:5" x14ac:dyDescent="0.25">
      <c r="A8" s="40" t="s">
        <v>128</v>
      </c>
      <c r="B8" s="46" t="s">
        <v>149</v>
      </c>
      <c r="C8" s="46"/>
      <c r="D8" s="46"/>
      <c r="E8" s="46"/>
    </row>
    <row r="9" spans="1:5" x14ac:dyDescent="0.25">
      <c r="A9" s="40" t="s">
        <v>129</v>
      </c>
      <c r="B9" s="46" t="s">
        <v>337</v>
      </c>
      <c r="C9" s="46"/>
      <c r="D9" s="46"/>
      <c r="E9" s="46"/>
    </row>
    <row r="10" spans="1:5" x14ac:dyDescent="0.25">
      <c r="A10" s="40" t="s">
        <v>6</v>
      </c>
      <c r="B10" s="46" t="s">
        <v>338</v>
      </c>
      <c r="C10" s="46"/>
      <c r="D10" s="46"/>
      <c r="E10" s="46"/>
    </row>
    <row r="11" spans="1:5" x14ac:dyDescent="0.25">
      <c r="A11" s="40" t="s">
        <v>130</v>
      </c>
      <c r="B11" s="46" t="s">
        <v>144</v>
      </c>
      <c r="C11" s="46"/>
      <c r="D11" s="46"/>
      <c r="E11" s="46"/>
    </row>
    <row r="12" spans="1:5" x14ac:dyDescent="0.25">
      <c r="A12" s="40" t="s">
        <v>131</v>
      </c>
      <c r="B12" s="46" t="s">
        <v>339</v>
      </c>
      <c r="C12" s="46"/>
      <c r="D12" s="46"/>
      <c r="E12" s="46"/>
    </row>
    <row r="13" spans="1:5" x14ac:dyDescent="0.25">
      <c r="A13" s="40" t="s">
        <v>432</v>
      </c>
      <c r="B13" s="46">
        <v>0</v>
      </c>
      <c r="C13" s="46"/>
      <c r="D13" s="46"/>
      <c r="E13" s="46"/>
    </row>
    <row r="14" spans="1:5" x14ac:dyDescent="0.25">
      <c r="A14" s="40" t="s">
        <v>133</v>
      </c>
      <c r="B14" s="46">
        <v>601</v>
      </c>
      <c r="C14" s="46"/>
      <c r="D14" s="46"/>
      <c r="E14" s="46"/>
    </row>
    <row r="15" spans="1:5" x14ac:dyDescent="0.25">
      <c r="A15" s="40" t="s">
        <v>433</v>
      </c>
      <c r="B15" s="46" t="s">
        <v>340</v>
      </c>
      <c r="C15" s="46"/>
      <c r="D15" s="46"/>
      <c r="E15" s="46"/>
    </row>
    <row r="16" spans="1:5" x14ac:dyDescent="0.25">
      <c r="A16" s="40" t="s">
        <v>135</v>
      </c>
      <c r="B16" s="46" t="s">
        <v>234</v>
      </c>
      <c r="C16" s="46"/>
      <c r="D16" s="46"/>
      <c r="E16" s="46"/>
    </row>
    <row r="17" spans="1:5" x14ac:dyDescent="0.25">
      <c r="A17" s="41" t="s">
        <v>434</v>
      </c>
      <c r="B17" s="46"/>
      <c r="C17" s="46"/>
      <c r="D17" s="46"/>
      <c r="E17" s="46"/>
    </row>
    <row r="18" spans="1:5" x14ac:dyDescent="0.25">
      <c r="A18" s="40" t="s">
        <v>137</v>
      </c>
      <c r="B18" s="47">
        <v>45133</v>
      </c>
      <c r="C18" s="47"/>
      <c r="D18" s="47"/>
      <c r="E18" s="47"/>
    </row>
    <row r="19" spans="1:5" x14ac:dyDescent="0.25">
      <c r="A19" s="40" t="s">
        <v>138</v>
      </c>
      <c r="B19" s="47">
        <v>45231</v>
      </c>
      <c r="C19" s="47"/>
      <c r="D19" s="47"/>
      <c r="E19" s="47"/>
    </row>
    <row r="20" spans="1:5" x14ac:dyDescent="0.25">
      <c r="A20" s="40" t="s">
        <v>139</v>
      </c>
      <c r="B20" s="46" t="s">
        <v>148</v>
      </c>
      <c r="C20" s="46"/>
      <c r="D20" s="46"/>
      <c r="E20" s="46"/>
    </row>
    <row r="21" spans="1:5" x14ac:dyDescent="0.25">
      <c r="A21" s="40" t="s">
        <v>435</v>
      </c>
      <c r="B21" s="46" t="s">
        <v>72</v>
      </c>
      <c r="C21" s="46"/>
      <c r="D21" s="46"/>
      <c r="E21" s="46"/>
    </row>
    <row r="23" spans="1:5" x14ac:dyDescent="0.25">
      <c r="A23" s="23" t="str">
        <f>HYPERLINK("#'Factor List'!A1", "Back to Factor List")</f>
        <v>Back to Factor List</v>
      </c>
      <c r="B23" s="23" t="str">
        <f>HYPERLINK("#'Assumptions'!A1", "Assumptions")</f>
        <v>Assumptions</v>
      </c>
    </row>
    <row r="26" spans="1:5" s="59" customFormat="1" ht="13" x14ac:dyDescent="0.25">
      <c r="A26" s="58" t="s">
        <v>164</v>
      </c>
      <c r="B26" s="58" t="s">
        <v>457</v>
      </c>
      <c r="C26" s="58" t="s">
        <v>458</v>
      </c>
      <c r="D26" s="58" t="s">
        <v>459</v>
      </c>
      <c r="E26" s="58" t="s">
        <v>460</v>
      </c>
    </row>
    <row r="27" spans="1:5" x14ac:dyDescent="0.25">
      <c r="A27" s="42">
        <v>38</v>
      </c>
      <c r="B27" s="43"/>
      <c r="C27" s="43"/>
      <c r="D27" s="43">
        <v>6.64</v>
      </c>
      <c r="E27" s="43">
        <v>6.19</v>
      </c>
    </row>
    <row r="28" spans="1:5" x14ac:dyDescent="0.25">
      <c r="A28" s="42">
        <v>39</v>
      </c>
      <c r="B28" s="43"/>
      <c r="C28" s="43"/>
      <c r="D28" s="43">
        <v>6.87</v>
      </c>
      <c r="E28" s="43">
        <v>6.4</v>
      </c>
    </row>
    <row r="29" spans="1:5" x14ac:dyDescent="0.25">
      <c r="A29" s="42">
        <v>40</v>
      </c>
      <c r="B29" s="43"/>
      <c r="C29" s="43"/>
      <c r="D29" s="43">
        <v>7.12</v>
      </c>
      <c r="E29" s="43">
        <v>6.63</v>
      </c>
    </row>
    <row r="30" spans="1:5" x14ac:dyDescent="0.25">
      <c r="A30" s="42">
        <v>41</v>
      </c>
      <c r="B30" s="43"/>
      <c r="C30" s="43"/>
      <c r="D30" s="43">
        <v>7.36</v>
      </c>
      <c r="E30" s="43">
        <v>6.86</v>
      </c>
    </row>
    <row r="31" spans="1:5" x14ac:dyDescent="0.25">
      <c r="A31" s="42">
        <v>42</v>
      </c>
      <c r="B31" s="43"/>
      <c r="C31" s="43"/>
      <c r="D31" s="43">
        <v>7.62</v>
      </c>
      <c r="E31" s="43">
        <v>7.1</v>
      </c>
    </row>
    <row r="32" spans="1:5" x14ac:dyDescent="0.25">
      <c r="A32" s="42">
        <v>43</v>
      </c>
      <c r="B32" s="43"/>
      <c r="C32" s="43"/>
      <c r="D32" s="43">
        <v>7.89</v>
      </c>
      <c r="E32" s="43">
        <v>7.35</v>
      </c>
    </row>
    <row r="33" spans="1:5" x14ac:dyDescent="0.25">
      <c r="A33" s="42">
        <v>44</v>
      </c>
      <c r="B33" s="43"/>
      <c r="C33" s="43"/>
      <c r="D33" s="43">
        <v>8.17</v>
      </c>
      <c r="E33" s="43">
        <v>7.6</v>
      </c>
    </row>
    <row r="34" spans="1:5" x14ac:dyDescent="0.25">
      <c r="A34" s="42">
        <v>45</v>
      </c>
      <c r="B34" s="43"/>
      <c r="C34" s="43"/>
      <c r="D34" s="43">
        <v>8.4600000000000009</v>
      </c>
      <c r="E34" s="43">
        <v>7.87</v>
      </c>
    </row>
    <row r="35" spans="1:5" x14ac:dyDescent="0.25">
      <c r="A35" s="42">
        <v>46</v>
      </c>
      <c r="B35" s="43"/>
      <c r="C35" s="43"/>
      <c r="D35" s="43">
        <v>8.76</v>
      </c>
      <c r="E35" s="43">
        <v>8.15</v>
      </c>
    </row>
    <row r="36" spans="1:5" x14ac:dyDescent="0.25">
      <c r="A36" s="42">
        <v>47</v>
      </c>
      <c r="B36" s="43"/>
      <c r="C36" s="43"/>
      <c r="D36" s="43">
        <v>9.07</v>
      </c>
      <c r="E36" s="43">
        <v>8.43</v>
      </c>
    </row>
    <row r="37" spans="1:5" x14ac:dyDescent="0.25">
      <c r="A37" s="42">
        <v>48</v>
      </c>
      <c r="B37" s="43"/>
      <c r="C37" s="43"/>
      <c r="D37" s="43">
        <v>9.39</v>
      </c>
      <c r="E37" s="43">
        <v>8.73</v>
      </c>
    </row>
    <row r="38" spans="1:5" x14ac:dyDescent="0.25">
      <c r="A38" s="42">
        <v>49</v>
      </c>
      <c r="B38" s="43"/>
      <c r="C38" s="43"/>
      <c r="D38" s="43">
        <v>9.7200000000000006</v>
      </c>
      <c r="E38" s="43">
        <v>9.0399999999999991</v>
      </c>
    </row>
    <row r="39" spans="1:5" x14ac:dyDescent="0.25">
      <c r="A39" s="42">
        <v>50</v>
      </c>
      <c r="B39" s="43"/>
      <c r="C39" s="43">
        <v>10.81</v>
      </c>
      <c r="D39" s="43">
        <v>10.07</v>
      </c>
      <c r="E39" s="43">
        <v>9.36</v>
      </c>
    </row>
    <row r="40" spans="1:5" x14ac:dyDescent="0.25">
      <c r="A40" s="42">
        <v>51</v>
      </c>
      <c r="B40" s="43"/>
      <c r="C40" s="43">
        <v>11.19</v>
      </c>
      <c r="D40" s="43">
        <v>10.43</v>
      </c>
      <c r="E40" s="43">
        <v>9.69</v>
      </c>
    </row>
    <row r="41" spans="1:5" x14ac:dyDescent="0.25">
      <c r="A41" s="42">
        <v>52</v>
      </c>
      <c r="B41" s="43"/>
      <c r="C41" s="43">
        <v>11.6</v>
      </c>
      <c r="D41" s="43">
        <v>10.8</v>
      </c>
      <c r="E41" s="43">
        <v>10.039999999999999</v>
      </c>
    </row>
    <row r="42" spans="1:5" x14ac:dyDescent="0.25">
      <c r="A42" s="42">
        <v>53</v>
      </c>
      <c r="B42" s="43"/>
      <c r="C42" s="43">
        <v>12.01</v>
      </c>
      <c r="D42" s="43">
        <v>11.18</v>
      </c>
      <c r="E42" s="43">
        <v>10.4</v>
      </c>
    </row>
    <row r="43" spans="1:5" x14ac:dyDescent="0.25">
      <c r="A43" s="42">
        <v>54</v>
      </c>
      <c r="B43" s="43"/>
      <c r="C43" s="43">
        <v>12.45</v>
      </c>
      <c r="D43" s="43">
        <v>11.59</v>
      </c>
      <c r="E43" s="43">
        <v>10.77</v>
      </c>
    </row>
    <row r="44" spans="1:5" x14ac:dyDescent="0.25">
      <c r="A44" s="42">
        <v>55</v>
      </c>
      <c r="B44" s="43"/>
      <c r="C44" s="43">
        <v>12.9</v>
      </c>
      <c r="D44" s="43">
        <v>12</v>
      </c>
      <c r="E44" s="43">
        <v>11.15</v>
      </c>
    </row>
    <row r="45" spans="1:5" x14ac:dyDescent="0.25">
      <c r="A45" s="42">
        <v>56</v>
      </c>
      <c r="B45" s="43"/>
      <c r="C45" s="43">
        <v>13.36</v>
      </c>
      <c r="D45" s="43">
        <v>12.44</v>
      </c>
      <c r="E45" s="43">
        <v>11.56</v>
      </c>
    </row>
    <row r="46" spans="1:5" x14ac:dyDescent="0.25">
      <c r="A46" s="42">
        <v>57</v>
      </c>
      <c r="B46" s="43"/>
      <c r="C46" s="43">
        <v>13.85</v>
      </c>
      <c r="D46" s="43">
        <v>12.89</v>
      </c>
      <c r="E46" s="43">
        <v>11.97</v>
      </c>
    </row>
    <row r="47" spans="1:5" x14ac:dyDescent="0.25">
      <c r="A47" s="42">
        <v>58</v>
      </c>
      <c r="B47" s="43"/>
      <c r="C47" s="43">
        <v>14.36</v>
      </c>
      <c r="D47" s="43">
        <v>13.36</v>
      </c>
      <c r="E47" s="43">
        <v>12.41</v>
      </c>
    </row>
    <row r="48" spans="1:5" x14ac:dyDescent="0.25">
      <c r="A48" s="42">
        <v>59</v>
      </c>
      <c r="B48" s="43"/>
      <c r="C48" s="43">
        <v>14.89</v>
      </c>
      <c r="D48" s="43">
        <v>13.85</v>
      </c>
      <c r="E48" s="43">
        <v>12.86</v>
      </c>
    </row>
    <row r="49" spans="1:5" x14ac:dyDescent="0.25">
      <c r="A49" s="42">
        <v>60</v>
      </c>
      <c r="B49" s="43">
        <v>16.57</v>
      </c>
      <c r="C49" s="43">
        <v>15.44</v>
      </c>
      <c r="D49" s="43">
        <v>14.36</v>
      </c>
      <c r="E49" s="43">
        <v>13.33</v>
      </c>
    </row>
    <row r="50" spans="1:5" x14ac:dyDescent="0.25">
      <c r="A50" s="42">
        <v>61</v>
      </c>
      <c r="B50" s="43">
        <v>17.190000000000001</v>
      </c>
      <c r="C50" s="43">
        <v>16.010000000000002</v>
      </c>
      <c r="D50" s="43">
        <v>14.89</v>
      </c>
      <c r="E50" s="43">
        <v>13.83</v>
      </c>
    </row>
    <row r="51" spans="1:5" x14ac:dyDescent="0.25">
      <c r="A51" s="42">
        <v>62</v>
      </c>
      <c r="B51" s="43">
        <v>17.84</v>
      </c>
      <c r="C51" s="43">
        <v>16.61</v>
      </c>
      <c r="D51" s="43">
        <v>15.45</v>
      </c>
      <c r="E51" s="43">
        <v>14.34</v>
      </c>
    </row>
    <row r="52" spans="1:5" x14ac:dyDescent="0.25">
      <c r="A52" s="42">
        <v>63</v>
      </c>
      <c r="B52" s="43">
        <v>18.52</v>
      </c>
      <c r="C52" s="43">
        <v>17.239999999999998</v>
      </c>
      <c r="D52" s="43">
        <v>16.03</v>
      </c>
      <c r="E52" s="43">
        <v>14.88</v>
      </c>
    </row>
    <row r="53" spans="1:5" x14ac:dyDescent="0.25">
      <c r="A53" s="42">
        <v>64</v>
      </c>
      <c r="B53" s="43">
        <v>19.23</v>
      </c>
      <c r="C53" s="43">
        <v>17.899999999999999</v>
      </c>
      <c r="D53" s="43">
        <v>16.64</v>
      </c>
      <c r="E53" s="43">
        <v>15.44</v>
      </c>
    </row>
    <row r="54" spans="1:5" x14ac:dyDescent="0.25">
      <c r="A54" s="42">
        <v>65</v>
      </c>
      <c r="B54" s="43">
        <v>19.260000000000002</v>
      </c>
      <c r="C54" s="43">
        <v>18.59</v>
      </c>
      <c r="D54" s="43">
        <v>17.28</v>
      </c>
      <c r="E54" s="43">
        <v>16.04</v>
      </c>
    </row>
    <row r="55" spans="1:5" x14ac:dyDescent="0.25">
      <c r="A55" s="42">
        <v>66</v>
      </c>
      <c r="B55" s="43">
        <v>18.59</v>
      </c>
      <c r="C55" s="43">
        <v>18.61</v>
      </c>
      <c r="D55" s="43">
        <v>17.96</v>
      </c>
      <c r="E55" s="43">
        <v>16.66</v>
      </c>
    </row>
    <row r="56" spans="1:5" x14ac:dyDescent="0.25">
      <c r="A56" s="42">
        <v>67</v>
      </c>
      <c r="B56" s="43">
        <v>17.920000000000002</v>
      </c>
      <c r="C56" s="43">
        <v>17.940000000000001</v>
      </c>
      <c r="D56" s="43">
        <v>17.96</v>
      </c>
      <c r="E56" s="43">
        <v>17.309999999999999</v>
      </c>
    </row>
    <row r="57" spans="1:5" x14ac:dyDescent="0.25">
      <c r="A57" s="42">
        <v>68</v>
      </c>
      <c r="B57" s="43">
        <v>17.25</v>
      </c>
      <c r="C57" s="43">
        <v>17.27</v>
      </c>
      <c r="D57" s="43">
        <v>17.28</v>
      </c>
      <c r="E57" s="43">
        <v>17.309999999999999</v>
      </c>
    </row>
    <row r="58" spans="1:5" x14ac:dyDescent="0.25">
      <c r="A58" s="42">
        <v>69</v>
      </c>
      <c r="B58" s="43">
        <v>16.59</v>
      </c>
      <c r="C58" s="43">
        <v>16.59</v>
      </c>
      <c r="D58" s="43">
        <v>16.600000000000001</v>
      </c>
      <c r="E58" s="43">
        <v>16.62</v>
      </c>
    </row>
    <row r="59" spans="1:5" x14ac:dyDescent="0.25">
      <c r="A59" s="42">
        <v>70</v>
      </c>
      <c r="B59" s="43">
        <v>15.92</v>
      </c>
      <c r="C59" s="43">
        <v>15.92</v>
      </c>
      <c r="D59" s="43">
        <v>15.93</v>
      </c>
      <c r="E59" s="43">
        <v>15.94</v>
      </c>
    </row>
  </sheetData>
  <sheetProtection algorithmName="SHA-512" hashValue="8E1UI0BgOOiQYnle0wNyhErA07onXiE2O6J30mjuS1GW0dkrPbp7iYeVeJZ5l6ITGTg2In3sqiTv2YS78lEJ/g==" saltValue="Qla/HK1fQkypGtgVbjRfvw==" spinCount="100000" sheet="1" objects="1" scenarios="1"/>
  <conditionalFormatting sqref="A6:A21">
    <cfRule type="expression" dxfId="291" priority="1" stopIfTrue="1">
      <formula>MOD(ROW(),2)=0</formula>
    </cfRule>
    <cfRule type="expression" dxfId="290" priority="2" stopIfTrue="1">
      <formula>MOD(ROW(),2)&lt;&gt;0</formula>
    </cfRule>
  </conditionalFormatting>
  <conditionalFormatting sqref="B6:E21">
    <cfRule type="expression" dxfId="289" priority="3" stopIfTrue="1">
      <formula>MOD(ROW(),2)=0</formula>
    </cfRule>
    <cfRule type="expression" dxfId="288" priority="4" stopIfTrue="1">
      <formula>MOD(ROW(),2)&lt;&gt;0</formula>
    </cfRule>
  </conditionalFormatting>
  <conditionalFormatting sqref="A26:A59">
    <cfRule type="expression" dxfId="287" priority="5" stopIfTrue="1">
      <formula>MOD(ROW(),2)=0</formula>
    </cfRule>
    <cfRule type="expression" dxfId="286" priority="6" stopIfTrue="1">
      <formula>MOD(ROW(),2)&lt;&gt;0</formula>
    </cfRule>
  </conditionalFormatting>
  <conditionalFormatting sqref="B26:E59">
    <cfRule type="expression" dxfId="285" priority="7" stopIfTrue="1">
      <formula>MOD(ROW(),2)=0</formula>
    </cfRule>
    <cfRule type="expression" dxfId="284" priority="8" stopIfTrue="1">
      <formula>MOD(ROW(),2)&lt;&gt;0</formula>
    </cfRule>
  </conditionalFormatting>
  <pageMargins left="0.7" right="0.7" top="0.75" bottom="0.75" header="0.3" footer="0.3"/>
  <tableParts count="1">
    <tablePart r:id="rId1"/>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CF912-E46B-4E8C-9777-9DAC29CC4248}">
  <sheetPr codeName="Sheet69"/>
  <dimension ref="A1:B26"/>
  <sheetViews>
    <sheetView showGridLines="0" workbookViewId="0">
      <selection activeCell="A6" sqref="A6"/>
    </sheetView>
  </sheetViews>
  <sheetFormatPr defaultRowHeight="12.5" x14ac:dyDescent="0.25"/>
  <cols>
    <col min="1" max="1" width="31.54296875" customWidth="1"/>
    <col min="2" max="2" width="40.7265625" customWidth="1"/>
  </cols>
  <sheetData>
    <row r="1" spans="1:2" s="1" customFormat="1" ht="20" x14ac:dyDescent="0.4">
      <c r="A1" s="2" t="s">
        <v>0</v>
      </c>
    </row>
    <row r="2" spans="1:2" s="1" customFormat="1" ht="15.5" x14ac:dyDescent="0.35">
      <c r="A2" s="30" t="s">
        <v>1</v>
      </c>
      <c r="B2" s="3" t="str">
        <f>wb_title</f>
        <v>JPS - Consolidated Factor Spreadsheet</v>
      </c>
    </row>
    <row r="3" spans="1:2" s="1" customFormat="1" ht="15.5" x14ac:dyDescent="0.35">
      <c r="A3" s="30" t="s">
        <v>2</v>
      </c>
      <c r="B3" s="3" t="str">
        <f>TABLE_FACTOR_TYPE_1 &amp; " - x-" &amp; TABLE_SERIES_NUMBER_1</f>
        <v>Scheme pays LTA - x-602</v>
      </c>
    </row>
    <row r="6" spans="1:2" x14ac:dyDescent="0.25">
      <c r="A6" s="40" t="s">
        <v>429</v>
      </c>
      <c r="B6" s="46" t="s">
        <v>430</v>
      </c>
    </row>
    <row r="7" spans="1:2" x14ac:dyDescent="0.25">
      <c r="A7" s="40" t="s">
        <v>431</v>
      </c>
      <c r="B7" s="46" t="s">
        <v>31</v>
      </c>
    </row>
    <row r="8" spans="1:2" x14ac:dyDescent="0.25">
      <c r="A8" s="40" t="s">
        <v>128</v>
      </c>
      <c r="B8" s="46" t="s">
        <v>149</v>
      </c>
    </row>
    <row r="9" spans="1:2" x14ac:dyDescent="0.25">
      <c r="A9" s="40" t="s">
        <v>129</v>
      </c>
      <c r="B9" s="46" t="s">
        <v>341</v>
      </c>
    </row>
    <row r="10" spans="1:2" x14ac:dyDescent="0.25">
      <c r="A10" s="40" t="s">
        <v>6</v>
      </c>
      <c r="B10" s="46" t="s">
        <v>342</v>
      </c>
    </row>
    <row r="11" spans="1:2" x14ac:dyDescent="0.25">
      <c r="A11" s="40" t="s">
        <v>130</v>
      </c>
      <c r="B11" s="46" t="s">
        <v>144</v>
      </c>
    </row>
    <row r="12" spans="1:2" ht="25" x14ac:dyDescent="0.25">
      <c r="A12" s="40" t="s">
        <v>131</v>
      </c>
      <c r="B12" s="46" t="s">
        <v>339</v>
      </c>
    </row>
    <row r="13" spans="1:2" x14ac:dyDescent="0.25">
      <c r="A13" s="40" t="s">
        <v>432</v>
      </c>
      <c r="B13" s="46">
        <v>0</v>
      </c>
    </row>
    <row r="14" spans="1:2" x14ac:dyDescent="0.25">
      <c r="A14" s="40" t="s">
        <v>133</v>
      </c>
      <c r="B14" s="46">
        <v>602</v>
      </c>
    </row>
    <row r="15" spans="1:2" x14ac:dyDescent="0.25">
      <c r="A15" s="40" t="s">
        <v>433</v>
      </c>
      <c r="B15" s="46" t="s">
        <v>343</v>
      </c>
    </row>
    <row r="16" spans="1:2" x14ac:dyDescent="0.25">
      <c r="A16" s="40" t="s">
        <v>135</v>
      </c>
      <c r="B16" s="46" t="s">
        <v>324</v>
      </c>
    </row>
    <row r="17" spans="1:2" x14ac:dyDescent="0.25">
      <c r="A17" s="41" t="s">
        <v>434</v>
      </c>
      <c r="B17" s="46"/>
    </row>
    <row r="18" spans="1:2" x14ac:dyDescent="0.25">
      <c r="A18" s="40" t="s">
        <v>137</v>
      </c>
      <c r="B18" s="47">
        <v>45133</v>
      </c>
    </row>
    <row r="19" spans="1:2" x14ac:dyDescent="0.25">
      <c r="A19" s="40" t="s">
        <v>138</v>
      </c>
      <c r="B19" s="47">
        <v>45231</v>
      </c>
    </row>
    <row r="20" spans="1:2" x14ac:dyDescent="0.25">
      <c r="A20" s="40" t="s">
        <v>139</v>
      </c>
      <c r="B20" s="46" t="s">
        <v>344</v>
      </c>
    </row>
    <row r="21" spans="1:2" x14ac:dyDescent="0.25">
      <c r="A21" s="40" t="s">
        <v>435</v>
      </c>
      <c r="B21" s="46" t="s">
        <v>72</v>
      </c>
    </row>
    <row r="23" spans="1:2" x14ac:dyDescent="0.25">
      <c r="A23" s="23" t="str">
        <f>HYPERLINK("#'Factor List'!A1", "Back to Factor List")</f>
        <v>Back to Factor List</v>
      </c>
      <c r="B23" s="23" t="str">
        <f>HYPERLINK("#'Assumptions'!A1", "Assumptions")</f>
        <v>Assumptions</v>
      </c>
    </row>
    <row r="26" spans="1:2" s="59" customFormat="1" ht="13" x14ac:dyDescent="0.25"/>
  </sheetData>
  <sheetProtection algorithmName="SHA-512" hashValue="vLeBrJG/C9U4/22SpP2Qw4G8pwMg93ks+FfjshgN+S8yYPPLdGNjCPW6Ogx+KXNqocAtZw4e72Va9L0gBVj2ug==" saltValue="MRD4dcZeb4NqxLXLWrV2oA==" spinCount="100000" sheet="1" objects="1" scenarios="1"/>
  <conditionalFormatting sqref="A6:A21">
    <cfRule type="expression" dxfId="281" priority="1" stopIfTrue="1">
      <formula>MOD(ROW(),2)=0</formula>
    </cfRule>
    <cfRule type="expression" dxfId="280" priority="2" stopIfTrue="1">
      <formula>MOD(ROW(),2)&lt;&gt;0</formula>
    </cfRule>
  </conditionalFormatting>
  <conditionalFormatting sqref="B6:B21">
    <cfRule type="expression" dxfId="279" priority="3" stopIfTrue="1">
      <formula>MOD(ROW(),2)=0</formula>
    </cfRule>
    <cfRule type="expression" dxfId="278" priority="4" stopIfTrue="1">
      <formula>MOD(ROW(),2)&lt;&gt;0</formula>
    </cfRule>
  </conditionalFormatting>
  <pageMargins left="0.7" right="0.7" top="0.75" bottom="0.75" header="0.3" footer="0.3"/>
  <tableParts count="1">
    <tablePart r:id="rId1"/>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17C0C-74B3-4EE4-BBBD-003898511763}">
  <sheetPr codeName="Sheet70"/>
  <dimension ref="A1:B67"/>
  <sheetViews>
    <sheetView showGridLines="0" workbookViewId="0">
      <selection activeCell="A6" sqref="A6"/>
    </sheetView>
  </sheetViews>
  <sheetFormatPr defaultRowHeight="12.5" x14ac:dyDescent="0.25"/>
  <cols>
    <col min="1" max="1" width="31.54296875" customWidth="1"/>
    <col min="2" max="2" width="40.7265625" customWidth="1"/>
  </cols>
  <sheetData>
    <row r="1" spans="1:2" s="1" customFormat="1" ht="20" x14ac:dyDescent="0.4">
      <c r="A1" s="2" t="s">
        <v>0</v>
      </c>
    </row>
    <row r="2" spans="1:2" s="1" customFormat="1" ht="15.5" x14ac:dyDescent="0.35">
      <c r="A2" s="30" t="s">
        <v>1</v>
      </c>
      <c r="B2" s="3" t="str">
        <f>wb_title</f>
        <v>JPS - Consolidated Factor Spreadsheet</v>
      </c>
    </row>
    <row r="3" spans="1:2" s="1" customFormat="1" ht="15.5" x14ac:dyDescent="0.35">
      <c r="A3" s="30" t="s">
        <v>2</v>
      </c>
      <c r="B3" s="3" t="str">
        <f>TABLE_FACTOR_TYPE_1 &amp; " - x-" &amp; TABLE_SERIES_NUMBER_1</f>
        <v>Scheme Pays AA - x-603</v>
      </c>
    </row>
    <row r="6" spans="1:2" x14ac:dyDescent="0.25">
      <c r="A6" s="40" t="s">
        <v>429</v>
      </c>
      <c r="B6" s="46" t="s">
        <v>430</v>
      </c>
    </row>
    <row r="7" spans="1:2" x14ac:dyDescent="0.25">
      <c r="A7" s="40" t="s">
        <v>431</v>
      </c>
      <c r="B7" s="46" t="s">
        <v>31</v>
      </c>
    </row>
    <row r="8" spans="1:2" x14ac:dyDescent="0.25">
      <c r="A8" s="40" t="s">
        <v>128</v>
      </c>
      <c r="B8" s="46" t="s">
        <v>149</v>
      </c>
    </row>
    <row r="9" spans="1:2" x14ac:dyDescent="0.25">
      <c r="A9" s="40" t="s">
        <v>129</v>
      </c>
      <c r="B9" s="46" t="s">
        <v>345</v>
      </c>
    </row>
    <row r="10" spans="1:2" x14ac:dyDescent="0.25">
      <c r="A10" s="40" t="s">
        <v>6</v>
      </c>
      <c r="B10" s="46" t="s">
        <v>346</v>
      </c>
    </row>
    <row r="11" spans="1:2" x14ac:dyDescent="0.25">
      <c r="A11" s="40" t="s">
        <v>130</v>
      </c>
      <c r="B11" s="46" t="s">
        <v>144</v>
      </c>
    </row>
    <row r="12" spans="1:2" x14ac:dyDescent="0.25">
      <c r="A12" s="40" t="s">
        <v>131</v>
      </c>
      <c r="B12" s="46" t="s">
        <v>347</v>
      </c>
    </row>
    <row r="13" spans="1:2" x14ac:dyDescent="0.25">
      <c r="A13" s="40" t="s">
        <v>432</v>
      </c>
      <c r="B13" s="46">
        <v>0</v>
      </c>
    </row>
    <row r="14" spans="1:2" x14ac:dyDescent="0.25">
      <c r="A14" s="40" t="s">
        <v>133</v>
      </c>
      <c r="B14" s="46">
        <v>603</v>
      </c>
    </row>
    <row r="15" spans="1:2" x14ac:dyDescent="0.25">
      <c r="A15" s="40" t="s">
        <v>433</v>
      </c>
      <c r="B15" s="46" t="s">
        <v>348</v>
      </c>
    </row>
    <row r="16" spans="1:2" x14ac:dyDescent="0.25">
      <c r="A16" s="40" t="s">
        <v>135</v>
      </c>
      <c r="B16" s="46" t="s">
        <v>349</v>
      </c>
    </row>
    <row r="17" spans="1:2" x14ac:dyDescent="0.25">
      <c r="A17" s="41" t="s">
        <v>434</v>
      </c>
      <c r="B17" s="46"/>
    </row>
    <row r="18" spans="1:2" x14ac:dyDescent="0.25">
      <c r="A18" s="40" t="s">
        <v>137</v>
      </c>
      <c r="B18" s="47">
        <v>45133</v>
      </c>
    </row>
    <row r="19" spans="1:2" x14ac:dyDescent="0.25">
      <c r="A19" s="40" t="s">
        <v>138</v>
      </c>
      <c r="B19" s="47">
        <v>45231</v>
      </c>
    </row>
    <row r="20" spans="1:2" x14ac:dyDescent="0.25">
      <c r="A20" s="40" t="s">
        <v>139</v>
      </c>
      <c r="B20" s="46" t="s">
        <v>148</v>
      </c>
    </row>
    <row r="21" spans="1:2" x14ac:dyDescent="0.25">
      <c r="A21" s="40" t="s">
        <v>435</v>
      </c>
      <c r="B21" s="46" t="s">
        <v>72</v>
      </c>
    </row>
    <row r="23" spans="1:2" x14ac:dyDescent="0.25">
      <c r="A23" s="23" t="str">
        <f>HYPERLINK("#'Factor List'!A1", "Back to Factor List")</f>
        <v>Back to Factor List</v>
      </c>
      <c r="B23" s="23" t="str">
        <f>HYPERLINK("#'Assumptions'!A1", "Assumptions")</f>
        <v>Assumptions</v>
      </c>
    </row>
    <row r="26" spans="1:2" s="59" customFormat="1" ht="13" x14ac:dyDescent="0.25">
      <c r="A26" s="58" t="s">
        <v>347</v>
      </c>
      <c r="B26" s="58" t="s">
        <v>461</v>
      </c>
    </row>
    <row r="27" spans="1:2" x14ac:dyDescent="0.25">
      <c r="A27" s="42">
        <v>0</v>
      </c>
      <c r="B27" s="43">
        <v>1</v>
      </c>
    </row>
    <row r="28" spans="1:2" x14ac:dyDescent="0.25">
      <c r="A28" s="42">
        <v>1</v>
      </c>
      <c r="B28" s="43">
        <v>1.02</v>
      </c>
    </row>
    <row r="29" spans="1:2" x14ac:dyDescent="0.25">
      <c r="A29" s="42">
        <v>2</v>
      </c>
      <c r="B29" s="43">
        <v>1.04</v>
      </c>
    </row>
    <row r="30" spans="1:2" x14ac:dyDescent="0.25">
      <c r="A30" s="42">
        <v>3</v>
      </c>
      <c r="B30" s="43">
        <v>1.06</v>
      </c>
    </row>
    <row r="31" spans="1:2" x14ac:dyDescent="0.25">
      <c r="A31" s="42">
        <v>4</v>
      </c>
      <c r="B31" s="43">
        <v>1.08</v>
      </c>
    </row>
    <row r="32" spans="1:2" x14ac:dyDescent="0.25">
      <c r="A32" s="42">
        <v>5</v>
      </c>
      <c r="B32" s="43">
        <v>1.1000000000000001</v>
      </c>
    </row>
    <row r="33" spans="1:2" x14ac:dyDescent="0.25">
      <c r="A33" s="42">
        <v>6</v>
      </c>
      <c r="B33" s="43">
        <v>1.1299999999999999</v>
      </c>
    </row>
    <row r="34" spans="1:2" x14ac:dyDescent="0.25">
      <c r="A34" s="42">
        <v>7</v>
      </c>
      <c r="B34" s="43">
        <v>1.1499999999999999</v>
      </c>
    </row>
    <row r="35" spans="1:2" x14ac:dyDescent="0.25">
      <c r="A35" s="42">
        <v>8</v>
      </c>
      <c r="B35" s="43">
        <v>1.17</v>
      </c>
    </row>
    <row r="36" spans="1:2" x14ac:dyDescent="0.25">
      <c r="A36" s="42">
        <v>9</v>
      </c>
      <c r="B36" s="43">
        <v>1.2</v>
      </c>
    </row>
    <row r="37" spans="1:2" x14ac:dyDescent="0.25">
      <c r="A37" s="42">
        <v>10</v>
      </c>
      <c r="B37" s="43">
        <v>1.22</v>
      </c>
    </row>
    <row r="38" spans="1:2" x14ac:dyDescent="0.25">
      <c r="A38" s="42">
        <v>11</v>
      </c>
      <c r="B38" s="43">
        <v>1.24</v>
      </c>
    </row>
    <row r="39" spans="1:2" x14ac:dyDescent="0.25">
      <c r="A39" s="42">
        <v>12</v>
      </c>
      <c r="B39" s="43">
        <v>1.27</v>
      </c>
    </row>
    <row r="40" spans="1:2" x14ac:dyDescent="0.25">
      <c r="A40" s="42">
        <v>13</v>
      </c>
      <c r="B40" s="43">
        <v>1.29</v>
      </c>
    </row>
    <row r="41" spans="1:2" x14ac:dyDescent="0.25">
      <c r="A41" s="42">
        <v>14</v>
      </c>
      <c r="B41" s="43">
        <v>1.32</v>
      </c>
    </row>
    <row r="42" spans="1:2" x14ac:dyDescent="0.25">
      <c r="A42" s="42">
        <v>15</v>
      </c>
      <c r="B42" s="43">
        <v>1.35</v>
      </c>
    </row>
    <row r="43" spans="1:2" x14ac:dyDescent="0.25">
      <c r="A43" s="42">
        <v>16</v>
      </c>
      <c r="B43" s="43">
        <v>1.37</v>
      </c>
    </row>
    <row r="44" spans="1:2" x14ac:dyDescent="0.25">
      <c r="A44" s="42">
        <v>17</v>
      </c>
      <c r="B44" s="43">
        <v>1.4</v>
      </c>
    </row>
    <row r="45" spans="1:2" x14ac:dyDescent="0.25">
      <c r="A45" s="42">
        <v>18</v>
      </c>
      <c r="B45" s="43">
        <v>1.43</v>
      </c>
    </row>
    <row r="46" spans="1:2" x14ac:dyDescent="0.25">
      <c r="A46" s="42">
        <v>19</v>
      </c>
      <c r="B46" s="43">
        <v>1.46</v>
      </c>
    </row>
    <row r="47" spans="1:2" x14ac:dyDescent="0.25">
      <c r="A47" s="42">
        <v>20</v>
      </c>
      <c r="B47" s="43">
        <v>1.49</v>
      </c>
    </row>
    <row r="48" spans="1:2" x14ac:dyDescent="0.25">
      <c r="A48" s="42">
        <v>21</v>
      </c>
      <c r="B48" s="43">
        <v>1.52</v>
      </c>
    </row>
    <row r="49" spans="1:2" x14ac:dyDescent="0.25">
      <c r="A49" s="42">
        <v>22</v>
      </c>
      <c r="B49" s="43">
        <v>1.55</v>
      </c>
    </row>
    <row r="50" spans="1:2" x14ac:dyDescent="0.25">
      <c r="A50" s="42">
        <v>23</v>
      </c>
      <c r="B50" s="43">
        <v>1.58</v>
      </c>
    </row>
    <row r="51" spans="1:2" x14ac:dyDescent="0.25">
      <c r="A51" s="42">
        <v>24</v>
      </c>
      <c r="B51" s="43">
        <v>1.61</v>
      </c>
    </row>
    <row r="52" spans="1:2" x14ac:dyDescent="0.25">
      <c r="A52" s="42">
        <v>25</v>
      </c>
      <c r="B52" s="43">
        <v>1.64</v>
      </c>
    </row>
    <row r="53" spans="1:2" x14ac:dyDescent="0.25">
      <c r="A53" s="42">
        <v>26</v>
      </c>
      <c r="B53" s="43">
        <v>1.67</v>
      </c>
    </row>
    <row r="54" spans="1:2" x14ac:dyDescent="0.25">
      <c r="A54" s="42">
        <v>27</v>
      </c>
      <c r="B54" s="43">
        <v>1.71</v>
      </c>
    </row>
    <row r="55" spans="1:2" x14ac:dyDescent="0.25">
      <c r="A55" s="42">
        <v>28</v>
      </c>
      <c r="B55" s="43">
        <v>1.74</v>
      </c>
    </row>
    <row r="56" spans="1:2" x14ac:dyDescent="0.25">
      <c r="A56" s="42">
        <v>29</v>
      </c>
      <c r="B56" s="43">
        <v>1.78</v>
      </c>
    </row>
    <row r="57" spans="1:2" x14ac:dyDescent="0.25">
      <c r="A57" s="42">
        <v>30</v>
      </c>
      <c r="B57" s="43">
        <v>1.81</v>
      </c>
    </row>
    <row r="58" spans="1:2" x14ac:dyDescent="0.25">
      <c r="A58" s="42">
        <v>31</v>
      </c>
      <c r="B58" s="43">
        <v>1.85</v>
      </c>
    </row>
    <row r="59" spans="1:2" x14ac:dyDescent="0.25">
      <c r="A59" s="42">
        <v>32</v>
      </c>
      <c r="B59" s="43">
        <v>1.88</v>
      </c>
    </row>
    <row r="60" spans="1:2" x14ac:dyDescent="0.25">
      <c r="A60" s="42">
        <v>33</v>
      </c>
      <c r="B60" s="43">
        <v>1.92</v>
      </c>
    </row>
    <row r="61" spans="1:2" x14ac:dyDescent="0.25">
      <c r="A61" s="42">
        <v>34</v>
      </c>
      <c r="B61" s="43">
        <v>1.96</v>
      </c>
    </row>
    <row r="62" spans="1:2" x14ac:dyDescent="0.25">
      <c r="A62" s="42">
        <v>35</v>
      </c>
      <c r="B62" s="43">
        <v>2</v>
      </c>
    </row>
    <row r="63" spans="1:2" x14ac:dyDescent="0.25">
      <c r="A63" s="42">
        <v>36</v>
      </c>
      <c r="B63" s="43">
        <v>2.04</v>
      </c>
    </row>
    <row r="64" spans="1:2" x14ac:dyDescent="0.25">
      <c r="A64" s="42">
        <v>37</v>
      </c>
      <c r="B64" s="43">
        <v>2.08</v>
      </c>
    </row>
    <row r="65" spans="1:2" x14ac:dyDescent="0.25">
      <c r="A65" s="42">
        <v>38</v>
      </c>
      <c r="B65" s="43">
        <v>2.12</v>
      </c>
    </row>
    <row r="66" spans="1:2" x14ac:dyDescent="0.25">
      <c r="A66" s="42">
        <v>39</v>
      </c>
      <c r="B66" s="43">
        <v>2.16</v>
      </c>
    </row>
    <row r="67" spans="1:2" x14ac:dyDescent="0.25">
      <c r="A67" s="42">
        <v>40</v>
      </c>
      <c r="B67" s="43">
        <v>2.21</v>
      </c>
    </row>
  </sheetData>
  <sheetProtection algorithmName="SHA-512" hashValue="nnRvmJC63t9KV+ItPajHRPIF7w9r09VGGkft/Uc/ayxFFI48kK7waxXtXR6nq5fX+EI7kmycuh63FKKUJf7xzg==" saltValue="4aSf2loDZVgI7pTVfe67ug==" spinCount="100000" sheet="1" objects="1" scenarios="1"/>
  <conditionalFormatting sqref="A6:A21">
    <cfRule type="expression" dxfId="275" priority="1" stopIfTrue="1">
      <formula>MOD(ROW(),2)=0</formula>
    </cfRule>
    <cfRule type="expression" dxfId="274" priority="2" stopIfTrue="1">
      <formula>MOD(ROW(),2)&lt;&gt;0</formula>
    </cfRule>
  </conditionalFormatting>
  <conditionalFormatting sqref="B6:B21">
    <cfRule type="expression" dxfId="273" priority="3" stopIfTrue="1">
      <formula>MOD(ROW(),2)=0</formula>
    </cfRule>
    <cfRule type="expression" dxfId="272" priority="4" stopIfTrue="1">
      <formula>MOD(ROW(),2)&lt;&gt;0</formula>
    </cfRule>
  </conditionalFormatting>
  <conditionalFormatting sqref="A26:A67">
    <cfRule type="expression" dxfId="271" priority="5" stopIfTrue="1">
      <formula>MOD(ROW(),2)=0</formula>
    </cfRule>
    <cfRule type="expression" dxfId="270" priority="6" stopIfTrue="1">
      <formula>MOD(ROW(),2)&lt;&gt;0</formula>
    </cfRule>
  </conditionalFormatting>
  <conditionalFormatting sqref="B26:B67">
    <cfRule type="expression" dxfId="269" priority="7" stopIfTrue="1">
      <formula>MOD(ROW(),2)=0</formula>
    </cfRule>
    <cfRule type="expression" dxfId="268" priority="8" stopIfTrue="1">
      <formula>MOD(ROW(),2)&lt;&gt;0</formula>
    </cfRule>
  </conditionalFormatting>
  <pageMargins left="0.7" right="0.7" top="0.75" bottom="0.75" header="0.3" footer="0.3"/>
  <tableParts count="1">
    <tablePart r:id="rId1"/>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736A2-A6AB-4E02-AD59-20F71799134F}">
  <sheetPr codeName="Sheet71"/>
  <dimension ref="A1:B26"/>
  <sheetViews>
    <sheetView showGridLines="0" workbookViewId="0">
      <selection activeCell="A6" sqref="A6"/>
    </sheetView>
  </sheetViews>
  <sheetFormatPr defaultRowHeight="12.5" x14ac:dyDescent="0.25"/>
  <cols>
    <col min="1" max="1" width="30.54296875" customWidth="1"/>
    <col min="2" max="2" width="40.7265625" customWidth="1"/>
  </cols>
  <sheetData>
    <row r="1" spans="1:2" s="1" customFormat="1" ht="20" x14ac:dyDescent="0.4">
      <c r="A1" s="2" t="s">
        <v>0</v>
      </c>
    </row>
    <row r="2" spans="1:2" s="1" customFormat="1" ht="15.5" x14ac:dyDescent="0.35">
      <c r="A2" s="30" t="s">
        <v>1</v>
      </c>
      <c r="B2" s="3" t="str">
        <f>wb_title</f>
        <v>JPS - Consolidated Factor Spreadsheet</v>
      </c>
    </row>
    <row r="3" spans="1:2" s="1" customFormat="1" ht="15.5" x14ac:dyDescent="0.35">
      <c r="A3" s="30" t="s">
        <v>2</v>
      </c>
      <c r="B3" s="3" t="str">
        <f>TABLE_FACTOR_TYPE_1 &amp; " - x-" &amp; TABLE_SERIES_NUMBER_1</f>
        <v>Added pension - x-701</v>
      </c>
    </row>
    <row r="6" spans="1:2" x14ac:dyDescent="0.25">
      <c r="A6" s="40" t="s">
        <v>429</v>
      </c>
      <c r="B6" s="46" t="s">
        <v>430</v>
      </c>
    </row>
    <row r="7" spans="1:2" x14ac:dyDescent="0.25">
      <c r="A7" s="40" t="s">
        <v>431</v>
      </c>
      <c r="B7" s="46" t="s">
        <v>31</v>
      </c>
    </row>
    <row r="8" spans="1:2" x14ac:dyDescent="0.25">
      <c r="A8" s="40" t="s">
        <v>128</v>
      </c>
      <c r="B8" s="46" t="s">
        <v>149</v>
      </c>
    </row>
    <row r="9" spans="1:2" x14ac:dyDescent="0.25">
      <c r="A9" s="40" t="s">
        <v>129</v>
      </c>
      <c r="B9" s="46" t="s">
        <v>350</v>
      </c>
    </row>
    <row r="10" spans="1:2" ht="50" x14ac:dyDescent="0.25">
      <c r="A10" s="40" t="s">
        <v>6</v>
      </c>
      <c r="B10" s="46" t="s">
        <v>351</v>
      </c>
    </row>
    <row r="11" spans="1:2" x14ac:dyDescent="0.25">
      <c r="A11" s="40" t="s">
        <v>130</v>
      </c>
      <c r="B11" s="46" t="s">
        <v>352</v>
      </c>
    </row>
    <row r="12" spans="1:2" ht="25" x14ac:dyDescent="0.25">
      <c r="A12" s="40" t="s">
        <v>131</v>
      </c>
      <c r="B12" s="46" t="s">
        <v>353</v>
      </c>
    </row>
    <row r="13" spans="1:2" x14ac:dyDescent="0.25">
      <c r="A13" s="40" t="s">
        <v>432</v>
      </c>
      <c r="B13" s="46">
        <v>0</v>
      </c>
    </row>
    <row r="14" spans="1:2" x14ac:dyDescent="0.25">
      <c r="A14" s="40" t="s">
        <v>133</v>
      </c>
      <c r="B14" s="46">
        <v>701</v>
      </c>
    </row>
    <row r="15" spans="1:2" x14ac:dyDescent="0.25">
      <c r="A15" s="40" t="s">
        <v>433</v>
      </c>
      <c r="B15" s="46" t="s">
        <v>354</v>
      </c>
    </row>
    <row r="16" spans="1:2" x14ac:dyDescent="0.25">
      <c r="A16" s="40" t="s">
        <v>135</v>
      </c>
      <c r="B16" s="46" t="s">
        <v>355</v>
      </c>
    </row>
    <row r="17" spans="1:2" x14ac:dyDescent="0.25">
      <c r="A17" s="41" t="s">
        <v>462</v>
      </c>
      <c r="B17" s="46"/>
    </row>
    <row r="18" spans="1:2" x14ac:dyDescent="0.25">
      <c r="A18" s="40" t="s">
        <v>137</v>
      </c>
      <c r="B18" s="47">
        <v>45274</v>
      </c>
    </row>
    <row r="19" spans="1:2" x14ac:dyDescent="0.25">
      <c r="A19" s="40" t="s">
        <v>138</v>
      </c>
      <c r="B19" s="47"/>
    </row>
    <row r="20" spans="1:2" x14ac:dyDescent="0.25">
      <c r="A20" s="40" t="s">
        <v>139</v>
      </c>
      <c r="B20" s="46" t="s">
        <v>344</v>
      </c>
    </row>
    <row r="21" spans="1:2" x14ac:dyDescent="0.25">
      <c r="A21" s="40" t="s">
        <v>435</v>
      </c>
      <c r="B21" s="46" t="s">
        <v>72</v>
      </c>
    </row>
    <row r="23" spans="1:2" x14ac:dyDescent="0.25">
      <c r="A23" s="23" t="str">
        <f>HYPERLINK("#'Factor List'!A1", "Back to Factor List")</f>
        <v>Back to Factor List</v>
      </c>
      <c r="B23" s="23" t="str">
        <f>HYPERLINK("#'Assumptions'!A1", "Assumptions")</f>
        <v>Assumptions</v>
      </c>
    </row>
    <row r="26" spans="1:2" s="59" customFormat="1" ht="13" x14ac:dyDescent="0.25"/>
  </sheetData>
  <sheetProtection algorithmName="SHA-512" hashValue="LvtTXO22ner20v9BBDhUfCDm/VQ0v83zuHKyCwwrp7d+A8Ikwyig3+L2w9RiDKAsAVK+nc1qJ45H1RZ3G/sNcQ==" saltValue="nfatxidtOgjrF4HefG4HUA==" spinCount="100000" sheet="1" objects="1" scenarios="1"/>
  <conditionalFormatting sqref="A6:A21">
    <cfRule type="expression" dxfId="265" priority="1" stopIfTrue="1">
      <formula>MOD(ROW(),2)=0</formula>
    </cfRule>
    <cfRule type="expression" dxfId="264" priority="2" stopIfTrue="1">
      <formula>MOD(ROW(),2)&lt;&gt;0</formula>
    </cfRule>
  </conditionalFormatting>
  <conditionalFormatting sqref="B6:B21">
    <cfRule type="expression" dxfId="263" priority="3" stopIfTrue="1">
      <formula>MOD(ROW(),2)=0</formula>
    </cfRule>
    <cfRule type="expression" dxfId="262" priority="4" stopIfTrue="1">
      <formula>MOD(ROW(),2)&lt;&gt;0</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4FC76-B5EA-45A6-8053-4C357DEBBE4F}">
  <sheetPr codeName="Sheet9"/>
  <dimension ref="A1:C41"/>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CETV - x-202</v>
      </c>
    </row>
    <row r="6" spans="1:3" x14ac:dyDescent="0.25">
      <c r="A6" s="40" t="s">
        <v>429</v>
      </c>
      <c r="B6" s="46" t="s">
        <v>430</v>
      </c>
      <c r="C6" s="46"/>
    </row>
    <row r="7" spans="1:3" x14ac:dyDescent="0.25">
      <c r="A7" s="40" t="s">
        <v>431</v>
      </c>
      <c r="B7" s="46" t="s">
        <v>31</v>
      </c>
      <c r="C7" s="46"/>
    </row>
    <row r="8" spans="1:3" x14ac:dyDescent="0.25">
      <c r="A8" s="40" t="s">
        <v>128</v>
      </c>
      <c r="B8" s="46" t="s">
        <v>149</v>
      </c>
      <c r="C8" s="46"/>
    </row>
    <row r="9" spans="1:3" x14ac:dyDescent="0.25">
      <c r="A9" s="40" t="s">
        <v>129</v>
      </c>
      <c r="B9" s="46" t="s">
        <v>142</v>
      </c>
      <c r="C9" s="46"/>
    </row>
    <row r="10" spans="1:3" ht="50" x14ac:dyDescent="0.25">
      <c r="A10" s="40" t="s">
        <v>6</v>
      </c>
      <c r="B10" s="46" t="s">
        <v>150</v>
      </c>
      <c r="C10" s="46"/>
    </row>
    <row r="11" spans="1:3" x14ac:dyDescent="0.25">
      <c r="A11" s="40" t="s">
        <v>130</v>
      </c>
      <c r="B11" s="46" t="s">
        <v>144</v>
      </c>
      <c r="C11" s="46"/>
    </row>
    <row r="12" spans="1:3" x14ac:dyDescent="0.25">
      <c r="A12" s="40" t="s">
        <v>131</v>
      </c>
      <c r="B12" s="46" t="s">
        <v>145</v>
      </c>
      <c r="C12" s="46"/>
    </row>
    <row r="13" spans="1:3" x14ac:dyDescent="0.25">
      <c r="A13" s="40" t="s">
        <v>432</v>
      </c>
      <c r="B13" s="46">
        <v>0</v>
      </c>
      <c r="C13" s="46"/>
    </row>
    <row r="14" spans="1:3" x14ac:dyDescent="0.25">
      <c r="A14" s="40" t="s">
        <v>133</v>
      </c>
      <c r="B14" s="46">
        <v>202</v>
      </c>
      <c r="C14" s="46"/>
    </row>
    <row r="15" spans="1:3" x14ac:dyDescent="0.25">
      <c r="A15" s="40" t="s">
        <v>433</v>
      </c>
      <c r="B15" s="46" t="s">
        <v>151</v>
      </c>
      <c r="C15" s="46"/>
    </row>
    <row r="16" spans="1:3" x14ac:dyDescent="0.25">
      <c r="A16" s="40" t="s">
        <v>135</v>
      </c>
      <c r="B16" s="46" t="s">
        <v>152</v>
      </c>
      <c r="C16" s="46"/>
    </row>
    <row r="17" spans="1:3" x14ac:dyDescent="0.25">
      <c r="A17" s="41" t="s">
        <v>434</v>
      </c>
      <c r="B17" s="46"/>
      <c r="C17" s="46"/>
    </row>
    <row r="18" spans="1:3" x14ac:dyDescent="0.25">
      <c r="A18" s="40" t="s">
        <v>137</v>
      </c>
      <c r="B18" s="47">
        <v>46175</v>
      </c>
      <c r="C18" s="47"/>
    </row>
    <row r="19" spans="1:3" x14ac:dyDescent="0.25">
      <c r="A19" s="40" t="s">
        <v>138</v>
      </c>
      <c r="B19" s="47">
        <v>46161</v>
      </c>
      <c r="C19" s="47"/>
    </row>
    <row r="20" spans="1:3" x14ac:dyDescent="0.25">
      <c r="A20" s="40" t="s">
        <v>139</v>
      </c>
      <c r="B20" s="46" t="s">
        <v>148</v>
      </c>
      <c r="C20" s="46"/>
    </row>
    <row r="21" spans="1:3" x14ac:dyDescent="0.25">
      <c r="A21" s="40" t="s">
        <v>435</v>
      </c>
      <c r="B21" s="46" t="s">
        <v>71</v>
      </c>
      <c r="C21" s="46"/>
    </row>
    <row r="23" spans="1:3" x14ac:dyDescent="0.25">
      <c r="A23" s="23" t="str">
        <f>HYPERLINK("#'Factor List'!A1", "Back to Factor List")</f>
        <v>Back to Factor List</v>
      </c>
      <c r="B23" s="23" t="str">
        <f>HYPERLINK("#'Assumptions'!A1", "Assumptions")</f>
        <v>Assumptions</v>
      </c>
    </row>
    <row r="26" spans="1:3" s="59" customFormat="1" ht="26" x14ac:dyDescent="0.25">
      <c r="A26" s="58" t="s">
        <v>164</v>
      </c>
      <c r="B26" s="58" t="s">
        <v>436</v>
      </c>
      <c r="C26" s="58" t="s">
        <v>437</v>
      </c>
    </row>
    <row r="27" spans="1:3" x14ac:dyDescent="0.25">
      <c r="A27" s="42">
        <v>60</v>
      </c>
      <c r="B27" s="44">
        <v>15.87</v>
      </c>
      <c r="C27" s="44">
        <v>2.9569999999999999</v>
      </c>
    </row>
    <row r="28" spans="1:3" x14ac:dyDescent="0.25">
      <c r="A28" s="42">
        <v>61</v>
      </c>
      <c r="B28" s="44">
        <v>16.521999999999998</v>
      </c>
      <c r="C28" s="44">
        <v>3.036</v>
      </c>
    </row>
    <row r="29" spans="1:3" x14ac:dyDescent="0.25">
      <c r="A29" s="42">
        <v>62</v>
      </c>
      <c r="B29" s="44">
        <v>17.206</v>
      </c>
      <c r="C29" s="44">
        <v>3.1150000000000002</v>
      </c>
    </row>
    <row r="30" spans="1:3" x14ac:dyDescent="0.25">
      <c r="A30" s="42">
        <v>63</v>
      </c>
      <c r="B30" s="44">
        <v>17.922999999999998</v>
      </c>
      <c r="C30" s="44">
        <v>3.1930000000000001</v>
      </c>
    </row>
    <row r="31" spans="1:3" x14ac:dyDescent="0.25">
      <c r="A31" s="42">
        <v>64</v>
      </c>
      <c r="B31" s="44">
        <v>18.675000000000001</v>
      </c>
      <c r="C31" s="44">
        <v>3.2709999999999999</v>
      </c>
    </row>
    <row r="32" spans="1:3" x14ac:dyDescent="0.25">
      <c r="A32" s="42">
        <v>65</v>
      </c>
      <c r="B32" s="44">
        <v>18.756</v>
      </c>
      <c r="C32" s="44">
        <v>3.32</v>
      </c>
    </row>
    <row r="33" spans="1:3" x14ac:dyDescent="0.25">
      <c r="A33" s="42">
        <v>66</v>
      </c>
      <c r="B33" s="44">
        <v>18.145</v>
      </c>
      <c r="C33" s="44">
        <v>3.339</v>
      </c>
    </row>
    <row r="34" spans="1:3" x14ac:dyDescent="0.25">
      <c r="A34" s="42">
        <v>67</v>
      </c>
      <c r="B34" s="44">
        <v>17.527000000000001</v>
      </c>
      <c r="C34" s="44">
        <v>3.355</v>
      </c>
    </row>
    <row r="35" spans="1:3" x14ac:dyDescent="0.25">
      <c r="A35" s="42">
        <v>68</v>
      </c>
      <c r="B35" s="44">
        <v>16.905999999999999</v>
      </c>
      <c r="C35" s="44">
        <v>3.3679999999999999</v>
      </c>
    </row>
    <row r="36" spans="1:3" x14ac:dyDescent="0.25">
      <c r="A36" s="42">
        <v>69</v>
      </c>
      <c r="B36" s="44">
        <v>16.280999999999999</v>
      </c>
      <c r="C36" s="44">
        <v>3.379</v>
      </c>
    </row>
    <row r="37" spans="1:3" x14ac:dyDescent="0.25">
      <c r="A37" s="42">
        <v>70</v>
      </c>
      <c r="B37" s="44">
        <v>15.653</v>
      </c>
      <c r="C37" s="44">
        <v>3.3879999999999999</v>
      </c>
    </row>
    <row r="38" spans="1:3" x14ac:dyDescent="0.25">
      <c r="A38" s="42">
        <v>71</v>
      </c>
      <c r="B38" s="44">
        <v>15.022</v>
      </c>
      <c r="C38" s="44">
        <v>3.3919999999999999</v>
      </c>
    </row>
    <row r="39" spans="1:3" x14ac:dyDescent="0.25">
      <c r="A39" s="42">
        <v>72</v>
      </c>
      <c r="B39" s="44">
        <v>14.385999999999999</v>
      </c>
      <c r="C39" s="44">
        <v>3.3919999999999999</v>
      </c>
    </row>
    <row r="40" spans="1:3" x14ac:dyDescent="0.25">
      <c r="A40" s="42">
        <v>73</v>
      </c>
      <c r="B40" s="44">
        <v>13.749000000000001</v>
      </c>
      <c r="C40" s="44">
        <v>3.3860000000000001</v>
      </c>
    </row>
    <row r="41" spans="1:3" x14ac:dyDescent="0.25">
      <c r="A41" s="42">
        <v>74</v>
      </c>
      <c r="B41" s="44">
        <v>13.114000000000001</v>
      </c>
      <c r="C41" s="44">
        <v>3.3719999999999999</v>
      </c>
    </row>
  </sheetData>
  <sheetProtection algorithmName="SHA-512" hashValue="ag+sKqkhIxa4azpvvbsX0u6vTds0J1CXSeERF+0YGJpp75cWGikyIzokQcJ9Q0AQanKNvHQFYQtNNTNf3FgefA==" saltValue="MPUhbvQg8wovREIVp8yl9w==" spinCount="100000" sheet="1" objects="1" scenarios="1"/>
  <conditionalFormatting sqref="A6:A21">
    <cfRule type="expression" dxfId="881" priority="11" stopIfTrue="1">
      <formula>MOD(ROW(),2)=0</formula>
    </cfRule>
    <cfRule type="expression" dxfId="880" priority="12" stopIfTrue="1">
      <formula>MOD(ROW(),2)&lt;&gt;0</formula>
    </cfRule>
  </conditionalFormatting>
  <conditionalFormatting sqref="B6:C17 B20:C21 C18:C19">
    <cfRule type="expression" dxfId="879" priority="13" stopIfTrue="1">
      <formula>MOD(ROW(),2)=0</formula>
    </cfRule>
    <cfRule type="expression" dxfId="878" priority="14" stopIfTrue="1">
      <formula>MOD(ROW(),2)&lt;&gt;0</formula>
    </cfRule>
  </conditionalFormatting>
  <conditionalFormatting sqref="A26:A41">
    <cfRule type="expression" dxfId="877" priority="15" stopIfTrue="1">
      <formula>MOD(ROW(),2)=0</formula>
    </cfRule>
    <cfRule type="expression" dxfId="876" priority="16" stopIfTrue="1">
      <formula>MOD(ROW(),2)&lt;&gt;0</formula>
    </cfRule>
  </conditionalFormatting>
  <conditionalFormatting sqref="B26:C41">
    <cfRule type="expression" dxfId="875" priority="17" stopIfTrue="1">
      <formula>MOD(ROW(),2)=0</formula>
    </cfRule>
    <cfRule type="expression" dxfId="874" priority="18" stopIfTrue="1">
      <formula>MOD(ROW(),2)&lt;&gt;0</formula>
    </cfRule>
  </conditionalFormatting>
  <conditionalFormatting sqref="B18:B19">
    <cfRule type="expression" dxfId="37" priority="1" stopIfTrue="1">
      <formula>MOD(ROW(),2)=0</formula>
    </cfRule>
    <cfRule type="expression" dxfId="36" priority="2" stopIfTrue="1">
      <formula>MOD(ROW(),2)&lt;&gt;0</formula>
    </cfRule>
  </conditionalFormatting>
  <pageMargins left="0.7" right="0.7" top="0.75" bottom="0.75" header="0.3" footer="0.3"/>
  <tableParts count="1">
    <tablePart r:id="rId1"/>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32DD8-A75A-4073-B6D4-98A876AD795F}">
  <sheetPr codeName="Sheet72"/>
  <dimension ref="A1:B26"/>
  <sheetViews>
    <sheetView showGridLines="0" workbookViewId="0">
      <selection activeCell="A6" sqref="A6"/>
    </sheetView>
  </sheetViews>
  <sheetFormatPr defaultRowHeight="12.5" x14ac:dyDescent="0.25"/>
  <cols>
    <col min="1" max="1" width="30.54296875" customWidth="1"/>
    <col min="2" max="2" width="40.7265625" customWidth="1"/>
  </cols>
  <sheetData>
    <row r="1" spans="1:2" s="1" customFormat="1" ht="20" x14ac:dyDescent="0.4">
      <c r="A1" s="2" t="s">
        <v>0</v>
      </c>
    </row>
    <row r="2" spans="1:2" s="1" customFormat="1" ht="15.5" x14ac:dyDescent="0.35">
      <c r="A2" s="30" t="s">
        <v>1</v>
      </c>
      <c r="B2" s="3" t="str">
        <f>wb_title</f>
        <v>JPS - Consolidated Factor Spreadsheet</v>
      </c>
    </row>
    <row r="3" spans="1:2" s="1" customFormat="1" ht="15.5" x14ac:dyDescent="0.35">
      <c r="A3" s="30" t="s">
        <v>2</v>
      </c>
      <c r="B3" s="3" t="str">
        <f>TABLE_FACTOR_TYPE_1 &amp; " - x-" &amp; TABLE_SERIES_NUMBER_1</f>
        <v>Added pension - x-702</v>
      </c>
    </row>
    <row r="6" spans="1:2" x14ac:dyDescent="0.25">
      <c r="A6" s="40" t="s">
        <v>429</v>
      </c>
      <c r="B6" s="46" t="s">
        <v>430</v>
      </c>
    </row>
    <row r="7" spans="1:2" x14ac:dyDescent="0.25">
      <c r="A7" s="40" t="s">
        <v>431</v>
      </c>
      <c r="B7" s="46" t="s">
        <v>31</v>
      </c>
    </row>
    <row r="8" spans="1:2" x14ac:dyDescent="0.25">
      <c r="A8" s="40" t="s">
        <v>128</v>
      </c>
      <c r="B8" s="46" t="s">
        <v>149</v>
      </c>
    </row>
    <row r="9" spans="1:2" x14ac:dyDescent="0.25">
      <c r="A9" s="40" t="s">
        <v>129</v>
      </c>
      <c r="B9" s="46" t="s">
        <v>350</v>
      </c>
    </row>
    <row r="10" spans="1:2" ht="50" x14ac:dyDescent="0.25">
      <c r="A10" s="40" t="s">
        <v>6</v>
      </c>
      <c r="B10" s="46" t="s">
        <v>356</v>
      </c>
    </row>
    <row r="11" spans="1:2" x14ac:dyDescent="0.25">
      <c r="A11" s="40" t="s">
        <v>130</v>
      </c>
      <c r="B11" s="46" t="s">
        <v>352</v>
      </c>
    </row>
    <row r="12" spans="1:2" ht="25" x14ac:dyDescent="0.25">
      <c r="A12" s="40" t="s">
        <v>131</v>
      </c>
      <c r="B12" s="46" t="s">
        <v>353</v>
      </c>
    </row>
    <row r="13" spans="1:2" x14ac:dyDescent="0.25">
      <c r="A13" s="40" t="s">
        <v>432</v>
      </c>
      <c r="B13" s="46">
        <v>0</v>
      </c>
    </row>
    <row r="14" spans="1:2" x14ac:dyDescent="0.25">
      <c r="A14" s="40" t="s">
        <v>133</v>
      </c>
      <c r="B14" s="46">
        <v>702</v>
      </c>
    </row>
    <row r="15" spans="1:2" x14ac:dyDescent="0.25">
      <c r="A15" s="40" t="s">
        <v>433</v>
      </c>
      <c r="B15" s="46" t="s">
        <v>357</v>
      </c>
    </row>
    <row r="16" spans="1:2" x14ac:dyDescent="0.25">
      <c r="A16" s="40" t="s">
        <v>135</v>
      </c>
      <c r="B16" s="46" t="s">
        <v>358</v>
      </c>
    </row>
    <row r="17" spans="1:2" x14ac:dyDescent="0.25">
      <c r="A17" s="41" t="s">
        <v>462</v>
      </c>
      <c r="B17" s="46"/>
    </row>
    <row r="18" spans="1:2" x14ac:dyDescent="0.25">
      <c r="A18" s="40" t="s">
        <v>137</v>
      </c>
      <c r="B18" s="47">
        <v>45274</v>
      </c>
    </row>
    <row r="19" spans="1:2" x14ac:dyDescent="0.25">
      <c r="A19" s="40" t="s">
        <v>138</v>
      </c>
      <c r="B19" s="47"/>
    </row>
    <row r="20" spans="1:2" x14ac:dyDescent="0.25">
      <c r="A20" s="40" t="s">
        <v>139</v>
      </c>
      <c r="B20" s="46" t="s">
        <v>344</v>
      </c>
    </row>
    <row r="21" spans="1:2" x14ac:dyDescent="0.25">
      <c r="A21" s="40" t="s">
        <v>435</v>
      </c>
      <c r="B21" s="46" t="s">
        <v>72</v>
      </c>
    </row>
    <row r="23" spans="1:2" x14ac:dyDescent="0.25">
      <c r="A23" s="23" t="str">
        <f>HYPERLINK("#'Factor List'!A1", "Back to Factor List")</f>
        <v>Back to Factor List</v>
      </c>
      <c r="B23" s="23" t="str">
        <f>HYPERLINK("#'Assumptions'!A1", "Assumptions")</f>
        <v>Assumptions</v>
      </c>
    </row>
    <row r="26" spans="1:2" s="59" customFormat="1" ht="13" x14ac:dyDescent="0.25"/>
  </sheetData>
  <sheetProtection algorithmName="SHA-512" hashValue="Ur4A/LFOsX015Ai3hTZBvAQS5wZomLWwXGtM35pFyxy4vIcJYxk3pzxsXmrsrCm7A7umPubPDkTRZUqxQtKD4g==" saltValue="Zp/GgQYxfwybUHmRhJMHeA==" spinCount="100000" sheet="1" objects="1" scenarios="1"/>
  <conditionalFormatting sqref="A6:A21">
    <cfRule type="expression" dxfId="259" priority="1" stopIfTrue="1">
      <formula>MOD(ROW(),2)=0</formula>
    </cfRule>
    <cfRule type="expression" dxfId="258" priority="2" stopIfTrue="1">
      <formula>MOD(ROW(),2)&lt;&gt;0</formula>
    </cfRule>
  </conditionalFormatting>
  <conditionalFormatting sqref="B6:B21">
    <cfRule type="expression" dxfId="257" priority="3" stopIfTrue="1">
      <formula>MOD(ROW(),2)=0</formula>
    </cfRule>
    <cfRule type="expression" dxfId="256" priority="4" stopIfTrue="1">
      <formula>MOD(ROW(),2)&lt;&gt;0</formula>
    </cfRule>
  </conditionalFormatting>
  <pageMargins left="0.7" right="0.7" top="0.75" bottom="0.75" header="0.3" footer="0.3"/>
  <tableParts count="1">
    <tablePart r:id="rId1"/>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37834-D4E4-4BD6-9D8E-98D1D0794C58}">
  <sheetPr codeName="Sheet73"/>
  <dimension ref="A1:B26"/>
  <sheetViews>
    <sheetView showGridLines="0" workbookViewId="0">
      <selection activeCell="A6" sqref="A6"/>
    </sheetView>
  </sheetViews>
  <sheetFormatPr defaultRowHeight="12.5" x14ac:dyDescent="0.25"/>
  <cols>
    <col min="1" max="1" width="30.54296875" customWidth="1"/>
    <col min="2" max="2" width="40.7265625" customWidth="1"/>
  </cols>
  <sheetData>
    <row r="1" spans="1:2" s="1" customFormat="1" ht="20" x14ac:dyDescent="0.4">
      <c r="A1" s="2" t="s">
        <v>0</v>
      </c>
    </row>
    <row r="2" spans="1:2" s="1" customFormat="1" ht="15.5" x14ac:dyDescent="0.35">
      <c r="A2" s="30" t="s">
        <v>1</v>
      </c>
      <c r="B2" s="3" t="str">
        <f>wb_title</f>
        <v>JPS - Consolidated Factor Spreadsheet</v>
      </c>
    </row>
    <row r="3" spans="1:2" s="1" customFormat="1" ht="15.5" x14ac:dyDescent="0.35">
      <c r="A3" s="30" t="s">
        <v>2</v>
      </c>
      <c r="B3" s="3" t="str">
        <f>TABLE_FACTOR_TYPE_1 &amp; " - x-" &amp; TABLE_SERIES_NUMBER_1</f>
        <v>Added pension - x-703</v>
      </c>
    </row>
    <row r="6" spans="1:2" x14ac:dyDescent="0.25">
      <c r="A6" s="40" t="s">
        <v>429</v>
      </c>
      <c r="B6" s="46" t="s">
        <v>430</v>
      </c>
    </row>
    <row r="7" spans="1:2" x14ac:dyDescent="0.25">
      <c r="A7" s="40" t="s">
        <v>431</v>
      </c>
      <c r="B7" s="46" t="s">
        <v>31</v>
      </c>
    </row>
    <row r="8" spans="1:2" x14ac:dyDescent="0.25">
      <c r="A8" s="40" t="s">
        <v>128</v>
      </c>
      <c r="B8" s="46" t="s">
        <v>149</v>
      </c>
    </row>
    <row r="9" spans="1:2" x14ac:dyDescent="0.25">
      <c r="A9" s="40" t="s">
        <v>129</v>
      </c>
      <c r="B9" s="46" t="s">
        <v>350</v>
      </c>
    </row>
    <row r="10" spans="1:2" ht="50" x14ac:dyDescent="0.25">
      <c r="A10" s="40" t="s">
        <v>6</v>
      </c>
      <c r="B10" s="46" t="s">
        <v>359</v>
      </c>
    </row>
    <row r="11" spans="1:2" x14ac:dyDescent="0.25">
      <c r="A11" s="40" t="s">
        <v>130</v>
      </c>
      <c r="B11" s="46" t="s">
        <v>352</v>
      </c>
    </row>
    <row r="12" spans="1:2" ht="25" x14ac:dyDescent="0.25">
      <c r="A12" s="40" t="s">
        <v>131</v>
      </c>
      <c r="B12" s="46" t="s">
        <v>353</v>
      </c>
    </row>
    <row r="13" spans="1:2" x14ac:dyDescent="0.25">
      <c r="A13" s="40" t="s">
        <v>432</v>
      </c>
      <c r="B13" s="46">
        <v>0</v>
      </c>
    </row>
    <row r="14" spans="1:2" x14ac:dyDescent="0.25">
      <c r="A14" s="40" t="s">
        <v>133</v>
      </c>
      <c r="B14" s="46">
        <v>703</v>
      </c>
    </row>
    <row r="15" spans="1:2" x14ac:dyDescent="0.25">
      <c r="A15" s="40" t="s">
        <v>433</v>
      </c>
      <c r="B15" s="46" t="s">
        <v>360</v>
      </c>
    </row>
    <row r="16" spans="1:2" x14ac:dyDescent="0.25">
      <c r="A16" s="40" t="s">
        <v>135</v>
      </c>
      <c r="B16" s="46" t="s">
        <v>361</v>
      </c>
    </row>
    <row r="17" spans="1:2" x14ac:dyDescent="0.25">
      <c r="A17" s="41" t="s">
        <v>462</v>
      </c>
      <c r="B17" s="46"/>
    </row>
    <row r="18" spans="1:2" x14ac:dyDescent="0.25">
      <c r="A18" s="40" t="s">
        <v>137</v>
      </c>
      <c r="B18" s="47">
        <v>45274</v>
      </c>
    </row>
    <row r="19" spans="1:2" x14ac:dyDescent="0.25">
      <c r="A19" s="40" t="s">
        <v>138</v>
      </c>
      <c r="B19" s="47"/>
    </row>
    <row r="20" spans="1:2" x14ac:dyDescent="0.25">
      <c r="A20" s="40" t="s">
        <v>139</v>
      </c>
      <c r="B20" s="46" t="s">
        <v>344</v>
      </c>
    </row>
    <row r="21" spans="1:2" x14ac:dyDescent="0.25">
      <c r="A21" s="40" t="s">
        <v>435</v>
      </c>
      <c r="B21" s="46" t="s">
        <v>72</v>
      </c>
    </row>
    <row r="23" spans="1:2" x14ac:dyDescent="0.25">
      <c r="A23" s="23" t="str">
        <f>HYPERLINK("#'Factor List'!A1", "Back to Factor List")</f>
        <v>Back to Factor List</v>
      </c>
      <c r="B23" s="23" t="str">
        <f>HYPERLINK("#'Assumptions'!A1", "Assumptions")</f>
        <v>Assumptions</v>
      </c>
    </row>
    <row r="26" spans="1:2" s="59" customFormat="1" ht="13" x14ac:dyDescent="0.25"/>
  </sheetData>
  <sheetProtection algorithmName="SHA-512" hashValue="F2GBacga+o1PRGXr694r3i2DfWCyJ8uoDhnGfR+kqbbISE+FaHUAiOQvShjc/KGj2ui00s6hoRz5r/tLpff74Q==" saltValue="lR4ygkA8EV+ZC1RkW8CFYQ==" spinCount="100000" sheet="1" objects="1" scenarios="1"/>
  <conditionalFormatting sqref="A6:A21">
    <cfRule type="expression" dxfId="253" priority="1" stopIfTrue="1">
      <formula>MOD(ROW(),2)=0</formula>
    </cfRule>
    <cfRule type="expression" dxfId="252" priority="2" stopIfTrue="1">
      <formula>MOD(ROW(),2)&lt;&gt;0</formula>
    </cfRule>
  </conditionalFormatting>
  <conditionalFormatting sqref="B6:B21">
    <cfRule type="expression" dxfId="251" priority="3" stopIfTrue="1">
      <formula>MOD(ROW(),2)=0</formula>
    </cfRule>
    <cfRule type="expression" dxfId="250" priority="4" stopIfTrue="1">
      <formula>MOD(ROW(),2)&lt;&gt;0</formula>
    </cfRule>
  </conditionalFormatting>
  <pageMargins left="0.7" right="0.7" top="0.75" bottom="0.75" header="0.3" footer="0.3"/>
  <tableParts count="1">
    <tablePart r:id="rId1"/>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004DA-7D0D-407F-8CD2-ED9918FE59E2}">
  <sheetPr codeName="Sheet74"/>
  <dimension ref="A1:B26"/>
  <sheetViews>
    <sheetView showGridLines="0" workbookViewId="0">
      <selection activeCell="A6" sqref="A6"/>
    </sheetView>
  </sheetViews>
  <sheetFormatPr defaultRowHeight="12.5" x14ac:dyDescent="0.25"/>
  <cols>
    <col min="1" max="1" width="30.54296875" customWidth="1"/>
    <col min="2" max="2" width="40.7265625" customWidth="1"/>
  </cols>
  <sheetData>
    <row r="1" spans="1:2" s="1" customFormat="1" ht="20" x14ac:dyDescent="0.4">
      <c r="A1" s="2" t="s">
        <v>0</v>
      </c>
    </row>
    <row r="2" spans="1:2" s="1" customFormat="1" ht="15.5" x14ac:dyDescent="0.35">
      <c r="A2" s="30" t="s">
        <v>1</v>
      </c>
      <c r="B2" s="3" t="str">
        <f>wb_title</f>
        <v>JPS - Consolidated Factor Spreadsheet</v>
      </c>
    </row>
    <row r="3" spans="1:2" s="1" customFormat="1" ht="15.5" x14ac:dyDescent="0.35">
      <c r="A3" s="30" t="s">
        <v>2</v>
      </c>
      <c r="B3" s="3" t="str">
        <f>TABLE_FACTOR_TYPE_1 &amp; " - x-" &amp; TABLE_SERIES_NUMBER_1</f>
        <v>Added pension - x-704</v>
      </c>
    </row>
    <row r="6" spans="1:2" x14ac:dyDescent="0.25">
      <c r="A6" s="40" t="s">
        <v>429</v>
      </c>
      <c r="B6" s="46" t="s">
        <v>430</v>
      </c>
    </row>
    <row r="7" spans="1:2" x14ac:dyDescent="0.25">
      <c r="A7" s="40" t="s">
        <v>431</v>
      </c>
      <c r="B7" s="46" t="s">
        <v>31</v>
      </c>
    </row>
    <row r="8" spans="1:2" x14ac:dyDescent="0.25">
      <c r="A8" s="40" t="s">
        <v>128</v>
      </c>
      <c r="B8" s="46" t="s">
        <v>149</v>
      </c>
    </row>
    <row r="9" spans="1:2" x14ac:dyDescent="0.25">
      <c r="A9" s="40" t="s">
        <v>129</v>
      </c>
      <c r="B9" s="46" t="s">
        <v>350</v>
      </c>
    </row>
    <row r="10" spans="1:2" ht="50" x14ac:dyDescent="0.25">
      <c r="A10" s="40" t="s">
        <v>6</v>
      </c>
      <c r="B10" s="46" t="s">
        <v>362</v>
      </c>
    </row>
    <row r="11" spans="1:2" x14ac:dyDescent="0.25">
      <c r="A11" s="40" t="s">
        <v>130</v>
      </c>
      <c r="B11" s="46" t="s">
        <v>352</v>
      </c>
    </row>
    <row r="12" spans="1:2" ht="25" x14ac:dyDescent="0.25">
      <c r="A12" s="40" t="s">
        <v>131</v>
      </c>
      <c r="B12" s="46" t="s">
        <v>353</v>
      </c>
    </row>
    <row r="13" spans="1:2" x14ac:dyDescent="0.25">
      <c r="A13" s="40" t="s">
        <v>432</v>
      </c>
      <c r="B13" s="46">
        <v>0</v>
      </c>
    </row>
    <row r="14" spans="1:2" x14ac:dyDescent="0.25">
      <c r="A14" s="40" t="s">
        <v>133</v>
      </c>
      <c r="B14" s="46">
        <v>704</v>
      </c>
    </row>
    <row r="15" spans="1:2" x14ac:dyDescent="0.25">
      <c r="A15" s="40" t="s">
        <v>433</v>
      </c>
      <c r="B15" s="46" t="s">
        <v>363</v>
      </c>
    </row>
    <row r="16" spans="1:2" x14ac:dyDescent="0.25">
      <c r="A16" s="40" t="s">
        <v>135</v>
      </c>
      <c r="B16" s="46" t="s">
        <v>364</v>
      </c>
    </row>
    <row r="17" spans="1:2" x14ac:dyDescent="0.25">
      <c r="A17" s="41" t="s">
        <v>462</v>
      </c>
      <c r="B17" s="46"/>
    </row>
    <row r="18" spans="1:2" x14ac:dyDescent="0.25">
      <c r="A18" s="40" t="s">
        <v>137</v>
      </c>
      <c r="B18" s="47">
        <v>45274</v>
      </c>
    </row>
    <row r="19" spans="1:2" x14ac:dyDescent="0.25">
      <c r="A19" s="40" t="s">
        <v>138</v>
      </c>
      <c r="B19" s="47"/>
    </row>
    <row r="20" spans="1:2" x14ac:dyDescent="0.25">
      <c r="A20" s="40" t="s">
        <v>139</v>
      </c>
      <c r="B20" s="46" t="s">
        <v>344</v>
      </c>
    </row>
    <row r="21" spans="1:2" x14ac:dyDescent="0.25">
      <c r="A21" s="40" t="s">
        <v>435</v>
      </c>
      <c r="B21" s="46" t="s">
        <v>72</v>
      </c>
    </row>
    <row r="23" spans="1:2" x14ac:dyDescent="0.25">
      <c r="A23" s="23" t="str">
        <f>HYPERLINK("#'Factor List'!A1", "Back to Factor List")</f>
        <v>Back to Factor List</v>
      </c>
      <c r="B23" s="23" t="str">
        <f>HYPERLINK("#'Assumptions'!A1", "Assumptions")</f>
        <v>Assumptions</v>
      </c>
    </row>
    <row r="26" spans="1:2" s="59" customFormat="1" ht="13" x14ac:dyDescent="0.25"/>
  </sheetData>
  <sheetProtection algorithmName="SHA-512" hashValue="UaoqeVRu4R2TnbST4Wu8ufOGi3bnsPVXGE+31KvXYEi6IKLJxM1VeO7+CiOihQyC+ni48+6DjlRF0RWwhpY/fw==" saltValue="q/eCcY7rcvXOt+11im24wQ==" spinCount="100000" sheet="1" objects="1" scenarios="1"/>
  <conditionalFormatting sqref="A6:A21">
    <cfRule type="expression" dxfId="247" priority="1" stopIfTrue="1">
      <formula>MOD(ROW(),2)=0</formula>
    </cfRule>
    <cfRule type="expression" dxfId="246" priority="2" stopIfTrue="1">
      <formula>MOD(ROW(),2)&lt;&gt;0</formula>
    </cfRule>
  </conditionalFormatting>
  <conditionalFormatting sqref="B6:B21">
    <cfRule type="expression" dxfId="245" priority="3" stopIfTrue="1">
      <formula>MOD(ROW(),2)=0</formula>
    </cfRule>
    <cfRule type="expression" dxfId="244" priority="4" stopIfTrue="1">
      <formula>MOD(ROW(),2)&lt;&gt;0</formula>
    </cfRule>
  </conditionalFormatting>
  <pageMargins left="0.7" right="0.7" top="0.75" bottom="0.75" header="0.3" footer="0.3"/>
  <tableParts count="1">
    <tablePart r:id="rId1"/>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B17EF-C4A2-4635-B7B4-7C16B847D07A}">
  <sheetPr codeName="Sheet75"/>
  <dimension ref="A1:C71"/>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Added pension - x-705</v>
      </c>
    </row>
    <row r="6" spans="1:3" x14ac:dyDescent="0.25">
      <c r="A6" s="40" t="s">
        <v>429</v>
      </c>
      <c r="B6" s="46" t="s">
        <v>430</v>
      </c>
      <c r="C6" s="46"/>
    </row>
    <row r="7" spans="1:3" x14ac:dyDescent="0.25">
      <c r="A7" s="40" t="s">
        <v>431</v>
      </c>
      <c r="B7" s="46" t="s">
        <v>31</v>
      </c>
      <c r="C7" s="46"/>
    </row>
    <row r="8" spans="1:3" x14ac:dyDescent="0.25">
      <c r="A8" s="40" t="s">
        <v>128</v>
      </c>
      <c r="B8" s="46" t="s">
        <v>149</v>
      </c>
      <c r="C8" s="46"/>
    </row>
    <row r="9" spans="1:3" x14ac:dyDescent="0.25">
      <c r="A9" s="40" t="s">
        <v>129</v>
      </c>
      <c r="B9" s="46" t="s">
        <v>350</v>
      </c>
      <c r="C9" s="46"/>
    </row>
    <row r="10" spans="1:3" ht="50" x14ac:dyDescent="0.25">
      <c r="A10" s="40" t="s">
        <v>6</v>
      </c>
      <c r="B10" s="46" t="s">
        <v>365</v>
      </c>
      <c r="C10" s="46"/>
    </row>
    <row r="11" spans="1:3" x14ac:dyDescent="0.25">
      <c r="A11" s="40" t="s">
        <v>130</v>
      </c>
      <c r="B11" s="46" t="s">
        <v>352</v>
      </c>
      <c r="C11" s="46"/>
    </row>
    <row r="12" spans="1:3" x14ac:dyDescent="0.25">
      <c r="A12" s="40" t="s">
        <v>131</v>
      </c>
      <c r="B12" s="46" t="s">
        <v>353</v>
      </c>
      <c r="C12" s="46"/>
    </row>
    <row r="13" spans="1:3" x14ac:dyDescent="0.25">
      <c r="A13" s="40" t="s">
        <v>432</v>
      </c>
      <c r="B13" s="46">
        <v>0</v>
      </c>
      <c r="C13" s="46"/>
    </row>
    <row r="14" spans="1:3" x14ac:dyDescent="0.25">
      <c r="A14" s="40" t="s">
        <v>133</v>
      </c>
      <c r="B14" s="46">
        <v>705</v>
      </c>
      <c r="C14" s="46"/>
    </row>
    <row r="15" spans="1:3" x14ac:dyDescent="0.25">
      <c r="A15" s="40" t="s">
        <v>433</v>
      </c>
      <c r="B15" s="46" t="s">
        <v>366</v>
      </c>
      <c r="C15" s="46"/>
    </row>
    <row r="16" spans="1:3" x14ac:dyDescent="0.25">
      <c r="A16" s="40" t="s">
        <v>135</v>
      </c>
      <c r="B16" s="46" t="s">
        <v>367</v>
      </c>
      <c r="C16" s="46"/>
    </row>
    <row r="17" spans="1:3" x14ac:dyDescent="0.25">
      <c r="A17" s="41" t="s">
        <v>434</v>
      </c>
      <c r="B17" s="46"/>
      <c r="C17" s="46"/>
    </row>
    <row r="18" spans="1:3" x14ac:dyDescent="0.25">
      <c r="A18" s="40" t="s">
        <v>137</v>
      </c>
      <c r="B18" s="47">
        <v>45190</v>
      </c>
      <c r="C18" s="47"/>
    </row>
    <row r="19" spans="1:3" x14ac:dyDescent="0.25">
      <c r="A19" s="40" t="s">
        <v>138</v>
      </c>
      <c r="B19" s="47">
        <v>45231</v>
      </c>
      <c r="C19" s="47"/>
    </row>
    <row r="20" spans="1:3" x14ac:dyDescent="0.25">
      <c r="A20" s="40" t="s">
        <v>139</v>
      </c>
      <c r="B20" s="46" t="s">
        <v>148</v>
      </c>
      <c r="C20" s="46"/>
    </row>
    <row r="21" spans="1:3" x14ac:dyDescent="0.25">
      <c r="A21" s="40" t="s">
        <v>435</v>
      </c>
      <c r="B21" s="46" t="s">
        <v>72</v>
      </c>
      <c r="C21" s="46"/>
    </row>
    <row r="23" spans="1:3" x14ac:dyDescent="0.25">
      <c r="A23" s="23" t="str">
        <f>HYPERLINK("#'Factor List'!A1", "Back to Factor List")</f>
        <v>Back to Factor List</v>
      </c>
      <c r="B23" s="23" t="str">
        <f>HYPERLINK("#'Assumptions'!A1", "Assumptions")</f>
        <v>Assumptions</v>
      </c>
    </row>
    <row r="26" spans="1:3" s="59" customFormat="1" ht="39" x14ac:dyDescent="0.25">
      <c r="A26" s="58" t="s">
        <v>164</v>
      </c>
      <c r="B26" s="58" t="s">
        <v>463</v>
      </c>
      <c r="C26" s="58" t="s">
        <v>464</v>
      </c>
    </row>
    <row r="27" spans="1:3" x14ac:dyDescent="0.25">
      <c r="A27" s="42">
        <v>30</v>
      </c>
      <c r="B27" s="43">
        <v>5.79</v>
      </c>
      <c r="C27" s="43">
        <v>6.44</v>
      </c>
    </row>
    <row r="28" spans="1:3" x14ac:dyDescent="0.25">
      <c r="A28" s="42">
        <v>31</v>
      </c>
      <c r="B28" s="43">
        <v>5.99</v>
      </c>
      <c r="C28" s="43">
        <v>6.67</v>
      </c>
    </row>
    <row r="29" spans="1:3" x14ac:dyDescent="0.25">
      <c r="A29" s="42">
        <v>32</v>
      </c>
      <c r="B29" s="43">
        <v>6.2</v>
      </c>
      <c r="C29" s="43">
        <v>6.9</v>
      </c>
    </row>
    <row r="30" spans="1:3" x14ac:dyDescent="0.25">
      <c r="A30" s="42">
        <v>33</v>
      </c>
      <c r="B30" s="43">
        <v>6.42</v>
      </c>
      <c r="C30" s="43">
        <v>7.14</v>
      </c>
    </row>
    <row r="31" spans="1:3" x14ac:dyDescent="0.25">
      <c r="A31" s="42">
        <v>34</v>
      </c>
      <c r="B31" s="43">
        <v>6.64</v>
      </c>
      <c r="C31" s="43">
        <v>7.39</v>
      </c>
    </row>
    <row r="32" spans="1:3" x14ac:dyDescent="0.25">
      <c r="A32" s="42">
        <v>35</v>
      </c>
      <c r="B32" s="43">
        <v>6.88</v>
      </c>
      <c r="C32" s="43">
        <v>7.65</v>
      </c>
    </row>
    <row r="33" spans="1:3" x14ac:dyDescent="0.25">
      <c r="A33" s="42">
        <v>36</v>
      </c>
      <c r="B33" s="43">
        <v>7.12</v>
      </c>
      <c r="C33" s="43">
        <v>7.92</v>
      </c>
    </row>
    <row r="34" spans="1:3" x14ac:dyDescent="0.25">
      <c r="A34" s="42">
        <v>37</v>
      </c>
      <c r="B34" s="43">
        <v>7.37</v>
      </c>
      <c r="C34" s="43">
        <v>8.1999999999999993</v>
      </c>
    </row>
    <row r="35" spans="1:3" x14ac:dyDescent="0.25">
      <c r="A35" s="42">
        <v>38</v>
      </c>
      <c r="B35" s="43">
        <v>7.63</v>
      </c>
      <c r="C35" s="43">
        <v>8.48</v>
      </c>
    </row>
    <row r="36" spans="1:3" x14ac:dyDescent="0.25">
      <c r="A36" s="42">
        <v>39</v>
      </c>
      <c r="B36" s="43">
        <v>7.9</v>
      </c>
      <c r="C36" s="43">
        <v>8.7799999999999994</v>
      </c>
    </row>
    <row r="37" spans="1:3" x14ac:dyDescent="0.25">
      <c r="A37" s="42">
        <v>40</v>
      </c>
      <c r="B37" s="43">
        <v>8.18</v>
      </c>
      <c r="C37" s="43">
        <v>9.09</v>
      </c>
    </row>
    <row r="38" spans="1:3" x14ac:dyDescent="0.25">
      <c r="A38" s="42">
        <v>41</v>
      </c>
      <c r="B38" s="43">
        <v>8.4700000000000006</v>
      </c>
      <c r="C38" s="43">
        <v>9.41</v>
      </c>
    </row>
    <row r="39" spans="1:3" x14ac:dyDescent="0.25">
      <c r="A39" s="42">
        <v>42</v>
      </c>
      <c r="B39" s="43">
        <v>8.77</v>
      </c>
      <c r="C39" s="43">
        <v>9.74</v>
      </c>
    </row>
    <row r="40" spans="1:3" x14ac:dyDescent="0.25">
      <c r="A40" s="42">
        <v>43</v>
      </c>
      <c r="B40" s="43">
        <v>9.08</v>
      </c>
      <c r="C40" s="43">
        <v>10.08</v>
      </c>
    </row>
    <row r="41" spans="1:3" x14ac:dyDescent="0.25">
      <c r="A41" s="42">
        <v>44</v>
      </c>
      <c r="B41" s="43">
        <v>9.4</v>
      </c>
      <c r="C41" s="43">
        <v>10.44</v>
      </c>
    </row>
    <row r="42" spans="1:3" x14ac:dyDescent="0.25">
      <c r="A42" s="42">
        <v>45</v>
      </c>
      <c r="B42" s="43">
        <v>9.73</v>
      </c>
      <c r="C42" s="43">
        <v>10.8</v>
      </c>
    </row>
    <row r="43" spans="1:3" x14ac:dyDescent="0.25">
      <c r="A43" s="42">
        <v>46</v>
      </c>
      <c r="B43" s="43">
        <v>10.08</v>
      </c>
      <c r="C43" s="43">
        <v>11.18</v>
      </c>
    </row>
    <row r="44" spans="1:3" x14ac:dyDescent="0.25">
      <c r="A44" s="42">
        <v>47</v>
      </c>
      <c r="B44" s="43">
        <v>10.44</v>
      </c>
      <c r="C44" s="43">
        <v>11.58</v>
      </c>
    </row>
    <row r="45" spans="1:3" x14ac:dyDescent="0.25">
      <c r="A45" s="42">
        <v>48</v>
      </c>
      <c r="B45" s="43">
        <v>10.81</v>
      </c>
      <c r="C45" s="43">
        <v>11.99</v>
      </c>
    </row>
    <row r="46" spans="1:3" x14ac:dyDescent="0.25">
      <c r="A46" s="42">
        <v>49</v>
      </c>
      <c r="B46" s="43">
        <v>11.2</v>
      </c>
      <c r="C46" s="43">
        <v>12.41</v>
      </c>
    </row>
    <row r="47" spans="1:3" x14ac:dyDescent="0.25">
      <c r="A47" s="42">
        <v>50</v>
      </c>
      <c r="B47" s="43">
        <v>11.6</v>
      </c>
      <c r="C47" s="43">
        <v>12.85</v>
      </c>
    </row>
    <row r="48" spans="1:3" x14ac:dyDescent="0.25">
      <c r="A48" s="42">
        <v>51</v>
      </c>
      <c r="B48" s="43">
        <v>12.02</v>
      </c>
      <c r="C48" s="43">
        <v>13.3</v>
      </c>
    </row>
    <row r="49" spans="1:3" x14ac:dyDescent="0.25">
      <c r="A49" s="42">
        <v>52</v>
      </c>
      <c r="B49" s="43">
        <v>12.46</v>
      </c>
      <c r="C49" s="43">
        <v>13.78</v>
      </c>
    </row>
    <row r="50" spans="1:3" x14ac:dyDescent="0.25">
      <c r="A50" s="42">
        <v>53</v>
      </c>
      <c r="B50" s="43">
        <v>12.91</v>
      </c>
      <c r="C50" s="43">
        <v>14.27</v>
      </c>
    </row>
    <row r="51" spans="1:3" x14ac:dyDescent="0.25">
      <c r="A51" s="42">
        <v>54</v>
      </c>
      <c r="B51" s="43">
        <v>13.37</v>
      </c>
      <c r="C51" s="43">
        <v>14.77</v>
      </c>
    </row>
    <row r="52" spans="1:3" x14ac:dyDescent="0.25">
      <c r="A52" s="42">
        <v>55</v>
      </c>
      <c r="B52" s="43">
        <v>13.86</v>
      </c>
      <c r="C52" s="43">
        <v>15.3</v>
      </c>
    </row>
    <row r="53" spans="1:3" x14ac:dyDescent="0.25">
      <c r="A53" s="42">
        <v>56</v>
      </c>
      <c r="B53" s="43">
        <v>14.37</v>
      </c>
      <c r="C53" s="43">
        <v>15.85</v>
      </c>
    </row>
    <row r="54" spans="1:3" x14ac:dyDescent="0.25">
      <c r="A54" s="42">
        <v>57</v>
      </c>
      <c r="B54" s="43">
        <v>14.89</v>
      </c>
      <c r="C54" s="43">
        <v>16.420000000000002</v>
      </c>
    </row>
    <row r="55" spans="1:3" x14ac:dyDescent="0.25">
      <c r="A55" s="42">
        <v>58</v>
      </c>
      <c r="B55" s="43">
        <v>15.44</v>
      </c>
      <c r="C55" s="43">
        <v>17.010000000000002</v>
      </c>
    </row>
    <row r="56" spans="1:3" x14ac:dyDescent="0.25">
      <c r="A56" s="42">
        <v>59</v>
      </c>
      <c r="B56" s="43">
        <v>16.010000000000002</v>
      </c>
      <c r="C56" s="43">
        <v>17.62</v>
      </c>
    </row>
    <row r="57" spans="1:3" x14ac:dyDescent="0.25">
      <c r="A57" s="42">
        <v>60</v>
      </c>
      <c r="B57" s="43">
        <v>16.61</v>
      </c>
      <c r="C57" s="43">
        <v>18.260000000000002</v>
      </c>
    </row>
    <row r="58" spans="1:3" x14ac:dyDescent="0.25">
      <c r="A58" s="42">
        <v>61</v>
      </c>
      <c r="B58" s="43">
        <v>17.23</v>
      </c>
      <c r="C58" s="43">
        <v>18.93</v>
      </c>
    </row>
    <row r="59" spans="1:3" x14ac:dyDescent="0.25">
      <c r="A59" s="42">
        <v>62</v>
      </c>
      <c r="B59" s="43">
        <v>17.88</v>
      </c>
      <c r="C59" s="43">
        <v>19.62</v>
      </c>
    </row>
    <row r="60" spans="1:3" x14ac:dyDescent="0.25">
      <c r="A60" s="42">
        <v>63</v>
      </c>
      <c r="B60" s="43">
        <v>18.559999999999999</v>
      </c>
      <c r="C60" s="43">
        <v>20.350000000000001</v>
      </c>
    </row>
    <row r="61" spans="1:3" x14ac:dyDescent="0.25">
      <c r="A61" s="42">
        <v>64</v>
      </c>
      <c r="B61" s="43">
        <v>19.28</v>
      </c>
      <c r="C61" s="43">
        <v>21.1</v>
      </c>
    </row>
    <row r="62" spans="1:3" x14ac:dyDescent="0.25">
      <c r="A62" s="42">
        <v>65</v>
      </c>
      <c r="B62" s="43">
        <v>19.32</v>
      </c>
      <c r="C62" s="43">
        <v>21.17</v>
      </c>
    </row>
    <row r="63" spans="1:3" x14ac:dyDescent="0.25">
      <c r="A63" s="42">
        <v>66</v>
      </c>
      <c r="B63" s="43">
        <v>18.66</v>
      </c>
      <c r="C63" s="43">
        <v>20.52</v>
      </c>
    </row>
    <row r="64" spans="1:3" x14ac:dyDescent="0.25">
      <c r="A64" s="42">
        <v>67</v>
      </c>
      <c r="B64" s="43">
        <v>18</v>
      </c>
      <c r="C64" s="43">
        <v>19.86</v>
      </c>
    </row>
    <row r="65" spans="1:3" x14ac:dyDescent="0.25">
      <c r="A65" s="42">
        <v>68</v>
      </c>
      <c r="B65" s="43">
        <v>17.329999999999998</v>
      </c>
      <c r="C65" s="43">
        <v>19.2</v>
      </c>
    </row>
    <row r="66" spans="1:3" x14ac:dyDescent="0.25">
      <c r="A66" s="42">
        <v>69</v>
      </c>
      <c r="B66" s="43">
        <v>16.670000000000002</v>
      </c>
      <c r="C66" s="43">
        <v>18.54</v>
      </c>
    </row>
    <row r="67" spans="1:3" x14ac:dyDescent="0.25">
      <c r="A67" s="42">
        <v>70</v>
      </c>
      <c r="B67" s="43">
        <v>16</v>
      </c>
      <c r="C67" s="43">
        <v>17.88</v>
      </c>
    </row>
    <row r="68" spans="1:3" x14ac:dyDescent="0.25">
      <c r="A68" s="42">
        <v>71</v>
      </c>
      <c r="B68" s="43">
        <v>15.34</v>
      </c>
      <c r="C68" s="43">
        <v>17.21</v>
      </c>
    </row>
    <row r="69" spans="1:3" x14ac:dyDescent="0.25">
      <c r="A69" s="42">
        <v>72</v>
      </c>
      <c r="B69" s="43">
        <v>14.68</v>
      </c>
      <c r="C69" s="43">
        <v>16.55</v>
      </c>
    </row>
    <row r="70" spans="1:3" x14ac:dyDescent="0.25">
      <c r="A70" s="42">
        <v>73</v>
      </c>
      <c r="B70" s="43">
        <v>14.02</v>
      </c>
      <c r="C70" s="43">
        <v>15.88</v>
      </c>
    </row>
    <row r="71" spans="1:3" x14ac:dyDescent="0.25">
      <c r="A71" s="42">
        <v>74</v>
      </c>
      <c r="B71" s="43">
        <v>13.37</v>
      </c>
      <c r="C71" s="43">
        <v>15.22</v>
      </c>
    </row>
  </sheetData>
  <sheetProtection algorithmName="SHA-512" hashValue="DLSydnzKs/q027nOPGqsJU6X1B7kpfj2q7xEU3PC53sQfXlmS5fQKd50pnIgCJcdFOWV6RITm/jBAsj3ywY7vg==" saltValue="2AzHdjoIisw6tr2Ug/1EEw==" spinCount="100000" sheet="1" objects="1" scenarios="1"/>
  <conditionalFormatting sqref="A6:A21">
    <cfRule type="expression" dxfId="241" priority="1" stopIfTrue="1">
      <formula>MOD(ROW(),2)=0</formula>
    </cfRule>
    <cfRule type="expression" dxfId="240" priority="2" stopIfTrue="1">
      <formula>MOD(ROW(),2)&lt;&gt;0</formula>
    </cfRule>
  </conditionalFormatting>
  <conditionalFormatting sqref="B6:C21">
    <cfRule type="expression" dxfId="239" priority="3" stopIfTrue="1">
      <formula>MOD(ROW(),2)=0</formula>
    </cfRule>
    <cfRule type="expression" dxfId="238" priority="4" stopIfTrue="1">
      <formula>MOD(ROW(),2)&lt;&gt;0</formula>
    </cfRule>
  </conditionalFormatting>
  <conditionalFormatting sqref="A26:A71">
    <cfRule type="expression" dxfId="237" priority="5" stopIfTrue="1">
      <formula>MOD(ROW(),2)=0</formula>
    </cfRule>
    <cfRule type="expression" dxfId="236" priority="6" stopIfTrue="1">
      <formula>MOD(ROW(),2)&lt;&gt;0</formula>
    </cfRule>
  </conditionalFormatting>
  <conditionalFormatting sqref="B26:C71">
    <cfRule type="expression" dxfId="235" priority="7" stopIfTrue="1">
      <formula>MOD(ROW(),2)=0</formula>
    </cfRule>
    <cfRule type="expression" dxfId="234" priority="8" stopIfTrue="1">
      <formula>MOD(ROW(),2)&lt;&gt;0</formula>
    </cfRule>
  </conditionalFormatting>
  <pageMargins left="0.7" right="0.7" top="0.75" bottom="0.75" header="0.3" footer="0.3"/>
  <tableParts count="1">
    <tablePart r:id="rId1"/>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225B4-DAA6-40ED-88C1-0805650DF859}">
  <sheetPr codeName="Sheet76"/>
  <dimension ref="A1:C71"/>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Added pension - x-706</v>
      </c>
    </row>
    <row r="6" spans="1:3" x14ac:dyDescent="0.25">
      <c r="A6" s="40" t="s">
        <v>429</v>
      </c>
      <c r="B6" s="46" t="s">
        <v>430</v>
      </c>
      <c r="C6" s="46"/>
    </row>
    <row r="7" spans="1:3" x14ac:dyDescent="0.25">
      <c r="A7" s="40" t="s">
        <v>431</v>
      </c>
      <c r="B7" s="46" t="s">
        <v>31</v>
      </c>
      <c r="C7" s="46"/>
    </row>
    <row r="8" spans="1:3" x14ac:dyDescent="0.25">
      <c r="A8" s="40" t="s">
        <v>128</v>
      </c>
      <c r="B8" s="46" t="s">
        <v>149</v>
      </c>
      <c r="C8" s="46"/>
    </row>
    <row r="9" spans="1:3" x14ac:dyDescent="0.25">
      <c r="A9" s="40" t="s">
        <v>129</v>
      </c>
      <c r="B9" s="46" t="s">
        <v>350</v>
      </c>
      <c r="C9" s="46"/>
    </row>
    <row r="10" spans="1:3" ht="50" x14ac:dyDescent="0.25">
      <c r="A10" s="40" t="s">
        <v>6</v>
      </c>
      <c r="B10" s="46" t="s">
        <v>368</v>
      </c>
      <c r="C10" s="46"/>
    </row>
    <row r="11" spans="1:3" x14ac:dyDescent="0.25">
      <c r="A11" s="40" t="s">
        <v>130</v>
      </c>
      <c r="B11" s="46" t="s">
        <v>352</v>
      </c>
      <c r="C11" s="46"/>
    </row>
    <row r="12" spans="1:3" x14ac:dyDescent="0.25">
      <c r="A12" s="40" t="s">
        <v>131</v>
      </c>
      <c r="B12" s="46" t="s">
        <v>353</v>
      </c>
      <c r="C12" s="46"/>
    </row>
    <row r="13" spans="1:3" x14ac:dyDescent="0.25">
      <c r="A13" s="40" t="s">
        <v>432</v>
      </c>
      <c r="B13" s="46">
        <v>0</v>
      </c>
      <c r="C13" s="46"/>
    </row>
    <row r="14" spans="1:3" x14ac:dyDescent="0.25">
      <c r="A14" s="40" t="s">
        <v>133</v>
      </c>
      <c r="B14" s="46">
        <v>706</v>
      </c>
      <c r="C14" s="46"/>
    </row>
    <row r="15" spans="1:3" x14ac:dyDescent="0.25">
      <c r="A15" s="40" t="s">
        <v>433</v>
      </c>
      <c r="B15" s="46" t="s">
        <v>369</v>
      </c>
      <c r="C15" s="46"/>
    </row>
    <row r="16" spans="1:3" x14ac:dyDescent="0.25">
      <c r="A16" s="40" t="s">
        <v>135</v>
      </c>
      <c r="B16" s="46" t="s">
        <v>370</v>
      </c>
      <c r="C16" s="46"/>
    </row>
    <row r="17" spans="1:3" x14ac:dyDescent="0.25">
      <c r="A17" s="41" t="s">
        <v>434</v>
      </c>
      <c r="B17" s="46"/>
      <c r="C17" s="46"/>
    </row>
    <row r="18" spans="1:3" x14ac:dyDescent="0.25">
      <c r="A18" s="40" t="s">
        <v>137</v>
      </c>
      <c r="B18" s="47">
        <v>45190</v>
      </c>
      <c r="C18" s="47"/>
    </row>
    <row r="19" spans="1:3" x14ac:dyDescent="0.25">
      <c r="A19" s="40" t="s">
        <v>138</v>
      </c>
      <c r="B19" s="47">
        <v>45231</v>
      </c>
      <c r="C19" s="47"/>
    </row>
    <row r="20" spans="1:3" x14ac:dyDescent="0.25">
      <c r="A20" s="40" t="s">
        <v>139</v>
      </c>
      <c r="B20" s="46" t="s">
        <v>148</v>
      </c>
      <c r="C20" s="46"/>
    </row>
    <row r="21" spans="1:3" x14ac:dyDescent="0.25">
      <c r="A21" s="40" t="s">
        <v>435</v>
      </c>
      <c r="B21" s="46" t="s">
        <v>72</v>
      </c>
      <c r="C21" s="46"/>
    </row>
    <row r="23" spans="1:3" x14ac:dyDescent="0.25">
      <c r="A23" s="23" t="str">
        <f>HYPERLINK("#'Factor List'!A1", "Back to Factor List")</f>
        <v>Back to Factor List</v>
      </c>
      <c r="B23" s="23" t="str">
        <f>HYPERLINK("#'Assumptions'!A1", "Assumptions")</f>
        <v>Assumptions</v>
      </c>
    </row>
    <row r="26" spans="1:3" s="59" customFormat="1" ht="39" x14ac:dyDescent="0.25">
      <c r="A26" s="58" t="s">
        <v>164</v>
      </c>
      <c r="B26" s="58" t="s">
        <v>463</v>
      </c>
      <c r="C26" s="58" t="s">
        <v>464</v>
      </c>
    </row>
    <row r="27" spans="1:3" x14ac:dyDescent="0.25">
      <c r="A27" s="42">
        <v>30</v>
      </c>
      <c r="B27" s="43">
        <v>5.41</v>
      </c>
      <c r="C27" s="43">
        <v>6.05</v>
      </c>
    </row>
    <row r="28" spans="1:3" x14ac:dyDescent="0.25">
      <c r="A28" s="42">
        <v>31</v>
      </c>
      <c r="B28" s="43">
        <v>5.6</v>
      </c>
      <c r="C28" s="43">
        <v>6.26</v>
      </c>
    </row>
    <row r="29" spans="1:3" x14ac:dyDescent="0.25">
      <c r="A29" s="42">
        <v>32</v>
      </c>
      <c r="B29" s="43">
        <v>5.79</v>
      </c>
      <c r="C29" s="43">
        <v>6.48</v>
      </c>
    </row>
    <row r="30" spans="1:3" x14ac:dyDescent="0.25">
      <c r="A30" s="42">
        <v>33</v>
      </c>
      <c r="B30" s="43">
        <v>5.99</v>
      </c>
      <c r="C30" s="43">
        <v>6.71</v>
      </c>
    </row>
    <row r="31" spans="1:3" x14ac:dyDescent="0.25">
      <c r="A31" s="42">
        <v>34</v>
      </c>
      <c r="B31" s="43">
        <v>6.2</v>
      </c>
      <c r="C31" s="43">
        <v>6.94</v>
      </c>
    </row>
    <row r="32" spans="1:3" x14ac:dyDescent="0.25">
      <c r="A32" s="42">
        <v>35</v>
      </c>
      <c r="B32" s="43">
        <v>6.42</v>
      </c>
      <c r="C32" s="43">
        <v>7.18</v>
      </c>
    </row>
    <row r="33" spans="1:3" x14ac:dyDescent="0.25">
      <c r="A33" s="42">
        <v>36</v>
      </c>
      <c r="B33" s="43">
        <v>6.65</v>
      </c>
      <c r="C33" s="43">
        <v>7.43</v>
      </c>
    </row>
    <row r="34" spans="1:3" x14ac:dyDescent="0.25">
      <c r="A34" s="42">
        <v>37</v>
      </c>
      <c r="B34" s="43">
        <v>6.88</v>
      </c>
      <c r="C34" s="43">
        <v>7.69</v>
      </c>
    </row>
    <row r="35" spans="1:3" x14ac:dyDescent="0.25">
      <c r="A35" s="42">
        <v>38</v>
      </c>
      <c r="B35" s="43">
        <v>7.12</v>
      </c>
      <c r="C35" s="43">
        <v>7.96</v>
      </c>
    </row>
    <row r="36" spans="1:3" x14ac:dyDescent="0.25">
      <c r="A36" s="42">
        <v>39</v>
      </c>
      <c r="B36" s="43">
        <v>7.37</v>
      </c>
      <c r="C36" s="43">
        <v>8.24</v>
      </c>
    </row>
    <row r="37" spans="1:3" x14ac:dyDescent="0.25">
      <c r="A37" s="42">
        <v>40</v>
      </c>
      <c r="B37" s="43">
        <v>7.63</v>
      </c>
      <c r="C37" s="43">
        <v>8.5299999999999994</v>
      </c>
    </row>
    <row r="38" spans="1:3" x14ac:dyDescent="0.25">
      <c r="A38" s="42">
        <v>41</v>
      </c>
      <c r="B38" s="43">
        <v>7.9</v>
      </c>
      <c r="C38" s="43">
        <v>8.83</v>
      </c>
    </row>
    <row r="39" spans="1:3" x14ac:dyDescent="0.25">
      <c r="A39" s="42">
        <v>42</v>
      </c>
      <c r="B39" s="43">
        <v>8.18</v>
      </c>
      <c r="C39" s="43">
        <v>9.1300000000000008</v>
      </c>
    </row>
    <row r="40" spans="1:3" x14ac:dyDescent="0.25">
      <c r="A40" s="42">
        <v>43</v>
      </c>
      <c r="B40" s="43">
        <v>8.4700000000000006</v>
      </c>
      <c r="C40" s="43">
        <v>9.4499999999999993</v>
      </c>
    </row>
    <row r="41" spans="1:3" x14ac:dyDescent="0.25">
      <c r="A41" s="42">
        <v>44</v>
      </c>
      <c r="B41" s="43">
        <v>8.77</v>
      </c>
      <c r="C41" s="43">
        <v>9.7899999999999991</v>
      </c>
    </row>
    <row r="42" spans="1:3" x14ac:dyDescent="0.25">
      <c r="A42" s="42">
        <v>45</v>
      </c>
      <c r="B42" s="43">
        <v>9.08</v>
      </c>
      <c r="C42" s="43">
        <v>10.130000000000001</v>
      </c>
    </row>
    <row r="43" spans="1:3" x14ac:dyDescent="0.25">
      <c r="A43" s="42">
        <v>46</v>
      </c>
      <c r="B43" s="43">
        <v>9.4</v>
      </c>
      <c r="C43" s="43">
        <v>10.48</v>
      </c>
    </row>
    <row r="44" spans="1:3" x14ac:dyDescent="0.25">
      <c r="A44" s="42">
        <v>47</v>
      </c>
      <c r="B44" s="43">
        <v>9.73</v>
      </c>
      <c r="C44" s="43">
        <v>10.85</v>
      </c>
    </row>
    <row r="45" spans="1:3" x14ac:dyDescent="0.25">
      <c r="A45" s="42">
        <v>48</v>
      </c>
      <c r="B45" s="43">
        <v>10.08</v>
      </c>
      <c r="C45" s="43">
        <v>11.23</v>
      </c>
    </row>
    <row r="46" spans="1:3" x14ac:dyDescent="0.25">
      <c r="A46" s="42">
        <v>49</v>
      </c>
      <c r="B46" s="43">
        <v>10.44</v>
      </c>
      <c r="C46" s="43">
        <v>11.63</v>
      </c>
    </row>
    <row r="47" spans="1:3" x14ac:dyDescent="0.25">
      <c r="A47" s="42">
        <v>50</v>
      </c>
      <c r="B47" s="43">
        <v>10.81</v>
      </c>
      <c r="C47" s="43">
        <v>12.04</v>
      </c>
    </row>
    <row r="48" spans="1:3" x14ac:dyDescent="0.25">
      <c r="A48" s="42">
        <v>51</v>
      </c>
      <c r="B48" s="43">
        <v>11.2</v>
      </c>
      <c r="C48" s="43">
        <v>12.46</v>
      </c>
    </row>
    <row r="49" spans="1:3" x14ac:dyDescent="0.25">
      <c r="A49" s="42">
        <v>52</v>
      </c>
      <c r="B49" s="43">
        <v>11.61</v>
      </c>
      <c r="C49" s="43">
        <v>12.9</v>
      </c>
    </row>
    <row r="50" spans="1:3" x14ac:dyDescent="0.25">
      <c r="A50" s="42">
        <v>53</v>
      </c>
      <c r="B50" s="43">
        <v>12.02</v>
      </c>
      <c r="C50" s="43">
        <v>13.36</v>
      </c>
    </row>
    <row r="51" spans="1:3" x14ac:dyDescent="0.25">
      <c r="A51" s="42">
        <v>54</v>
      </c>
      <c r="B51" s="43">
        <v>12.46</v>
      </c>
      <c r="C51" s="43">
        <v>13.83</v>
      </c>
    </row>
    <row r="52" spans="1:3" x14ac:dyDescent="0.25">
      <c r="A52" s="42">
        <v>55</v>
      </c>
      <c r="B52" s="43">
        <v>12.91</v>
      </c>
      <c r="C52" s="43">
        <v>14.33</v>
      </c>
    </row>
    <row r="53" spans="1:3" x14ac:dyDescent="0.25">
      <c r="A53" s="42">
        <v>56</v>
      </c>
      <c r="B53" s="43">
        <v>13.38</v>
      </c>
      <c r="C53" s="43">
        <v>14.84</v>
      </c>
    </row>
    <row r="54" spans="1:3" x14ac:dyDescent="0.25">
      <c r="A54" s="42">
        <v>57</v>
      </c>
      <c r="B54" s="43">
        <v>13.87</v>
      </c>
      <c r="C54" s="43">
        <v>15.37</v>
      </c>
    </row>
    <row r="55" spans="1:3" x14ac:dyDescent="0.25">
      <c r="A55" s="42">
        <v>58</v>
      </c>
      <c r="B55" s="43">
        <v>14.38</v>
      </c>
      <c r="C55" s="43">
        <v>15.92</v>
      </c>
    </row>
    <row r="56" spans="1:3" x14ac:dyDescent="0.25">
      <c r="A56" s="42">
        <v>59</v>
      </c>
      <c r="B56" s="43">
        <v>14.91</v>
      </c>
      <c r="C56" s="43">
        <v>16.489999999999998</v>
      </c>
    </row>
    <row r="57" spans="1:3" x14ac:dyDescent="0.25">
      <c r="A57" s="42">
        <v>60</v>
      </c>
      <c r="B57" s="43">
        <v>15.46</v>
      </c>
      <c r="C57" s="43">
        <v>17.079999999999998</v>
      </c>
    </row>
    <row r="58" spans="1:3" x14ac:dyDescent="0.25">
      <c r="A58" s="42">
        <v>61</v>
      </c>
      <c r="B58" s="43">
        <v>16.04</v>
      </c>
      <c r="C58" s="43">
        <v>17.7</v>
      </c>
    </row>
    <row r="59" spans="1:3" x14ac:dyDescent="0.25">
      <c r="A59" s="42">
        <v>62</v>
      </c>
      <c r="B59" s="43">
        <v>16.64</v>
      </c>
      <c r="C59" s="43">
        <v>18.350000000000001</v>
      </c>
    </row>
    <row r="60" spans="1:3" x14ac:dyDescent="0.25">
      <c r="A60" s="42">
        <v>63</v>
      </c>
      <c r="B60" s="43">
        <v>17.27</v>
      </c>
      <c r="C60" s="43">
        <v>19.02</v>
      </c>
    </row>
    <row r="61" spans="1:3" x14ac:dyDescent="0.25">
      <c r="A61" s="42">
        <v>64</v>
      </c>
      <c r="B61" s="43">
        <v>17.93</v>
      </c>
      <c r="C61" s="43">
        <v>19.73</v>
      </c>
    </row>
    <row r="62" spans="1:3" x14ac:dyDescent="0.25">
      <c r="A62" s="42">
        <v>65</v>
      </c>
      <c r="B62" s="43">
        <v>18.63</v>
      </c>
      <c r="C62" s="43">
        <v>20.47</v>
      </c>
    </row>
    <row r="63" spans="1:3" x14ac:dyDescent="0.25">
      <c r="A63" s="42">
        <v>66</v>
      </c>
      <c r="B63" s="43">
        <v>18.66</v>
      </c>
      <c r="C63" s="43">
        <v>20.52</v>
      </c>
    </row>
    <row r="64" spans="1:3" x14ac:dyDescent="0.25">
      <c r="A64" s="42">
        <v>67</v>
      </c>
      <c r="B64" s="43">
        <v>18</v>
      </c>
      <c r="C64" s="43">
        <v>19.86</v>
      </c>
    </row>
    <row r="65" spans="1:3" x14ac:dyDescent="0.25">
      <c r="A65" s="42">
        <v>68</v>
      </c>
      <c r="B65" s="43">
        <v>17.329999999999998</v>
      </c>
      <c r="C65" s="43">
        <v>19.2</v>
      </c>
    </row>
    <row r="66" spans="1:3" x14ac:dyDescent="0.25">
      <c r="A66" s="42">
        <v>69</v>
      </c>
      <c r="B66" s="43">
        <v>16.670000000000002</v>
      </c>
      <c r="C66" s="43">
        <v>18.54</v>
      </c>
    </row>
    <row r="67" spans="1:3" x14ac:dyDescent="0.25">
      <c r="A67" s="42">
        <v>70</v>
      </c>
      <c r="B67" s="43">
        <v>16</v>
      </c>
      <c r="C67" s="43">
        <v>17.88</v>
      </c>
    </row>
    <row r="68" spans="1:3" x14ac:dyDescent="0.25">
      <c r="A68" s="42">
        <v>71</v>
      </c>
      <c r="B68" s="43">
        <v>15.34</v>
      </c>
      <c r="C68" s="43">
        <v>17.21</v>
      </c>
    </row>
    <row r="69" spans="1:3" x14ac:dyDescent="0.25">
      <c r="A69" s="42">
        <v>72</v>
      </c>
      <c r="B69" s="43">
        <v>14.68</v>
      </c>
      <c r="C69" s="43">
        <v>16.55</v>
      </c>
    </row>
    <row r="70" spans="1:3" x14ac:dyDescent="0.25">
      <c r="A70" s="42">
        <v>73</v>
      </c>
      <c r="B70" s="43">
        <v>14.02</v>
      </c>
      <c r="C70" s="43">
        <v>15.88</v>
      </c>
    </row>
    <row r="71" spans="1:3" x14ac:dyDescent="0.25">
      <c r="A71" s="42">
        <v>74</v>
      </c>
      <c r="B71" s="43">
        <v>13.37</v>
      </c>
      <c r="C71" s="43">
        <v>15.22</v>
      </c>
    </row>
  </sheetData>
  <sheetProtection algorithmName="SHA-512" hashValue="ttQJXhxyJrfcw0A2iTJ7Yh9DuNcgsTrO5FkJN4Yx4N5rEu8564Z1OALNHqtihJZh3+Qv+VwVWFgkMQfW2wJm9A==" saltValue="pZnS2+anJ4dcdRPRj3gDgw==" spinCount="100000" sheet="1" objects="1" scenarios="1"/>
  <conditionalFormatting sqref="A6:A21">
    <cfRule type="expression" dxfId="231" priority="1" stopIfTrue="1">
      <formula>MOD(ROW(),2)=0</formula>
    </cfRule>
    <cfRule type="expression" dxfId="230" priority="2" stopIfTrue="1">
      <formula>MOD(ROW(),2)&lt;&gt;0</formula>
    </cfRule>
  </conditionalFormatting>
  <conditionalFormatting sqref="B6:C21">
    <cfRule type="expression" dxfId="229" priority="3" stopIfTrue="1">
      <formula>MOD(ROW(),2)=0</formula>
    </cfRule>
    <cfRule type="expression" dxfId="228" priority="4" stopIfTrue="1">
      <formula>MOD(ROW(),2)&lt;&gt;0</formula>
    </cfRule>
  </conditionalFormatting>
  <conditionalFormatting sqref="A26:A71">
    <cfRule type="expression" dxfId="227" priority="5" stopIfTrue="1">
      <formula>MOD(ROW(),2)=0</formula>
    </cfRule>
    <cfRule type="expression" dxfId="226" priority="6" stopIfTrue="1">
      <formula>MOD(ROW(),2)&lt;&gt;0</formula>
    </cfRule>
  </conditionalFormatting>
  <conditionalFormatting sqref="B26:C71">
    <cfRule type="expression" dxfId="225" priority="7" stopIfTrue="1">
      <formula>MOD(ROW(),2)=0</formula>
    </cfRule>
    <cfRule type="expression" dxfId="224" priority="8" stopIfTrue="1">
      <formula>MOD(ROW(),2)&lt;&gt;0</formula>
    </cfRule>
  </conditionalFormatting>
  <pageMargins left="0.7" right="0.7" top="0.75" bottom="0.75" header="0.3" footer="0.3"/>
  <tableParts count="1">
    <tablePart r:id="rId1"/>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577A0-FE8F-40C2-921B-37BF7ACCF576}">
  <sheetPr codeName="Sheet77"/>
  <dimension ref="A1:C71"/>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Added pension - x-707</v>
      </c>
    </row>
    <row r="6" spans="1:3" x14ac:dyDescent="0.25">
      <c r="A6" s="40" t="s">
        <v>429</v>
      </c>
      <c r="B6" s="46" t="s">
        <v>430</v>
      </c>
      <c r="C6" s="46"/>
    </row>
    <row r="7" spans="1:3" x14ac:dyDescent="0.25">
      <c r="A7" s="40" t="s">
        <v>431</v>
      </c>
      <c r="B7" s="46" t="s">
        <v>31</v>
      </c>
      <c r="C7" s="46"/>
    </row>
    <row r="8" spans="1:3" x14ac:dyDescent="0.25">
      <c r="A8" s="40" t="s">
        <v>128</v>
      </c>
      <c r="B8" s="46" t="s">
        <v>149</v>
      </c>
      <c r="C8" s="46"/>
    </row>
    <row r="9" spans="1:3" x14ac:dyDescent="0.25">
      <c r="A9" s="40" t="s">
        <v>129</v>
      </c>
      <c r="B9" s="46" t="s">
        <v>350</v>
      </c>
      <c r="C9" s="46"/>
    </row>
    <row r="10" spans="1:3" ht="50" x14ac:dyDescent="0.25">
      <c r="A10" s="40" t="s">
        <v>6</v>
      </c>
      <c r="B10" s="46" t="s">
        <v>371</v>
      </c>
      <c r="C10" s="46"/>
    </row>
    <row r="11" spans="1:3" x14ac:dyDescent="0.25">
      <c r="A11" s="40" t="s">
        <v>130</v>
      </c>
      <c r="B11" s="46" t="s">
        <v>352</v>
      </c>
      <c r="C11" s="46"/>
    </row>
    <row r="12" spans="1:3" x14ac:dyDescent="0.25">
      <c r="A12" s="40" t="s">
        <v>131</v>
      </c>
      <c r="B12" s="46" t="s">
        <v>353</v>
      </c>
      <c r="C12" s="46"/>
    </row>
    <row r="13" spans="1:3" x14ac:dyDescent="0.25">
      <c r="A13" s="40" t="s">
        <v>432</v>
      </c>
      <c r="B13" s="46">
        <v>0</v>
      </c>
      <c r="C13" s="46"/>
    </row>
    <row r="14" spans="1:3" x14ac:dyDescent="0.25">
      <c r="A14" s="40" t="s">
        <v>133</v>
      </c>
      <c r="B14" s="46">
        <v>707</v>
      </c>
      <c r="C14" s="46"/>
    </row>
    <row r="15" spans="1:3" x14ac:dyDescent="0.25">
      <c r="A15" s="40" t="s">
        <v>433</v>
      </c>
      <c r="B15" s="46" t="s">
        <v>372</v>
      </c>
      <c r="C15" s="46"/>
    </row>
    <row r="16" spans="1:3" x14ac:dyDescent="0.25">
      <c r="A16" s="40" t="s">
        <v>135</v>
      </c>
      <c r="B16" s="46" t="s">
        <v>373</v>
      </c>
      <c r="C16" s="46"/>
    </row>
    <row r="17" spans="1:3" x14ac:dyDescent="0.25">
      <c r="A17" s="41" t="s">
        <v>434</v>
      </c>
      <c r="B17" s="46"/>
      <c r="C17" s="46"/>
    </row>
    <row r="18" spans="1:3" x14ac:dyDescent="0.25">
      <c r="A18" s="40" t="s">
        <v>137</v>
      </c>
      <c r="B18" s="47">
        <v>45190</v>
      </c>
      <c r="C18" s="47"/>
    </row>
    <row r="19" spans="1:3" x14ac:dyDescent="0.25">
      <c r="A19" s="40" t="s">
        <v>138</v>
      </c>
      <c r="B19" s="47">
        <v>45231</v>
      </c>
      <c r="C19" s="47"/>
    </row>
    <row r="20" spans="1:3" x14ac:dyDescent="0.25">
      <c r="A20" s="40" t="s">
        <v>139</v>
      </c>
      <c r="B20" s="46" t="s">
        <v>148</v>
      </c>
      <c r="C20" s="46"/>
    </row>
    <row r="21" spans="1:3" x14ac:dyDescent="0.25">
      <c r="A21" s="40" t="s">
        <v>435</v>
      </c>
      <c r="B21" s="46" t="s">
        <v>72</v>
      </c>
      <c r="C21" s="46"/>
    </row>
    <row r="23" spans="1:3" x14ac:dyDescent="0.25">
      <c r="A23" s="23" t="str">
        <f>HYPERLINK("#'Factor List'!A1", "Back to Factor List")</f>
        <v>Back to Factor List</v>
      </c>
      <c r="B23" s="23" t="str">
        <f>HYPERLINK("#'Assumptions'!A1", "Assumptions")</f>
        <v>Assumptions</v>
      </c>
    </row>
    <row r="26" spans="1:3" s="59" customFormat="1" ht="39" x14ac:dyDescent="0.25">
      <c r="A26" s="58" t="s">
        <v>164</v>
      </c>
      <c r="B26" s="58" t="s">
        <v>463</v>
      </c>
      <c r="C26" s="58" t="s">
        <v>464</v>
      </c>
    </row>
    <row r="27" spans="1:3" x14ac:dyDescent="0.25">
      <c r="A27" s="42">
        <v>30</v>
      </c>
      <c r="B27" s="43">
        <v>5.04</v>
      </c>
      <c r="C27" s="43">
        <v>5.68</v>
      </c>
    </row>
    <row r="28" spans="1:3" x14ac:dyDescent="0.25">
      <c r="A28" s="42">
        <v>31</v>
      </c>
      <c r="B28" s="43">
        <v>5.22</v>
      </c>
      <c r="C28" s="43">
        <v>5.87</v>
      </c>
    </row>
    <row r="29" spans="1:3" x14ac:dyDescent="0.25">
      <c r="A29" s="42">
        <v>32</v>
      </c>
      <c r="B29" s="43">
        <v>5.4</v>
      </c>
      <c r="C29" s="43">
        <v>6.08</v>
      </c>
    </row>
    <row r="30" spans="1:3" x14ac:dyDescent="0.25">
      <c r="A30" s="42">
        <v>33</v>
      </c>
      <c r="B30" s="43">
        <v>5.59</v>
      </c>
      <c r="C30" s="43">
        <v>6.29</v>
      </c>
    </row>
    <row r="31" spans="1:3" x14ac:dyDescent="0.25">
      <c r="A31" s="42">
        <v>34</v>
      </c>
      <c r="B31" s="43">
        <v>5.78</v>
      </c>
      <c r="C31" s="43">
        <v>6.51</v>
      </c>
    </row>
    <row r="32" spans="1:3" x14ac:dyDescent="0.25">
      <c r="A32" s="42">
        <v>35</v>
      </c>
      <c r="B32" s="43">
        <v>5.99</v>
      </c>
      <c r="C32" s="43">
        <v>6.73</v>
      </c>
    </row>
    <row r="33" spans="1:3" x14ac:dyDescent="0.25">
      <c r="A33" s="42">
        <v>36</v>
      </c>
      <c r="B33" s="43">
        <v>6.2</v>
      </c>
      <c r="C33" s="43">
        <v>6.97</v>
      </c>
    </row>
    <row r="34" spans="1:3" x14ac:dyDescent="0.25">
      <c r="A34" s="42">
        <v>37</v>
      </c>
      <c r="B34" s="43">
        <v>6.41</v>
      </c>
      <c r="C34" s="43">
        <v>7.21</v>
      </c>
    </row>
    <row r="35" spans="1:3" x14ac:dyDescent="0.25">
      <c r="A35" s="42">
        <v>38</v>
      </c>
      <c r="B35" s="43">
        <v>6.64</v>
      </c>
      <c r="C35" s="43">
        <v>7.46</v>
      </c>
    </row>
    <row r="36" spans="1:3" x14ac:dyDescent="0.25">
      <c r="A36" s="42">
        <v>39</v>
      </c>
      <c r="B36" s="43">
        <v>6.87</v>
      </c>
      <c r="C36" s="43">
        <v>7.72</v>
      </c>
    </row>
    <row r="37" spans="1:3" x14ac:dyDescent="0.25">
      <c r="A37" s="42">
        <v>40</v>
      </c>
      <c r="B37" s="43">
        <v>7.11</v>
      </c>
      <c r="C37" s="43">
        <v>7.99</v>
      </c>
    </row>
    <row r="38" spans="1:3" x14ac:dyDescent="0.25">
      <c r="A38" s="42">
        <v>41</v>
      </c>
      <c r="B38" s="43">
        <v>7.36</v>
      </c>
      <c r="C38" s="43">
        <v>8.27</v>
      </c>
    </row>
    <row r="39" spans="1:3" x14ac:dyDescent="0.25">
      <c r="A39" s="42">
        <v>42</v>
      </c>
      <c r="B39" s="43">
        <v>7.62</v>
      </c>
      <c r="C39" s="43">
        <v>8.56</v>
      </c>
    </row>
    <row r="40" spans="1:3" x14ac:dyDescent="0.25">
      <c r="A40" s="42">
        <v>43</v>
      </c>
      <c r="B40" s="43">
        <v>7.89</v>
      </c>
      <c r="C40" s="43">
        <v>8.86</v>
      </c>
    </row>
    <row r="41" spans="1:3" x14ac:dyDescent="0.25">
      <c r="A41" s="42">
        <v>44</v>
      </c>
      <c r="B41" s="43">
        <v>8.16</v>
      </c>
      <c r="C41" s="43">
        <v>9.17</v>
      </c>
    </row>
    <row r="42" spans="1:3" x14ac:dyDescent="0.25">
      <c r="A42" s="42">
        <v>45</v>
      </c>
      <c r="B42" s="43">
        <v>8.4499999999999993</v>
      </c>
      <c r="C42" s="43">
        <v>9.49</v>
      </c>
    </row>
    <row r="43" spans="1:3" x14ac:dyDescent="0.25">
      <c r="A43" s="42">
        <v>46</v>
      </c>
      <c r="B43" s="43">
        <v>8.75</v>
      </c>
      <c r="C43" s="43">
        <v>9.82</v>
      </c>
    </row>
    <row r="44" spans="1:3" x14ac:dyDescent="0.25">
      <c r="A44" s="42">
        <v>47</v>
      </c>
      <c r="B44" s="43">
        <v>9.06</v>
      </c>
      <c r="C44" s="43">
        <v>10.16</v>
      </c>
    </row>
    <row r="45" spans="1:3" x14ac:dyDescent="0.25">
      <c r="A45" s="42">
        <v>48</v>
      </c>
      <c r="B45" s="43">
        <v>9.3800000000000008</v>
      </c>
      <c r="C45" s="43">
        <v>10.52</v>
      </c>
    </row>
    <row r="46" spans="1:3" x14ac:dyDescent="0.25">
      <c r="A46" s="42">
        <v>49</v>
      </c>
      <c r="B46" s="43">
        <v>9.7200000000000006</v>
      </c>
      <c r="C46" s="43">
        <v>10.88</v>
      </c>
    </row>
    <row r="47" spans="1:3" x14ac:dyDescent="0.25">
      <c r="A47" s="42">
        <v>50</v>
      </c>
      <c r="B47" s="43">
        <v>10.06</v>
      </c>
      <c r="C47" s="43">
        <v>11.27</v>
      </c>
    </row>
    <row r="48" spans="1:3" x14ac:dyDescent="0.25">
      <c r="A48" s="42">
        <v>51</v>
      </c>
      <c r="B48" s="43">
        <v>10.42</v>
      </c>
      <c r="C48" s="43">
        <v>11.66</v>
      </c>
    </row>
    <row r="49" spans="1:3" x14ac:dyDescent="0.25">
      <c r="A49" s="42">
        <v>52</v>
      </c>
      <c r="B49" s="43">
        <v>10.8</v>
      </c>
      <c r="C49" s="43">
        <v>12.07</v>
      </c>
    </row>
    <row r="50" spans="1:3" x14ac:dyDescent="0.25">
      <c r="A50" s="42">
        <v>53</v>
      </c>
      <c r="B50" s="43">
        <v>11.18</v>
      </c>
      <c r="C50" s="43">
        <v>12.5</v>
      </c>
    </row>
    <row r="51" spans="1:3" x14ac:dyDescent="0.25">
      <c r="A51" s="42">
        <v>54</v>
      </c>
      <c r="B51" s="43">
        <v>11.59</v>
      </c>
      <c r="C51" s="43">
        <v>12.94</v>
      </c>
    </row>
    <row r="52" spans="1:3" x14ac:dyDescent="0.25">
      <c r="A52" s="42">
        <v>55</v>
      </c>
      <c r="B52" s="43">
        <v>12.01</v>
      </c>
      <c r="C52" s="43">
        <v>13.4</v>
      </c>
    </row>
    <row r="53" spans="1:3" x14ac:dyDescent="0.25">
      <c r="A53" s="42">
        <v>56</v>
      </c>
      <c r="B53" s="43">
        <v>12.44</v>
      </c>
      <c r="C53" s="43">
        <v>13.87</v>
      </c>
    </row>
    <row r="54" spans="1:3" x14ac:dyDescent="0.25">
      <c r="A54" s="42">
        <v>57</v>
      </c>
      <c r="B54" s="43">
        <v>12.89</v>
      </c>
      <c r="C54" s="43">
        <v>14.37</v>
      </c>
    </row>
    <row r="55" spans="1:3" x14ac:dyDescent="0.25">
      <c r="A55" s="42">
        <v>58</v>
      </c>
      <c r="B55" s="43">
        <v>13.37</v>
      </c>
      <c r="C55" s="43">
        <v>14.88</v>
      </c>
    </row>
    <row r="56" spans="1:3" x14ac:dyDescent="0.25">
      <c r="A56" s="42">
        <v>59</v>
      </c>
      <c r="B56" s="43">
        <v>13.86</v>
      </c>
      <c r="C56" s="43">
        <v>15.41</v>
      </c>
    </row>
    <row r="57" spans="1:3" x14ac:dyDescent="0.25">
      <c r="A57" s="42">
        <v>60</v>
      </c>
      <c r="B57" s="43">
        <v>14.37</v>
      </c>
      <c r="C57" s="43">
        <v>15.96</v>
      </c>
    </row>
    <row r="58" spans="1:3" x14ac:dyDescent="0.25">
      <c r="A58" s="42">
        <v>61</v>
      </c>
      <c r="B58" s="43">
        <v>14.9</v>
      </c>
      <c r="C58" s="43">
        <v>16.54</v>
      </c>
    </row>
    <row r="59" spans="1:3" x14ac:dyDescent="0.25">
      <c r="A59" s="42">
        <v>62</v>
      </c>
      <c r="B59" s="43">
        <v>15.46</v>
      </c>
      <c r="C59" s="43">
        <v>17.14</v>
      </c>
    </row>
    <row r="60" spans="1:3" x14ac:dyDescent="0.25">
      <c r="A60" s="42">
        <v>63</v>
      </c>
      <c r="B60" s="43">
        <v>16.04</v>
      </c>
      <c r="C60" s="43">
        <v>17.77</v>
      </c>
    </row>
    <row r="61" spans="1:3" x14ac:dyDescent="0.25">
      <c r="A61" s="42">
        <v>64</v>
      </c>
      <c r="B61" s="43">
        <v>16.66</v>
      </c>
      <c r="C61" s="43">
        <v>18.420000000000002</v>
      </c>
    </row>
    <row r="62" spans="1:3" x14ac:dyDescent="0.25">
      <c r="A62" s="42">
        <v>65</v>
      </c>
      <c r="B62" s="43">
        <v>17.3</v>
      </c>
      <c r="C62" s="43">
        <v>19.11</v>
      </c>
    </row>
    <row r="63" spans="1:3" x14ac:dyDescent="0.25">
      <c r="A63" s="42">
        <v>66</v>
      </c>
      <c r="B63" s="43">
        <v>17.98</v>
      </c>
      <c r="C63" s="43">
        <v>19.82</v>
      </c>
    </row>
    <row r="64" spans="1:3" x14ac:dyDescent="0.25">
      <c r="A64" s="42">
        <v>67</v>
      </c>
      <c r="B64" s="43">
        <v>18</v>
      </c>
      <c r="C64" s="43">
        <v>19.86</v>
      </c>
    </row>
    <row r="65" spans="1:3" x14ac:dyDescent="0.25">
      <c r="A65" s="42">
        <v>68</v>
      </c>
      <c r="B65" s="43">
        <v>17.329999999999998</v>
      </c>
      <c r="C65" s="43">
        <v>19.2</v>
      </c>
    </row>
    <row r="66" spans="1:3" x14ac:dyDescent="0.25">
      <c r="A66" s="42">
        <v>69</v>
      </c>
      <c r="B66" s="43">
        <v>16.670000000000002</v>
      </c>
      <c r="C66" s="43">
        <v>18.54</v>
      </c>
    </row>
    <row r="67" spans="1:3" x14ac:dyDescent="0.25">
      <c r="A67" s="42">
        <v>70</v>
      </c>
      <c r="B67" s="43">
        <v>16</v>
      </c>
      <c r="C67" s="43">
        <v>17.88</v>
      </c>
    </row>
    <row r="68" spans="1:3" x14ac:dyDescent="0.25">
      <c r="A68" s="42">
        <v>71</v>
      </c>
      <c r="B68" s="43">
        <v>15.34</v>
      </c>
      <c r="C68" s="43">
        <v>17.21</v>
      </c>
    </row>
    <row r="69" spans="1:3" x14ac:dyDescent="0.25">
      <c r="A69" s="42">
        <v>72</v>
      </c>
      <c r="B69" s="43">
        <v>14.68</v>
      </c>
      <c r="C69" s="43">
        <v>16.55</v>
      </c>
    </row>
    <row r="70" spans="1:3" x14ac:dyDescent="0.25">
      <c r="A70" s="42">
        <v>73</v>
      </c>
      <c r="B70" s="43">
        <v>14.02</v>
      </c>
      <c r="C70" s="43">
        <v>15.88</v>
      </c>
    </row>
    <row r="71" spans="1:3" x14ac:dyDescent="0.25">
      <c r="A71" s="42">
        <v>74</v>
      </c>
      <c r="B71" s="43">
        <v>13.37</v>
      </c>
      <c r="C71" s="43">
        <v>15.22</v>
      </c>
    </row>
  </sheetData>
  <sheetProtection algorithmName="SHA-512" hashValue="O93iW6Sz6jyqiiLmo/zckvrJd+mAoO1axjABmdoTarWxkOTS01LjdLORFN1Xd3IpDXTFMxR+J/ImYhPx7IOQeg==" saltValue="HMZoyku3bT90j2TbDtGoNg==" spinCount="100000" sheet="1" objects="1" scenarios="1"/>
  <conditionalFormatting sqref="A6:A21">
    <cfRule type="expression" dxfId="221" priority="1" stopIfTrue="1">
      <formula>MOD(ROW(),2)=0</formula>
    </cfRule>
    <cfRule type="expression" dxfId="220" priority="2" stopIfTrue="1">
      <formula>MOD(ROW(),2)&lt;&gt;0</formula>
    </cfRule>
  </conditionalFormatting>
  <conditionalFormatting sqref="B6:C21">
    <cfRule type="expression" dxfId="219" priority="3" stopIfTrue="1">
      <formula>MOD(ROW(),2)=0</formula>
    </cfRule>
    <cfRule type="expression" dxfId="218" priority="4" stopIfTrue="1">
      <formula>MOD(ROW(),2)&lt;&gt;0</formula>
    </cfRule>
  </conditionalFormatting>
  <conditionalFormatting sqref="A26:A71">
    <cfRule type="expression" dxfId="217" priority="5" stopIfTrue="1">
      <formula>MOD(ROW(),2)=0</formula>
    </cfRule>
    <cfRule type="expression" dxfId="216" priority="6" stopIfTrue="1">
      <formula>MOD(ROW(),2)&lt;&gt;0</formula>
    </cfRule>
  </conditionalFormatting>
  <conditionalFormatting sqref="B26:C71">
    <cfRule type="expression" dxfId="215" priority="7" stopIfTrue="1">
      <formula>MOD(ROW(),2)=0</formula>
    </cfRule>
    <cfRule type="expression" dxfId="214" priority="8" stopIfTrue="1">
      <formula>MOD(ROW(),2)&lt;&gt;0</formula>
    </cfRule>
  </conditionalFormatting>
  <pageMargins left="0.7" right="0.7" top="0.75" bottom="0.75" header="0.3" footer="0.3"/>
  <tableParts count="1">
    <tablePart r:id="rId1"/>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3D9E5-26F6-4259-AB25-1BD07CB24913}">
  <sheetPr codeName="Sheet78"/>
  <dimension ref="A1:C71"/>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Added pension - x-708</v>
      </c>
    </row>
    <row r="6" spans="1:3" x14ac:dyDescent="0.25">
      <c r="A6" s="40" t="s">
        <v>429</v>
      </c>
      <c r="B6" s="46" t="s">
        <v>430</v>
      </c>
      <c r="C6" s="46"/>
    </row>
    <row r="7" spans="1:3" x14ac:dyDescent="0.25">
      <c r="A7" s="40" t="s">
        <v>431</v>
      </c>
      <c r="B7" s="46" t="s">
        <v>31</v>
      </c>
      <c r="C7" s="46"/>
    </row>
    <row r="8" spans="1:3" x14ac:dyDescent="0.25">
      <c r="A8" s="40" t="s">
        <v>128</v>
      </c>
      <c r="B8" s="46" t="s">
        <v>149</v>
      </c>
      <c r="C8" s="46"/>
    </row>
    <row r="9" spans="1:3" x14ac:dyDescent="0.25">
      <c r="A9" s="40" t="s">
        <v>129</v>
      </c>
      <c r="B9" s="46" t="s">
        <v>350</v>
      </c>
      <c r="C9" s="46"/>
    </row>
    <row r="10" spans="1:3" ht="50" x14ac:dyDescent="0.25">
      <c r="A10" s="40" t="s">
        <v>6</v>
      </c>
      <c r="B10" s="46" t="s">
        <v>374</v>
      </c>
      <c r="C10" s="46"/>
    </row>
    <row r="11" spans="1:3" x14ac:dyDescent="0.25">
      <c r="A11" s="40" t="s">
        <v>130</v>
      </c>
      <c r="B11" s="46" t="s">
        <v>352</v>
      </c>
      <c r="C11" s="46"/>
    </row>
    <row r="12" spans="1:3" x14ac:dyDescent="0.25">
      <c r="A12" s="40" t="s">
        <v>131</v>
      </c>
      <c r="B12" s="46" t="s">
        <v>353</v>
      </c>
      <c r="C12" s="46"/>
    </row>
    <row r="13" spans="1:3" x14ac:dyDescent="0.25">
      <c r="A13" s="40" t="s">
        <v>432</v>
      </c>
      <c r="B13" s="46">
        <v>0</v>
      </c>
      <c r="C13" s="46"/>
    </row>
    <row r="14" spans="1:3" x14ac:dyDescent="0.25">
      <c r="A14" s="40" t="s">
        <v>133</v>
      </c>
      <c r="B14" s="46">
        <v>708</v>
      </c>
      <c r="C14" s="46"/>
    </row>
    <row r="15" spans="1:3" x14ac:dyDescent="0.25">
      <c r="A15" s="40" t="s">
        <v>433</v>
      </c>
      <c r="B15" s="46" t="s">
        <v>375</v>
      </c>
      <c r="C15" s="46"/>
    </row>
    <row r="16" spans="1:3" x14ac:dyDescent="0.25">
      <c r="A16" s="40" t="s">
        <v>135</v>
      </c>
      <c r="B16" s="46" t="s">
        <v>376</v>
      </c>
      <c r="C16" s="46"/>
    </row>
    <row r="17" spans="1:3" x14ac:dyDescent="0.25">
      <c r="A17" s="41" t="s">
        <v>434</v>
      </c>
      <c r="B17" s="46"/>
      <c r="C17" s="46"/>
    </row>
    <row r="18" spans="1:3" x14ac:dyDescent="0.25">
      <c r="A18" s="40" t="s">
        <v>137</v>
      </c>
      <c r="B18" s="47">
        <v>45190</v>
      </c>
      <c r="C18" s="47"/>
    </row>
    <row r="19" spans="1:3" x14ac:dyDescent="0.25">
      <c r="A19" s="40" t="s">
        <v>138</v>
      </c>
      <c r="B19" s="47">
        <v>45231</v>
      </c>
      <c r="C19" s="47"/>
    </row>
    <row r="20" spans="1:3" x14ac:dyDescent="0.25">
      <c r="A20" s="40" t="s">
        <v>139</v>
      </c>
      <c r="B20" s="46" t="s">
        <v>148</v>
      </c>
      <c r="C20" s="46"/>
    </row>
    <row r="21" spans="1:3" x14ac:dyDescent="0.25">
      <c r="A21" s="40" t="s">
        <v>435</v>
      </c>
      <c r="B21" s="46" t="s">
        <v>72</v>
      </c>
      <c r="C21" s="46"/>
    </row>
    <row r="23" spans="1:3" x14ac:dyDescent="0.25">
      <c r="A23" s="23" t="str">
        <f>HYPERLINK("#'Factor List'!A1", "Back to Factor List")</f>
        <v>Back to Factor List</v>
      </c>
      <c r="B23" s="23" t="str">
        <f>HYPERLINK("#'Assumptions'!A1", "Assumptions")</f>
        <v>Assumptions</v>
      </c>
    </row>
    <row r="26" spans="1:3" s="59" customFormat="1" ht="39" x14ac:dyDescent="0.25">
      <c r="A26" s="58" t="s">
        <v>164</v>
      </c>
      <c r="B26" s="58" t="s">
        <v>463</v>
      </c>
      <c r="C26" s="58" t="s">
        <v>464</v>
      </c>
    </row>
    <row r="27" spans="1:3" x14ac:dyDescent="0.25">
      <c r="A27" s="42">
        <v>30</v>
      </c>
      <c r="B27" s="43">
        <v>4.7</v>
      </c>
      <c r="C27" s="43">
        <v>5.32</v>
      </c>
    </row>
    <row r="28" spans="1:3" x14ac:dyDescent="0.25">
      <c r="A28" s="42">
        <v>31</v>
      </c>
      <c r="B28" s="43">
        <v>4.8600000000000003</v>
      </c>
      <c r="C28" s="43">
        <v>5.5</v>
      </c>
    </row>
    <row r="29" spans="1:3" x14ac:dyDescent="0.25">
      <c r="A29" s="42">
        <v>32</v>
      </c>
      <c r="B29" s="43">
        <v>5.03</v>
      </c>
      <c r="C29" s="43">
        <v>5.69</v>
      </c>
    </row>
    <row r="30" spans="1:3" x14ac:dyDescent="0.25">
      <c r="A30" s="42">
        <v>33</v>
      </c>
      <c r="B30" s="43">
        <v>5.21</v>
      </c>
      <c r="C30" s="43">
        <v>5.89</v>
      </c>
    </row>
    <row r="31" spans="1:3" x14ac:dyDescent="0.25">
      <c r="A31" s="42">
        <v>34</v>
      </c>
      <c r="B31" s="43">
        <v>5.39</v>
      </c>
      <c r="C31" s="43">
        <v>6.1</v>
      </c>
    </row>
    <row r="32" spans="1:3" x14ac:dyDescent="0.25">
      <c r="A32" s="42">
        <v>35</v>
      </c>
      <c r="B32" s="43">
        <v>5.57</v>
      </c>
      <c r="C32" s="43">
        <v>6.31</v>
      </c>
    </row>
    <row r="33" spans="1:3" x14ac:dyDescent="0.25">
      <c r="A33" s="42">
        <v>36</v>
      </c>
      <c r="B33" s="43">
        <v>5.77</v>
      </c>
      <c r="C33" s="43">
        <v>6.53</v>
      </c>
    </row>
    <row r="34" spans="1:3" x14ac:dyDescent="0.25">
      <c r="A34" s="42">
        <v>37</v>
      </c>
      <c r="B34" s="43">
        <v>5.97</v>
      </c>
      <c r="C34" s="43">
        <v>6.75</v>
      </c>
    </row>
    <row r="35" spans="1:3" x14ac:dyDescent="0.25">
      <c r="A35" s="42">
        <v>38</v>
      </c>
      <c r="B35" s="43">
        <v>6.18</v>
      </c>
      <c r="C35" s="43">
        <v>6.99</v>
      </c>
    </row>
    <row r="36" spans="1:3" x14ac:dyDescent="0.25">
      <c r="A36" s="42">
        <v>39</v>
      </c>
      <c r="B36" s="43">
        <v>6.39</v>
      </c>
      <c r="C36" s="43">
        <v>7.23</v>
      </c>
    </row>
    <row r="37" spans="1:3" x14ac:dyDescent="0.25">
      <c r="A37" s="42">
        <v>40</v>
      </c>
      <c r="B37" s="43">
        <v>6.61</v>
      </c>
      <c r="C37" s="43">
        <v>7.48</v>
      </c>
    </row>
    <row r="38" spans="1:3" x14ac:dyDescent="0.25">
      <c r="A38" s="42">
        <v>41</v>
      </c>
      <c r="B38" s="43">
        <v>6.85</v>
      </c>
      <c r="C38" s="43">
        <v>7.74</v>
      </c>
    </row>
    <row r="39" spans="1:3" x14ac:dyDescent="0.25">
      <c r="A39" s="42">
        <v>42</v>
      </c>
      <c r="B39" s="43">
        <v>7.09</v>
      </c>
      <c r="C39" s="43">
        <v>8.01</v>
      </c>
    </row>
    <row r="40" spans="1:3" x14ac:dyDescent="0.25">
      <c r="A40" s="42">
        <v>43</v>
      </c>
      <c r="B40" s="43">
        <v>7.33</v>
      </c>
      <c r="C40" s="43">
        <v>8.2899999999999991</v>
      </c>
    </row>
    <row r="41" spans="1:3" x14ac:dyDescent="0.25">
      <c r="A41" s="42">
        <v>44</v>
      </c>
      <c r="B41" s="43">
        <v>7.59</v>
      </c>
      <c r="C41" s="43">
        <v>8.58</v>
      </c>
    </row>
    <row r="42" spans="1:3" x14ac:dyDescent="0.25">
      <c r="A42" s="42">
        <v>45</v>
      </c>
      <c r="B42" s="43">
        <v>7.86</v>
      </c>
      <c r="C42" s="43">
        <v>8.8699999999999992</v>
      </c>
    </row>
    <row r="43" spans="1:3" x14ac:dyDescent="0.25">
      <c r="A43" s="42">
        <v>46</v>
      </c>
      <c r="B43" s="43">
        <v>8.1300000000000008</v>
      </c>
      <c r="C43" s="43">
        <v>9.18</v>
      </c>
    </row>
    <row r="44" spans="1:3" x14ac:dyDescent="0.25">
      <c r="A44" s="42">
        <v>47</v>
      </c>
      <c r="B44" s="43">
        <v>8.42</v>
      </c>
      <c r="C44" s="43">
        <v>9.5</v>
      </c>
    </row>
    <row r="45" spans="1:3" x14ac:dyDescent="0.25">
      <c r="A45" s="42">
        <v>48</v>
      </c>
      <c r="B45" s="43">
        <v>8.7200000000000006</v>
      </c>
      <c r="C45" s="43">
        <v>9.83</v>
      </c>
    </row>
    <row r="46" spans="1:3" x14ac:dyDescent="0.25">
      <c r="A46" s="42">
        <v>49</v>
      </c>
      <c r="B46" s="43">
        <v>9.0299999999999994</v>
      </c>
      <c r="C46" s="43">
        <v>10.18</v>
      </c>
    </row>
    <row r="47" spans="1:3" x14ac:dyDescent="0.25">
      <c r="A47" s="42">
        <v>50</v>
      </c>
      <c r="B47" s="43">
        <v>9.35</v>
      </c>
      <c r="C47" s="43">
        <v>10.53</v>
      </c>
    </row>
    <row r="48" spans="1:3" x14ac:dyDescent="0.25">
      <c r="A48" s="42">
        <v>51</v>
      </c>
      <c r="B48" s="43">
        <v>9.68</v>
      </c>
      <c r="C48" s="43">
        <v>10.9</v>
      </c>
    </row>
    <row r="49" spans="1:3" x14ac:dyDescent="0.25">
      <c r="A49" s="42">
        <v>52</v>
      </c>
      <c r="B49" s="43">
        <v>10.029999999999999</v>
      </c>
      <c r="C49" s="43">
        <v>11.28</v>
      </c>
    </row>
    <row r="50" spans="1:3" x14ac:dyDescent="0.25">
      <c r="A50" s="42">
        <v>53</v>
      </c>
      <c r="B50" s="43">
        <v>10.39</v>
      </c>
      <c r="C50" s="43">
        <v>11.68</v>
      </c>
    </row>
    <row r="51" spans="1:3" x14ac:dyDescent="0.25">
      <c r="A51" s="42">
        <v>54</v>
      </c>
      <c r="B51" s="43">
        <v>10.76</v>
      </c>
      <c r="C51" s="43">
        <v>12.09</v>
      </c>
    </row>
    <row r="52" spans="1:3" x14ac:dyDescent="0.25">
      <c r="A52" s="42">
        <v>55</v>
      </c>
      <c r="B52" s="43">
        <v>11.15</v>
      </c>
      <c r="C52" s="43">
        <v>12.51</v>
      </c>
    </row>
    <row r="53" spans="1:3" x14ac:dyDescent="0.25">
      <c r="A53" s="42">
        <v>56</v>
      </c>
      <c r="B53" s="43">
        <v>11.55</v>
      </c>
      <c r="C53" s="43">
        <v>12.95</v>
      </c>
    </row>
    <row r="54" spans="1:3" x14ac:dyDescent="0.25">
      <c r="A54" s="42">
        <v>57</v>
      </c>
      <c r="B54" s="43">
        <v>11.97</v>
      </c>
      <c r="C54" s="43">
        <v>13.41</v>
      </c>
    </row>
    <row r="55" spans="1:3" x14ac:dyDescent="0.25">
      <c r="A55" s="42">
        <v>58</v>
      </c>
      <c r="B55" s="43">
        <v>12.4</v>
      </c>
      <c r="C55" s="43">
        <v>13.89</v>
      </c>
    </row>
    <row r="56" spans="1:3" x14ac:dyDescent="0.25">
      <c r="A56" s="42">
        <v>59</v>
      </c>
      <c r="B56" s="43">
        <v>12.86</v>
      </c>
      <c r="C56" s="43">
        <v>14.38</v>
      </c>
    </row>
    <row r="57" spans="1:3" x14ac:dyDescent="0.25">
      <c r="A57" s="42">
        <v>60</v>
      </c>
      <c r="B57" s="43">
        <v>13.33</v>
      </c>
      <c r="C57" s="43">
        <v>14.9</v>
      </c>
    </row>
    <row r="58" spans="1:3" x14ac:dyDescent="0.25">
      <c r="A58" s="42">
        <v>61</v>
      </c>
      <c r="B58" s="43">
        <v>13.82</v>
      </c>
      <c r="C58" s="43">
        <v>15.43</v>
      </c>
    </row>
    <row r="59" spans="1:3" x14ac:dyDescent="0.25">
      <c r="A59" s="42">
        <v>62</v>
      </c>
      <c r="B59" s="43">
        <v>14.34</v>
      </c>
      <c r="C59" s="43">
        <v>15.99</v>
      </c>
    </row>
    <row r="60" spans="1:3" x14ac:dyDescent="0.25">
      <c r="A60" s="42">
        <v>63</v>
      </c>
      <c r="B60" s="43">
        <v>14.88</v>
      </c>
      <c r="C60" s="43">
        <v>16.57</v>
      </c>
    </row>
    <row r="61" spans="1:3" x14ac:dyDescent="0.25">
      <c r="A61" s="42">
        <v>64</v>
      </c>
      <c r="B61" s="43">
        <v>15.44</v>
      </c>
      <c r="C61" s="43">
        <v>17.18</v>
      </c>
    </row>
    <row r="62" spans="1:3" x14ac:dyDescent="0.25">
      <c r="A62" s="42">
        <v>65</v>
      </c>
      <c r="B62" s="43">
        <v>16.04</v>
      </c>
      <c r="C62" s="43">
        <v>17.809999999999999</v>
      </c>
    </row>
    <row r="63" spans="1:3" x14ac:dyDescent="0.25">
      <c r="A63" s="42">
        <v>66</v>
      </c>
      <c r="B63" s="43">
        <v>16.66</v>
      </c>
      <c r="C63" s="43">
        <v>18.48</v>
      </c>
    </row>
    <row r="64" spans="1:3" x14ac:dyDescent="0.25">
      <c r="A64" s="42">
        <v>67</v>
      </c>
      <c r="B64" s="43">
        <v>17.32</v>
      </c>
      <c r="C64" s="43">
        <v>19.18</v>
      </c>
    </row>
    <row r="65" spans="1:3" x14ac:dyDescent="0.25">
      <c r="A65" s="42">
        <v>68</v>
      </c>
      <c r="B65" s="43">
        <v>17.329999999999998</v>
      </c>
      <c r="C65" s="43">
        <v>19.2</v>
      </c>
    </row>
    <row r="66" spans="1:3" x14ac:dyDescent="0.25">
      <c r="A66" s="42">
        <v>69</v>
      </c>
      <c r="B66" s="43">
        <v>16.670000000000002</v>
      </c>
      <c r="C66" s="43">
        <v>18.54</v>
      </c>
    </row>
    <row r="67" spans="1:3" x14ac:dyDescent="0.25">
      <c r="A67" s="42">
        <v>70</v>
      </c>
      <c r="B67" s="43">
        <v>16</v>
      </c>
      <c r="C67" s="43">
        <v>17.88</v>
      </c>
    </row>
    <row r="68" spans="1:3" x14ac:dyDescent="0.25">
      <c r="A68" s="42">
        <v>71</v>
      </c>
      <c r="B68" s="43">
        <v>15.34</v>
      </c>
      <c r="C68" s="43">
        <v>17.21</v>
      </c>
    </row>
    <row r="69" spans="1:3" x14ac:dyDescent="0.25">
      <c r="A69" s="42">
        <v>72</v>
      </c>
      <c r="B69" s="43">
        <v>14.68</v>
      </c>
      <c r="C69" s="43">
        <v>16.55</v>
      </c>
    </row>
    <row r="70" spans="1:3" x14ac:dyDescent="0.25">
      <c r="A70" s="42">
        <v>73</v>
      </c>
      <c r="B70" s="43">
        <v>14.02</v>
      </c>
      <c r="C70" s="43">
        <v>15.88</v>
      </c>
    </row>
    <row r="71" spans="1:3" x14ac:dyDescent="0.25">
      <c r="A71" s="42">
        <v>74</v>
      </c>
      <c r="B71" s="43">
        <v>13.37</v>
      </c>
      <c r="C71" s="43">
        <v>15.22</v>
      </c>
    </row>
  </sheetData>
  <sheetProtection algorithmName="SHA-512" hashValue="ZjlnVaE5xNnxxlWFJPw1aE+g76zHpqFlEKtz2eHQml5S3+BfWslbTXnine/9dtx40YBl+/nogAT/+Pd27j/YBQ==" saltValue="XqjJuoj81XitQoS5RxtLlQ==" spinCount="100000" sheet="1" objects="1" scenarios="1"/>
  <conditionalFormatting sqref="A6:A21">
    <cfRule type="expression" dxfId="211" priority="1" stopIfTrue="1">
      <formula>MOD(ROW(),2)=0</formula>
    </cfRule>
    <cfRule type="expression" dxfId="210" priority="2" stopIfTrue="1">
      <formula>MOD(ROW(),2)&lt;&gt;0</formula>
    </cfRule>
  </conditionalFormatting>
  <conditionalFormatting sqref="B6:C21">
    <cfRule type="expression" dxfId="209" priority="3" stopIfTrue="1">
      <formula>MOD(ROW(),2)=0</formula>
    </cfRule>
    <cfRule type="expression" dxfId="208" priority="4" stopIfTrue="1">
      <formula>MOD(ROW(),2)&lt;&gt;0</formula>
    </cfRule>
  </conditionalFormatting>
  <conditionalFormatting sqref="A26:A71">
    <cfRule type="expression" dxfId="207" priority="5" stopIfTrue="1">
      <formula>MOD(ROW(),2)=0</formula>
    </cfRule>
    <cfRule type="expression" dxfId="206" priority="6" stopIfTrue="1">
      <formula>MOD(ROW(),2)&lt;&gt;0</formula>
    </cfRule>
  </conditionalFormatting>
  <conditionalFormatting sqref="B26:C71">
    <cfRule type="expression" dxfId="205" priority="7" stopIfTrue="1">
      <formula>MOD(ROW(),2)=0</formula>
    </cfRule>
    <cfRule type="expression" dxfId="204" priority="8" stopIfTrue="1">
      <formula>MOD(ROW(),2)&lt;&gt;0</formula>
    </cfRule>
  </conditionalFormatting>
  <pageMargins left="0.7" right="0.7" top="0.75" bottom="0.75" header="0.3" footer="0.3"/>
  <tableParts count="1">
    <tablePart r:id="rId1"/>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A9E5F-71E4-4FDD-8F1E-6B566BDDCE2F}">
  <sheetPr codeName="Sheet79"/>
  <dimension ref="A1:B26"/>
  <sheetViews>
    <sheetView showGridLines="0" workbookViewId="0">
      <selection activeCell="A6" sqref="A6"/>
    </sheetView>
  </sheetViews>
  <sheetFormatPr defaultRowHeight="12.5" x14ac:dyDescent="0.25"/>
  <cols>
    <col min="1" max="1" width="30.54296875" customWidth="1"/>
    <col min="2" max="2" width="40.7265625" customWidth="1"/>
  </cols>
  <sheetData>
    <row r="1" spans="1:2" s="1" customFormat="1" ht="20" x14ac:dyDescent="0.4">
      <c r="A1" s="2" t="s">
        <v>0</v>
      </c>
    </row>
    <row r="2" spans="1:2" s="1" customFormat="1" ht="15.5" x14ac:dyDescent="0.35">
      <c r="A2" s="30" t="s">
        <v>1</v>
      </c>
      <c r="B2" s="3" t="str">
        <f>wb_title</f>
        <v>JPS - Consolidated Factor Spreadsheet</v>
      </c>
    </row>
    <row r="3" spans="1:2" s="1" customFormat="1" ht="15.5" x14ac:dyDescent="0.35">
      <c r="A3" s="30" t="s">
        <v>2</v>
      </c>
      <c r="B3" s="3" t="str">
        <f>TABLE_FACTOR_TYPE_1 &amp; " - x-" &amp; TABLE_SERIES_NUMBER_1</f>
        <v>Added pension - x-709</v>
      </c>
    </row>
    <row r="6" spans="1:2" x14ac:dyDescent="0.25">
      <c r="A6" s="40" t="s">
        <v>429</v>
      </c>
      <c r="B6" s="46" t="s">
        <v>430</v>
      </c>
    </row>
    <row r="7" spans="1:2" x14ac:dyDescent="0.25">
      <c r="A7" s="40" t="s">
        <v>431</v>
      </c>
      <c r="B7" s="46" t="s">
        <v>31</v>
      </c>
    </row>
    <row r="8" spans="1:2" x14ac:dyDescent="0.25">
      <c r="A8" s="40" t="s">
        <v>128</v>
      </c>
      <c r="B8" s="46" t="s">
        <v>149</v>
      </c>
    </row>
    <row r="9" spans="1:2" x14ac:dyDescent="0.25">
      <c r="A9" s="40" t="s">
        <v>129</v>
      </c>
      <c r="B9" s="46" t="s">
        <v>350</v>
      </c>
    </row>
    <row r="10" spans="1:2" ht="50" x14ac:dyDescent="0.25">
      <c r="A10" s="40" t="s">
        <v>6</v>
      </c>
      <c r="B10" s="46" t="s">
        <v>377</v>
      </c>
    </row>
    <row r="11" spans="1:2" x14ac:dyDescent="0.25">
      <c r="A11" s="40" t="s">
        <v>130</v>
      </c>
      <c r="B11" s="46" t="s">
        <v>378</v>
      </c>
    </row>
    <row r="12" spans="1:2" ht="25" x14ac:dyDescent="0.25">
      <c r="A12" s="40" t="s">
        <v>131</v>
      </c>
      <c r="B12" s="46" t="s">
        <v>353</v>
      </c>
    </row>
    <row r="13" spans="1:2" x14ac:dyDescent="0.25">
      <c r="A13" s="40" t="s">
        <v>432</v>
      </c>
      <c r="B13" s="46">
        <v>0</v>
      </c>
    </row>
    <row r="14" spans="1:2" x14ac:dyDescent="0.25">
      <c r="A14" s="40" t="s">
        <v>133</v>
      </c>
      <c r="B14" s="46">
        <v>709</v>
      </c>
    </row>
    <row r="15" spans="1:2" x14ac:dyDescent="0.25">
      <c r="A15" s="40" t="s">
        <v>433</v>
      </c>
      <c r="B15" s="46" t="s">
        <v>379</v>
      </c>
    </row>
    <row r="16" spans="1:2" x14ac:dyDescent="0.25">
      <c r="A16" s="40" t="s">
        <v>135</v>
      </c>
      <c r="B16" s="46" t="s">
        <v>380</v>
      </c>
    </row>
    <row r="17" spans="1:2" x14ac:dyDescent="0.25">
      <c r="A17" s="41" t="s">
        <v>462</v>
      </c>
      <c r="B17" s="46"/>
    </row>
    <row r="18" spans="1:2" x14ac:dyDescent="0.25">
      <c r="A18" s="40" t="s">
        <v>137</v>
      </c>
      <c r="B18" s="47">
        <v>45274</v>
      </c>
    </row>
    <row r="19" spans="1:2" x14ac:dyDescent="0.25">
      <c r="A19" s="40" t="s">
        <v>138</v>
      </c>
      <c r="B19" s="47"/>
    </row>
    <row r="20" spans="1:2" x14ac:dyDescent="0.25">
      <c r="A20" s="40" t="s">
        <v>139</v>
      </c>
      <c r="B20" s="46" t="s">
        <v>344</v>
      </c>
    </row>
    <row r="21" spans="1:2" x14ac:dyDescent="0.25">
      <c r="A21" s="40" t="s">
        <v>435</v>
      </c>
      <c r="B21" s="46" t="s">
        <v>72</v>
      </c>
    </row>
    <row r="23" spans="1:2" x14ac:dyDescent="0.25">
      <c r="A23" s="23" t="str">
        <f>HYPERLINK("#'Factor List'!A1", "Back to Factor List")</f>
        <v>Back to Factor List</v>
      </c>
      <c r="B23" s="23" t="str">
        <f>HYPERLINK("#'Assumptions'!A1", "Assumptions")</f>
        <v>Assumptions</v>
      </c>
    </row>
    <row r="26" spans="1:2" s="59" customFormat="1" ht="13" x14ac:dyDescent="0.25"/>
  </sheetData>
  <sheetProtection algorithmName="SHA-512" hashValue="Wf/f169JDG1oMmU1iJrwzYlUdOJwSOKpKFlNmYaQhNxLMdeIh3LALnuoZX+LmTFBH+oXcrfw7CHbASjz8Ohnww==" saltValue="1nlUGIpYJixeQf3t3orbew==" spinCount="100000" sheet="1" objects="1" scenarios="1"/>
  <conditionalFormatting sqref="A6:A21">
    <cfRule type="expression" dxfId="201" priority="1" stopIfTrue="1">
      <formula>MOD(ROW(),2)=0</formula>
    </cfRule>
    <cfRule type="expression" dxfId="200" priority="2" stopIfTrue="1">
      <formula>MOD(ROW(),2)&lt;&gt;0</formula>
    </cfRule>
  </conditionalFormatting>
  <conditionalFormatting sqref="B6:B21">
    <cfRule type="expression" dxfId="199" priority="3" stopIfTrue="1">
      <formula>MOD(ROW(),2)=0</formula>
    </cfRule>
    <cfRule type="expression" dxfId="198" priority="4" stopIfTrue="1">
      <formula>MOD(ROW(),2)&lt;&gt;0</formula>
    </cfRule>
  </conditionalFormatting>
  <pageMargins left="0.7" right="0.7" top="0.75" bottom="0.75" header="0.3" footer="0.3"/>
  <tableParts count="1">
    <tablePart r:id="rId1"/>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D6F88-6D9D-480C-82B7-93C2BBBEA866}">
  <sheetPr codeName="Sheet80"/>
  <dimension ref="A1:B26"/>
  <sheetViews>
    <sheetView showGridLines="0" workbookViewId="0">
      <selection activeCell="A6" sqref="A6"/>
    </sheetView>
  </sheetViews>
  <sheetFormatPr defaultRowHeight="12.5" x14ac:dyDescent="0.25"/>
  <cols>
    <col min="1" max="1" width="30.54296875" customWidth="1"/>
    <col min="2" max="2" width="40.7265625" customWidth="1"/>
  </cols>
  <sheetData>
    <row r="1" spans="1:2" s="1" customFormat="1" ht="20" x14ac:dyDescent="0.4">
      <c r="A1" s="2" t="s">
        <v>0</v>
      </c>
    </row>
    <row r="2" spans="1:2" s="1" customFormat="1" ht="15.5" x14ac:dyDescent="0.35">
      <c r="A2" s="30" t="s">
        <v>1</v>
      </c>
      <c r="B2" s="3" t="str">
        <f>wb_title</f>
        <v>JPS - Consolidated Factor Spreadsheet</v>
      </c>
    </row>
    <row r="3" spans="1:2" s="1" customFormat="1" ht="15.5" x14ac:dyDescent="0.35">
      <c r="A3" s="30" t="s">
        <v>2</v>
      </c>
      <c r="B3" s="3" t="str">
        <f>TABLE_FACTOR_TYPE_1 &amp; " - x-" &amp; TABLE_SERIES_NUMBER_1</f>
        <v>Added pension - x-710</v>
      </c>
    </row>
    <row r="6" spans="1:2" x14ac:dyDescent="0.25">
      <c r="A6" s="40" t="s">
        <v>429</v>
      </c>
      <c r="B6" s="46" t="s">
        <v>430</v>
      </c>
    </row>
    <row r="7" spans="1:2" x14ac:dyDescent="0.25">
      <c r="A7" s="40" t="s">
        <v>431</v>
      </c>
      <c r="B7" s="46" t="s">
        <v>31</v>
      </c>
    </row>
    <row r="8" spans="1:2" x14ac:dyDescent="0.25">
      <c r="A8" s="40" t="s">
        <v>128</v>
      </c>
      <c r="B8" s="46" t="s">
        <v>149</v>
      </c>
    </row>
    <row r="9" spans="1:2" x14ac:dyDescent="0.25">
      <c r="A9" s="40" t="s">
        <v>129</v>
      </c>
      <c r="B9" s="46" t="s">
        <v>350</v>
      </c>
    </row>
    <row r="10" spans="1:2" ht="50" x14ac:dyDescent="0.25">
      <c r="A10" s="40" t="s">
        <v>6</v>
      </c>
      <c r="B10" s="46" t="s">
        <v>381</v>
      </c>
    </row>
    <row r="11" spans="1:2" x14ac:dyDescent="0.25">
      <c r="A11" s="40" t="s">
        <v>130</v>
      </c>
      <c r="B11" s="46" t="s">
        <v>378</v>
      </c>
    </row>
    <row r="12" spans="1:2" ht="25" x14ac:dyDescent="0.25">
      <c r="A12" s="40" t="s">
        <v>131</v>
      </c>
      <c r="B12" s="46" t="s">
        <v>353</v>
      </c>
    </row>
    <row r="13" spans="1:2" x14ac:dyDescent="0.25">
      <c r="A13" s="40" t="s">
        <v>432</v>
      </c>
      <c r="B13" s="46">
        <v>0</v>
      </c>
    </row>
    <row r="14" spans="1:2" x14ac:dyDescent="0.25">
      <c r="A14" s="40" t="s">
        <v>133</v>
      </c>
      <c r="B14" s="46">
        <v>710</v>
      </c>
    </row>
    <row r="15" spans="1:2" x14ac:dyDescent="0.25">
      <c r="A15" s="40" t="s">
        <v>433</v>
      </c>
      <c r="B15" s="46" t="s">
        <v>382</v>
      </c>
    </row>
    <row r="16" spans="1:2" x14ac:dyDescent="0.25">
      <c r="A16" s="40" t="s">
        <v>135</v>
      </c>
      <c r="B16" s="46" t="s">
        <v>383</v>
      </c>
    </row>
    <row r="17" spans="1:2" x14ac:dyDescent="0.25">
      <c r="A17" s="41" t="s">
        <v>462</v>
      </c>
      <c r="B17" s="46"/>
    </row>
    <row r="18" spans="1:2" x14ac:dyDescent="0.25">
      <c r="A18" s="40" t="s">
        <v>137</v>
      </c>
      <c r="B18" s="47">
        <v>45274</v>
      </c>
    </row>
    <row r="19" spans="1:2" x14ac:dyDescent="0.25">
      <c r="A19" s="40" t="s">
        <v>138</v>
      </c>
      <c r="B19" s="47"/>
    </row>
    <row r="20" spans="1:2" x14ac:dyDescent="0.25">
      <c r="A20" s="40" t="s">
        <v>139</v>
      </c>
      <c r="B20" s="46" t="s">
        <v>344</v>
      </c>
    </row>
    <row r="21" spans="1:2" x14ac:dyDescent="0.25">
      <c r="A21" s="40" t="s">
        <v>435</v>
      </c>
      <c r="B21" s="46" t="s">
        <v>72</v>
      </c>
    </row>
    <row r="23" spans="1:2" x14ac:dyDescent="0.25">
      <c r="A23" s="23" t="str">
        <f>HYPERLINK("#'Factor List'!A1", "Back to Factor List")</f>
        <v>Back to Factor List</v>
      </c>
      <c r="B23" s="23" t="str">
        <f>HYPERLINK("#'Assumptions'!A1", "Assumptions")</f>
        <v>Assumptions</v>
      </c>
    </row>
    <row r="26" spans="1:2" s="59" customFormat="1" ht="13" x14ac:dyDescent="0.25"/>
  </sheetData>
  <sheetProtection algorithmName="SHA-512" hashValue="si4um2n1rfKINvmbU5oOqHWcgZtJwH7ziOaoo54hBSDdeifuPXiX4f5nQOYRDqolu5Owb5b5pmhVUvftjf8a7Q==" saltValue="EEA2cNVtm2m1LvE+xo7MWw==" spinCount="100000" sheet="1" objects="1" scenarios="1"/>
  <conditionalFormatting sqref="A6:A21">
    <cfRule type="expression" dxfId="195" priority="1" stopIfTrue="1">
      <formula>MOD(ROW(),2)=0</formula>
    </cfRule>
    <cfRule type="expression" dxfId="194" priority="2" stopIfTrue="1">
      <formula>MOD(ROW(),2)&lt;&gt;0</formula>
    </cfRule>
  </conditionalFormatting>
  <conditionalFormatting sqref="B6:B21">
    <cfRule type="expression" dxfId="193" priority="3" stopIfTrue="1">
      <formula>MOD(ROW(),2)=0</formula>
    </cfRule>
    <cfRule type="expression" dxfId="192" priority="4" stopIfTrue="1">
      <formula>MOD(ROW(),2)&lt;&gt;0</formula>
    </cfRule>
  </conditionalFormatting>
  <pageMargins left="0.7" right="0.7" top="0.75" bottom="0.75" header="0.3" footer="0.3"/>
  <tableParts count="1">
    <tablePart r:id="rId1"/>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A4334-866B-44E2-861F-ACA4390FD1CE}">
  <sheetPr codeName="Sheet81"/>
  <dimension ref="A1:B26"/>
  <sheetViews>
    <sheetView showGridLines="0" workbookViewId="0">
      <selection activeCell="A6" sqref="A6"/>
    </sheetView>
  </sheetViews>
  <sheetFormatPr defaultRowHeight="12.5" x14ac:dyDescent="0.25"/>
  <cols>
    <col min="1" max="1" width="30.54296875" customWidth="1"/>
    <col min="2" max="2" width="40.7265625" customWidth="1"/>
  </cols>
  <sheetData>
    <row r="1" spans="1:2" s="1" customFormat="1" ht="20" x14ac:dyDescent="0.4">
      <c r="A1" s="2" t="s">
        <v>0</v>
      </c>
    </row>
    <row r="2" spans="1:2" s="1" customFormat="1" ht="15.5" x14ac:dyDescent="0.35">
      <c r="A2" s="30" t="s">
        <v>1</v>
      </c>
      <c r="B2" s="3" t="str">
        <f>wb_title</f>
        <v>JPS - Consolidated Factor Spreadsheet</v>
      </c>
    </row>
    <row r="3" spans="1:2" s="1" customFormat="1" ht="15.5" x14ac:dyDescent="0.35">
      <c r="A3" s="30" t="s">
        <v>2</v>
      </c>
      <c r="B3" s="3" t="str">
        <f>TABLE_FACTOR_TYPE_1 &amp; " - x-" &amp; TABLE_SERIES_NUMBER_1</f>
        <v>Added pension - x-711</v>
      </c>
    </row>
    <row r="6" spans="1:2" x14ac:dyDescent="0.25">
      <c r="A6" s="40" t="s">
        <v>429</v>
      </c>
      <c r="B6" s="46" t="s">
        <v>430</v>
      </c>
    </row>
    <row r="7" spans="1:2" x14ac:dyDescent="0.25">
      <c r="A7" s="40" t="s">
        <v>431</v>
      </c>
      <c r="B7" s="46" t="s">
        <v>31</v>
      </c>
    </row>
    <row r="8" spans="1:2" x14ac:dyDescent="0.25">
      <c r="A8" s="40" t="s">
        <v>128</v>
      </c>
      <c r="B8" s="46" t="s">
        <v>149</v>
      </c>
    </row>
    <row r="9" spans="1:2" x14ac:dyDescent="0.25">
      <c r="A9" s="40" t="s">
        <v>129</v>
      </c>
      <c r="B9" s="46" t="s">
        <v>350</v>
      </c>
    </row>
    <row r="10" spans="1:2" ht="50" x14ac:dyDescent="0.25">
      <c r="A10" s="40" t="s">
        <v>6</v>
      </c>
      <c r="B10" s="46" t="s">
        <v>384</v>
      </c>
    </row>
    <row r="11" spans="1:2" x14ac:dyDescent="0.25">
      <c r="A11" s="40" t="s">
        <v>130</v>
      </c>
      <c r="B11" s="46" t="s">
        <v>378</v>
      </c>
    </row>
    <row r="12" spans="1:2" ht="25" x14ac:dyDescent="0.25">
      <c r="A12" s="40" t="s">
        <v>131</v>
      </c>
      <c r="B12" s="46" t="s">
        <v>353</v>
      </c>
    </row>
    <row r="13" spans="1:2" x14ac:dyDescent="0.25">
      <c r="A13" s="40" t="s">
        <v>432</v>
      </c>
      <c r="B13" s="46">
        <v>0</v>
      </c>
    </row>
    <row r="14" spans="1:2" x14ac:dyDescent="0.25">
      <c r="A14" s="40" t="s">
        <v>133</v>
      </c>
      <c r="B14" s="46">
        <v>711</v>
      </c>
    </row>
    <row r="15" spans="1:2" x14ac:dyDescent="0.25">
      <c r="A15" s="40" t="s">
        <v>433</v>
      </c>
      <c r="B15" s="46" t="s">
        <v>385</v>
      </c>
    </row>
    <row r="16" spans="1:2" x14ac:dyDescent="0.25">
      <c r="A16" s="40" t="s">
        <v>135</v>
      </c>
      <c r="B16" s="46" t="s">
        <v>386</v>
      </c>
    </row>
    <row r="17" spans="1:2" x14ac:dyDescent="0.25">
      <c r="A17" s="41" t="s">
        <v>462</v>
      </c>
      <c r="B17" s="46"/>
    </row>
    <row r="18" spans="1:2" x14ac:dyDescent="0.25">
      <c r="A18" s="40" t="s">
        <v>137</v>
      </c>
      <c r="B18" s="47">
        <v>45274</v>
      </c>
    </row>
    <row r="19" spans="1:2" x14ac:dyDescent="0.25">
      <c r="A19" s="40" t="s">
        <v>138</v>
      </c>
      <c r="B19" s="47"/>
    </row>
    <row r="20" spans="1:2" x14ac:dyDescent="0.25">
      <c r="A20" s="40" t="s">
        <v>139</v>
      </c>
      <c r="B20" s="46" t="s">
        <v>344</v>
      </c>
    </row>
    <row r="21" spans="1:2" x14ac:dyDescent="0.25">
      <c r="A21" s="40" t="s">
        <v>435</v>
      </c>
      <c r="B21" s="46" t="s">
        <v>72</v>
      </c>
    </row>
    <row r="23" spans="1:2" x14ac:dyDescent="0.25">
      <c r="A23" s="23" t="str">
        <f>HYPERLINK("#'Factor List'!A1", "Back to Factor List")</f>
        <v>Back to Factor List</v>
      </c>
      <c r="B23" s="23" t="str">
        <f>HYPERLINK("#'Assumptions'!A1", "Assumptions")</f>
        <v>Assumptions</v>
      </c>
    </row>
    <row r="26" spans="1:2" s="59" customFormat="1" ht="13" x14ac:dyDescent="0.25"/>
  </sheetData>
  <sheetProtection algorithmName="SHA-512" hashValue="bG+PwJV6+7OcpmJgLZPP7IGSp6WHYd4UppH7tS/b/ddfz9+8YwXFleNKFORe7/qUUtKSGVuXfFzSnwF3eUmCaw==" saltValue="uA0y4YBiQC3n96Kq1SgpKQ==" spinCount="100000" sheet="1" objects="1" scenarios="1"/>
  <conditionalFormatting sqref="A6:A21">
    <cfRule type="expression" dxfId="189" priority="1" stopIfTrue="1">
      <formula>MOD(ROW(),2)=0</formula>
    </cfRule>
    <cfRule type="expression" dxfId="188" priority="2" stopIfTrue="1">
      <formula>MOD(ROW(),2)&lt;&gt;0</formula>
    </cfRule>
  </conditionalFormatting>
  <conditionalFormatting sqref="B6:B21">
    <cfRule type="expression" dxfId="187" priority="3" stopIfTrue="1">
      <formula>MOD(ROW(),2)=0</formula>
    </cfRule>
    <cfRule type="expression" dxfId="186" priority="4" stopIfTrue="1">
      <formula>MOD(ROW(),2)&lt;&gt;0</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3EC2E-6685-446F-B7FA-4F9789AB48B3}">
  <sheetPr codeName="Sheet10"/>
  <dimension ref="A1:C51"/>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CETV - x-203</v>
      </c>
    </row>
    <row r="6" spans="1:3" x14ac:dyDescent="0.25">
      <c r="A6" s="40" t="s">
        <v>429</v>
      </c>
      <c r="B6" s="46" t="s">
        <v>430</v>
      </c>
      <c r="C6" s="46"/>
    </row>
    <row r="7" spans="1:3" x14ac:dyDescent="0.25">
      <c r="A7" s="40" t="s">
        <v>431</v>
      </c>
      <c r="B7" s="46" t="s">
        <v>31</v>
      </c>
      <c r="C7" s="46"/>
    </row>
    <row r="8" spans="1:3" x14ac:dyDescent="0.25">
      <c r="A8" s="40" t="s">
        <v>128</v>
      </c>
      <c r="B8" s="46" t="s">
        <v>149</v>
      </c>
      <c r="C8" s="46"/>
    </row>
    <row r="9" spans="1:3" x14ac:dyDescent="0.25">
      <c r="A9" s="40" t="s">
        <v>129</v>
      </c>
      <c r="B9" s="46" t="s">
        <v>142</v>
      </c>
      <c r="C9" s="46"/>
    </row>
    <row r="10" spans="1:3" ht="50" x14ac:dyDescent="0.25">
      <c r="A10" s="40" t="s">
        <v>6</v>
      </c>
      <c r="B10" s="46" t="s">
        <v>153</v>
      </c>
      <c r="C10" s="46"/>
    </row>
    <row r="11" spans="1:3" x14ac:dyDescent="0.25">
      <c r="A11" s="40" t="s">
        <v>130</v>
      </c>
      <c r="B11" s="46" t="s">
        <v>144</v>
      </c>
      <c r="C11" s="46"/>
    </row>
    <row r="12" spans="1:3" x14ac:dyDescent="0.25">
      <c r="A12" s="40" t="s">
        <v>131</v>
      </c>
      <c r="B12" s="46" t="s">
        <v>145</v>
      </c>
      <c r="C12" s="46"/>
    </row>
    <row r="13" spans="1:3" x14ac:dyDescent="0.25">
      <c r="A13" s="40" t="s">
        <v>432</v>
      </c>
      <c r="B13" s="46">
        <v>0</v>
      </c>
      <c r="C13" s="46"/>
    </row>
    <row r="14" spans="1:3" x14ac:dyDescent="0.25">
      <c r="A14" s="40" t="s">
        <v>133</v>
      </c>
      <c r="B14" s="46">
        <v>203</v>
      </c>
      <c r="C14" s="46"/>
    </row>
    <row r="15" spans="1:3" x14ac:dyDescent="0.25">
      <c r="A15" s="40" t="s">
        <v>433</v>
      </c>
      <c r="B15" s="46" t="s">
        <v>154</v>
      </c>
      <c r="C15" s="46"/>
    </row>
    <row r="16" spans="1:3" x14ac:dyDescent="0.25">
      <c r="A16" s="40" t="s">
        <v>135</v>
      </c>
      <c r="B16" s="46" t="s">
        <v>155</v>
      </c>
      <c r="C16" s="46"/>
    </row>
    <row r="17" spans="1:3" x14ac:dyDescent="0.25">
      <c r="A17" s="41" t="s">
        <v>434</v>
      </c>
      <c r="B17" s="46"/>
      <c r="C17" s="46"/>
    </row>
    <row r="18" spans="1:3" x14ac:dyDescent="0.25">
      <c r="A18" s="40" t="s">
        <v>137</v>
      </c>
      <c r="B18" s="47">
        <v>46175</v>
      </c>
      <c r="C18" s="47"/>
    </row>
    <row r="19" spans="1:3" x14ac:dyDescent="0.25">
      <c r="A19" s="40" t="s">
        <v>138</v>
      </c>
      <c r="B19" s="47">
        <v>46161</v>
      </c>
      <c r="C19" s="47"/>
    </row>
    <row r="20" spans="1:3" x14ac:dyDescent="0.25">
      <c r="A20" s="40" t="s">
        <v>139</v>
      </c>
      <c r="B20" s="46" t="s">
        <v>148</v>
      </c>
      <c r="C20" s="46"/>
    </row>
    <row r="21" spans="1:3" x14ac:dyDescent="0.25">
      <c r="A21" s="40" t="s">
        <v>435</v>
      </c>
      <c r="B21" s="46" t="s">
        <v>71</v>
      </c>
      <c r="C21" s="46"/>
    </row>
    <row r="23" spans="1:3" x14ac:dyDescent="0.25">
      <c r="A23" s="23" t="str">
        <f>HYPERLINK("#'Factor List'!A1", "Back to Factor List")</f>
        <v>Back to Factor List</v>
      </c>
      <c r="B23" s="23" t="str">
        <f>HYPERLINK("#'Assumptions'!A1", "Assumptions")</f>
        <v>Assumptions</v>
      </c>
    </row>
    <row r="26" spans="1:3" s="59" customFormat="1" ht="26" x14ac:dyDescent="0.25">
      <c r="A26" s="58" t="s">
        <v>164</v>
      </c>
      <c r="B26" s="58" t="s">
        <v>436</v>
      </c>
      <c r="C26" s="58" t="s">
        <v>437</v>
      </c>
    </row>
    <row r="27" spans="1:3" x14ac:dyDescent="0.25">
      <c r="A27" s="42">
        <v>50</v>
      </c>
      <c r="B27" s="44">
        <v>9.9870000000000001</v>
      </c>
      <c r="C27" s="44">
        <v>2.1539999999999999</v>
      </c>
    </row>
    <row r="28" spans="1:3" x14ac:dyDescent="0.25">
      <c r="A28" s="42">
        <v>51</v>
      </c>
      <c r="B28" s="44">
        <v>10.377000000000001</v>
      </c>
      <c r="C28" s="44">
        <v>2.226</v>
      </c>
    </row>
    <row r="29" spans="1:3" x14ac:dyDescent="0.25">
      <c r="A29" s="42">
        <v>52</v>
      </c>
      <c r="B29" s="44">
        <v>10.784000000000001</v>
      </c>
      <c r="C29" s="44">
        <v>2.2999999999999998</v>
      </c>
    </row>
    <row r="30" spans="1:3" x14ac:dyDescent="0.25">
      <c r="A30" s="42">
        <v>53</v>
      </c>
      <c r="B30" s="44">
        <v>11.208</v>
      </c>
      <c r="C30" s="44">
        <v>2.375</v>
      </c>
    </row>
    <row r="31" spans="1:3" x14ac:dyDescent="0.25">
      <c r="A31" s="42">
        <v>54</v>
      </c>
      <c r="B31" s="44">
        <v>11.651</v>
      </c>
      <c r="C31" s="44">
        <v>2.4500000000000002</v>
      </c>
    </row>
    <row r="32" spans="1:3" x14ac:dyDescent="0.25">
      <c r="A32" s="42">
        <v>55</v>
      </c>
      <c r="B32" s="44">
        <v>12.115</v>
      </c>
      <c r="C32" s="44">
        <v>2.524</v>
      </c>
    </row>
    <row r="33" spans="1:3" x14ac:dyDescent="0.25">
      <c r="A33" s="42">
        <v>56</v>
      </c>
      <c r="B33" s="44">
        <v>12.599</v>
      </c>
      <c r="C33" s="44">
        <v>2.5990000000000002</v>
      </c>
    </row>
    <row r="34" spans="1:3" x14ac:dyDescent="0.25">
      <c r="A34" s="42">
        <v>57</v>
      </c>
      <c r="B34" s="44">
        <v>13.103999999999999</v>
      </c>
      <c r="C34" s="44">
        <v>2.6749999999999998</v>
      </c>
    </row>
    <row r="35" spans="1:3" x14ac:dyDescent="0.25">
      <c r="A35" s="42">
        <v>58</v>
      </c>
      <c r="B35" s="44">
        <v>13.632</v>
      </c>
      <c r="C35" s="44">
        <v>2.7519999999999998</v>
      </c>
    </row>
    <row r="36" spans="1:3" x14ac:dyDescent="0.25">
      <c r="A36" s="42">
        <v>59</v>
      </c>
      <c r="B36" s="44">
        <v>14.183999999999999</v>
      </c>
      <c r="C36" s="44">
        <v>2.83</v>
      </c>
    </row>
    <row r="37" spans="1:3" x14ac:dyDescent="0.25">
      <c r="A37" s="42">
        <v>60</v>
      </c>
      <c r="B37" s="44">
        <v>14.762</v>
      </c>
      <c r="C37" s="44">
        <v>2.907</v>
      </c>
    </row>
    <row r="38" spans="1:3" x14ac:dyDescent="0.25">
      <c r="A38" s="42">
        <v>61</v>
      </c>
      <c r="B38" s="44">
        <v>15.367000000000001</v>
      </c>
      <c r="C38" s="44">
        <v>2.9849999999999999</v>
      </c>
    </row>
    <row r="39" spans="1:3" x14ac:dyDescent="0.25">
      <c r="A39" s="42">
        <v>62</v>
      </c>
      <c r="B39" s="44">
        <v>16.001000000000001</v>
      </c>
      <c r="C39" s="44">
        <v>3.0630000000000002</v>
      </c>
    </row>
    <row r="40" spans="1:3" x14ac:dyDescent="0.25">
      <c r="A40" s="42">
        <v>63</v>
      </c>
      <c r="B40" s="44">
        <v>16.666</v>
      </c>
      <c r="C40" s="44">
        <v>3.14</v>
      </c>
    </row>
    <row r="41" spans="1:3" x14ac:dyDescent="0.25">
      <c r="A41" s="42">
        <v>64</v>
      </c>
      <c r="B41" s="44">
        <v>17.364000000000001</v>
      </c>
      <c r="C41" s="44">
        <v>3.2170000000000001</v>
      </c>
    </row>
    <row r="42" spans="1:3" x14ac:dyDescent="0.25">
      <c r="A42" s="42">
        <v>65</v>
      </c>
      <c r="B42" s="44">
        <v>18.097999999999999</v>
      </c>
      <c r="C42" s="44">
        <v>3.2919999999999998</v>
      </c>
    </row>
    <row r="43" spans="1:3" x14ac:dyDescent="0.25">
      <c r="A43" s="42">
        <v>66</v>
      </c>
      <c r="B43" s="44">
        <v>18.164000000000001</v>
      </c>
      <c r="C43" s="44">
        <v>3.339</v>
      </c>
    </row>
    <row r="44" spans="1:3" x14ac:dyDescent="0.25">
      <c r="A44" s="42">
        <v>67</v>
      </c>
      <c r="B44" s="44">
        <v>17.542999999999999</v>
      </c>
      <c r="C44" s="44">
        <v>3.355</v>
      </c>
    </row>
    <row r="45" spans="1:3" x14ac:dyDescent="0.25">
      <c r="A45" s="42">
        <v>68</v>
      </c>
      <c r="B45" s="44">
        <v>16.917000000000002</v>
      </c>
      <c r="C45" s="44">
        <v>3.3679999999999999</v>
      </c>
    </row>
    <row r="46" spans="1:3" x14ac:dyDescent="0.25">
      <c r="A46" s="42">
        <v>69</v>
      </c>
      <c r="B46" s="44">
        <v>16.286999999999999</v>
      </c>
      <c r="C46" s="44">
        <v>3.379</v>
      </c>
    </row>
    <row r="47" spans="1:3" x14ac:dyDescent="0.25">
      <c r="A47" s="42">
        <v>70</v>
      </c>
      <c r="B47" s="44">
        <v>15.654999999999999</v>
      </c>
      <c r="C47" s="44">
        <v>3.3879999999999999</v>
      </c>
    </row>
    <row r="48" spans="1:3" x14ac:dyDescent="0.25">
      <c r="A48" s="42">
        <v>71</v>
      </c>
      <c r="B48" s="44">
        <v>15.022</v>
      </c>
      <c r="C48" s="44">
        <v>3.3919999999999999</v>
      </c>
    </row>
    <row r="49" spans="1:3" x14ac:dyDescent="0.25">
      <c r="A49" s="42">
        <v>72</v>
      </c>
      <c r="B49" s="44">
        <v>14.385999999999999</v>
      </c>
      <c r="C49" s="44">
        <v>3.3919999999999999</v>
      </c>
    </row>
    <row r="50" spans="1:3" x14ac:dyDescent="0.25">
      <c r="A50" s="42">
        <v>73</v>
      </c>
      <c r="B50" s="44">
        <v>13.749000000000001</v>
      </c>
      <c r="C50" s="44">
        <v>3.3860000000000001</v>
      </c>
    </row>
    <row r="51" spans="1:3" x14ac:dyDescent="0.25">
      <c r="A51" s="42">
        <v>74</v>
      </c>
      <c r="B51" s="44">
        <v>13.114000000000001</v>
      </c>
      <c r="C51" s="44">
        <v>3.3719999999999999</v>
      </c>
    </row>
  </sheetData>
  <sheetProtection algorithmName="SHA-512" hashValue="7Tr8iDalD6UaCMVJyf3khhU9fkt0mJ7IIiu7a/vJWnAAClwu9qRIZeZiM8TSA0x9wDGMsEh5+KNM6atW7B2Adw==" saltValue="aFtdz5lqmQSR8Fbt8Y6uCg==" spinCount="100000" sheet="1" objects="1" scenarios="1"/>
  <conditionalFormatting sqref="A6:A21">
    <cfRule type="expression" dxfId="871" priority="11" stopIfTrue="1">
      <formula>MOD(ROW(),2)=0</formula>
    </cfRule>
    <cfRule type="expression" dxfId="870" priority="12" stopIfTrue="1">
      <formula>MOD(ROW(),2)&lt;&gt;0</formula>
    </cfRule>
  </conditionalFormatting>
  <conditionalFormatting sqref="B6:C17 B20:C21 C18:C19">
    <cfRule type="expression" dxfId="869" priority="13" stopIfTrue="1">
      <formula>MOD(ROW(),2)=0</formula>
    </cfRule>
    <cfRule type="expression" dxfId="868" priority="14" stopIfTrue="1">
      <formula>MOD(ROW(),2)&lt;&gt;0</formula>
    </cfRule>
  </conditionalFormatting>
  <conditionalFormatting sqref="A26:A51">
    <cfRule type="expression" dxfId="867" priority="15" stopIfTrue="1">
      <formula>MOD(ROW(),2)=0</formula>
    </cfRule>
    <cfRule type="expression" dxfId="866" priority="16" stopIfTrue="1">
      <formula>MOD(ROW(),2)&lt;&gt;0</formula>
    </cfRule>
  </conditionalFormatting>
  <conditionalFormatting sqref="B26:C51">
    <cfRule type="expression" dxfId="865" priority="17" stopIfTrue="1">
      <formula>MOD(ROW(),2)=0</formula>
    </cfRule>
    <cfRule type="expression" dxfId="864" priority="18" stopIfTrue="1">
      <formula>MOD(ROW(),2)&lt;&gt;0</formula>
    </cfRule>
  </conditionalFormatting>
  <conditionalFormatting sqref="B18:B19">
    <cfRule type="expression" dxfId="35" priority="1" stopIfTrue="1">
      <formula>MOD(ROW(),2)=0</formula>
    </cfRule>
    <cfRule type="expression" dxfId="34" priority="2" stopIfTrue="1">
      <formula>MOD(ROW(),2)&lt;&gt;0</formula>
    </cfRule>
  </conditionalFormatting>
  <pageMargins left="0.7" right="0.7" top="0.75" bottom="0.75" header="0.3" footer="0.3"/>
  <tableParts count="1">
    <tablePart r:id="rId1"/>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DBFA-7DB5-4435-A8F4-806FB83705FD}">
  <sheetPr codeName="Sheet82"/>
  <dimension ref="A1:B26"/>
  <sheetViews>
    <sheetView showGridLines="0" workbookViewId="0">
      <selection activeCell="A6" sqref="A6"/>
    </sheetView>
  </sheetViews>
  <sheetFormatPr defaultRowHeight="12.5" x14ac:dyDescent="0.25"/>
  <cols>
    <col min="1" max="1" width="30.54296875" customWidth="1"/>
    <col min="2" max="2" width="40.7265625" customWidth="1"/>
  </cols>
  <sheetData>
    <row r="1" spans="1:2" s="1" customFormat="1" ht="20" x14ac:dyDescent="0.4">
      <c r="A1" s="2" t="s">
        <v>0</v>
      </c>
    </row>
    <row r="2" spans="1:2" s="1" customFormat="1" ht="15.5" x14ac:dyDescent="0.35">
      <c r="A2" s="30" t="s">
        <v>1</v>
      </c>
      <c r="B2" s="3" t="str">
        <f>wb_title</f>
        <v>JPS - Consolidated Factor Spreadsheet</v>
      </c>
    </row>
    <row r="3" spans="1:2" s="1" customFormat="1" ht="15.5" x14ac:dyDescent="0.35">
      <c r="A3" s="30" t="s">
        <v>2</v>
      </c>
      <c r="B3" s="3" t="str">
        <f>TABLE_FACTOR_TYPE_1 &amp; " - x-" &amp; TABLE_SERIES_NUMBER_1</f>
        <v>Added pension - x-712</v>
      </c>
    </row>
    <row r="6" spans="1:2" x14ac:dyDescent="0.25">
      <c r="A6" s="40" t="s">
        <v>429</v>
      </c>
      <c r="B6" s="46" t="s">
        <v>430</v>
      </c>
    </row>
    <row r="7" spans="1:2" x14ac:dyDescent="0.25">
      <c r="A7" s="40" t="s">
        <v>431</v>
      </c>
      <c r="B7" s="46" t="s">
        <v>31</v>
      </c>
    </row>
    <row r="8" spans="1:2" x14ac:dyDescent="0.25">
      <c r="A8" s="40" t="s">
        <v>128</v>
      </c>
      <c r="B8" s="46" t="s">
        <v>149</v>
      </c>
    </row>
    <row r="9" spans="1:2" x14ac:dyDescent="0.25">
      <c r="A9" s="40" t="s">
        <v>129</v>
      </c>
      <c r="B9" s="46" t="s">
        <v>350</v>
      </c>
    </row>
    <row r="10" spans="1:2" ht="50" x14ac:dyDescent="0.25">
      <c r="A10" s="40" t="s">
        <v>6</v>
      </c>
      <c r="B10" s="46" t="s">
        <v>387</v>
      </c>
    </row>
    <row r="11" spans="1:2" x14ac:dyDescent="0.25">
      <c r="A11" s="40" t="s">
        <v>130</v>
      </c>
      <c r="B11" s="46" t="s">
        <v>378</v>
      </c>
    </row>
    <row r="12" spans="1:2" ht="25" x14ac:dyDescent="0.25">
      <c r="A12" s="40" t="s">
        <v>131</v>
      </c>
      <c r="B12" s="46" t="s">
        <v>353</v>
      </c>
    </row>
    <row r="13" spans="1:2" x14ac:dyDescent="0.25">
      <c r="A13" s="40" t="s">
        <v>432</v>
      </c>
      <c r="B13" s="46">
        <v>0</v>
      </c>
    </row>
    <row r="14" spans="1:2" x14ac:dyDescent="0.25">
      <c r="A14" s="40" t="s">
        <v>133</v>
      </c>
      <c r="B14" s="46">
        <v>712</v>
      </c>
    </row>
    <row r="15" spans="1:2" x14ac:dyDescent="0.25">
      <c r="A15" s="40" t="s">
        <v>433</v>
      </c>
      <c r="B15" s="46" t="s">
        <v>388</v>
      </c>
    </row>
    <row r="16" spans="1:2" x14ac:dyDescent="0.25">
      <c r="A16" s="40" t="s">
        <v>135</v>
      </c>
      <c r="B16" s="46" t="s">
        <v>389</v>
      </c>
    </row>
    <row r="17" spans="1:2" x14ac:dyDescent="0.25">
      <c r="A17" s="41" t="s">
        <v>462</v>
      </c>
      <c r="B17" s="46"/>
    </row>
    <row r="18" spans="1:2" x14ac:dyDescent="0.25">
      <c r="A18" s="40" t="s">
        <v>137</v>
      </c>
      <c r="B18" s="47">
        <v>45274</v>
      </c>
    </row>
    <row r="19" spans="1:2" x14ac:dyDescent="0.25">
      <c r="A19" s="40" t="s">
        <v>138</v>
      </c>
      <c r="B19" s="47"/>
    </row>
    <row r="20" spans="1:2" x14ac:dyDescent="0.25">
      <c r="A20" s="40" t="s">
        <v>139</v>
      </c>
      <c r="B20" s="46" t="s">
        <v>344</v>
      </c>
    </row>
    <row r="21" spans="1:2" x14ac:dyDescent="0.25">
      <c r="A21" s="40" t="s">
        <v>435</v>
      </c>
      <c r="B21" s="46" t="s">
        <v>72</v>
      </c>
    </row>
    <row r="23" spans="1:2" x14ac:dyDescent="0.25">
      <c r="A23" s="23" t="str">
        <f>HYPERLINK("#'Factor List'!A1", "Back to Factor List")</f>
        <v>Back to Factor List</v>
      </c>
      <c r="B23" s="23" t="str">
        <f>HYPERLINK("#'Assumptions'!A1", "Assumptions")</f>
        <v>Assumptions</v>
      </c>
    </row>
    <row r="26" spans="1:2" s="59" customFormat="1" ht="13" x14ac:dyDescent="0.25"/>
  </sheetData>
  <sheetProtection algorithmName="SHA-512" hashValue="y+t2FzcAHDVYj8jCqK/se7BMBQn/G7n8X4bPGuAmcIsZl3QPt4ev+wDjiAk6SP2rr/Gb79hVvlQ2QdxbSuE19Q==" saltValue="5hmP0x0JCU0lRNd5bQWmBw==" spinCount="100000" sheet="1" objects="1" scenarios="1"/>
  <conditionalFormatting sqref="A6:A21">
    <cfRule type="expression" dxfId="183" priority="1" stopIfTrue="1">
      <formula>MOD(ROW(),2)=0</formula>
    </cfRule>
    <cfRule type="expression" dxfId="182" priority="2" stopIfTrue="1">
      <formula>MOD(ROW(),2)&lt;&gt;0</formula>
    </cfRule>
  </conditionalFormatting>
  <conditionalFormatting sqref="B6:B21">
    <cfRule type="expression" dxfId="181" priority="3" stopIfTrue="1">
      <formula>MOD(ROW(),2)=0</formula>
    </cfRule>
    <cfRule type="expression" dxfId="180" priority="4" stopIfTrue="1">
      <formula>MOD(ROW(),2)&lt;&gt;0</formula>
    </cfRule>
  </conditionalFormatting>
  <pageMargins left="0.7" right="0.7" top="0.75" bottom="0.75" header="0.3" footer="0.3"/>
  <tableParts count="1">
    <tablePart r:id="rId1"/>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8803F-1C75-4CA2-9522-704E2D0CD42E}">
  <sheetPr codeName="Sheet83"/>
  <dimension ref="A1:C71"/>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Added pension - x-713</v>
      </c>
    </row>
    <row r="6" spans="1:3" x14ac:dyDescent="0.25">
      <c r="A6" s="40" t="s">
        <v>429</v>
      </c>
      <c r="B6" s="46" t="s">
        <v>430</v>
      </c>
      <c r="C6" s="46"/>
    </row>
    <row r="7" spans="1:3" x14ac:dyDescent="0.25">
      <c r="A7" s="40" t="s">
        <v>431</v>
      </c>
      <c r="B7" s="46" t="s">
        <v>31</v>
      </c>
      <c r="C7" s="46"/>
    </row>
    <row r="8" spans="1:3" x14ac:dyDescent="0.25">
      <c r="A8" s="40" t="s">
        <v>128</v>
      </c>
      <c r="B8" s="46" t="s">
        <v>149</v>
      </c>
      <c r="C8" s="46"/>
    </row>
    <row r="9" spans="1:3" x14ac:dyDescent="0.25">
      <c r="A9" s="40" t="s">
        <v>129</v>
      </c>
      <c r="B9" s="46" t="s">
        <v>350</v>
      </c>
      <c r="C9" s="46"/>
    </row>
    <row r="10" spans="1:3" ht="50" x14ac:dyDescent="0.25">
      <c r="A10" s="40" t="s">
        <v>6</v>
      </c>
      <c r="B10" s="46" t="s">
        <v>390</v>
      </c>
      <c r="C10" s="46"/>
    </row>
    <row r="11" spans="1:3" x14ac:dyDescent="0.25">
      <c r="A11" s="40" t="s">
        <v>130</v>
      </c>
      <c r="B11" s="46" t="s">
        <v>378</v>
      </c>
      <c r="C11" s="46"/>
    </row>
    <row r="12" spans="1:3" x14ac:dyDescent="0.25">
      <c r="A12" s="40" t="s">
        <v>131</v>
      </c>
      <c r="B12" s="46" t="s">
        <v>353</v>
      </c>
      <c r="C12" s="46"/>
    </row>
    <row r="13" spans="1:3" x14ac:dyDescent="0.25">
      <c r="A13" s="40" t="s">
        <v>432</v>
      </c>
      <c r="B13" s="46">
        <v>0</v>
      </c>
      <c r="C13" s="46"/>
    </row>
    <row r="14" spans="1:3" x14ac:dyDescent="0.25">
      <c r="A14" s="40" t="s">
        <v>133</v>
      </c>
      <c r="B14" s="46">
        <v>713</v>
      </c>
      <c r="C14" s="46"/>
    </row>
    <row r="15" spans="1:3" x14ac:dyDescent="0.25">
      <c r="A15" s="40" t="s">
        <v>433</v>
      </c>
      <c r="B15" s="46" t="s">
        <v>391</v>
      </c>
      <c r="C15" s="46"/>
    </row>
    <row r="16" spans="1:3" x14ac:dyDescent="0.25">
      <c r="A16" s="40" t="s">
        <v>135</v>
      </c>
      <c r="B16" s="46" t="s">
        <v>392</v>
      </c>
      <c r="C16" s="46"/>
    </row>
    <row r="17" spans="1:3" x14ac:dyDescent="0.25">
      <c r="A17" s="41" t="s">
        <v>434</v>
      </c>
      <c r="B17" s="46"/>
      <c r="C17" s="46"/>
    </row>
    <row r="18" spans="1:3" x14ac:dyDescent="0.25">
      <c r="A18" s="40" t="s">
        <v>137</v>
      </c>
      <c r="B18" s="47">
        <v>45190</v>
      </c>
      <c r="C18" s="47"/>
    </row>
    <row r="19" spans="1:3" x14ac:dyDescent="0.25">
      <c r="A19" s="40" t="s">
        <v>138</v>
      </c>
      <c r="B19" s="47">
        <v>45231</v>
      </c>
      <c r="C19" s="47"/>
    </row>
    <row r="20" spans="1:3" x14ac:dyDescent="0.25">
      <c r="A20" s="40" t="s">
        <v>139</v>
      </c>
      <c r="B20" s="46" t="s">
        <v>148</v>
      </c>
      <c r="C20" s="46"/>
    </row>
    <row r="21" spans="1:3" x14ac:dyDescent="0.25">
      <c r="A21" s="40" t="s">
        <v>435</v>
      </c>
      <c r="B21" s="46" t="s">
        <v>72</v>
      </c>
      <c r="C21" s="46"/>
    </row>
    <row r="23" spans="1:3" x14ac:dyDescent="0.25">
      <c r="A23" s="23" t="str">
        <f>HYPERLINK("#'Factor List'!A1", "Back to Factor List")</f>
        <v>Back to Factor List</v>
      </c>
      <c r="B23" s="23" t="str">
        <f>HYPERLINK("#'Assumptions'!A1", "Assumptions")</f>
        <v>Assumptions</v>
      </c>
    </row>
    <row r="26" spans="1:3" s="59" customFormat="1" ht="39" x14ac:dyDescent="0.25">
      <c r="A26" s="58" t="s">
        <v>164</v>
      </c>
      <c r="B26" s="58" t="s">
        <v>463</v>
      </c>
      <c r="C26" s="58" t="s">
        <v>464</v>
      </c>
    </row>
    <row r="27" spans="1:3" x14ac:dyDescent="0.25">
      <c r="A27" s="42">
        <v>30</v>
      </c>
      <c r="B27" s="43">
        <v>6.16</v>
      </c>
      <c r="C27" s="43">
        <v>6.46</v>
      </c>
    </row>
    <row r="28" spans="1:3" x14ac:dyDescent="0.25">
      <c r="A28" s="42">
        <v>31</v>
      </c>
      <c r="B28" s="43">
        <v>6.37</v>
      </c>
      <c r="C28" s="43">
        <v>6.69</v>
      </c>
    </row>
    <row r="29" spans="1:3" x14ac:dyDescent="0.25">
      <c r="A29" s="42">
        <v>32</v>
      </c>
      <c r="B29" s="43">
        <v>6.6</v>
      </c>
      <c r="C29" s="43">
        <v>6.92</v>
      </c>
    </row>
    <row r="30" spans="1:3" x14ac:dyDescent="0.25">
      <c r="A30" s="42">
        <v>33</v>
      </c>
      <c r="B30" s="43">
        <v>6.83</v>
      </c>
      <c r="C30" s="43">
        <v>7.17</v>
      </c>
    </row>
    <row r="31" spans="1:3" x14ac:dyDescent="0.25">
      <c r="A31" s="42">
        <v>34</v>
      </c>
      <c r="B31" s="43">
        <v>7.07</v>
      </c>
      <c r="C31" s="43">
        <v>7.42</v>
      </c>
    </row>
    <row r="32" spans="1:3" x14ac:dyDescent="0.25">
      <c r="A32" s="42">
        <v>35</v>
      </c>
      <c r="B32" s="43">
        <v>7.32</v>
      </c>
      <c r="C32" s="43">
        <v>7.68</v>
      </c>
    </row>
    <row r="33" spans="1:3" x14ac:dyDescent="0.25">
      <c r="A33" s="42">
        <v>36</v>
      </c>
      <c r="B33" s="43">
        <v>7.58</v>
      </c>
      <c r="C33" s="43">
        <v>7.95</v>
      </c>
    </row>
    <row r="34" spans="1:3" x14ac:dyDescent="0.25">
      <c r="A34" s="42">
        <v>37</v>
      </c>
      <c r="B34" s="43">
        <v>7.84</v>
      </c>
      <c r="C34" s="43">
        <v>8.23</v>
      </c>
    </row>
    <row r="35" spans="1:3" x14ac:dyDescent="0.25">
      <c r="A35" s="42">
        <v>38</v>
      </c>
      <c r="B35" s="43">
        <v>8.1199999999999992</v>
      </c>
      <c r="C35" s="43">
        <v>8.52</v>
      </c>
    </row>
    <row r="36" spans="1:3" x14ac:dyDescent="0.25">
      <c r="A36" s="42">
        <v>39</v>
      </c>
      <c r="B36" s="43">
        <v>8.41</v>
      </c>
      <c r="C36" s="43">
        <v>8.82</v>
      </c>
    </row>
    <row r="37" spans="1:3" x14ac:dyDescent="0.25">
      <c r="A37" s="42">
        <v>40</v>
      </c>
      <c r="B37" s="43">
        <v>8.6999999999999993</v>
      </c>
      <c r="C37" s="43">
        <v>9.1300000000000008</v>
      </c>
    </row>
    <row r="38" spans="1:3" x14ac:dyDescent="0.25">
      <c r="A38" s="42">
        <v>41</v>
      </c>
      <c r="B38" s="43">
        <v>9.01</v>
      </c>
      <c r="C38" s="43">
        <v>9.4499999999999993</v>
      </c>
    </row>
    <row r="39" spans="1:3" x14ac:dyDescent="0.25">
      <c r="A39" s="42">
        <v>42</v>
      </c>
      <c r="B39" s="43">
        <v>9.33</v>
      </c>
      <c r="C39" s="43">
        <v>9.7799999999999994</v>
      </c>
    </row>
    <row r="40" spans="1:3" x14ac:dyDescent="0.25">
      <c r="A40" s="42">
        <v>43</v>
      </c>
      <c r="B40" s="43">
        <v>9.66</v>
      </c>
      <c r="C40" s="43">
        <v>10.119999999999999</v>
      </c>
    </row>
    <row r="41" spans="1:3" x14ac:dyDescent="0.25">
      <c r="A41" s="42">
        <v>44</v>
      </c>
      <c r="B41" s="43">
        <v>10</v>
      </c>
      <c r="C41" s="43">
        <v>10.48</v>
      </c>
    </row>
    <row r="42" spans="1:3" x14ac:dyDescent="0.25">
      <c r="A42" s="42">
        <v>45</v>
      </c>
      <c r="B42" s="43">
        <v>10.35</v>
      </c>
      <c r="C42" s="43">
        <v>10.85</v>
      </c>
    </row>
    <row r="43" spans="1:3" x14ac:dyDescent="0.25">
      <c r="A43" s="42">
        <v>46</v>
      </c>
      <c r="B43" s="43">
        <v>10.72</v>
      </c>
      <c r="C43" s="43">
        <v>11.23</v>
      </c>
    </row>
    <row r="44" spans="1:3" x14ac:dyDescent="0.25">
      <c r="A44" s="42">
        <v>47</v>
      </c>
      <c r="B44" s="43">
        <v>11.1</v>
      </c>
      <c r="C44" s="43">
        <v>11.63</v>
      </c>
    </row>
    <row r="45" spans="1:3" x14ac:dyDescent="0.25">
      <c r="A45" s="42">
        <v>48</v>
      </c>
      <c r="B45" s="43">
        <v>11.49</v>
      </c>
      <c r="C45" s="43">
        <v>12.04</v>
      </c>
    </row>
    <row r="46" spans="1:3" x14ac:dyDescent="0.25">
      <c r="A46" s="42">
        <v>49</v>
      </c>
      <c r="B46" s="43">
        <v>11.9</v>
      </c>
      <c r="C46" s="43">
        <v>12.46</v>
      </c>
    </row>
    <row r="47" spans="1:3" x14ac:dyDescent="0.25">
      <c r="A47" s="42">
        <v>50</v>
      </c>
      <c r="B47" s="43">
        <v>12.32</v>
      </c>
      <c r="C47" s="43">
        <v>12.9</v>
      </c>
    </row>
    <row r="48" spans="1:3" x14ac:dyDescent="0.25">
      <c r="A48" s="42">
        <v>51</v>
      </c>
      <c r="B48" s="43">
        <v>12.76</v>
      </c>
      <c r="C48" s="43">
        <v>13.36</v>
      </c>
    </row>
    <row r="49" spans="1:3" x14ac:dyDescent="0.25">
      <c r="A49" s="42">
        <v>52</v>
      </c>
      <c r="B49" s="43">
        <v>13.22</v>
      </c>
      <c r="C49" s="43">
        <v>13.83</v>
      </c>
    </row>
    <row r="50" spans="1:3" x14ac:dyDescent="0.25">
      <c r="A50" s="42">
        <v>53</v>
      </c>
      <c r="B50" s="43">
        <v>13.69</v>
      </c>
      <c r="C50" s="43">
        <v>14.32</v>
      </c>
    </row>
    <row r="51" spans="1:3" x14ac:dyDescent="0.25">
      <c r="A51" s="42">
        <v>54</v>
      </c>
      <c r="B51" s="43">
        <v>14.18</v>
      </c>
      <c r="C51" s="43">
        <v>14.83</v>
      </c>
    </row>
    <row r="52" spans="1:3" x14ac:dyDescent="0.25">
      <c r="A52" s="42">
        <v>55</v>
      </c>
      <c r="B52" s="43">
        <v>14.69</v>
      </c>
      <c r="C52" s="43">
        <v>15.35</v>
      </c>
    </row>
    <row r="53" spans="1:3" x14ac:dyDescent="0.25">
      <c r="A53" s="42">
        <v>56</v>
      </c>
      <c r="B53" s="43">
        <v>15.23</v>
      </c>
      <c r="C53" s="43">
        <v>15.9</v>
      </c>
    </row>
    <row r="54" spans="1:3" x14ac:dyDescent="0.25">
      <c r="A54" s="42">
        <v>57</v>
      </c>
      <c r="B54" s="43">
        <v>15.78</v>
      </c>
      <c r="C54" s="43">
        <v>16.47</v>
      </c>
    </row>
    <row r="55" spans="1:3" x14ac:dyDescent="0.25">
      <c r="A55" s="42">
        <v>58</v>
      </c>
      <c r="B55" s="43">
        <v>16.36</v>
      </c>
      <c r="C55" s="43">
        <v>17.059999999999999</v>
      </c>
    </row>
    <row r="56" spans="1:3" x14ac:dyDescent="0.25">
      <c r="A56" s="42">
        <v>59</v>
      </c>
      <c r="B56" s="43">
        <v>16.96</v>
      </c>
      <c r="C56" s="43">
        <v>17.68</v>
      </c>
    </row>
    <row r="57" spans="1:3" x14ac:dyDescent="0.25">
      <c r="A57" s="42">
        <v>60</v>
      </c>
      <c r="B57" s="43">
        <v>17.59</v>
      </c>
      <c r="C57" s="43">
        <v>18.32</v>
      </c>
    </row>
    <row r="58" spans="1:3" x14ac:dyDescent="0.25">
      <c r="A58" s="42">
        <v>61</v>
      </c>
      <c r="B58" s="43">
        <v>18.239999999999998</v>
      </c>
      <c r="C58" s="43">
        <v>18.989999999999998</v>
      </c>
    </row>
    <row r="59" spans="1:3" x14ac:dyDescent="0.25">
      <c r="A59" s="42">
        <v>62</v>
      </c>
      <c r="B59" s="43">
        <v>18.920000000000002</v>
      </c>
      <c r="C59" s="43">
        <v>19.68</v>
      </c>
    </row>
    <row r="60" spans="1:3" x14ac:dyDescent="0.25">
      <c r="A60" s="42">
        <v>63</v>
      </c>
      <c r="B60" s="43">
        <v>19.64</v>
      </c>
      <c r="C60" s="43">
        <v>20.41</v>
      </c>
    </row>
    <row r="61" spans="1:3" x14ac:dyDescent="0.25">
      <c r="A61" s="42">
        <v>64</v>
      </c>
      <c r="B61" s="43">
        <v>20.39</v>
      </c>
      <c r="C61" s="43">
        <v>21.16</v>
      </c>
    </row>
    <row r="62" spans="1:3" x14ac:dyDescent="0.25">
      <c r="A62" s="42">
        <v>65</v>
      </c>
      <c r="B62" s="43">
        <v>20.440000000000001</v>
      </c>
      <c r="C62" s="43">
        <v>21.22</v>
      </c>
    </row>
    <row r="63" spans="1:3" x14ac:dyDescent="0.25">
      <c r="A63" s="42">
        <v>66</v>
      </c>
      <c r="B63" s="43">
        <v>19.79</v>
      </c>
      <c r="C63" s="43">
        <v>20.57</v>
      </c>
    </row>
    <row r="64" spans="1:3" x14ac:dyDescent="0.25">
      <c r="A64" s="42">
        <v>67</v>
      </c>
      <c r="B64" s="43">
        <v>19.13</v>
      </c>
      <c r="C64" s="43">
        <v>19.899999999999999</v>
      </c>
    </row>
    <row r="65" spans="1:3" x14ac:dyDescent="0.25">
      <c r="A65" s="42">
        <v>68</v>
      </c>
      <c r="B65" s="43">
        <v>18.46</v>
      </c>
      <c r="C65" s="43">
        <v>19.23</v>
      </c>
    </row>
    <row r="66" spans="1:3" x14ac:dyDescent="0.25">
      <c r="A66" s="42">
        <v>69</v>
      </c>
      <c r="B66" s="43">
        <v>17.79</v>
      </c>
      <c r="C66" s="43">
        <v>18.559999999999999</v>
      </c>
    </row>
    <row r="67" spans="1:3" x14ac:dyDescent="0.25">
      <c r="A67" s="42">
        <v>70</v>
      </c>
      <c r="B67" s="43">
        <v>17.12</v>
      </c>
      <c r="C67" s="43">
        <v>17.88</v>
      </c>
    </row>
    <row r="68" spans="1:3" x14ac:dyDescent="0.25">
      <c r="A68" s="42">
        <v>71</v>
      </c>
      <c r="B68" s="43">
        <v>16.440000000000001</v>
      </c>
      <c r="C68" s="43">
        <v>17.190000000000001</v>
      </c>
    </row>
    <row r="69" spans="1:3" x14ac:dyDescent="0.25">
      <c r="A69" s="42">
        <v>72</v>
      </c>
      <c r="B69" s="43">
        <v>15.77</v>
      </c>
      <c r="C69" s="43">
        <v>16.510000000000002</v>
      </c>
    </row>
    <row r="70" spans="1:3" x14ac:dyDescent="0.25">
      <c r="A70" s="42">
        <v>73</v>
      </c>
      <c r="B70" s="43">
        <v>15.09</v>
      </c>
      <c r="C70" s="43">
        <v>15.83</v>
      </c>
    </row>
    <row r="71" spans="1:3" x14ac:dyDescent="0.25">
      <c r="A71" s="42">
        <v>74</v>
      </c>
      <c r="B71" s="43">
        <v>14.42</v>
      </c>
      <c r="C71" s="43">
        <v>15.15</v>
      </c>
    </row>
  </sheetData>
  <sheetProtection algorithmName="SHA-512" hashValue="H9+jC/l9nh+Yyeq4z6G/KSD8CKfLFbXZnWVsbmdT51Xbe9ViqomOJZc+hJs0rYQ6Tu9dKpil2W8Z9d7ZnQrImg==" saltValue="kPtx/DKVZcrOVz0zYohzFA==" spinCount="100000" sheet="1" objects="1" scenarios="1"/>
  <conditionalFormatting sqref="A6:A21">
    <cfRule type="expression" dxfId="177" priority="1" stopIfTrue="1">
      <formula>MOD(ROW(),2)=0</formula>
    </cfRule>
    <cfRule type="expression" dxfId="176" priority="2" stopIfTrue="1">
      <formula>MOD(ROW(),2)&lt;&gt;0</formula>
    </cfRule>
  </conditionalFormatting>
  <conditionalFormatting sqref="B6:C21">
    <cfRule type="expression" dxfId="175" priority="3" stopIfTrue="1">
      <formula>MOD(ROW(),2)=0</formula>
    </cfRule>
    <cfRule type="expression" dxfId="174" priority="4" stopIfTrue="1">
      <formula>MOD(ROW(),2)&lt;&gt;0</formula>
    </cfRule>
  </conditionalFormatting>
  <conditionalFormatting sqref="A26:A71">
    <cfRule type="expression" dxfId="173" priority="5" stopIfTrue="1">
      <formula>MOD(ROW(),2)=0</formula>
    </cfRule>
    <cfRule type="expression" dxfId="172" priority="6" stopIfTrue="1">
      <formula>MOD(ROW(),2)&lt;&gt;0</formula>
    </cfRule>
  </conditionalFormatting>
  <conditionalFormatting sqref="B26:C71">
    <cfRule type="expression" dxfId="171" priority="7" stopIfTrue="1">
      <formula>MOD(ROW(),2)=0</formula>
    </cfRule>
    <cfRule type="expression" dxfId="170" priority="8" stopIfTrue="1">
      <formula>MOD(ROW(),2)&lt;&gt;0</formula>
    </cfRule>
  </conditionalFormatting>
  <pageMargins left="0.7" right="0.7" top="0.75" bottom="0.75" header="0.3" footer="0.3"/>
  <tableParts count="1">
    <tablePart r:id="rId1"/>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D7895-97D1-4DEC-A86A-96928B7E14BC}">
  <sheetPr codeName="Sheet84"/>
  <dimension ref="A1:C71"/>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Added pension - x-714</v>
      </c>
    </row>
    <row r="6" spans="1:3" x14ac:dyDescent="0.25">
      <c r="A6" s="40" t="s">
        <v>429</v>
      </c>
      <c r="B6" s="46" t="s">
        <v>430</v>
      </c>
      <c r="C6" s="46"/>
    </row>
    <row r="7" spans="1:3" x14ac:dyDescent="0.25">
      <c r="A7" s="40" t="s">
        <v>431</v>
      </c>
      <c r="B7" s="46" t="s">
        <v>31</v>
      </c>
      <c r="C7" s="46"/>
    </row>
    <row r="8" spans="1:3" x14ac:dyDescent="0.25">
      <c r="A8" s="40" t="s">
        <v>128</v>
      </c>
      <c r="B8" s="46" t="s">
        <v>149</v>
      </c>
      <c r="C8" s="46"/>
    </row>
    <row r="9" spans="1:3" x14ac:dyDescent="0.25">
      <c r="A9" s="40" t="s">
        <v>129</v>
      </c>
      <c r="B9" s="46" t="s">
        <v>350</v>
      </c>
      <c r="C9" s="46"/>
    </row>
    <row r="10" spans="1:3" ht="50" x14ac:dyDescent="0.25">
      <c r="A10" s="40" t="s">
        <v>6</v>
      </c>
      <c r="B10" s="46" t="s">
        <v>393</v>
      </c>
      <c r="C10" s="46"/>
    </row>
    <row r="11" spans="1:3" x14ac:dyDescent="0.25">
      <c r="A11" s="40" t="s">
        <v>130</v>
      </c>
      <c r="B11" s="46" t="s">
        <v>378</v>
      </c>
      <c r="C11" s="46"/>
    </row>
    <row r="12" spans="1:3" x14ac:dyDescent="0.25">
      <c r="A12" s="40" t="s">
        <v>131</v>
      </c>
      <c r="B12" s="46" t="s">
        <v>353</v>
      </c>
      <c r="C12" s="46"/>
    </row>
    <row r="13" spans="1:3" x14ac:dyDescent="0.25">
      <c r="A13" s="40" t="s">
        <v>432</v>
      </c>
      <c r="B13" s="46">
        <v>0</v>
      </c>
      <c r="C13" s="46"/>
    </row>
    <row r="14" spans="1:3" x14ac:dyDescent="0.25">
      <c r="A14" s="40" t="s">
        <v>133</v>
      </c>
      <c r="B14" s="46">
        <v>714</v>
      </c>
      <c r="C14" s="46"/>
    </row>
    <row r="15" spans="1:3" x14ac:dyDescent="0.25">
      <c r="A15" s="40" t="s">
        <v>433</v>
      </c>
      <c r="B15" s="46" t="s">
        <v>394</v>
      </c>
      <c r="C15" s="46"/>
    </row>
    <row r="16" spans="1:3" x14ac:dyDescent="0.25">
      <c r="A16" s="40" t="s">
        <v>135</v>
      </c>
      <c r="B16" s="46" t="s">
        <v>395</v>
      </c>
      <c r="C16" s="46"/>
    </row>
    <row r="17" spans="1:3" x14ac:dyDescent="0.25">
      <c r="A17" s="41" t="s">
        <v>434</v>
      </c>
      <c r="B17" s="46"/>
      <c r="C17" s="46"/>
    </row>
    <row r="18" spans="1:3" x14ac:dyDescent="0.25">
      <c r="A18" s="40" t="s">
        <v>137</v>
      </c>
      <c r="B18" s="47">
        <v>45190</v>
      </c>
      <c r="C18" s="47"/>
    </row>
    <row r="19" spans="1:3" x14ac:dyDescent="0.25">
      <c r="A19" s="40" t="s">
        <v>138</v>
      </c>
      <c r="B19" s="47">
        <v>45231</v>
      </c>
      <c r="C19" s="47"/>
    </row>
    <row r="20" spans="1:3" x14ac:dyDescent="0.25">
      <c r="A20" s="40" t="s">
        <v>139</v>
      </c>
      <c r="B20" s="46" t="s">
        <v>148</v>
      </c>
      <c r="C20" s="46"/>
    </row>
    <row r="21" spans="1:3" x14ac:dyDescent="0.25">
      <c r="A21" s="40" t="s">
        <v>435</v>
      </c>
      <c r="B21" s="46" t="s">
        <v>72</v>
      </c>
      <c r="C21" s="46"/>
    </row>
    <row r="23" spans="1:3" x14ac:dyDescent="0.25">
      <c r="A23" s="23" t="str">
        <f>HYPERLINK("#'Factor List'!A1", "Back to Factor List")</f>
        <v>Back to Factor List</v>
      </c>
      <c r="B23" s="23" t="str">
        <f>HYPERLINK("#'Assumptions'!A1", "Assumptions")</f>
        <v>Assumptions</v>
      </c>
    </row>
    <row r="26" spans="1:3" s="59" customFormat="1" ht="39" x14ac:dyDescent="0.25">
      <c r="A26" s="58" t="s">
        <v>164</v>
      </c>
      <c r="B26" s="58" t="s">
        <v>463</v>
      </c>
      <c r="C26" s="58" t="s">
        <v>464</v>
      </c>
    </row>
    <row r="27" spans="1:3" x14ac:dyDescent="0.25">
      <c r="A27" s="42">
        <v>30</v>
      </c>
      <c r="B27" s="43">
        <v>5.76</v>
      </c>
      <c r="C27" s="43">
        <v>6.06</v>
      </c>
    </row>
    <row r="28" spans="1:3" x14ac:dyDescent="0.25">
      <c r="A28" s="42">
        <v>31</v>
      </c>
      <c r="B28" s="43">
        <v>5.97</v>
      </c>
      <c r="C28" s="43">
        <v>6.28</v>
      </c>
    </row>
    <row r="29" spans="1:3" x14ac:dyDescent="0.25">
      <c r="A29" s="42">
        <v>32</v>
      </c>
      <c r="B29" s="43">
        <v>6.18</v>
      </c>
      <c r="C29" s="43">
        <v>6.5</v>
      </c>
    </row>
    <row r="30" spans="1:3" x14ac:dyDescent="0.25">
      <c r="A30" s="42">
        <v>33</v>
      </c>
      <c r="B30" s="43">
        <v>6.39</v>
      </c>
      <c r="C30" s="43">
        <v>6.72</v>
      </c>
    </row>
    <row r="31" spans="1:3" x14ac:dyDescent="0.25">
      <c r="A31" s="42">
        <v>34</v>
      </c>
      <c r="B31" s="43">
        <v>6.62</v>
      </c>
      <c r="C31" s="43">
        <v>6.96</v>
      </c>
    </row>
    <row r="32" spans="1:3" x14ac:dyDescent="0.25">
      <c r="A32" s="42">
        <v>35</v>
      </c>
      <c r="B32" s="43">
        <v>6.85</v>
      </c>
      <c r="C32" s="43">
        <v>7.2</v>
      </c>
    </row>
    <row r="33" spans="1:3" x14ac:dyDescent="0.25">
      <c r="A33" s="42">
        <v>36</v>
      </c>
      <c r="B33" s="43">
        <v>7.09</v>
      </c>
      <c r="C33" s="43">
        <v>7.46</v>
      </c>
    </row>
    <row r="34" spans="1:3" x14ac:dyDescent="0.25">
      <c r="A34" s="42">
        <v>37</v>
      </c>
      <c r="B34" s="43">
        <v>7.34</v>
      </c>
      <c r="C34" s="43">
        <v>7.72</v>
      </c>
    </row>
    <row r="35" spans="1:3" x14ac:dyDescent="0.25">
      <c r="A35" s="42">
        <v>38</v>
      </c>
      <c r="B35" s="43">
        <v>7.6</v>
      </c>
      <c r="C35" s="43">
        <v>7.99</v>
      </c>
    </row>
    <row r="36" spans="1:3" x14ac:dyDescent="0.25">
      <c r="A36" s="42">
        <v>39</v>
      </c>
      <c r="B36" s="43">
        <v>7.86</v>
      </c>
      <c r="C36" s="43">
        <v>8.27</v>
      </c>
    </row>
    <row r="37" spans="1:3" x14ac:dyDescent="0.25">
      <c r="A37" s="42">
        <v>40</v>
      </c>
      <c r="B37" s="43">
        <v>8.14</v>
      </c>
      <c r="C37" s="43">
        <v>8.56</v>
      </c>
    </row>
    <row r="38" spans="1:3" x14ac:dyDescent="0.25">
      <c r="A38" s="42">
        <v>41</v>
      </c>
      <c r="B38" s="43">
        <v>8.43</v>
      </c>
      <c r="C38" s="43">
        <v>8.86</v>
      </c>
    </row>
    <row r="39" spans="1:3" x14ac:dyDescent="0.25">
      <c r="A39" s="42">
        <v>42</v>
      </c>
      <c r="B39" s="43">
        <v>8.7200000000000006</v>
      </c>
      <c r="C39" s="43">
        <v>9.17</v>
      </c>
    </row>
    <row r="40" spans="1:3" x14ac:dyDescent="0.25">
      <c r="A40" s="42">
        <v>43</v>
      </c>
      <c r="B40" s="43">
        <v>9.0299999999999994</v>
      </c>
      <c r="C40" s="43">
        <v>9.49</v>
      </c>
    </row>
    <row r="41" spans="1:3" x14ac:dyDescent="0.25">
      <c r="A41" s="42">
        <v>44</v>
      </c>
      <c r="B41" s="43">
        <v>9.35</v>
      </c>
      <c r="C41" s="43">
        <v>9.82</v>
      </c>
    </row>
    <row r="42" spans="1:3" x14ac:dyDescent="0.25">
      <c r="A42" s="42">
        <v>45</v>
      </c>
      <c r="B42" s="43">
        <v>9.68</v>
      </c>
      <c r="C42" s="43">
        <v>10.17</v>
      </c>
    </row>
    <row r="43" spans="1:3" x14ac:dyDescent="0.25">
      <c r="A43" s="42">
        <v>46</v>
      </c>
      <c r="B43" s="43">
        <v>10.02</v>
      </c>
      <c r="C43" s="43">
        <v>10.52</v>
      </c>
    </row>
    <row r="44" spans="1:3" x14ac:dyDescent="0.25">
      <c r="A44" s="42">
        <v>47</v>
      </c>
      <c r="B44" s="43">
        <v>10.37</v>
      </c>
      <c r="C44" s="43">
        <v>10.89</v>
      </c>
    </row>
    <row r="45" spans="1:3" x14ac:dyDescent="0.25">
      <c r="A45" s="42">
        <v>48</v>
      </c>
      <c r="B45" s="43">
        <v>10.74</v>
      </c>
      <c r="C45" s="43">
        <v>11.27</v>
      </c>
    </row>
    <row r="46" spans="1:3" x14ac:dyDescent="0.25">
      <c r="A46" s="42">
        <v>49</v>
      </c>
      <c r="B46" s="43">
        <v>11.12</v>
      </c>
      <c r="C46" s="43">
        <v>11.67</v>
      </c>
    </row>
    <row r="47" spans="1:3" x14ac:dyDescent="0.25">
      <c r="A47" s="42">
        <v>50</v>
      </c>
      <c r="B47" s="43">
        <v>11.51</v>
      </c>
      <c r="C47" s="43">
        <v>12.08</v>
      </c>
    </row>
    <row r="48" spans="1:3" x14ac:dyDescent="0.25">
      <c r="A48" s="42">
        <v>51</v>
      </c>
      <c r="B48" s="43">
        <v>11.92</v>
      </c>
      <c r="C48" s="43">
        <v>12.51</v>
      </c>
    </row>
    <row r="49" spans="1:3" x14ac:dyDescent="0.25">
      <c r="A49" s="42">
        <v>52</v>
      </c>
      <c r="B49" s="43">
        <v>12.35</v>
      </c>
      <c r="C49" s="43">
        <v>12.95</v>
      </c>
    </row>
    <row r="50" spans="1:3" x14ac:dyDescent="0.25">
      <c r="A50" s="42">
        <v>53</v>
      </c>
      <c r="B50" s="43">
        <v>12.79</v>
      </c>
      <c r="C50" s="43">
        <v>13.41</v>
      </c>
    </row>
    <row r="51" spans="1:3" x14ac:dyDescent="0.25">
      <c r="A51" s="42">
        <v>54</v>
      </c>
      <c r="B51" s="43">
        <v>13.25</v>
      </c>
      <c r="C51" s="43">
        <v>13.88</v>
      </c>
    </row>
    <row r="52" spans="1:3" x14ac:dyDescent="0.25">
      <c r="A52" s="42">
        <v>55</v>
      </c>
      <c r="B52" s="43">
        <v>13.72</v>
      </c>
      <c r="C52" s="43">
        <v>14.37</v>
      </c>
    </row>
    <row r="53" spans="1:3" x14ac:dyDescent="0.25">
      <c r="A53" s="42">
        <v>56</v>
      </c>
      <c r="B53" s="43">
        <v>14.22</v>
      </c>
      <c r="C53" s="43">
        <v>14.88</v>
      </c>
    </row>
    <row r="54" spans="1:3" x14ac:dyDescent="0.25">
      <c r="A54" s="42">
        <v>57</v>
      </c>
      <c r="B54" s="43">
        <v>14.73</v>
      </c>
      <c r="C54" s="43">
        <v>15.41</v>
      </c>
    </row>
    <row r="55" spans="1:3" x14ac:dyDescent="0.25">
      <c r="A55" s="42">
        <v>58</v>
      </c>
      <c r="B55" s="43">
        <v>15.27</v>
      </c>
      <c r="C55" s="43">
        <v>15.96</v>
      </c>
    </row>
    <row r="56" spans="1:3" x14ac:dyDescent="0.25">
      <c r="A56" s="42">
        <v>59</v>
      </c>
      <c r="B56" s="43">
        <v>15.83</v>
      </c>
      <c r="C56" s="43">
        <v>16.54</v>
      </c>
    </row>
    <row r="57" spans="1:3" x14ac:dyDescent="0.25">
      <c r="A57" s="42">
        <v>60</v>
      </c>
      <c r="B57" s="43">
        <v>16.41</v>
      </c>
      <c r="C57" s="43">
        <v>17.14</v>
      </c>
    </row>
    <row r="58" spans="1:3" x14ac:dyDescent="0.25">
      <c r="A58" s="42">
        <v>61</v>
      </c>
      <c r="B58" s="43">
        <v>17.02</v>
      </c>
      <c r="C58" s="43">
        <v>17.760000000000002</v>
      </c>
    </row>
    <row r="59" spans="1:3" x14ac:dyDescent="0.25">
      <c r="A59" s="42">
        <v>62</v>
      </c>
      <c r="B59" s="43">
        <v>17.66</v>
      </c>
      <c r="C59" s="43">
        <v>18.399999999999999</v>
      </c>
    </row>
    <row r="60" spans="1:3" x14ac:dyDescent="0.25">
      <c r="A60" s="42">
        <v>63</v>
      </c>
      <c r="B60" s="43">
        <v>18.32</v>
      </c>
      <c r="C60" s="43">
        <v>19.079999999999998</v>
      </c>
    </row>
    <row r="61" spans="1:3" x14ac:dyDescent="0.25">
      <c r="A61" s="42">
        <v>64</v>
      </c>
      <c r="B61" s="43">
        <v>19.02</v>
      </c>
      <c r="C61" s="43">
        <v>19.78</v>
      </c>
    </row>
    <row r="62" spans="1:3" x14ac:dyDescent="0.25">
      <c r="A62" s="42">
        <v>65</v>
      </c>
      <c r="B62" s="43">
        <v>19.739999999999998</v>
      </c>
      <c r="C62" s="43">
        <v>20.52</v>
      </c>
    </row>
    <row r="63" spans="1:3" x14ac:dyDescent="0.25">
      <c r="A63" s="42">
        <v>66</v>
      </c>
      <c r="B63" s="43">
        <v>19.79</v>
      </c>
      <c r="C63" s="43">
        <v>20.57</v>
      </c>
    </row>
    <row r="64" spans="1:3" x14ac:dyDescent="0.25">
      <c r="A64" s="42">
        <v>67</v>
      </c>
      <c r="B64" s="43">
        <v>19.13</v>
      </c>
      <c r="C64" s="43">
        <v>19.899999999999999</v>
      </c>
    </row>
    <row r="65" spans="1:3" x14ac:dyDescent="0.25">
      <c r="A65" s="42">
        <v>68</v>
      </c>
      <c r="B65" s="43">
        <v>18.46</v>
      </c>
      <c r="C65" s="43">
        <v>19.23</v>
      </c>
    </row>
    <row r="66" spans="1:3" x14ac:dyDescent="0.25">
      <c r="A66" s="42">
        <v>69</v>
      </c>
      <c r="B66" s="43">
        <v>17.79</v>
      </c>
      <c r="C66" s="43">
        <v>18.559999999999999</v>
      </c>
    </row>
    <row r="67" spans="1:3" x14ac:dyDescent="0.25">
      <c r="A67" s="42">
        <v>70</v>
      </c>
      <c r="B67" s="43">
        <v>17.12</v>
      </c>
      <c r="C67" s="43">
        <v>17.88</v>
      </c>
    </row>
    <row r="68" spans="1:3" x14ac:dyDescent="0.25">
      <c r="A68" s="42">
        <v>71</v>
      </c>
      <c r="B68" s="43">
        <v>16.440000000000001</v>
      </c>
      <c r="C68" s="43">
        <v>17.190000000000001</v>
      </c>
    </row>
    <row r="69" spans="1:3" x14ac:dyDescent="0.25">
      <c r="A69" s="42">
        <v>72</v>
      </c>
      <c r="B69" s="43">
        <v>15.77</v>
      </c>
      <c r="C69" s="43">
        <v>16.510000000000002</v>
      </c>
    </row>
    <row r="70" spans="1:3" x14ac:dyDescent="0.25">
      <c r="A70" s="42">
        <v>73</v>
      </c>
      <c r="B70" s="43">
        <v>15.09</v>
      </c>
      <c r="C70" s="43">
        <v>15.83</v>
      </c>
    </row>
    <row r="71" spans="1:3" x14ac:dyDescent="0.25">
      <c r="A71" s="42">
        <v>74</v>
      </c>
      <c r="B71" s="43">
        <v>14.42</v>
      </c>
      <c r="C71" s="43">
        <v>15.15</v>
      </c>
    </row>
  </sheetData>
  <sheetProtection algorithmName="SHA-512" hashValue="efXTI5DTGT/fjWSEtngVw3ijX/99aHVHApaf2uhFYikeLBUDXmbEbRqqfsbJGe7zTeQ/EpDSWkf0Wx0G2gsL7g==" saltValue="baUTX6xN3kACO2rzQwFBQQ==" spinCount="100000" sheet="1" objects="1" scenarios="1"/>
  <conditionalFormatting sqref="A6:A21">
    <cfRule type="expression" dxfId="167" priority="1" stopIfTrue="1">
      <formula>MOD(ROW(),2)=0</formula>
    </cfRule>
    <cfRule type="expression" dxfId="166" priority="2" stopIfTrue="1">
      <formula>MOD(ROW(),2)&lt;&gt;0</formula>
    </cfRule>
  </conditionalFormatting>
  <conditionalFormatting sqref="B6:C21">
    <cfRule type="expression" dxfId="165" priority="3" stopIfTrue="1">
      <formula>MOD(ROW(),2)=0</formula>
    </cfRule>
    <cfRule type="expression" dxfId="164" priority="4" stopIfTrue="1">
      <formula>MOD(ROW(),2)&lt;&gt;0</formula>
    </cfRule>
  </conditionalFormatting>
  <conditionalFormatting sqref="A26:A71">
    <cfRule type="expression" dxfId="163" priority="5" stopIfTrue="1">
      <formula>MOD(ROW(),2)=0</formula>
    </cfRule>
    <cfRule type="expression" dxfId="162" priority="6" stopIfTrue="1">
      <formula>MOD(ROW(),2)&lt;&gt;0</formula>
    </cfRule>
  </conditionalFormatting>
  <conditionalFormatting sqref="B26:C71">
    <cfRule type="expression" dxfId="161" priority="7" stopIfTrue="1">
      <formula>MOD(ROW(),2)=0</formula>
    </cfRule>
    <cfRule type="expression" dxfId="160" priority="8" stopIfTrue="1">
      <formula>MOD(ROW(),2)&lt;&gt;0</formula>
    </cfRule>
  </conditionalFormatting>
  <pageMargins left="0.7" right="0.7" top="0.75" bottom="0.75" header="0.3" footer="0.3"/>
  <tableParts count="1">
    <tablePart r:id="rId1"/>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DF565-9FFC-4F13-988A-CFFCA8934B79}">
  <sheetPr codeName="Sheet85"/>
  <dimension ref="A1:C71"/>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Added pension - x-715</v>
      </c>
    </row>
    <row r="6" spans="1:3" x14ac:dyDescent="0.25">
      <c r="A6" s="40" t="s">
        <v>429</v>
      </c>
      <c r="B6" s="46" t="s">
        <v>430</v>
      </c>
      <c r="C6" s="46"/>
    </row>
    <row r="7" spans="1:3" x14ac:dyDescent="0.25">
      <c r="A7" s="40" t="s">
        <v>431</v>
      </c>
      <c r="B7" s="46" t="s">
        <v>31</v>
      </c>
      <c r="C7" s="46"/>
    </row>
    <row r="8" spans="1:3" x14ac:dyDescent="0.25">
      <c r="A8" s="40" t="s">
        <v>128</v>
      </c>
      <c r="B8" s="46" t="s">
        <v>149</v>
      </c>
      <c r="C8" s="46"/>
    </row>
    <row r="9" spans="1:3" x14ac:dyDescent="0.25">
      <c r="A9" s="40" t="s">
        <v>129</v>
      </c>
      <c r="B9" s="46" t="s">
        <v>350</v>
      </c>
      <c r="C9" s="46"/>
    </row>
    <row r="10" spans="1:3" ht="50" x14ac:dyDescent="0.25">
      <c r="A10" s="40" t="s">
        <v>6</v>
      </c>
      <c r="B10" s="46" t="s">
        <v>396</v>
      </c>
      <c r="C10" s="46"/>
    </row>
    <row r="11" spans="1:3" x14ac:dyDescent="0.25">
      <c r="A11" s="40" t="s">
        <v>130</v>
      </c>
      <c r="B11" s="46" t="s">
        <v>378</v>
      </c>
      <c r="C11" s="46"/>
    </row>
    <row r="12" spans="1:3" x14ac:dyDescent="0.25">
      <c r="A12" s="40" t="s">
        <v>131</v>
      </c>
      <c r="B12" s="46" t="s">
        <v>353</v>
      </c>
      <c r="C12" s="46"/>
    </row>
    <row r="13" spans="1:3" x14ac:dyDescent="0.25">
      <c r="A13" s="40" t="s">
        <v>432</v>
      </c>
      <c r="B13" s="46">
        <v>0</v>
      </c>
      <c r="C13" s="46"/>
    </row>
    <row r="14" spans="1:3" x14ac:dyDescent="0.25">
      <c r="A14" s="40" t="s">
        <v>133</v>
      </c>
      <c r="B14" s="46">
        <v>715</v>
      </c>
      <c r="C14" s="46"/>
    </row>
    <row r="15" spans="1:3" x14ac:dyDescent="0.25">
      <c r="A15" s="40" t="s">
        <v>433</v>
      </c>
      <c r="B15" s="46" t="s">
        <v>397</v>
      </c>
      <c r="C15" s="46"/>
    </row>
    <row r="16" spans="1:3" x14ac:dyDescent="0.25">
      <c r="A16" s="40" t="s">
        <v>135</v>
      </c>
      <c r="B16" s="46" t="s">
        <v>398</v>
      </c>
      <c r="C16" s="46"/>
    </row>
    <row r="17" spans="1:3" x14ac:dyDescent="0.25">
      <c r="A17" s="41" t="s">
        <v>434</v>
      </c>
      <c r="B17" s="46"/>
      <c r="C17" s="46"/>
    </row>
    <row r="18" spans="1:3" x14ac:dyDescent="0.25">
      <c r="A18" s="40" t="s">
        <v>137</v>
      </c>
      <c r="B18" s="47">
        <v>45190</v>
      </c>
      <c r="C18" s="47"/>
    </row>
    <row r="19" spans="1:3" x14ac:dyDescent="0.25">
      <c r="A19" s="40" t="s">
        <v>138</v>
      </c>
      <c r="B19" s="47">
        <v>45231</v>
      </c>
      <c r="C19" s="47"/>
    </row>
    <row r="20" spans="1:3" x14ac:dyDescent="0.25">
      <c r="A20" s="40" t="s">
        <v>139</v>
      </c>
      <c r="B20" s="46" t="s">
        <v>148</v>
      </c>
      <c r="C20" s="46"/>
    </row>
    <row r="21" spans="1:3" x14ac:dyDescent="0.25">
      <c r="A21" s="40" t="s">
        <v>435</v>
      </c>
      <c r="B21" s="46" t="s">
        <v>72</v>
      </c>
      <c r="C21" s="46"/>
    </row>
    <row r="23" spans="1:3" x14ac:dyDescent="0.25">
      <c r="A23" s="23" t="str">
        <f>HYPERLINK("#'Factor List'!A1", "Back to Factor List")</f>
        <v>Back to Factor List</v>
      </c>
      <c r="B23" s="23" t="str">
        <f>HYPERLINK("#'Assumptions'!A1", "Assumptions")</f>
        <v>Assumptions</v>
      </c>
    </row>
    <row r="26" spans="1:3" s="59" customFormat="1" ht="39" x14ac:dyDescent="0.25">
      <c r="A26" s="58" t="s">
        <v>164</v>
      </c>
      <c r="B26" s="58" t="s">
        <v>463</v>
      </c>
      <c r="C26" s="58" t="s">
        <v>464</v>
      </c>
    </row>
    <row r="27" spans="1:3" x14ac:dyDescent="0.25">
      <c r="A27" s="42">
        <v>30</v>
      </c>
      <c r="B27" s="43">
        <v>5.39</v>
      </c>
      <c r="C27" s="43">
        <v>5.68</v>
      </c>
    </row>
    <row r="28" spans="1:3" x14ac:dyDescent="0.25">
      <c r="A28" s="42">
        <v>31</v>
      </c>
      <c r="B28" s="43">
        <v>5.58</v>
      </c>
      <c r="C28" s="43">
        <v>5.88</v>
      </c>
    </row>
    <row r="29" spans="1:3" x14ac:dyDescent="0.25">
      <c r="A29" s="42">
        <v>32</v>
      </c>
      <c r="B29" s="43">
        <v>5.77</v>
      </c>
      <c r="C29" s="43">
        <v>6.09</v>
      </c>
    </row>
    <row r="30" spans="1:3" x14ac:dyDescent="0.25">
      <c r="A30" s="42">
        <v>33</v>
      </c>
      <c r="B30" s="43">
        <v>5.98</v>
      </c>
      <c r="C30" s="43">
        <v>6.3</v>
      </c>
    </row>
    <row r="31" spans="1:3" x14ac:dyDescent="0.25">
      <c r="A31" s="42">
        <v>34</v>
      </c>
      <c r="B31" s="43">
        <v>6.18</v>
      </c>
      <c r="C31" s="43">
        <v>6.52</v>
      </c>
    </row>
    <row r="32" spans="1:3" x14ac:dyDescent="0.25">
      <c r="A32" s="42">
        <v>35</v>
      </c>
      <c r="B32" s="43">
        <v>6.4</v>
      </c>
      <c r="C32" s="43">
        <v>6.75</v>
      </c>
    </row>
    <row r="33" spans="1:3" x14ac:dyDescent="0.25">
      <c r="A33" s="42">
        <v>36</v>
      </c>
      <c r="B33" s="43">
        <v>6.63</v>
      </c>
      <c r="C33" s="43">
        <v>6.99</v>
      </c>
    </row>
    <row r="34" spans="1:3" x14ac:dyDescent="0.25">
      <c r="A34" s="42">
        <v>37</v>
      </c>
      <c r="B34" s="43">
        <v>6.86</v>
      </c>
      <c r="C34" s="43">
        <v>7.23</v>
      </c>
    </row>
    <row r="35" spans="1:3" x14ac:dyDescent="0.25">
      <c r="A35" s="42">
        <v>38</v>
      </c>
      <c r="B35" s="43">
        <v>7.1</v>
      </c>
      <c r="C35" s="43">
        <v>7.48</v>
      </c>
    </row>
    <row r="36" spans="1:3" x14ac:dyDescent="0.25">
      <c r="A36" s="42">
        <v>39</v>
      </c>
      <c r="B36" s="43">
        <v>7.35</v>
      </c>
      <c r="C36" s="43">
        <v>7.74</v>
      </c>
    </row>
    <row r="37" spans="1:3" x14ac:dyDescent="0.25">
      <c r="A37" s="42">
        <v>40</v>
      </c>
      <c r="B37" s="43">
        <v>7.6</v>
      </c>
      <c r="C37" s="43">
        <v>8.01</v>
      </c>
    </row>
    <row r="38" spans="1:3" x14ac:dyDescent="0.25">
      <c r="A38" s="42">
        <v>41</v>
      </c>
      <c r="B38" s="43">
        <v>7.87</v>
      </c>
      <c r="C38" s="43">
        <v>8.2899999999999991</v>
      </c>
    </row>
    <row r="39" spans="1:3" x14ac:dyDescent="0.25">
      <c r="A39" s="42">
        <v>42</v>
      </c>
      <c r="B39" s="43">
        <v>8.15</v>
      </c>
      <c r="C39" s="43">
        <v>8.58</v>
      </c>
    </row>
    <row r="40" spans="1:3" x14ac:dyDescent="0.25">
      <c r="A40" s="42">
        <v>43</v>
      </c>
      <c r="B40" s="43">
        <v>8.43</v>
      </c>
      <c r="C40" s="43">
        <v>8.8800000000000008</v>
      </c>
    </row>
    <row r="41" spans="1:3" x14ac:dyDescent="0.25">
      <c r="A41" s="42">
        <v>44</v>
      </c>
      <c r="B41" s="43">
        <v>8.73</v>
      </c>
      <c r="C41" s="43">
        <v>9.19</v>
      </c>
    </row>
    <row r="42" spans="1:3" x14ac:dyDescent="0.25">
      <c r="A42" s="42">
        <v>45</v>
      </c>
      <c r="B42" s="43">
        <v>9.0299999999999994</v>
      </c>
      <c r="C42" s="43">
        <v>9.52</v>
      </c>
    </row>
    <row r="43" spans="1:3" x14ac:dyDescent="0.25">
      <c r="A43" s="42">
        <v>46</v>
      </c>
      <c r="B43" s="43">
        <v>9.35</v>
      </c>
      <c r="C43" s="43">
        <v>9.85</v>
      </c>
    </row>
    <row r="44" spans="1:3" x14ac:dyDescent="0.25">
      <c r="A44" s="42">
        <v>47</v>
      </c>
      <c r="B44" s="43">
        <v>9.68</v>
      </c>
      <c r="C44" s="43">
        <v>10.19</v>
      </c>
    </row>
    <row r="45" spans="1:3" x14ac:dyDescent="0.25">
      <c r="A45" s="42">
        <v>48</v>
      </c>
      <c r="B45" s="43">
        <v>10.02</v>
      </c>
      <c r="C45" s="43">
        <v>10.55</v>
      </c>
    </row>
    <row r="46" spans="1:3" x14ac:dyDescent="0.25">
      <c r="A46" s="42">
        <v>49</v>
      </c>
      <c r="B46" s="43">
        <v>10.38</v>
      </c>
      <c r="C46" s="43">
        <v>10.92</v>
      </c>
    </row>
    <row r="47" spans="1:3" x14ac:dyDescent="0.25">
      <c r="A47" s="42">
        <v>50</v>
      </c>
      <c r="B47" s="43">
        <v>10.74</v>
      </c>
      <c r="C47" s="43">
        <v>11.3</v>
      </c>
    </row>
    <row r="48" spans="1:3" x14ac:dyDescent="0.25">
      <c r="A48" s="42">
        <v>51</v>
      </c>
      <c r="B48" s="43">
        <v>11.12</v>
      </c>
      <c r="C48" s="43">
        <v>11.7</v>
      </c>
    </row>
    <row r="49" spans="1:3" x14ac:dyDescent="0.25">
      <c r="A49" s="42">
        <v>52</v>
      </c>
      <c r="B49" s="43">
        <v>11.52</v>
      </c>
      <c r="C49" s="43">
        <v>12.11</v>
      </c>
    </row>
    <row r="50" spans="1:3" x14ac:dyDescent="0.25">
      <c r="A50" s="42">
        <v>53</v>
      </c>
      <c r="B50" s="43">
        <v>11.93</v>
      </c>
      <c r="C50" s="43">
        <v>12.54</v>
      </c>
    </row>
    <row r="51" spans="1:3" x14ac:dyDescent="0.25">
      <c r="A51" s="42">
        <v>54</v>
      </c>
      <c r="B51" s="43">
        <v>12.35</v>
      </c>
      <c r="C51" s="43">
        <v>12.98</v>
      </c>
    </row>
    <row r="52" spans="1:3" x14ac:dyDescent="0.25">
      <c r="A52" s="42">
        <v>55</v>
      </c>
      <c r="B52" s="43">
        <v>12.8</v>
      </c>
      <c r="C52" s="43">
        <v>13.44</v>
      </c>
    </row>
    <row r="53" spans="1:3" x14ac:dyDescent="0.25">
      <c r="A53" s="42">
        <v>56</v>
      </c>
      <c r="B53" s="43">
        <v>13.26</v>
      </c>
      <c r="C53" s="43">
        <v>13.91</v>
      </c>
    </row>
    <row r="54" spans="1:3" x14ac:dyDescent="0.25">
      <c r="A54" s="42">
        <v>57</v>
      </c>
      <c r="B54" s="43">
        <v>13.74</v>
      </c>
      <c r="C54" s="43">
        <v>14.41</v>
      </c>
    </row>
    <row r="55" spans="1:3" x14ac:dyDescent="0.25">
      <c r="A55" s="42">
        <v>58</v>
      </c>
      <c r="B55" s="43">
        <v>14.23</v>
      </c>
      <c r="C55" s="43">
        <v>14.92</v>
      </c>
    </row>
    <row r="56" spans="1:3" x14ac:dyDescent="0.25">
      <c r="A56" s="42">
        <v>59</v>
      </c>
      <c r="B56" s="43">
        <v>14.75</v>
      </c>
      <c r="C56" s="43">
        <v>15.45</v>
      </c>
    </row>
    <row r="57" spans="1:3" x14ac:dyDescent="0.25">
      <c r="A57" s="42">
        <v>60</v>
      </c>
      <c r="B57" s="43">
        <v>15.3</v>
      </c>
      <c r="C57" s="43">
        <v>16.010000000000002</v>
      </c>
    </row>
    <row r="58" spans="1:3" x14ac:dyDescent="0.25">
      <c r="A58" s="42">
        <v>61</v>
      </c>
      <c r="B58" s="43">
        <v>15.86</v>
      </c>
      <c r="C58" s="43">
        <v>16.59</v>
      </c>
    </row>
    <row r="59" spans="1:3" x14ac:dyDescent="0.25">
      <c r="A59" s="42">
        <v>62</v>
      </c>
      <c r="B59" s="43">
        <v>16.45</v>
      </c>
      <c r="C59" s="43">
        <v>17.190000000000001</v>
      </c>
    </row>
    <row r="60" spans="1:3" x14ac:dyDescent="0.25">
      <c r="A60" s="42">
        <v>63</v>
      </c>
      <c r="B60" s="43">
        <v>17.07</v>
      </c>
      <c r="C60" s="43">
        <v>17.82</v>
      </c>
    </row>
    <row r="61" spans="1:3" x14ac:dyDescent="0.25">
      <c r="A61" s="42">
        <v>64</v>
      </c>
      <c r="B61" s="43">
        <v>17.71</v>
      </c>
      <c r="C61" s="43">
        <v>18.47</v>
      </c>
    </row>
    <row r="62" spans="1:3" x14ac:dyDescent="0.25">
      <c r="A62" s="42">
        <v>65</v>
      </c>
      <c r="B62" s="43">
        <v>18.39</v>
      </c>
      <c r="C62" s="43">
        <v>19.149999999999999</v>
      </c>
    </row>
    <row r="63" spans="1:3" x14ac:dyDescent="0.25">
      <c r="A63" s="42">
        <v>66</v>
      </c>
      <c r="B63" s="43">
        <v>19.100000000000001</v>
      </c>
      <c r="C63" s="43">
        <v>19.87</v>
      </c>
    </row>
    <row r="64" spans="1:3" x14ac:dyDescent="0.25">
      <c r="A64" s="42">
        <v>67</v>
      </c>
      <c r="B64" s="43">
        <v>19.13</v>
      </c>
      <c r="C64" s="43">
        <v>19.899999999999999</v>
      </c>
    </row>
    <row r="65" spans="1:3" x14ac:dyDescent="0.25">
      <c r="A65" s="42">
        <v>68</v>
      </c>
      <c r="B65" s="43">
        <v>18.46</v>
      </c>
      <c r="C65" s="43">
        <v>19.23</v>
      </c>
    </row>
    <row r="66" spans="1:3" x14ac:dyDescent="0.25">
      <c r="A66" s="42">
        <v>69</v>
      </c>
      <c r="B66" s="43">
        <v>17.79</v>
      </c>
      <c r="C66" s="43">
        <v>18.559999999999999</v>
      </c>
    </row>
    <row r="67" spans="1:3" x14ac:dyDescent="0.25">
      <c r="A67" s="42">
        <v>70</v>
      </c>
      <c r="B67" s="43">
        <v>17.12</v>
      </c>
      <c r="C67" s="43">
        <v>17.88</v>
      </c>
    </row>
    <row r="68" spans="1:3" x14ac:dyDescent="0.25">
      <c r="A68" s="42">
        <v>71</v>
      </c>
      <c r="B68" s="43">
        <v>16.440000000000001</v>
      </c>
      <c r="C68" s="43">
        <v>17.190000000000001</v>
      </c>
    </row>
    <row r="69" spans="1:3" x14ac:dyDescent="0.25">
      <c r="A69" s="42">
        <v>72</v>
      </c>
      <c r="B69" s="43">
        <v>15.77</v>
      </c>
      <c r="C69" s="43">
        <v>16.510000000000002</v>
      </c>
    </row>
    <row r="70" spans="1:3" x14ac:dyDescent="0.25">
      <c r="A70" s="42">
        <v>73</v>
      </c>
      <c r="B70" s="43">
        <v>15.09</v>
      </c>
      <c r="C70" s="43">
        <v>15.83</v>
      </c>
    </row>
    <row r="71" spans="1:3" x14ac:dyDescent="0.25">
      <c r="A71" s="42">
        <v>74</v>
      </c>
      <c r="B71" s="43">
        <v>14.42</v>
      </c>
      <c r="C71" s="43">
        <v>15.15</v>
      </c>
    </row>
  </sheetData>
  <sheetProtection algorithmName="SHA-512" hashValue="85NrSbJkzUDa0elZu+qrgFvGXyxW4ZmMJ1LQ+iYDXF7HyD3/fcv1bcvjwY6oPp/rhFpl30b/cDFTBVerUlj+lA==" saltValue="7rYQ2RgvKR2zKahqz95IVQ==" spinCount="100000" sheet="1" objects="1" scenarios="1"/>
  <conditionalFormatting sqref="A6:A21">
    <cfRule type="expression" dxfId="157" priority="1" stopIfTrue="1">
      <formula>MOD(ROW(),2)=0</formula>
    </cfRule>
    <cfRule type="expression" dxfId="156" priority="2" stopIfTrue="1">
      <formula>MOD(ROW(),2)&lt;&gt;0</formula>
    </cfRule>
  </conditionalFormatting>
  <conditionalFormatting sqref="B6:C21">
    <cfRule type="expression" dxfId="155" priority="3" stopIfTrue="1">
      <formula>MOD(ROW(),2)=0</formula>
    </cfRule>
    <cfRule type="expression" dxfId="154" priority="4" stopIfTrue="1">
      <formula>MOD(ROW(),2)&lt;&gt;0</formula>
    </cfRule>
  </conditionalFormatting>
  <conditionalFormatting sqref="A26:A71">
    <cfRule type="expression" dxfId="153" priority="5" stopIfTrue="1">
      <formula>MOD(ROW(),2)=0</formula>
    </cfRule>
    <cfRule type="expression" dxfId="152" priority="6" stopIfTrue="1">
      <formula>MOD(ROW(),2)&lt;&gt;0</formula>
    </cfRule>
  </conditionalFormatting>
  <conditionalFormatting sqref="B26:C71">
    <cfRule type="expression" dxfId="151" priority="7" stopIfTrue="1">
      <formula>MOD(ROW(),2)=0</formula>
    </cfRule>
    <cfRule type="expression" dxfId="150" priority="8" stopIfTrue="1">
      <formula>MOD(ROW(),2)&lt;&gt;0</formula>
    </cfRule>
  </conditionalFormatting>
  <pageMargins left="0.7" right="0.7" top="0.75" bottom="0.75" header="0.3" footer="0.3"/>
  <tableParts count="1">
    <tablePart r:id="rId1"/>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962E6-B5F9-4E60-ADAE-D5FD7C5C6BCE}">
  <sheetPr codeName="Sheet86"/>
  <dimension ref="A1:C71"/>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Added pension - x-716</v>
      </c>
    </row>
    <row r="6" spans="1:3" x14ac:dyDescent="0.25">
      <c r="A6" s="40" t="s">
        <v>429</v>
      </c>
      <c r="B6" s="46" t="s">
        <v>430</v>
      </c>
      <c r="C6" s="46"/>
    </row>
    <row r="7" spans="1:3" x14ac:dyDescent="0.25">
      <c r="A7" s="40" t="s">
        <v>431</v>
      </c>
      <c r="B7" s="46" t="s">
        <v>31</v>
      </c>
      <c r="C7" s="46"/>
    </row>
    <row r="8" spans="1:3" x14ac:dyDescent="0.25">
      <c r="A8" s="40" t="s">
        <v>128</v>
      </c>
      <c r="B8" s="46" t="s">
        <v>149</v>
      </c>
      <c r="C8" s="46"/>
    </row>
    <row r="9" spans="1:3" x14ac:dyDescent="0.25">
      <c r="A9" s="40" t="s">
        <v>129</v>
      </c>
      <c r="B9" s="46" t="s">
        <v>350</v>
      </c>
      <c r="C9" s="46"/>
    </row>
    <row r="10" spans="1:3" ht="50" x14ac:dyDescent="0.25">
      <c r="A10" s="40" t="s">
        <v>6</v>
      </c>
      <c r="B10" s="46" t="s">
        <v>399</v>
      </c>
      <c r="C10" s="46"/>
    </row>
    <row r="11" spans="1:3" x14ac:dyDescent="0.25">
      <c r="A11" s="40" t="s">
        <v>130</v>
      </c>
      <c r="B11" s="46" t="s">
        <v>378</v>
      </c>
      <c r="C11" s="46"/>
    </row>
    <row r="12" spans="1:3" x14ac:dyDescent="0.25">
      <c r="A12" s="40" t="s">
        <v>131</v>
      </c>
      <c r="B12" s="46" t="s">
        <v>353</v>
      </c>
      <c r="C12" s="46"/>
    </row>
    <row r="13" spans="1:3" x14ac:dyDescent="0.25">
      <c r="A13" s="40" t="s">
        <v>432</v>
      </c>
      <c r="B13" s="46">
        <v>0</v>
      </c>
      <c r="C13" s="46"/>
    </row>
    <row r="14" spans="1:3" x14ac:dyDescent="0.25">
      <c r="A14" s="40" t="s">
        <v>133</v>
      </c>
      <c r="B14" s="46">
        <v>716</v>
      </c>
      <c r="C14" s="46"/>
    </row>
    <row r="15" spans="1:3" x14ac:dyDescent="0.25">
      <c r="A15" s="40" t="s">
        <v>433</v>
      </c>
      <c r="B15" s="46" t="s">
        <v>400</v>
      </c>
      <c r="C15" s="46"/>
    </row>
    <row r="16" spans="1:3" x14ac:dyDescent="0.25">
      <c r="A16" s="40" t="s">
        <v>135</v>
      </c>
      <c r="B16" s="46" t="s">
        <v>401</v>
      </c>
      <c r="C16" s="46"/>
    </row>
    <row r="17" spans="1:3" x14ac:dyDescent="0.25">
      <c r="A17" s="41" t="s">
        <v>434</v>
      </c>
      <c r="B17" s="46"/>
      <c r="C17" s="46"/>
    </row>
    <row r="18" spans="1:3" x14ac:dyDescent="0.25">
      <c r="A18" s="40" t="s">
        <v>137</v>
      </c>
      <c r="B18" s="47">
        <v>45190</v>
      </c>
      <c r="C18" s="47"/>
    </row>
    <row r="19" spans="1:3" x14ac:dyDescent="0.25">
      <c r="A19" s="40" t="s">
        <v>138</v>
      </c>
      <c r="B19" s="47">
        <v>45231</v>
      </c>
      <c r="C19" s="47"/>
    </row>
    <row r="20" spans="1:3" x14ac:dyDescent="0.25">
      <c r="A20" s="40" t="s">
        <v>139</v>
      </c>
      <c r="B20" s="46" t="s">
        <v>148</v>
      </c>
      <c r="C20" s="46"/>
    </row>
    <row r="21" spans="1:3" x14ac:dyDescent="0.25">
      <c r="A21" s="40" t="s">
        <v>435</v>
      </c>
      <c r="B21" s="46" t="s">
        <v>72</v>
      </c>
      <c r="C21" s="46"/>
    </row>
    <row r="23" spans="1:3" x14ac:dyDescent="0.25">
      <c r="A23" s="23" t="str">
        <f>HYPERLINK("#'Factor List'!A1", "Back to Factor List")</f>
        <v>Back to Factor List</v>
      </c>
      <c r="B23" s="23" t="str">
        <f>HYPERLINK("#'Assumptions'!A1", "Assumptions")</f>
        <v>Assumptions</v>
      </c>
    </row>
    <row r="26" spans="1:3" s="59" customFormat="1" ht="39" x14ac:dyDescent="0.25">
      <c r="A26" s="58" t="s">
        <v>164</v>
      </c>
      <c r="B26" s="58" t="s">
        <v>463</v>
      </c>
      <c r="C26" s="58" t="s">
        <v>464</v>
      </c>
    </row>
    <row r="27" spans="1:3" x14ac:dyDescent="0.25">
      <c r="A27" s="42">
        <v>30</v>
      </c>
      <c r="B27" s="43">
        <v>5.03</v>
      </c>
      <c r="C27" s="43">
        <v>5.32</v>
      </c>
    </row>
    <row r="28" spans="1:3" x14ac:dyDescent="0.25">
      <c r="A28" s="42">
        <v>31</v>
      </c>
      <c r="B28" s="43">
        <v>5.21</v>
      </c>
      <c r="C28" s="43">
        <v>5.51</v>
      </c>
    </row>
    <row r="29" spans="1:3" x14ac:dyDescent="0.25">
      <c r="A29" s="42">
        <v>32</v>
      </c>
      <c r="B29" s="43">
        <v>5.39</v>
      </c>
      <c r="C29" s="43">
        <v>5.7</v>
      </c>
    </row>
    <row r="30" spans="1:3" x14ac:dyDescent="0.25">
      <c r="A30" s="42">
        <v>33</v>
      </c>
      <c r="B30" s="43">
        <v>5.58</v>
      </c>
      <c r="C30" s="43">
        <v>5.9</v>
      </c>
    </row>
    <row r="31" spans="1:3" x14ac:dyDescent="0.25">
      <c r="A31" s="42">
        <v>34</v>
      </c>
      <c r="B31" s="43">
        <v>5.77</v>
      </c>
      <c r="C31" s="43">
        <v>6.1</v>
      </c>
    </row>
    <row r="32" spans="1:3" x14ac:dyDescent="0.25">
      <c r="A32" s="42">
        <v>35</v>
      </c>
      <c r="B32" s="43">
        <v>5.97</v>
      </c>
      <c r="C32" s="43">
        <v>6.32</v>
      </c>
    </row>
    <row r="33" spans="1:3" x14ac:dyDescent="0.25">
      <c r="A33" s="42">
        <v>36</v>
      </c>
      <c r="B33" s="43">
        <v>6.18</v>
      </c>
      <c r="C33" s="43">
        <v>6.54</v>
      </c>
    </row>
    <row r="34" spans="1:3" x14ac:dyDescent="0.25">
      <c r="A34" s="42">
        <v>37</v>
      </c>
      <c r="B34" s="43">
        <v>6.4</v>
      </c>
      <c r="C34" s="43">
        <v>6.77</v>
      </c>
    </row>
    <row r="35" spans="1:3" x14ac:dyDescent="0.25">
      <c r="A35" s="42">
        <v>38</v>
      </c>
      <c r="B35" s="43">
        <v>6.62</v>
      </c>
      <c r="C35" s="43">
        <v>7</v>
      </c>
    </row>
    <row r="36" spans="1:3" x14ac:dyDescent="0.25">
      <c r="A36" s="42">
        <v>39</v>
      </c>
      <c r="B36" s="43">
        <v>6.85</v>
      </c>
      <c r="C36" s="43">
        <v>7.24</v>
      </c>
    </row>
    <row r="37" spans="1:3" x14ac:dyDescent="0.25">
      <c r="A37" s="42">
        <v>40</v>
      </c>
      <c r="B37" s="43">
        <v>7.09</v>
      </c>
      <c r="C37" s="43">
        <v>7.5</v>
      </c>
    </row>
    <row r="38" spans="1:3" x14ac:dyDescent="0.25">
      <c r="A38" s="42">
        <v>41</v>
      </c>
      <c r="B38" s="43">
        <v>7.34</v>
      </c>
      <c r="C38" s="43">
        <v>7.76</v>
      </c>
    </row>
    <row r="39" spans="1:3" x14ac:dyDescent="0.25">
      <c r="A39" s="42">
        <v>42</v>
      </c>
      <c r="B39" s="43">
        <v>7.6</v>
      </c>
      <c r="C39" s="43">
        <v>8.0299999999999994</v>
      </c>
    </row>
    <row r="40" spans="1:3" x14ac:dyDescent="0.25">
      <c r="A40" s="42">
        <v>43</v>
      </c>
      <c r="B40" s="43">
        <v>7.86</v>
      </c>
      <c r="C40" s="43">
        <v>8.31</v>
      </c>
    </row>
    <row r="41" spans="1:3" x14ac:dyDescent="0.25">
      <c r="A41" s="42">
        <v>44</v>
      </c>
      <c r="B41" s="43">
        <v>8.14</v>
      </c>
      <c r="C41" s="43">
        <v>8.6</v>
      </c>
    </row>
    <row r="42" spans="1:3" x14ac:dyDescent="0.25">
      <c r="A42" s="42">
        <v>45</v>
      </c>
      <c r="B42" s="43">
        <v>8.42</v>
      </c>
      <c r="C42" s="43">
        <v>8.9</v>
      </c>
    </row>
    <row r="43" spans="1:3" x14ac:dyDescent="0.25">
      <c r="A43" s="42">
        <v>46</v>
      </c>
      <c r="B43" s="43">
        <v>8.7200000000000006</v>
      </c>
      <c r="C43" s="43">
        <v>9.2100000000000009</v>
      </c>
    </row>
    <row r="44" spans="1:3" x14ac:dyDescent="0.25">
      <c r="A44" s="42">
        <v>47</v>
      </c>
      <c r="B44" s="43">
        <v>9.02</v>
      </c>
      <c r="C44" s="43">
        <v>9.5299999999999994</v>
      </c>
    </row>
    <row r="45" spans="1:3" x14ac:dyDescent="0.25">
      <c r="A45" s="42">
        <v>48</v>
      </c>
      <c r="B45" s="43">
        <v>9.34</v>
      </c>
      <c r="C45" s="43">
        <v>9.86</v>
      </c>
    </row>
    <row r="46" spans="1:3" x14ac:dyDescent="0.25">
      <c r="A46" s="42">
        <v>49</v>
      </c>
      <c r="B46" s="43">
        <v>9.67</v>
      </c>
      <c r="C46" s="43">
        <v>10.199999999999999</v>
      </c>
    </row>
    <row r="47" spans="1:3" x14ac:dyDescent="0.25">
      <c r="A47" s="42">
        <v>50</v>
      </c>
      <c r="B47" s="43">
        <v>10.01</v>
      </c>
      <c r="C47" s="43">
        <v>10.56</v>
      </c>
    </row>
    <row r="48" spans="1:3" x14ac:dyDescent="0.25">
      <c r="A48" s="42">
        <v>51</v>
      </c>
      <c r="B48" s="43">
        <v>10.36</v>
      </c>
      <c r="C48" s="43">
        <v>10.93</v>
      </c>
    </row>
    <row r="49" spans="1:3" x14ac:dyDescent="0.25">
      <c r="A49" s="42">
        <v>52</v>
      </c>
      <c r="B49" s="43">
        <v>10.73</v>
      </c>
      <c r="C49" s="43">
        <v>11.31</v>
      </c>
    </row>
    <row r="50" spans="1:3" x14ac:dyDescent="0.25">
      <c r="A50" s="42">
        <v>53</v>
      </c>
      <c r="B50" s="43">
        <v>11.11</v>
      </c>
      <c r="C50" s="43">
        <v>11.71</v>
      </c>
    </row>
    <row r="51" spans="1:3" x14ac:dyDescent="0.25">
      <c r="A51" s="42">
        <v>54</v>
      </c>
      <c r="B51" s="43">
        <v>11.5</v>
      </c>
      <c r="C51" s="43">
        <v>12.12</v>
      </c>
    </row>
    <row r="52" spans="1:3" x14ac:dyDescent="0.25">
      <c r="A52" s="42">
        <v>55</v>
      </c>
      <c r="B52" s="43">
        <v>11.91</v>
      </c>
      <c r="C52" s="43">
        <v>12.55</v>
      </c>
    </row>
    <row r="53" spans="1:3" x14ac:dyDescent="0.25">
      <c r="A53" s="42">
        <v>56</v>
      </c>
      <c r="B53" s="43">
        <v>12.34</v>
      </c>
      <c r="C53" s="43">
        <v>12.99</v>
      </c>
    </row>
    <row r="54" spans="1:3" x14ac:dyDescent="0.25">
      <c r="A54" s="42">
        <v>57</v>
      </c>
      <c r="B54" s="43">
        <v>12.79</v>
      </c>
      <c r="C54" s="43">
        <v>13.45</v>
      </c>
    </row>
    <row r="55" spans="1:3" x14ac:dyDescent="0.25">
      <c r="A55" s="42">
        <v>58</v>
      </c>
      <c r="B55" s="43">
        <v>13.25</v>
      </c>
      <c r="C55" s="43">
        <v>13.92</v>
      </c>
    </row>
    <row r="56" spans="1:3" x14ac:dyDescent="0.25">
      <c r="A56" s="42">
        <v>59</v>
      </c>
      <c r="B56" s="43">
        <v>13.73</v>
      </c>
      <c r="C56" s="43">
        <v>14.42</v>
      </c>
    </row>
    <row r="57" spans="1:3" x14ac:dyDescent="0.25">
      <c r="A57" s="42">
        <v>60</v>
      </c>
      <c r="B57" s="43">
        <v>14.23</v>
      </c>
      <c r="C57" s="43">
        <v>14.94</v>
      </c>
    </row>
    <row r="58" spans="1:3" x14ac:dyDescent="0.25">
      <c r="A58" s="42">
        <v>61</v>
      </c>
      <c r="B58" s="43">
        <v>14.76</v>
      </c>
      <c r="C58" s="43">
        <v>15.47</v>
      </c>
    </row>
    <row r="59" spans="1:3" x14ac:dyDescent="0.25">
      <c r="A59" s="42">
        <v>62</v>
      </c>
      <c r="B59" s="43">
        <v>15.31</v>
      </c>
      <c r="C59" s="43">
        <v>16.03</v>
      </c>
    </row>
    <row r="60" spans="1:3" x14ac:dyDescent="0.25">
      <c r="A60" s="42">
        <v>63</v>
      </c>
      <c r="B60" s="43">
        <v>15.88</v>
      </c>
      <c r="C60" s="43">
        <v>16.61</v>
      </c>
    </row>
    <row r="61" spans="1:3" x14ac:dyDescent="0.25">
      <c r="A61" s="42">
        <v>64</v>
      </c>
      <c r="B61" s="43">
        <v>16.48</v>
      </c>
      <c r="C61" s="43">
        <v>17.22</v>
      </c>
    </row>
    <row r="62" spans="1:3" x14ac:dyDescent="0.25">
      <c r="A62" s="42">
        <v>65</v>
      </c>
      <c r="B62" s="43">
        <v>17.100000000000001</v>
      </c>
      <c r="C62" s="43">
        <v>17.850000000000001</v>
      </c>
    </row>
    <row r="63" spans="1:3" x14ac:dyDescent="0.25">
      <c r="A63" s="42">
        <v>66</v>
      </c>
      <c r="B63" s="43">
        <v>17.760000000000002</v>
      </c>
      <c r="C63" s="43">
        <v>18.52</v>
      </c>
    </row>
    <row r="64" spans="1:3" x14ac:dyDescent="0.25">
      <c r="A64" s="42">
        <v>67</v>
      </c>
      <c r="B64" s="43">
        <v>18.440000000000001</v>
      </c>
      <c r="C64" s="43">
        <v>19.21</v>
      </c>
    </row>
    <row r="65" spans="1:3" x14ac:dyDescent="0.25">
      <c r="A65" s="42">
        <v>68</v>
      </c>
      <c r="B65" s="43">
        <v>18.46</v>
      </c>
      <c r="C65" s="43">
        <v>19.23</v>
      </c>
    </row>
    <row r="66" spans="1:3" x14ac:dyDescent="0.25">
      <c r="A66" s="42">
        <v>69</v>
      </c>
      <c r="B66" s="43">
        <v>17.79</v>
      </c>
      <c r="C66" s="43">
        <v>18.559999999999999</v>
      </c>
    </row>
    <row r="67" spans="1:3" x14ac:dyDescent="0.25">
      <c r="A67" s="42">
        <v>70</v>
      </c>
      <c r="B67" s="43">
        <v>17.12</v>
      </c>
      <c r="C67" s="43">
        <v>17.88</v>
      </c>
    </row>
    <row r="68" spans="1:3" x14ac:dyDescent="0.25">
      <c r="A68" s="42">
        <v>71</v>
      </c>
      <c r="B68" s="43">
        <v>16.440000000000001</v>
      </c>
      <c r="C68" s="43">
        <v>17.190000000000001</v>
      </c>
    </row>
    <row r="69" spans="1:3" x14ac:dyDescent="0.25">
      <c r="A69" s="42">
        <v>72</v>
      </c>
      <c r="B69" s="43">
        <v>15.77</v>
      </c>
      <c r="C69" s="43">
        <v>16.510000000000002</v>
      </c>
    </row>
    <row r="70" spans="1:3" x14ac:dyDescent="0.25">
      <c r="A70" s="42">
        <v>73</v>
      </c>
      <c r="B70" s="43">
        <v>15.09</v>
      </c>
      <c r="C70" s="43">
        <v>15.83</v>
      </c>
    </row>
    <row r="71" spans="1:3" x14ac:dyDescent="0.25">
      <c r="A71" s="42">
        <v>74</v>
      </c>
      <c r="B71" s="43">
        <v>14.42</v>
      </c>
      <c r="C71" s="43">
        <v>15.15</v>
      </c>
    </row>
  </sheetData>
  <sheetProtection algorithmName="SHA-512" hashValue="mjnoBzFsCv5LzDWpWMy9HwKKhEFx+EVpBCStXtTyezqI7soKWP9xVJHZ1U4QUwaGmdPGU9rI0nV8B+qvD+tgyQ==" saltValue="bIh8bKLjw2NDeujnKrBbew==" spinCount="100000" sheet="1" objects="1" scenarios="1"/>
  <conditionalFormatting sqref="A6:A21">
    <cfRule type="expression" dxfId="147" priority="1" stopIfTrue="1">
      <formula>MOD(ROW(),2)=0</formula>
    </cfRule>
    <cfRule type="expression" dxfId="146" priority="2" stopIfTrue="1">
      <formula>MOD(ROW(),2)&lt;&gt;0</formula>
    </cfRule>
  </conditionalFormatting>
  <conditionalFormatting sqref="B6:C21">
    <cfRule type="expression" dxfId="145" priority="3" stopIfTrue="1">
      <formula>MOD(ROW(),2)=0</formula>
    </cfRule>
    <cfRule type="expression" dxfId="144" priority="4" stopIfTrue="1">
      <formula>MOD(ROW(),2)&lt;&gt;0</formula>
    </cfRule>
  </conditionalFormatting>
  <conditionalFormatting sqref="A26:A71">
    <cfRule type="expression" dxfId="143" priority="5" stopIfTrue="1">
      <formula>MOD(ROW(),2)=0</formula>
    </cfRule>
    <cfRule type="expression" dxfId="142" priority="6" stopIfTrue="1">
      <formula>MOD(ROW(),2)&lt;&gt;0</formula>
    </cfRule>
  </conditionalFormatting>
  <conditionalFormatting sqref="B26:C71">
    <cfRule type="expression" dxfId="141" priority="7" stopIfTrue="1">
      <formula>MOD(ROW(),2)=0</formula>
    </cfRule>
    <cfRule type="expression" dxfId="140" priority="8" stopIfTrue="1">
      <formula>MOD(ROW(),2)&lt;&gt;0</formula>
    </cfRule>
  </conditionalFormatting>
  <pageMargins left="0.7" right="0.7" top="0.75" bottom="0.75" header="0.3" footer="0.3"/>
  <tableParts count="1">
    <tablePart r:id="rId1"/>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7C691-FECB-46C3-81A4-E0085C8FD599}">
  <sheetPr codeName="Sheet87"/>
  <dimension ref="A1:B67"/>
  <sheetViews>
    <sheetView showGridLines="0" workbookViewId="0">
      <selection activeCell="A6" sqref="A6"/>
    </sheetView>
  </sheetViews>
  <sheetFormatPr defaultRowHeight="12.5" x14ac:dyDescent="0.25"/>
  <cols>
    <col min="1" max="1" width="31.54296875" customWidth="1"/>
    <col min="2" max="2" width="40.7265625" customWidth="1"/>
  </cols>
  <sheetData>
    <row r="1" spans="1:2" s="1" customFormat="1" ht="20" x14ac:dyDescent="0.4">
      <c r="A1" s="2" t="s">
        <v>0</v>
      </c>
    </row>
    <row r="2" spans="1:2" s="1" customFormat="1" ht="15.5" x14ac:dyDescent="0.35">
      <c r="A2" s="30" t="s">
        <v>1</v>
      </c>
      <c r="B2" s="3" t="str">
        <f>wb_title</f>
        <v>JPS - Consolidated Factor Spreadsheet</v>
      </c>
    </row>
    <row r="3" spans="1:2" s="1" customFormat="1" ht="15.5" x14ac:dyDescent="0.35">
      <c r="A3" s="30" t="s">
        <v>2</v>
      </c>
      <c r="B3" s="3" t="str">
        <f>TABLE_FACTOR_TYPE_1 &amp; " - x-" &amp; TABLE_SERIES_NUMBER_1</f>
        <v>Added pension - x-717</v>
      </c>
    </row>
    <row r="6" spans="1:2" x14ac:dyDescent="0.25">
      <c r="A6" s="40" t="s">
        <v>429</v>
      </c>
      <c r="B6" s="46" t="s">
        <v>430</v>
      </c>
    </row>
    <row r="7" spans="1:2" x14ac:dyDescent="0.25">
      <c r="A7" s="40" t="s">
        <v>431</v>
      </c>
      <c r="B7" s="46" t="s">
        <v>31</v>
      </c>
    </row>
    <row r="8" spans="1:2" x14ac:dyDescent="0.25">
      <c r="A8" s="40" t="s">
        <v>128</v>
      </c>
      <c r="B8" s="46" t="s">
        <v>149</v>
      </c>
    </row>
    <row r="9" spans="1:2" x14ac:dyDescent="0.25">
      <c r="A9" s="40" t="s">
        <v>129</v>
      </c>
      <c r="B9" s="46" t="s">
        <v>350</v>
      </c>
    </row>
    <row r="10" spans="1:2" ht="25" x14ac:dyDescent="0.25">
      <c r="A10" s="40" t="s">
        <v>6</v>
      </c>
      <c r="B10" s="46" t="s">
        <v>402</v>
      </c>
    </row>
    <row r="11" spans="1:2" x14ac:dyDescent="0.25">
      <c r="A11" s="40" t="s">
        <v>130</v>
      </c>
      <c r="B11" s="46" t="s">
        <v>144</v>
      </c>
    </row>
    <row r="12" spans="1:2" x14ac:dyDescent="0.25">
      <c r="A12" s="40" t="s">
        <v>131</v>
      </c>
      <c r="B12" s="46" t="s">
        <v>177</v>
      </c>
    </row>
    <row r="13" spans="1:2" x14ac:dyDescent="0.25">
      <c r="A13" s="40" t="s">
        <v>432</v>
      </c>
      <c r="B13" s="46">
        <v>0</v>
      </c>
    </row>
    <row r="14" spans="1:2" x14ac:dyDescent="0.25">
      <c r="A14" s="40" t="s">
        <v>133</v>
      </c>
      <c r="B14" s="46">
        <v>717</v>
      </c>
    </row>
    <row r="15" spans="1:2" x14ac:dyDescent="0.25">
      <c r="A15" s="40" t="s">
        <v>433</v>
      </c>
      <c r="B15" s="46" t="s">
        <v>403</v>
      </c>
    </row>
    <row r="16" spans="1:2" x14ac:dyDescent="0.25">
      <c r="A16" s="40" t="s">
        <v>135</v>
      </c>
      <c r="B16" s="46" t="s">
        <v>404</v>
      </c>
    </row>
    <row r="17" spans="1:2" x14ac:dyDescent="0.25">
      <c r="A17" s="41" t="s">
        <v>434</v>
      </c>
      <c r="B17" s="46"/>
    </row>
    <row r="18" spans="1:2" x14ac:dyDescent="0.25">
      <c r="A18" s="40" t="s">
        <v>137</v>
      </c>
      <c r="B18" s="47">
        <v>45190</v>
      </c>
    </row>
    <row r="19" spans="1:2" x14ac:dyDescent="0.25">
      <c r="A19" s="40" t="s">
        <v>138</v>
      </c>
      <c r="B19" s="47">
        <v>45231</v>
      </c>
    </row>
    <row r="20" spans="1:2" x14ac:dyDescent="0.25">
      <c r="A20" s="40" t="s">
        <v>139</v>
      </c>
      <c r="B20" s="46" t="s">
        <v>148</v>
      </c>
    </row>
    <row r="21" spans="1:2" x14ac:dyDescent="0.25">
      <c r="A21" s="40" t="s">
        <v>435</v>
      </c>
      <c r="B21" s="46" t="s">
        <v>72</v>
      </c>
    </row>
    <row r="23" spans="1:2" x14ac:dyDescent="0.25">
      <c r="A23" s="23" t="str">
        <f>HYPERLINK("#'Factor List'!A1", "Back to Factor List")</f>
        <v>Back to Factor List</v>
      </c>
      <c r="B23" s="23" t="str">
        <f>HYPERLINK("#'Assumptions'!A1", "Assumptions")</f>
        <v>Assumptions</v>
      </c>
    </row>
    <row r="26" spans="1:2" s="59" customFormat="1" ht="13" x14ac:dyDescent="0.25">
      <c r="A26" s="58" t="s">
        <v>181</v>
      </c>
      <c r="B26" s="58" t="s">
        <v>461</v>
      </c>
    </row>
    <row r="27" spans="1:2" x14ac:dyDescent="0.25">
      <c r="A27" s="42">
        <v>0</v>
      </c>
      <c r="B27" s="43">
        <v>1</v>
      </c>
    </row>
    <row r="28" spans="1:2" x14ac:dyDescent="0.25">
      <c r="A28" s="42">
        <v>1</v>
      </c>
      <c r="B28" s="43">
        <v>1.02</v>
      </c>
    </row>
    <row r="29" spans="1:2" x14ac:dyDescent="0.25">
      <c r="A29" s="42">
        <v>2</v>
      </c>
      <c r="B29" s="43">
        <v>1.04</v>
      </c>
    </row>
    <row r="30" spans="1:2" x14ac:dyDescent="0.25">
      <c r="A30" s="42">
        <v>3</v>
      </c>
      <c r="B30" s="43">
        <v>1.06</v>
      </c>
    </row>
    <row r="31" spans="1:2" x14ac:dyDescent="0.25">
      <c r="A31" s="42">
        <v>4</v>
      </c>
      <c r="B31" s="43">
        <v>1.08</v>
      </c>
    </row>
    <row r="32" spans="1:2" x14ac:dyDescent="0.25">
      <c r="A32" s="42">
        <v>5</v>
      </c>
      <c r="B32" s="43">
        <v>1.1000000000000001</v>
      </c>
    </row>
    <row r="33" spans="1:2" x14ac:dyDescent="0.25">
      <c r="A33" s="42">
        <v>6</v>
      </c>
      <c r="B33" s="43">
        <v>1.1299999999999999</v>
      </c>
    </row>
    <row r="34" spans="1:2" x14ac:dyDescent="0.25">
      <c r="A34" s="42">
        <v>7</v>
      </c>
      <c r="B34" s="43">
        <v>1.1499999999999999</v>
      </c>
    </row>
    <row r="35" spans="1:2" x14ac:dyDescent="0.25">
      <c r="A35" s="42">
        <v>8</v>
      </c>
      <c r="B35" s="43">
        <v>1.17</v>
      </c>
    </row>
    <row r="36" spans="1:2" x14ac:dyDescent="0.25">
      <c r="A36" s="42">
        <v>9</v>
      </c>
      <c r="B36" s="43">
        <v>1.2</v>
      </c>
    </row>
    <row r="37" spans="1:2" x14ac:dyDescent="0.25">
      <c r="A37" s="42">
        <v>10</v>
      </c>
      <c r="B37" s="43">
        <v>1.22</v>
      </c>
    </row>
    <row r="38" spans="1:2" x14ac:dyDescent="0.25">
      <c r="A38" s="42">
        <v>11</v>
      </c>
      <c r="B38" s="43">
        <v>1.24</v>
      </c>
    </row>
    <row r="39" spans="1:2" x14ac:dyDescent="0.25">
      <c r="A39" s="42">
        <v>12</v>
      </c>
      <c r="B39" s="43">
        <v>1.27</v>
      </c>
    </row>
    <row r="40" spans="1:2" x14ac:dyDescent="0.25">
      <c r="A40" s="42">
        <v>13</v>
      </c>
      <c r="B40" s="43">
        <v>1.29</v>
      </c>
    </row>
    <row r="41" spans="1:2" x14ac:dyDescent="0.25">
      <c r="A41" s="42">
        <v>14</v>
      </c>
      <c r="B41" s="43">
        <v>1.32</v>
      </c>
    </row>
    <row r="42" spans="1:2" x14ac:dyDescent="0.25">
      <c r="A42" s="42">
        <v>15</v>
      </c>
      <c r="B42" s="43">
        <v>1.35</v>
      </c>
    </row>
    <row r="43" spans="1:2" x14ac:dyDescent="0.25">
      <c r="A43" s="42">
        <v>16</v>
      </c>
      <c r="B43" s="43">
        <v>1.37</v>
      </c>
    </row>
    <row r="44" spans="1:2" x14ac:dyDescent="0.25">
      <c r="A44" s="42">
        <v>17</v>
      </c>
      <c r="B44" s="43">
        <v>1.4</v>
      </c>
    </row>
    <row r="45" spans="1:2" x14ac:dyDescent="0.25">
      <c r="A45" s="42">
        <v>18</v>
      </c>
      <c r="B45" s="43">
        <v>1.43</v>
      </c>
    </row>
    <row r="46" spans="1:2" x14ac:dyDescent="0.25">
      <c r="A46" s="42">
        <v>19</v>
      </c>
      <c r="B46" s="43">
        <v>1.46</v>
      </c>
    </row>
    <row r="47" spans="1:2" x14ac:dyDescent="0.25">
      <c r="A47" s="42">
        <v>20</v>
      </c>
      <c r="B47" s="43">
        <v>1.49</v>
      </c>
    </row>
    <row r="48" spans="1:2" x14ac:dyDescent="0.25">
      <c r="A48" s="42">
        <v>21</v>
      </c>
      <c r="B48" s="43">
        <v>1.52</v>
      </c>
    </row>
    <row r="49" spans="1:2" x14ac:dyDescent="0.25">
      <c r="A49" s="42">
        <v>22</v>
      </c>
      <c r="B49" s="43">
        <v>1.55</v>
      </c>
    </row>
    <row r="50" spans="1:2" x14ac:dyDescent="0.25">
      <c r="A50" s="42">
        <v>23</v>
      </c>
      <c r="B50" s="43">
        <v>1.58</v>
      </c>
    </row>
    <row r="51" spans="1:2" x14ac:dyDescent="0.25">
      <c r="A51" s="42">
        <v>24</v>
      </c>
      <c r="B51" s="43">
        <v>1.61</v>
      </c>
    </row>
    <row r="52" spans="1:2" x14ac:dyDescent="0.25">
      <c r="A52" s="42">
        <v>25</v>
      </c>
      <c r="B52" s="43">
        <v>1.64</v>
      </c>
    </row>
    <row r="53" spans="1:2" x14ac:dyDescent="0.25">
      <c r="A53" s="42">
        <v>26</v>
      </c>
      <c r="B53" s="43">
        <v>1.67</v>
      </c>
    </row>
    <row r="54" spans="1:2" x14ac:dyDescent="0.25">
      <c r="A54" s="42">
        <v>27</v>
      </c>
      <c r="B54" s="43">
        <v>1.71</v>
      </c>
    </row>
    <row r="55" spans="1:2" x14ac:dyDescent="0.25">
      <c r="A55" s="42">
        <v>28</v>
      </c>
      <c r="B55" s="43">
        <v>1.74</v>
      </c>
    </row>
    <row r="56" spans="1:2" x14ac:dyDescent="0.25">
      <c r="A56" s="42">
        <v>29</v>
      </c>
      <c r="B56" s="43">
        <v>1.78</v>
      </c>
    </row>
    <row r="57" spans="1:2" x14ac:dyDescent="0.25">
      <c r="A57" s="42">
        <v>30</v>
      </c>
      <c r="B57" s="43">
        <v>1.81</v>
      </c>
    </row>
    <row r="58" spans="1:2" x14ac:dyDescent="0.25">
      <c r="A58" s="42">
        <v>31</v>
      </c>
      <c r="B58" s="43">
        <v>1.85</v>
      </c>
    </row>
    <row r="59" spans="1:2" x14ac:dyDescent="0.25">
      <c r="A59" s="42">
        <v>32</v>
      </c>
      <c r="B59" s="43">
        <v>1.88</v>
      </c>
    </row>
    <row r="60" spans="1:2" x14ac:dyDescent="0.25">
      <c r="A60" s="42">
        <v>33</v>
      </c>
      <c r="B60" s="43">
        <v>1.92</v>
      </c>
    </row>
    <row r="61" spans="1:2" x14ac:dyDescent="0.25">
      <c r="A61" s="42">
        <v>34</v>
      </c>
      <c r="B61" s="43">
        <v>1.96</v>
      </c>
    </row>
    <row r="62" spans="1:2" x14ac:dyDescent="0.25">
      <c r="A62" s="42">
        <v>35</v>
      </c>
      <c r="B62" s="43">
        <v>2</v>
      </c>
    </row>
    <row r="63" spans="1:2" x14ac:dyDescent="0.25">
      <c r="A63" s="42">
        <v>36</v>
      </c>
      <c r="B63" s="43">
        <v>2.04</v>
      </c>
    </row>
    <row r="64" spans="1:2" x14ac:dyDescent="0.25">
      <c r="A64" s="42">
        <v>37</v>
      </c>
      <c r="B64" s="43">
        <v>2.08</v>
      </c>
    </row>
    <row r="65" spans="1:2" x14ac:dyDescent="0.25">
      <c r="A65" s="42">
        <v>38</v>
      </c>
      <c r="B65" s="43">
        <v>2.12</v>
      </c>
    </row>
    <row r="66" spans="1:2" x14ac:dyDescent="0.25">
      <c r="A66" s="42">
        <v>39</v>
      </c>
      <c r="B66" s="43">
        <v>2.16</v>
      </c>
    </row>
    <row r="67" spans="1:2" x14ac:dyDescent="0.25">
      <c r="A67" s="42">
        <v>40</v>
      </c>
      <c r="B67" s="43">
        <v>2.21</v>
      </c>
    </row>
  </sheetData>
  <sheetProtection algorithmName="SHA-512" hashValue="CQLuovkL4+mkQuA6USP3cb+/aghLONqehq74Ei6Gx86vhK6A5x2rbIZBHYBqsz/QWpY5+rWoVCVYfE5HfcwHhw==" saltValue="uLdc4JOegf1CbXaIaJGzpg==" spinCount="100000" sheet="1" objects="1" scenarios="1"/>
  <conditionalFormatting sqref="A6:A21">
    <cfRule type="expression" dxfId="137" priority="1" stopIfTrue="1">
      <formula>MOD(ROW(),2)=0</formula>
    </cfRule>
    <cfRule type="expression" dxfId="136" priority="2" stopIfTrue="1">
      <formula>MOD(ROW(),2)&lt;&gt;0</formula>
    </cfRule>
  </conditionalFormatting>
  <conditionalFormatting sqref="B6:B21">
    <cfRule type="expression" dxfId="135" priority="3" stopIfTrue="1">
      <formula>MOD(ROW(),2)=0</formula>
    </cfRule>
    <cfRule type="expression" dxfId="134" priority="4" stopIfTrue="1">
      <formula>MOD(ROW(),2)&lt;&gt;0</formula>
    </cfRule>
  </conditionalFormatting>
  <conditionalFormatting sqref="A26:A67">
    <cfRule type="expression" dxfId="133" priority="5" stopIfTrue="1">
      <formula>MOD(ROW(),2)=0</formula>
    </cfRule>
    <cfRule type="expression" dxfId="132" priority="6" stopIfTrue="1">
      <formula>MOD(ROW(),2)&lt;&gt;0</formula>
    </cfRule>
  </conditionalFormatting>
  <conditionalFormatting sqref="B26:B67">
    <cfRule type="expression" dxfId="131" priority="7" stopIfTrue="1">
      <formula>MOD(ROW(),2)=0</formula>
    </cfRule>
    <cfRule type="expression" dxfId="130" priority="8" stopIfTrue="1">
      <formula>MOD(ROW(),2)&lt;&gt;0</formula>
    </cfRule>
  </conditionalFormatting>
  <pageMargins left="0.7" right="0.7" top="0.75" bottom="0.75" header="0.3" footer="0.3"/>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68972-168D-442C-8247-05191C781BDF}">
  <sheetPr codeName="Sheet88"/>
  <dimension ref="A1:CI52"/>
  <sheetViews>
    <sheetView showGridLines="0" workbookViewId="0">
      <selection activeCell="A6" sqref="A6"/>
    </sheetView>
  </sheetViews>
  <sheetFormatPr defaultRowHeight="12.5" x14ac:dyDescent="0.25"/>
  <cols>
    <col min="1" max="1" width="31.54296875" customWidth="1"/>
    <col min="2" max="87"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Allocation - x-718</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149</v>
      </c>
      <c r="C8" s="46"/>
      <c r="D8" s="46"/>
      <c r="E8" s="46"/>
      <c r="F8" s="46"/>
      <c r="G8" s="46"/>
      <c r="H8" s="46"/>
      <c r="I8" s="46"/>
      <c r="J8" s="46"/>
      <c r="K8" s="46"/>
      <c r="L8" s="46"/>
      <c r="M8" s="46"/>
    </row>
    <row r="9" spans="1:13" x14ac:dyDescent="0.25">
      <c r="A9" s="40" t="s">
        <v>129</v>
      </c>
      <c r="B9" s="46" t="s">
        <v>405</v>
      </c>
      <c r="C9" s="46"/>
      <c r="D9" s="46"/>
      <c r="E9" s="46"/>
      <c r="F9" s="46"/>
      <c r="G9" s="46"/>
      <c r="H9" s="46"/>
      <c r="I9" s="46"/>
      <c r="J9" s="46"/>
      <c r="K9" s="46"/>
      <c r="L9" s="46"/>
      <c r="M9" s="46"/>
    </row>
    <row r="10" spans="1:13" x14ac:dyDescent="0.25">
      <c r="A10" s="40" t="s">
        <v>6</v>
      </c>
      <c r="B10" s="46" t="s">
        <v>406</v>
      </c>
      <c r="C10" s="46"/>
      <c r="D10" s="46"/>
      <c r="E10" s="46"/>
      <c r="F10" s="46"/>
      <c r="G10" s="46"/>
      <c r="H10" s="46"/>
      <c r="I10" s="46"/>
      <c r="J10" s="46"/>
      <c r="K10" s="46"/>
      <c r="L10" s="46"/>
      <c r="M10" s="46"/>
    </row>
    <row r="11" spans="1:13" x14ac:dyDescent="0.25">
      <c r="A11" s="40" t="s">
        <v>130</v>
      </c>
      <c r="B11" s="46" t="s">
        <v>407</v>
      </c>
      <c r="C11" s="46"/>
      <c r="D11" s="46"/>
      <c r="E11" s="46"/>
      <c r="F11" s="46"/>
      <c r="G11" s="46"/>
      <c r="H11" s="46"/>
      <c r="I11" s="46"/>
      <c r="J11" s="46"/>
      <c r="K11" s="46"/>
      <c r="L11" s="46"/>
      <c r="M11" s="46"/>
    </row>
    <row r="12" spans="1:13" x14ac:dyDescent="0.25">
      <c r="A12" s="40" t="s">
        <v>131</v>
      </c>
      <c r="B12" s="46" t="s">
        <v>408</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718</v>
      </c>
      <c r="C14" s="46"/>
      <c r="D14" s="46"/>
      <c r="E14" s="46"/>
      <c r="F14" s="46"/>
      <c r="G14" s="46"/>
      <c r="H14" s="46"/>
      <c r="I14" s="46"/>
      <c r="J14" s="46"/>
      <c r="K14" s="46"/>
      <c r="L14" s="46"/>
      <c r="M14" s="46"/>
    </row>
    <row r="15" spans="1:13" x14ac:dyDescent="0.25">
      <c r="A15" s="40" t="s">
        <v>433</v>
      </c>
      <c r="B15" s="46" t="s">
        <v>409</v>
      </c>
      <c r="C15" s="46"/>
      <c r="D15" s="46"/>
      <c r="E15" s="46"/>
      <c r="F15" s="46"/>
      <c r="G15" s="46"/>
      <c r="H15" s="46"/>
      <c r="I15" s="46"/>
      <c r="J15" s="46"/>
      <c r="K15" s="46"/>
      <c r="L15" s="46"/>
      <c r="M15" s="46"/>
    </row>
    <row r="16" spans="1:13" x14ac:dyDescent="0.25">
      <c r="A16" s="40" t="s">
        <v>135</v>
      </c>
      <c r="B16" s="46" t="s">
        <v>410</v>
      </c>
      <c r="C16" s="46"/>
      <c r="D16" s="46"/>
      <c r="E16" s="46"/>
      <c r="F16" s="46"/>
      <c r="G16" s="46"/>
      <c r="H16" s="46"/>
      <c r="I16" s="46"/>
      <c r="J16" s="46"/>
      <c r="K16" s="46"/>
      <c r="L16" s="46"/>
      <c r="M16" s="46"/>
    </row>
    <row r="17" spans="1:87" x14ac:dyDescent="0.25">
      <c r="A17" s="41" t="s">
        <v>434</v>
      </c>
      <c r="B17" s="46"/>
      <c r="C17" s="46"/>
      <c r="D17" s="46"/>
      <c r="E17" s="46"/>
      <c r="F17" s="46"/>
      <c r="G17" s="46"/>
      <c r="H17" s="46"/>
      <c r="I17" s="46"/>
      <c r="J17" s="46"/>
      <c r="K17" s="46"/>
      <c r="L17" s="46"/>
      <c r="M17" s="46"/>
    </row>
    <row r="18" spans="1:87" x14ac:dyDescent="0.25">
      <c r="A18" s="40" t="s">
        <v>137</v>
      </c>
      <c r="B18" s="47">
        <v>45190</v>
      </c>
      <c r="C18" s="47"/>
      <c r="D18" s="47"/>
      <c r="E18" s="47"/>
      <c r="F18" s="47"/>
      <c r="G18" s="47"/>
      <c r="H18" s="47"/>
      <c r="I18" s="47"/>
      <c r="J18" s="47"/>
      <c r="K18" s="47"/>
      <c r="L18" s="47"/>
      <c r="M18" s="47"/>
    </row>
    <row r="19" spans="1:87" x14ac:dyDescent="0.25">
      <c r="A19" s="40" t="s">
        <v>138</v>
      </c>
      <c r="B19" s="47">
        <v>45231</v>
      </c>
      <c r="C19" s="47"/>
      <c r="D19" s="47"/>
      <c r="E19" s="47"/>
      <c r="F19" s="47"/>
      <c r="G19" s="47"/>
      <c r="H19" s="47"/>
      <c r="I19" s="47"/>
      <c r="J19" s="47"/>
      <c r="K19" s="47"/>
      <c r="L19" s="47"/>
      <c r="M19" s="47"/>
    </row>
    <row r="20" spans="1:87" x14ac:dyDescent="0.25">
      <c r="A20" s="40" t="s">
        <v>139</v>
      </c>
      <c r="B20" s="46" t="s">
        <v>148</v>
      </c>
      <c r="C20" s="46"/>
      <c r="D20" s="46"/>
      <c r="E20" s="46"/>
      <c r="F20" s="46"/>
      <c r="G20" s="46"/>
      <c r="H20" s="46"/>
      <c r="I20" s="46"/>
      <c r="J20" s="46"/>
      <c r="K20" s="46"/>
      <c r="L20" s="46"/>
      <c r="M20" s="46"/>
    </row>
    <row r="21" spans="1:87" x14ac:dyDescent="0.25">
      <c r="A21" s="40" t="s">
        <v>435</v>
      </c>
      <c r="B21" s="46" t="s">
        <v>72</v>
      </c>
      <c r="C21" s="46"/>
      <c r="D21" s="46"/>
      <c r="E21" s="46"/>
      <c r="F21" s="46"/>
      <c r="G21" s="46"/>
      <c r="H21" s="46"/>
      <c r="I21" s="46"/>
      <c r="J21" s="46"/>
      <c r="K21" s="46"/>
      <c r="L21" s="46"/>
      <c r="M21" s="46"/>
    </row>
    <row r="23" spans="1:87" x14ac:dyDescent="0.25">
      <c r="A23" s="23" t="str">
        <f>HYPERLINK("#'Factor List'!A1", "Back to Factor List")</f>
        <v>Back to Factor List</v>
      </c>
      <c r="B23" s="23" t="str">
        <f>HYPERLINK("#'Assumptions'!A1", "Assumptions")</f>
        <v>Assumptions</v>
      </c>
    </row>
    <row r="26" spans="1:87" s="59" customFormat="1" ht="13" x14ac:dyDescent="0.25">
      <c r="A26" s="58" t="s">
        <v>164</v>
      </c>
      <c r="B26" s="58">
        <v>0</v>
      </c>
      <c r="C26" s="58">
        <v>1</v>
      </c>
      <c r="D26" s="58">
        <v>2</v>
      </c>
      <c r="E26" s="58">
        <v>3</v>
      </c>
      <c r="F26" s="58">
        <v>4</v>
      </c>
      <c r="G26" s="58">
        <v>5</v>
      </c>
      <c r="H26" s="58">
        <v>6</v>
      </c>
      <c r="I26" s="58">
        <v>7</v>
      </c>
      <c r="J26" s="58">
        <v>8</v>
      </c>
      <c r="K26" s="58">
        <v>9</v>
      </c>
      <c r="L26" s="58">
        <v>10</v>
      </c>
      <c r="M26" s="58">
        <v>11</v>
      </c>
      <c r="N26" s="58">
        <v>12</v>
      </c>
      <c r="O26" s="58">
        <v>13</v>
      </c>
      <c r="P26" s="58">
        <v>14</v>
      </c>
      <c r="Q26" s="58">
        <v>15</v>
      </c>
      <c r="R26" s="58">
        <v>16</v>
      </c>
      <c r="S26" s="58">
        <v>17</v>
      </c>
      <c r="T26" s="58">
        <v>18</v>
      </c>
      <c r="U26" s="58">
        <v>19</v>
      </c>
      <c r="V26" s="58">
        <v>20</v>
      </c>
      <c r="W26" s="58">
        <v>21</v>
      </c>
      <c r="X26" s="58">
        <v>22</v>
      </c>
      <c r="Y26" s="58">
        <v>23</v>
      </c>
      <c r="Z26" s="58">
        <v>24</v>
      </c>
      <c r="AA26" s="58">
        <v>25</v>
      </c>
      <c r="AB26" s="58">
        <v>26</v>
      </c>
      <c r="AC26" s="58">
        <v>27</v>
      </c>
      <c r="AD26" s="58">
        <v>28</v>
      </c>
      <c r="AE26" s="58">
        <v>29</v>
      </c>
      <c r="AF26" s="58">
        <v>30</v>
      </c>
      <c r="AG26" s="58">
        <v>31</v>
      </c>
      <c r="AH26" s="58">
        <v>32</v>
      </c>
      <c r="AI26" s="58">
        <v>33</v>
      </c>
      <c r="AJ26" s="58">
        <v>34</v>
      </c>
      <c r="AK26" s="58">
        <v>35</v>
      </c>
      <c r="AL26" s="58">
        <v>36</v>
      </c>
      <c r="AM26" s="58">
        <v>37</v>
      </c>
      <c r="AN26" s="58">
        <v>38</v>
      </c>
      <c r="AO26" s="58">
        <v>39</v>
      </c>
      <c r="AP26" s="58">
        <v>40</v>
      </c>
      <c r="AQ26" s="58">
        <v>41</v>
      </c>
      <c r="AR26" s="58">
        <v>42</v>
      </c>
      <c r="AS26" s="58">
        <v>43</v>
      </c>
      <c r="AT26" s="58">
        <v>44</v>
      </c>
      <c r="AU26" s="58">
        <v>45</v>
      </c>
      <c r="AV26" s="58">
        <v>46</v>
      </c>
      <c r="AW26" s="58">
        <v>47</v>
      </c>
      <c r="AX26" s="58">
        <v>48</v>
      </c>
      <c r="AY26" s="58">
        <v>49</v>
      </c>
      <c r="AZ26" s="58">
        <v>50</v>
      </c>
      <c r="BA26" s="58">
        <v>51</v>
      </c>
      <c r="BB26" s="58">
        <v>52</v>
      </c>
      <c r="BC26" s="58">
        <v>53</v>
      </c>
      <c r="BD26" s="58">
        <v>54</v>
      </c>
      <c r="BE26" s="58">
        <v>55</v>
      </c>
      <c r="BF26" s="58">
        <v>56</v>
      </c>
      <c r="BG26" s="58">
        <v>57</v>
      </c>
      <c r="BH26" s="58">
        <v>58</v>
      </c>
      <c r="BI26" s="58">
        <v>59</v>
      </c>
      <c r="BJ26" s="58">
        <v>60</v>
      </c>
      <c r="BK26" s="58">
        <v>61</v>
      </c>
      <c r="BL26" s="58">
        <v>62</v>
      </c>
      <c r="BM26" s="58">
        <v>63</v>
      </c>
      <c r="BN26" s="58">
        <v>64</v>
      </c>
      <c r="BO26" s="58">
        <v>65</v>
      </c>
      <c r="BP26" s="58">
        <v>66</v>
      </c>
      <c r="BQ26" s="58">
        <v>67</v>
      </c>
      <c r="BR26" s="58">
        <v>68</v>
      </c>
      <c r="BS26" s="58">
        <v>69</v>
      </c>
      <c r="BT26" s="58">
        <v>70</v>
      </c>
      <c r="BU26" s="58">
        <v>71</v>
      </c>
      <c r="BV26" s="58">
        <v>72</v>
      </c>
      <c r="BW26" s="58">
        <v>73</v>
      </c>
      <c r="BX26" s="58">
        <v>74</v>
      </c>
      <c r="BY26" s="58">
        <v>75</v>
      </c>
      <c r="BZ26" s="58">
        <v>76</v>
      </c>
      <c r="CA26" s="58">
        <v>77</v>
      </c>
      <c r="CB26" s="58">
        <v>78</v>
      </c>
      <c r="CC26" s="58">
        <v>79</v>
      </c>
      <c r="CD26" s="58">
        <v>80</v>
      </c>
      <c r="CE26" s="58">
        <v>81</v>
      </c>
      <c r="CF26" s="58">
        <v>82</v>
      </c>
      <c r="CG26" s="58">
        <v>83</v>
      </c>
      <c r="CH26" s="58">
        <v>84</v>
      </c>
      <c r="CI26" s="58">
        <v>85</v>
      </c>
    </row>
    <row r="27" spans="1:87" x14ac:dyDescent="0.25">
      <c r="A27" s="42">
        <v>50</v>
      </c>
      <c r="B27" s="44">
        <v>1.496</v>
      </c>
      <c r="C27" s="44">
        <v>1.5129999999999999</v>
      </c>
      <c r="D27" s="44">
        <v>1.532</v>
      </c>
      <c r="E27" s="44">
        <v>1.552</v>
      </c>
      <c r="F27" s="44">
        <v>1.5720000000000001</v>
      </c>
      <c r="G27" s="44">
        <v>1.593</v>
      </c>
      <c r="H27" s="44">
        <v>1.615</v>
      </c>
      <c r="I27" s="44">
        <v>1.639</v>
      </c>
      <c r="J27" s="44">
        <v>1.663</v>
      </c>
      <c r="K27" s="44">
        <v>1.6879999999999999</v>
      </c>
      <c r="L27" s="44">
        <v>1.7150000000000001</v>
      </c>
      <c r="M27" s="44">
        <v>1.7430000000000001</v>
      </c>
      <c r="N27" s="44">
        <v>1.7729999999999999</v>
      </c>
      <c r="O27" s="44">
        <v>1.804</v>
      </c>
      <c r="P27" s="44">
        <v>1.837</v>
      </c>
      <c r="Q27" s="44">
        <v>1.8740000000000001</v>
      </c>
      <c r="R27" s="44">
        <v>1.913</v>
      </c>
      <c r="S27" s="44">
        <v>1.952</v>
      </c>
      <c r="T27" s="44">
        <v>1.994</v>
      </c>
      <c r="U27" s="44">
        <v>2.0369999999999999</v>
      </c>
      <c r="V27" s="44">
        <v>2.0840000000000001</v>
      </c>
      <c r="W27" s="44">
        <v>2.1339999999999999</v>
      </c>
      <c r="X27" s="44">
        <v>2.1859999999999999</v>
      </c>
      <c r="Y27" s="44">
        <v>2.2429999999999999</v>
      </c>
      <c r="Z27" s="44">
        <v>2.3029999999999999</v>
      </c>
      <c r="AA27" s="44">
        <v>2.367</v>
      </c>
      <c r="AB27" s="44">
        <v>2.4359999999999999</v>
      </c>
      <c r="AC27" s="44">
        <v>2.5110000000000001</v>
      </c>
      <c r="AD27" s="44">
        <v>2.5910000000000002</v>
      </c>
      <c r="AE27" s="44">
        <v>2.677</v>
      </c>
      <c r="AF27" s="44">
        <v>2.77</v>
      </c>
      <c r="AG27" s="44">
        <v>2.871</v>
      </c>
      <c r="AH27" s="44">
        <v>2.9809999999999999</v>
      </c>
      <c r="AI27" s="44">
        <v>3.101</v>
      </c>
      <c r="AJ27" s="44">
        <v>3.2309999999999999</v>
      </c>
      <c r="AK27" s="44">
        <v>3.3740000000000001</v>
      </c>
      <c r="AL27" s="44">
        <v>3.5310000000000001</v>
      </c>
      <c r="AM27" s="44">
        <v>3.7029999999999998</v>
      </c>
      <c r="AN27" s="44">
        <v>3.8919999999999999</v>
      </c>
      <c r="AO27" s="44">
        <v>4.1020000000000003</v>
      </c>
      <c r="AP27" s="44">
        <v>4.3339999999999996</v>
      </c>
      <c r="AQ27" s="44">
        <v>4.5910000000000002</v>
      </c>
      <c r="AR27" s="44">
        <v>4.8769999999999998</v>
      </c>
      <c r="AS27" s="44">
        <v>5.1959999999999997</v>
      </c>
      <c r="AT27" s="44">
        <v>5.5510000000000002</v>
      </c>
      <c r="AU27" s="44">
        <v>5.9480000000000004</v>
      </c>
      <c r="AV27" s="44">
        <v>6.3920000000000003</v>
      </c>
      <c r="AW27" s="44">
        <v>6.8890000000000002</v>
      </c>
      <c r="AX27" s="44">
        <v>7.4459999999999997</v>
      </c>
      <c r="AY27" s="44">
        <v>8.0719999999999992</v>
      </c>
      <c r="AZ27" s="44">
        <v>8.7729999999999997</v>
      </c>
      <c r="BA27" s="44">
        <v>9.5609999999999999</v>
      </c>
      <c r="BB27" s="44">
        <v>10.444000000000001</v>
      </c>
      <c r="BC27" s="44">
        <v>11.436</v>
      </c>
      <c r="BD27" s="44">
        <v>12.548999999999999</v>
      </c>
      <c r="BE27" s="44">
        <v>13.795999999999999</v>
      </c>
      <c r="BF27" s="44">
        <v>15.193</v>
      </c>
      <c r="BG27" s="44">
        <v>16.757000000000001</v>
      </c>
      <c r="BH27" s="44">
        <v>18.507999999999999</v>
      </c>
      <c r="BI27" s="44">
        <v>20.463999999999999</v>
      </c>
      <c r="BJ27" s="44">
        <v>22.651</v>
      </c>
      <c r="BK27" s="44">
        <v>25.094999999999999</v>
      </c>
      <c r="BL27" s="44">
        <v>27.827000000000002</v>
      </c>
      <c r="BM27" s="44">
        <v>30.88</v>
      </c>
      <c r="BN27" s="44">
        <v>34.293999999999997</v>
      </c>
      <c r="BO27" s="44">
        <v>38.113</v>
      </c>
      <c r="BP27" s="44">
        <v>42.393000000000001</v>
      </c>
      <c r="BQ27" s="44">
        <v>47.192999999999998</v>
      </c>
      <c r="BR27" s="44">
        <v>52.585000000000001</v>
      </c>
      <c r="BS27" s="44">
        <v>58.658000000000001</v>
      </c>
      <c r="BT27" s="44">
        <v>65.516000000000005</v>
      </c>
      <c r="BU27" s="44">
        <v>73.265000000000001</v>
      </c>
      <c r="BV27" s="44">
        <v>82.045000000000002</v>
      </c>
      <c r="BW27" s="44">
        <v>92.034000000000006</v>
      </c>
      <c r="BX27" s="44">
        <v>103.443</v>
      </c>
      <c r="BY27" s="44">
        <v>116.527</v>
      </c>
      <c r="BZ27" s="44">
        <v>131.584</v>
      </c>
      <c r="CA27" s="44">
        <v>148.976</v>
      </c>
      <c r="CB27" s="44">
        <v>169.136</v>
      </c>
      <c r="CC27" s="44">
        <v>192.565</v>
      </c>
      <c r="CD27" s="44">
        <v>219.852</v>
      </c>
      <c r="CE27" s="44">
        <v>251.71</v>
      </c>
      <c r="CF27" s="44">
        <v>288.99799999999999</v>
      </c>
      <c r="CG27" s="44">
        <v>332.73099999999999</v>
      </c>
      <c r="CH27" s="44">
        <v>384.13900000000001</v>
      </c>
      <c r="CI27" s="44">
        <v>444.67899999999997</v>
      </c>
    </row>
    <row r="28" spans="1:87" x14ac:dyDescent="0.25">
      <c r="A28" s="42">
        <v>51</v>
      </c>
      <c r="B28" s="44">
        <v>1.427</v>
      </c>
      <c r="C28" s="44">
        <v>1.444</v>
      </c>
      <c r="D28" s="44">
        <v>1.4610000000000001</v>
      </c>
      <c r="E28" s="44">
        <v>1.4790000000000001</v>
      </c>
      <c r="F28" s="44">
        <v>1.498</v>
      </c>
      <c r="G28" s="44">
        <v>1.5169999999999999</v>
      </c>
      <c r="H28" s="44">
        <v>1.538</v>
      </c>
      <c r="I28" s="44">
        <v>1.5589999999999999</v>
      </c>
      <c r="J28" s="44">
        <v>1.5820000000000001</v>
      </c>
      <c r="K28" s="44">
        <v>1.605</v>
      </c>
      <c r="L28" s="44">
        <v>1.63</v>
      </c>
      <c r="M28" s="44">
        <v>1.6559999999999999</v>
      </c>
      <c r="N28" s="44">
        <v>1.6830000000000001</v>
      </c>
      <c r="O28" s="44">
        <v>1.712</v>
      </c>
      <c r="P28" s="44">
        <v>1.742</v>
      </c>
      <c r="Q28" s="44">
        <v>1.776</v>
      </c>
      <c r="R28" s="44">
        <v>1.8120000000000001</v>
      </c>
      <c r="S28" s="44">
        <v>1.8480000000000001</v>
      </c>
      <c r="T28" s="44">
        <v>1.8859999999999999</v>
      </c>
      <c r="U28" s="44">
        <v>1.9259999999999999</v>
      </c>
      <c r="V28" s="44">
        <v>1.968</v>
      </c>
      <c r="W28" s="44">
        <v>2.0129999999999999</v>
      </c>
      <c r="X28" s="44">
        <v>2.0609999999999999</v>
      </c>
      <c r="Y28" s="44">
        <v>2.1120000000000001</v>
      </c>
      <c r="Z28" s="44">
        <v>2.1669999999999998</v>
      </c>
      <c r="AA28" s="44">
        <v>2.2250000000000001</v>
      </c>
      <c r="AB28" s="44">
        <v>2.2879999999999998</v>
      </c>
      <c r="AC28" s="44">
        <v>2.355</v>
      </c>
      <c r="AD28" s="44">
        <v>2.427</v>
      </c>
      <c r="AE28" s="44">
        <v>2.504</v>
      </c>
      <c r="AF28" s="44">
        <v>2.5880000000000001</v>
      </c>
      <c r="AG28" s="44">
        <v>2.6779999999999999</v>
      </c>
      <c r="AH28" s="44">
        <v>2.7759999999999998</v>
      </c>
      <c r="AI28" s="44">
        <v>2.883</v>
      </c>
      <c r="AJ28" s="44">
        <v>2.9990000000000001</v>
      </c>
      <c r="AK28" s="44">
        <v>3.1259999999999999</v>
      </c>
      <c r="AL28" s="44">
        <v>3.2639999999999998</v>
      </c>
      <c r="AM28" s="44">
        <v>3.4169999999999998</v>
      </c>
      <c r="AN28" s="44">
        <v>3.5840000000000001</v>
      </c>
      <c r="AO28" s="44">
        <v>3.7679999999999998</v>
      </c>
      <c r="AP28" s="44">
        <v>3.972</v>
      </c>
      <c r="AQ28" s="44">
        <v>4.1980000000000004</v>
      </c>
      <c r="AR28" s="44">
        <v>4.4480000000000004</v>
      </c>
      <c r="AS28" s="44">
        <v>4.7270000000000003</v>
      </c>
      <c r="AT28" s="44">
        <v>5.0369999999999999</v>
      </c>
      <c r="AU28" s="44">
        <v>5.3840000000000003</v>
      </c>
      <c r="AV28" s="44">
        <v>5.7709999999999999</v>
      </c>
      <c r="AW28" s="44">
        <v>6.2050000000000001</v>
      </c>
      <c r="AX28" s="44">
        <v>6.6909999999999998</v>
      </c>
      <c r="AY28" s="44">
        <v>7.2370000000000001</v>
      </c>
      <c r="AZ28" s="44">
        <v>7.85</v>
      </c>
      <c r="BA28" s="44">
        <v>8.5389999999999997</v>
      </c>
      <c r="BB28" s="44">
        <v>9.3130000000000006</v>
      </c>
      <c r="BC28" s="44">
        <v>10.183</v>
      </c>
      <c r="BD28" s="44">
        <v>11.161</v>
      </c>
      <c r="BE28" s="44">
        <v>12.26</v>
      </c>
      <c r="BF28" s="44">
        <v>13.494</v>
      </c>
      <c r="BG28" s="44">
        <v>14.88</v>
      </c>
      <c r="BH28" s="44">
        <v>16.436</v>
      </c>
      <c r="BI28" s="44">
        <v>18.18</v>
      </c>
      <c r="BJ28" s="44">
        <v>20.135999999999999</v>
      </c>
      <c r="BK28" s="44">
        <v>22.33</v>
      </c>
      <c r="BL28" s="44">
        <v>24.789000000000001</v>
      </c>
      <c r="BM28" s="44">
        <v>27.547000000000001</v>
      </c>
      <c r="BN28" s="44">
        <v>30.640999999999998</v>
      </c>
      <c r="BO28" s="44">
        <v>34.113999999999997</v>
      </c>
      <c r="BP28" s="44">
        <v>38.015999999999998</v>
      </c>
      <c r="BQ28" s="44">
        <v>42.404000000000003</v>
      </c>
      <c r="BR28" s="44">
        <v>47.347999999999999</v>
      </c>
      <c r="BS28" s="44">
        <v>52.927</v>
      </c>
      <c r="BT28" s="44">
        <v>59.241</v>
      </c>
      <c r="BU28" s="44">
        <v>66.39</v>
      </c>
      <c r="BV28" s="44">
        <v>74.503</v>
      </c>
      <c r="BW28" s="44">
        <v>83.748000000000005</v>
      </c>
      <c r="BX28" s="44">
        <v>94.320999999999998</v>
      </c>
      <c r="BY28" s="44">
        <v>106.46</v>
      </c>
      <c r="BZ28" s="44">
        <v>120.44499999999999</v>
      </c>
      <c r="CA28" s="44">
        <v>136.614</v>
      </c>
      <c r="CB28" s="44">
        <v>155.37200000000001</v>
      </c>
      <c r="CC28" s="44">
        <v>177.18799999999999</v>
      </c>
      <c r="CD28" s="44">
        <v>202.61500000000001</v>
      </c>
      <c r="CE28" s="44">
        <v>232.31899999999999</v>
      </c>
      <c r="CF28" s="44">
        <v>267.10399999999998</v>
      </c>
      <c r="CG28" s="44">
        <v>307.92</v>
      </c>
      <c r="CH28" s="44">
        <v>355.91899999999998</v>
      </c>
      <c r="CI28" s="44">
        <v>412.46199999999999</v>
      </c>
    </row>
    <row r="29" spans="1:87" x14ac:dyDescent="0.25">
      <c r="A29" s="42">
        <v>52</v>
      </c>
      <c r="B29" s="44">
        <v>1.361</v>
      </c>
      <c r="C29" s="44">
        <v>1.377</v>
      </c>
      <c r="D29" s="44">
        <v>1.3919999999999999</v>
      </c>
      <c r="E29" s="44">
        <v>1.409</v>
      </c>
      <c r="F29" s="44">
        <v>1.427</v>
      </c>
      <c r="G29" s="44">
        <v>1.4450000000000001</v>
      </c>
      <c r="H29" s="44">
        <v>1.464</v>
      </c>
      <c r="I29" s="44">
        <v>1.484</v>
      </c>
      <c r="J29" s="44">
        <v>1.504</v>
      </c>
      <c r="K29" s="44">
        <v>1.526</v>
      </c>
      <c r="L29" s="44">
        <v>1.5489999999999999</v>
      </c>
      <c r="M29" s="44">
        <v>1.573</v>
      </c>
      <c r="N29" s="44">
        <v>1.5980000000000001</v>
      </c>
      <c r="O29" s="44">
        <v>1.6240000000000001</v>
      </c>
      <c r="P29" s="44">
        <v>1.6519999999999999</v>
      </c>
      <c r="Q29" s="44">
        <v>1.6830000000000001</v>
      </c>
      <c r="R29" s="44">
        <v>1.716</v>
      </c>
      <c r="S29" s="44">
        <v>1.7490000000000001</v>
      </c>
      <c r="T29" s="44">
        <v>1.7829999999999999</v>
      </c>
      <c r="U29" s="44">
        <v>1.82</v>
      </c>
      <c r="V29" s="44">
        <v>1.859</v>
      </c>
      <c r="W29" s="44">
        <v>1.9</v>
      </c>
      <c r="X29" s="44">
        <v>1.944</v>
      </c>
      <c r="Y29" s="44">
        <v>1.99</v>
      </c>
      <c r="Z29" s="44">
        <v>2.04</v>
      </c>
      <c r="AA29" s="44">
        <v>2.0920000000000001</v>
      </c>
      <c r="AB29" s="44">
        <v>2.149</v>
      </c>
      <c r="AC29" s="44">
        <v>2.2090000000000001</v>
      </c>
      <c r="AD29" s="44">
        <v>2.274</v>
      </c>
      <c r="AE29" s="44">
        <v>2.3439999999999999</v>
      </c>
      <c r="AF29" s="44">
        <v>2.419</v>
      </c>
      <c r="AG29" s="44">
        <v>2.5</v>
      </c>
      <c r="AH29" s="44">
        <v>2.5880000000000001</v>
      </c>
      <c r="AI29" s="44">
        <v>2.6829999999999998</v>
      </c>
      <c r="AJ29" s="44">
        <v>2.786</v>
      </c>
      <c r="AK29" s="44">
        <v>2.899</v>
      </c>
      <c r="AL29" s="44">
        <v>3.0219999999999998</v>
      </c>
      <c r="AM29" s="44">
        <v>3.157</v>
      </c>
      <c r="AN29" s="44">
        <v>3.3039999999999998</v>
      </c>
      <c r="AO29" s="44">
        <v>3.4670000000000001</v>
      </c>
      <c r="AP29" s="44">
        <v>3.6459999999999999</v>
      </c>
      <c r="AQ29" s="44">
        <v>3.8439999999999999</v>
      </c>
      <c r="AR29" s="44">
        <v>4.0640000000000001</v>
      </c>
      <c r="AS29" s="44">
        <v>4.3070000000000004</v>
      </c>
      <c r="AT29" s="44">
        <v>4.5789999999999997</v>
      </c>
      <c r="AU29" s="44">
        <v>4.8810000000000002</v>
      </c>
      <c r="AV29" s="44">
        <v>5.2190000000000003</v>
      </c>
      <c r="AW29" s="44">
        <v>5.5970000000000004</v>
      </c>
      <c r="AX29" s="44">
        <v>6.0209999999999999</v>
      </c>
      <c r="AY29" s="44">
        <v>6.4960000000000004</v>
      </c>
      <c r="AZ29" s="44">
        <v>7.03</v>
      </c>
      <c r="BA29" s="44">
        <v>7.6310000000000002</v>
      </c>
      <c r="BB29" s="44">
        <v>8.3059999999999992</v>
      </c>
      <c r="BC29" s="44">
        <v>9.0670000000000002</v>
      </c>
      <c r="BD29" s="44">
        <v>9.923</v>
      </c>
      <c r="BE29" s="44">
        <v>10.887</v>
      </c>
      <c r="BF29" s="44">
        <v>11.973000000000001</v>
      </c>
      <c r="BG29" s="44">
        <v>13.194000000000001</v>
      </c>
      <c r="BH29" s="44">
        <v>14.569000000000001</v>
      </c>
      <c r="BI29" s="44">
        <v>16.114999999999998</v>
      </c>
      <c r="BJ29" s="44">
        <v>17.853999999999999</v>
      </c>
      <c r="BK29" s="44">
        <v>19.809999999999999</v>
      </c>
      <c r="BL29" s="44">
        <v>22.01</v>
      </c>
      <c r="BM29" s="44">
        <v>24.486000000000001</v>
      </c>
      <c r="BN29" s="44">
        <v>27.271000000000001</v>
      </c>
      <c r="BO29" s="44">
        <v>30.408000000000001</v>
      </c>
      <c r="BP29" s="44">
        <v>33.942999999999998</v>
      </c>
      <c r="BQ29" s="44">
        <v>37.93</v>
      </c>
      <c r="BR29" s="44">
        <v>42.433</v>
      </c>
      <c r="BS29" s="44">
        <v>47.529000000000003</v>
      </c>
      <c r="BT29" s="44">
        <v>53.308</v>
      </c>
      <c r="BU29" s="44">
        <v>59.866999999999997</v>
      </c>
      <c r="BV29" s="44">
        <v>67.322999999999993</v>
      </c>
      <c r="BW29" s="44">
        <v>75.834999999999994</v>
      </c>
      <c r="BX29" s="44">
        <v>85.584999999999994</v>
      </c>
      <c r="BY29" s="44">
        <v>96.795000000000002</v>
      </c>
      <c r="BZ29" s="44">
        <v>109.72499999999999</v>
      </c>
      <c r="CA29" s="44">
        <v>124.693</v>
      </c>
      <c r="CB29" s="44">
        <v>142.07400000000001</v>
      </c>
      <c r="CC29" s="44">
        <v>162.309</v>
      </c>
      <c r="CD29" s="44">
        <v>185.91300000000001</v>
      </c>
      <c r="CE29" s="44">
        <v>213.51</v>
      </c>
      <c r="CF29" s="44">
        <v>245.852</v>
      </c>
      <c r="CG29" s="44">
        <v>283.827</v>
      </c>
      <c r="CH29" s="44">
        <v>328.51</v>
      </c>
      <c r="CI29" s="44">
        <v>381.17700000000002</v>
      </c>
    </row>
    <row r="30" spans="1:87" x14ac:dyDescent="0.25">
      <c r="A30" s="42">
        <v>53</v>
      </c>
      <c r="B30" s="44">
        <v>1.298</v>
      </c>
      <c r="C30" s="44">
        <v>1.3120000000000001</v>
      </c>
      <c r="D30" s="44">
        <v>1.327</v>
      </c>
      <c r="E30" s="44">
        <v>1.3420000000000001</v>
      </c>
      <c r="F30" s="44">
        <v>1.3580000000000001</v>
      </c>
      <c r="G30" s="44">
        <v>1.375</v>
      </c>
      <c r="H30" s="44">
        <v>1.393</v>
      </c>
      <c r="I30" s="44">
        <v>1.411</v>
      </c>
      <c r="J30" s="44">
        <v>1.43</v>
      </c>
      <c r="K30" s="44">
        <v>1.45</v>
      </c>
      <c r="L30" s="44">
        <v>1.4710000000000001</v>
      </c>
      <c r="M30" s="44">
        <v>1.4930000000000001</v>
      </c>
      <c r="N30" s="44">
        <v>1.516</v>
      </c>
      <c r="O30" s="44">
        <v>1.54</v>
      </c>
      <c r="P30" s="44">
        <v>1.5660000000000001</v>
      </c>
      <c r="Q30" s="44">
        <v>1.595</v>
      </c>
      <c r="R30" s="44">
        <v>1.625</v>
      </c>
      <c r="S30" s="44">
        <v>1.655</v>
      </c>
      <c r="T30" s="44">
        <v>1.6870000000000001</v>
      </c>
      <c r="U30" s="44">
        <v>1.72</v>
      </c>
      <c r="V30" s="44">
        <v>1.756</v>
      </c>
      <c r="W30" s="44">
        <v>1.7929999999999999</v>
      </c>
      <c r="X30" s="44">
        <v>1.833</v>
      </c>
      <c r="Y30" s="44">
        <v>1.875</v>
      </c>
      <c r="Z30" s="44">
        <v>1.92</v>
      </c>
      <c r="AA30" s="44">
        <v>1.968</v>
      </c>
      <c r="AB30" s="44">
        <v>2.0190000000000001</v>
      </c>
      <c r="AC30" s="44">
        <v>2.0739999999999998</v>
      </c>
      <c r="AD30" s="44">
        <v>2.1320000000000001</v>
      </c>
      <c r="AE30" s="44">
        <v>2.1949999999999998</v>
      </c>
      <c r="AF30" s="44">
        <v>2.2629999999999999</v>
      </c>
      <c r="AG30" s="44">
        <v>2.335</v>
      </c>
      <c r="AH30" s="44">
        <v>2.4140000000000001</v>
      </c>
      <c r="AI30" s="44">
        <v>2.4990000000000001</v>
      </c>
      <c r="AJ30" s="44">
        <v>2.5910000000000002</v>
      </c>
      <c r="AK30" s="44">
        <v>2.6909999999999998</v>
      </c>
      <c r="AL30" s="44">
        <v>2.8</v>
      </c>
      <c r="AM30" s="44">
        <v>2.92</v>
      </c>
      <c r="AN30" s="44">
        <v>3.05</v>
      </c>
      <c r="AO30" s="44">
        <v>3.194</v>
      </c>
      <c r="AP30" s="44">
        <v>3.351</v>
      </c>
      <c r="AQ30" s="44">
        <v>3.5249999999999999</v>
      </c>
      <c r="AR30" s="44">
        <v>3.718</v>
      </c>
      <c r="AS30" s="44">
        <v>3.931</v>
      </c>
      <c r="AT30" s="44">
        <v>4.1680000000000001</v>
      </c>
      <c r="AU30" s="44">
        <v>4.4320000000000004</v>
      </c>
      <c r="AV30" s="44">
        <v>4.7270000000000003</v>
      </c>
      <c r="AW30" s="44">
        <v>5.056</v>
      </c>
      <c r="AX30" s="44">
        <v>5.4249999999999998</v>
      </c>
      <c r="AY30" s="44">
        <v>5.8390000000000004</v>
      </c>
      <c r="AZ30" s="44">
        <v>6.3029999999999999</v>
      </c>
      <c r="BA30" s="44">
        <v>6.8259999999999996</v>
      </c>
      <c r="BB30" s="44">
        <v>7.4139999999999997</v>
      </c>
      <c r="BC30" s="44">
        <v>8.0760000000000005</v>
      </c>
      <c r="BD30" s="44">
        <v>8.8230000000000004</v>
      </c>
      <c r="BE30" s="44">
        <v>9.6649999999999991</v>
      </c>
      <c r="BF30" s="44">
        <v>10.615</v>
      </c>
      <c r="BG30" s="44">
        <v>11.686999999999999</v>
      </c>
      <c r="BH30" s="44">
        <v>12.895</v>
      </c>
      <c r="BI30" s="44">
        <v>14.257999999999999</v>
      </c>
      <c r="BJ30" s="44">
        <v>15.794</v>
      </c>
      <c r="BK30" s="44">
        <v>17.527999999999999</v>
      </c>
      <c r="BL30" s="44">
        <v>19.484000000000002</v>
      </c>
      <c r="BM30" s="44">
        <v>21.690999999999999</v>
      </c>
      <c r="BN30" s="44">
        <v>24.183</v>
      </c>
      <c r="BO30" s="44">
        <v>26.997</v>
      </c>
      <c r="BP30" s="44">
        <v>30.178000000000001</v>
      </c>
      <c r="BQ30" s="44">
        <v>33.776000000000003</v>
      </c>
      <c r="BR30" s="44">
        <v>37.851999999999997</v>
      </c>
      <c r="BS30" s="44">
        <v>42.475999999999999</v>
      </c>
      <c r="BT30" s="44">
        <v>47.732999999999997</v>
      </c>
      <c r="BU30" s="44">
        <v>53.712000000000003</v>
      </c>
      <c r="BV30" s="44">
        <v>60.524999999999999</v>
      </c>
      <c r="BW30" s="44">
        <v>68.316999999999993</v>
      </c>
      <c r="BX30" s="44">
        <v>77.257999999999996</v>
      </c>
      <c r="BY30" s="44">
        <v>87.554000000000002</v>
      </c>
      <c r="BZ30" s="44">
        <v>99.447000000000003</v>
      </c>
      <c r="CA30" s="44">
        <v>113.23099999999999</v>
      </c>
      <c r="CB30" s="44">
        <v>129.25800000000001</v>
      </c>
      <c r="CC30" s="44">
        <v>147.93700000000001</v>
      </c>
      <c r="CD30" s="44">
        <v>169.74799999999999</v>
      </c>
      <c r="CE30" s="44">
        <v>195.274</v>
      </c>
      <c r="CF30" s="44">
        <v>225.215</v>
      </c>
      <c r="CG30" s="44">
        <v>260.40100000000001</v>
      </c>
      <c r="CH30" s="44">
        <v>301.83499999999998</v>
      </c>
      <c r="CI30" s="44">
        <v>350.70600000000002</v>
      </c>
    </row>
    <row r="31" spans="1:87" x14ac:dyDescent="0.25">
      <c r="A31" s="42">
        <v>54</v>
      </c>
      <c r="B31" s="44">
        <v>1.2370000000000001</v>
      </c>
      <c r="C31" s="44">
        <v>1.25</v>
      </c>
      <c r="D31" s="44">
        <v>1.264</v>
      </c>
      <c r="E31" s="44">
        <v>1.278</v>
      </c>
      <c r="F31" s="44">
        <v>1.2929999999999999</v>
      </c>
      <c r="G31" s="44">
        <v>1.3080000000000001</v>
      </c>
      <c r="H31" s="44">
        <v>1.325</v>
      </c>
      <c r="I31" s="44">
        <v>1.3420000000000001</v>
      </c>
      <c r="J31" s="44">
        <v>1.359</v>
      </c>
      <c r="K31" s="44">
        <v>1.3779999999999999</v>
      </c>
      <c r="L31" s="44">
        <v>1.397</v>
      </c>
      <c r="M31" s="44">
        <v>1.417</v>
      </c>
      <c r="N31" s="44">
        <v>1.4390000000000001</v>
      </c>
      <c r="O31" s="44">
        <v>1.4610000000000001</v>
      </c>
      <c r="P31" s="44">
        <v>1.484</v>
      </c>
      <c r="Q31" s="44">
        <v>1.5109999999999999</v>
      </c>
      <c r="R31" s="44">
        <v>1.538</v>
      </c>
      <c r="S31" s="44">
        <v>1.5660000000000001</v>
      </c>
      <c r="T31" s="44">
        <v>1.595</v>
      </c>
      <c r="U31" s="44">
        <v>1.6259999999999999</v>
      </c>
      <c r="V31" s="44">
        <v>1.6579999999999999</v>
      </c>
      <c r="W31" s="44">
        <v>1.6919999999999999</v>
      </c>
      <c r="X31" s="44">
        <v>1.7290000000000001</v>
      </c>
      <c r="Y31" s="44">
        <v>1.7669999999999999</v>
      </c>
      <c r="Z31" s="44">
        <v>1.8080000000000001</v>
      </c>
      <c r="AA31" s="44">
        <v>1.851</v>
      </c>
      <c r="AB31" s="44">
        <v>1.8979999999999999</v>
      </c>
      <c r="AC31" s="44">
        <v>1.9470000000000001</v>
      </c>
      <c r="AD31" s="44">
        <v>2</v>
      </c>
      <c r="AE31" s="44">
        <v>2.0569999999999999</v>
      </c>
      <c r="AF31" s="44">
        <v>2.117</v>
      </c>
      <c r="AG31" s="44">
        <v>2.1829999999999998</v>
      </c>
      <c r="AH31" s="44">
        <v>2.2530000000000001</v>
      </c>
      <c r="AI31" s="44">
        <v>2.3290000000000002</v>
      </c>
      <c r="AJ31" s="44">
        <v>2.411</v>
      </c>
      <c r="AK31" s="44">
        <v>2.5009999999999999</v>
      </c>
      <c r="AL31" s="44">
        <v>2.5979999999999999</v>
      </c>
      <c r="AM31" s="44">
        <v>2.7029999999999998</v>
      </c>
      <c r="AN31" s="44">
        <v>2.819</v>
      </c>
      <c r="AO31" s="44">
        <v>2.9449999999999998</v>
      </c>
      <c r="AP31" s="44">
        <v>3.085</v>
      </c>
      <c r="AQ31" s="44">
        <v>3.238</v>
      </c>
      <c r="AR31" s="44">
        <v>3.407</v>
      </c>
      <c r="AS31" s="44">
        <v>3.593</v>
      </c>
      <c r="AT31" s="44">
        <v>3.8010000000000002</v>
      </c>
      <c r="AU31" s="44">
        <v>4.0309999999999997</v>
      </c>
      <c r="AV31" s="44">
        <v>4.2880000000000003</v>
      </c>
      <c r="AW31" s="44">
        <v>4.5750000000000002</v>
      </c>
      <c r="AX31" s="44">
        <v>4.8949999999999996</v>
      </c>
      <c r="AY31" s="44">
        <v>5.2549999999999999</v>
      </c>
      <c r="AZ31" s="44">
        <v>5.6580000000000004</v>
      </c>
      <c r="BA31" s="44">
        <v>6.1120000000000001</v>
      </c>
      <c r="BB31" s="44">
        <v>6.6230000000000002</v>
      </c>
      <c r="BC31" s="44">
        <v>7.1989999999999998</v>
      </c>
      <c r="BD31" s="44">
        <v>7.8479999999999999</v>
      </c>
      <c r="BE31" s="44">
        <v>8.5809999999999995</v>
      </c>
      <c r="BF31" s="44">
        <v>9.4090000000000007</v>
      </c>
      <c r="BG31" s="44">
        <v>10.345000000000001</v>
      </c>
      <c r="BH31" s="44">
        <v>11.401999999999999</v>
      </c>
      <c r="BI31" s="44">
        <v>12.596</v>
      </c>
      <c r="BJ31" s="44">
        <v>13.946999999999999</v>
      </c>
      <c r="BK31" s="44">
        <v>15.474</v>
      </c>
      <c r="BL31" s="44">
        <v>17.202000000000002</v>
      </c>
      <c r="BM31" s="44">
        <v>19.158000000000001</v>
      </c>
      <c r="BN31" s="44">
        <v>21.372</v>
      </c>
      <c r="BO31" s="44">
        <v>23.88</v>
      </c>
      <c r="BP31" s="44">
        <v>26.722999999999999</v>
      </c>
      <c r="BQ31" s="44">
        <v>29.949000000000002</v>
      </c>
      <c r="BR31" s="44">
        <v>33.612000000000002</v>
      </c>
      <c r="BS31" s="44">
        <v>37.78</v>
      </c>
      <c r="BT31" s="44">
        <v>42.530999999999999</v>
      </c>
      <c r="BU31" s="44">
        <v>47.947000000000003</v>
      </c>
      <c r="BV31" s="44">
        <v>54.131</v>
      </c>
      <c r="BW31" s="44">
        <v>61.219000000000001</v>
      </c>
      <c r="BX31" s="44">
        <v>69.367999999999995</v>
      </c>
      <c r="BY31" s="44">
        <v>78.766999999999996</v>
      </c>
      <c r="BZ31" s="44">
        <v>89.641999999999996</v>
      </c>
      <c r="CA31" s="44">
        <v>102.264</v>
      </c>
      <c r="CB31" s="44">
        <v>116.96</v>
      </c>
      <c r="CC31" s="44">
        <v>134.108</v>
      </c>
      <c r="CD31" s="44">
        <v>154.155</v>
      </c>
      <c r="CE31" s="44">
        <v>177.64099999999999</v>
      </c>
      <c r="CF31" s="44">
        <v>205.21799999999999</v>
      </c>
      <c r="CG31" s="44">
        <v>237.65700000000001</v>
      </c>
      <c r="CH31" s="44">
        <v>275.89100000000002</v>
      </c>
      <c r="CI31" s="44">
        <v>321.02600000000001</v>
      </c>
    </row>
    <row r="32" spans="1:87" x14ac:dyDescent="0.25">
      <c r="A32" s="42">
        <v>55</v>
      </c>
      <c r="B32" s="44">
        <v>1.179</v>
      </c>
      <c r="C32" s="44">
        <v>1.1910000000000001</v>
      </c>
      <c r="D32" s="44">
        <v>1.2030000000000001</v>
      </c>
      <c r="E32" s="44">
        <v>1.216</v>
      </c>
      <c r="F32" s="44">
        <v>1.23</v>
      </c>
      <c r="G32" s="44">
        <v>1.244</v>
      </c>
      <c r="H32" s="44">
        <v>1.2589999999999999</v>
      </c>
      <c r="I32" s="44">
        <v>1.2749999999999999</v>
      </c>
      <c r="J32" s="44">
        <v>1.2909999999999999</v>
      </c>
      <c r="K32" s="44">
        <v>1.3080000000000001</v>
      </c>
      <c r="L32" s="44">
        <v>1.3260000000000001</v>
      </c>
      <c r="M32" s="44">
        <v>1.345</v>
      </c>
      <c r="N32" s="44">
        <v>1.3640000000000001</v>
      </c>
      <c r="O32" s="44">
        <v>1.385</v>
      </c>
      <c r="P32" s="44">
        <v>1.4059999999999999</v>
      </c>
      <c r="Q32" s="44">
        <v>1.431</v>
      </c>
      <c r="R32" s="44">
        <v>1.456</v>
      </c>
      <c r="S32" s="44">
        <v>1.482</v>
      </c>
      <c r="T32" s="44">
        <v>1.508</v>
      </c>
      <c r="U32" s="44">
        <v>1.536</v>
      </c>
      <c r="V32" s="44">
        <v>1.5660000000000001</v>
      </c>
      <c r="W32" s="44">
        <v>1.597</v>
      </c>
      <c r="X32" s="44">
        <v>1.63</v>
      </c>
      <c r="Y32" s="44">
        <v>1.665</v>
      </c>
      <c r="Z32" s="44">
        <v>1.702</v>
      </c>
      <c r="AA32" s="44">
        <v>1.742</v>
      </c>
      <c r="AB32" s="44">
        <v>1.784</v>
      </c>
      <c r="AC32" s="44">
        <v>1.8280000000000001</v>
      </c>
      <c r="AD32" s="44">
        <v>1.8759999999999999</v>
      </c>
      <c r="AE32" s="44">
        <v>1.927</v>
      </c>
      <c r="AF32" s="44">
        <v>1.982</v>
      </c>
      <c r="AG32" s="44">
        <v>2.0409999999999999</v>
      </c>
      <c r="AH32" s="44">
        <v>2.1040000000000001</v>
      </c>
      <c r="AI32" s="44">
        <v>2.1720000000000002</v>
      </c>
      <c r="AJ32" s="44">
        <v>2.246</v>
      </c>
      <c r="AK32" s="44">
        <v>2.3250000000000002</v>
      </c>
      <c r="AL32" s="44">
        <v>2.411</v>
      </c>
      <c r="AM32" s="44">
        <v>2.5049999999999999</v>
      </c>
      <c r="AN32" s="44">
        <v>2.6080000000000001</v>
      </c>
      <c r="AO32" s="44">
        <v>2.72</v>
      </c>
      <c r="AP32" s="44">
        <v>2.8420000000000001</v>
      </c>
      <c r="AQ32" s="44">
        <v>2.9769999999999999</v>
      </c>
      <c r="AR32" s="44">
        <v>3.1259999999999999</v>
      </c>
      <c r="AS32" s="44">
        <v>3.2890000000000001</v>
      </c>
      <c r="AT32" s="44">
        <v>3.4710000000000001</v>
      </c>
      <c r="AU32" s="44">
        <v>3.6720000000000002</v>
      </c>
      <c r="AV32" s="44">
        <v>3.8959999999999999</v>
      </c>
      <c r="AW32" s="44">
        <v>4.1459999999999999</v>
      </c>
      <c r="AX32" s="44">
        <v>4.4240000000000004</v>
      </c>
      <c r="AY32" s="44">
        <v>4.7370000000000001</v>
      </c>
      <c r="AZ32" s="44">
        <v>5.0869999999999997</v>
      </c>
      <c r="BA32" s="44">
        <v>5.48</v>
      </c>
      <c r="BB32" s="44">
        <v>5.923</v>
      </c>
      <c r="BC32" s="44">
        <v>6.4219999999999997</v>
      </c>
      <c r="BD32" s="44">
        <v>6.9859999999999998</v>
      </c>
      <c r="BE32" s="44">
        <v>7.6219999999999999</v>
      </c>
      <c r="BF32" s="44">
        <v>8.3409999999999993</v>
      </c>
      <c r="BG32" s="44">
        <v>9.1549999999999994</v>
      </c>
      <c r="BH32" s="44">
        <v>10.074999999999999</v>
      </c>
      <c r="BI32" s="44">
        <v>11.118</v>
      </c>
      <c r="BJ32" s="44">
        <v>12.298999999999999</v>
      </c>
      <c r="BK32" s="44">
        <v>13.637</v>
      </c>
      <c r="BL32" s="44">
        <v>15.154999999999999</v>
      </c>
      <c r="BM32" s="44">
        <v>16.878</v>
      </c>
      <c r="BN32" s="44">
        <v>18.832999999999998</v>
      </c>
      <c r="BO32" s="44">
        <v>21.053999999999998</v>
      </c>
      <c r="BP32" s="44">
        <v>23.577999999999999</v>
      </c>
      <c r="BQ32" s="44">
        <v>26.451000000000001</v>
      </c>
      <c r="BR32" s="44">
        <v>29.722000000000001</v>
      </c>
      <c r="BS32" s="44">
        <v>33.454000000000001</v>
      </c>
      <c r="BT32" s="44">
        <v>37.718000000000004</v>
      </c>
      <c r="BU32" s="44">
        <v>42.591000000000001</v>
      </c>
      <c r="BV32" s="44">
        <v>48.168999999999997</v>
      </c>
      <c r="BW32" s="44">
        <v>54.575000000000003</v>
      </c>
      <c r="BX32" s="44">
        <v>61.954999999999998</v>
      </c>
      <c r="BY32" s="44">
        <v>70.483000000000004</v>
      </c>
      <c r="BZ32" s="44">
        <v>80.367000000000004</v>
      </c>
      <c r="CA32" s="44">
        <v>91.856999999999999</v>
      </c>
      <c r="CB32" s="44">
        <v>105.253</v>
      </c>
      <c r="CC32" s="44">
        <v>120.90600000000001</v>
      </c>
      <c r="CD32" s="44">
        <v>139.22800000000001</v>
      </c>
      <c r="CE32" s="44">
        <v>160.71899999999999</v>
      </c>
      <c r="CF32" s="44">
        <v>185.98099999999999</v>
      </c>
      <c r="CG32" s="44">
        <v>215.72900000000001</v>
      </c>
      <c r="CH32" s="44">
        <v>250.82900000000001</v>
      </c>
      <c r="CI32" s="44">
        <v>292.30399999999997</v>
      </c>
    </row>
    <row r="33" spans="1:87" x14ac:dyDescent="0.25">
      <c r="A33" s="42">
        <v>56</v>
      </c>
      <c r="B33" s="44">
        <v>1.1220000000000001</v>
      </c>
      <c r="C33" s="44">
        <v>1.133</v>
      </c>
      <c r="D33" s="44">
        <v>1.145</v>
      </c>
      <c r="E33" s="44">
        <v>1.157</v>
      </c>
      <c r="F33" s="44">
        <v>1.17</v>
      </c>
      <c r="G33" s="44">
        <v>1.1830000000000001</v>
      </c>
      <c r="H33" s="44">
        <v>1.1970000000000001</v>
      </c>
      <c r="I33" s="44">
        <v>1.2110000000000001</v>
      </c>
      <c r="J33" s="44">
        <v>1.226</v>
      </c>
      <c r="K33" s="44">
        <v>1.242</v>
      </c>
      <c r="L33" s="44">
        <v>1.258</v>
      </c>
      <c r="M33" s="44">
        <v>1.276</v>
      </c>
      <c r="N33" s="44">
        <v>1.294</v>
      </c>
      <c r="O33" s="44">
        <v>1.3120000000000001</v>
      </c>
      <c r="P33" s="44">
        <v>1.3320000000000001</v>
      </c>
      <c r="Q33" s="44">
        <v>1.3540000000000001</v>
      </c>
      <c r="R33" s="44">
        <v>1.3779999999999999</v>
      </c>
      <c r="S33" s="44">
        <v>1.401</v>
      </c>
      <c r="T33" s="44">
        <v>1.4259999999999999</v>
      </c>
      <c r="U33" s="44">
        <v>1.4510000000000001</v>
      </c>
      <c r="V33" s="44">
        <v>1.478</v>
      </c>
      <c r="W33" s="44">
        <v>1.5069999999999999</v>
      </c>
      <c r="X33" s="44">
        <v>1.5369999999999999</v>
      </c>
      <c r="Y33" s="44">
        <v>1.569</v>
      </c>
      <c r="Z33" s="44">
        <v>1.603</v>
      </c>
      <c r="AA33" s="44">
        <v>1.639</v>
      </c>
      <c r="AB33" s="44">
        <v>1.677</v>
      </c>
      <c r="AC33" s="44">
        <v>1.7170000000000001</v>
      </c>
      <c r="AD33" s="44">
        <v>1.76</v>
      </c>
      <c r="AE33" s="44">
        <v>1.8069999999999999</v>
      </c>
      <c r="AF33" s="44">
        <v>1.8560000000000001</v>
      </c>
      <c r="AG33" s="44">
        <v>1.909</v>
      </c>
      <c r="AH33" s="44">
        <v>1.9650000000000001</v>
      </c>
      <c r="AI33" s="44">
        <v>2.0259999999999998</v>
      </c>
      <c r="AJ33" s="44">
        <v>2.0920000000000001</v>
      </c>
      <c r="AK33" s="44">
        <v>2.1629999999999998</v>
      </c>
      <c r="AL33" s="44">
        <v>2.2400000000000002</v>
      </c>
      <c r="AM33" s="44">
        <v>2.3239999999999998</v>
      </c>
      <c r="AN33" s="44">
        <v>2.415</v>
      </c>
      <c r="AO33" s="44">
        <v>2.5139999999999998</v>
      </c>
      <c r="AP33" s="44">
        <v>2.6219999999999999</v>
      </c>
      <c r="AQ33" s="44">
        <v>2.7410000000000001</v>
      </c>
      <c r="AR33" s="44">
        <v>2.871</v>
      </c>
      <c r="AS33" s="44">
        <v>3.0150000000000001</v>
      </c>
      <c r="AT33" s="44">
        <v>3.1739999999999999</v>
      </c>
      <c r="AU33" s="44">
        <v>3.35</v>
      </c>
      <c r="AV33" s="44">
        <v>3.5449999999999999</v>
      </c>
      <c r="AW33" s="44">
        <v>3.7629999999999999</v>
      </c>
      <c r="AX33" s="44">
        <v>4.0049999999999999</v>
      </c>
      <c r="AY33" s="44">
        <v>4.2759999999999998</v>
      </c>
      <c r="AZ33" s="44">
        <v>4.58</v>
      </c>
      <c r="BA33" s="44">
        <v>4.9210000000000003</v>
      </c>
      <c r="BB33" s="44">
        <v>5.3040000000000003</v>
      </c>
      <c r="BC33" s="44">
        <v>5.7359999999999998</v>
      </c>
      <c r="BD33" s="44">
        <v>6.2240000000000002</v>
      </c>
      <c r="BE33" s="44">
        <v>6.774</v>
      </c>
      <c r="BF33" s="44">
        <v>7.3970000000000002</v>
      </c>
      <c r="BG33" s="44">
        <v>8.1020000000000003</v>
      </c>
      <c r="BH33" s="44">
        <v>8.9009999999999998</v>
      </c>
      <c r="BI33" s="44">
        <v>9.8070000000000004</v>
      </c>
      <c r="BJ33" s="44">
        <v>10.835000000000001</v>
      </c>
      <c r="BK33" s="44">
        <v>12.002000000000001</v>
      </c>
      <c r="BL33" s="44">
        <v>13.327999999999999</v>
      </c>
      <c r="BM33" s="44">
        <v>14.837</v>
      </c>
      <c r="BN33" s="44">
        <v>16.553000000000001</v>
      </c>
      <c r="BO33" s="44">
        <v>18.507000000000001</v>
      </c>
      <c r="BP33" s="44">
        <v>20.734999999999999</v>
      </c>
      <c r="BQ33" s="44">
        <v>23.276</v>
      </c>
      <c r="BR33" s="44">
        <v>26.177</v>
      </c>
      <c r="BS33" s="44">
        <v>29.495000000000001</v>
      </c>
      <c r="BT33" s="44">
        <v>33.295999999999999</v>
      </c>
      <c r="BU33" s="44">
        <v>37.651000000000003</v>
      </c>
      <c r="BV33" s="44">
        <v>42.648000000000003</v>
      </c>
      <c r="BW33" s="44">
        <v>48.399000000000001</v>
      </c>
      <c r="BX33" s="44">
        <v>55.036999999999999</v>
      </c>
      <c r="BY33" s="44">
        <v>62.722999999999999</v>
      </c>
      <c r="BZ33" s="44">
        <v>71.646000000000001</v>
      </c>
      <c r="CA33" s="44">
        <v>82.037000000000006</v>
      </c>
      <c r="CB33" s="44">
        <v>94.17</v>
      </c>
      <c r="CC33" s="44">
        <v>108.367</v>
      </c>
      <c r="CD33" s="44">
        <v>125.006</v>
      </c>
      <c r="CE33" s="44">
        <v>144.547</v>
      </c>
      <c r="CF33" s="44">
        <v>167.54400000000001</v>
      </c>
      <c r="CG33" s="44">
        <v>194.655</v>
      </c>
      <c r="CH33" s="44">
        <v>226.67699999999999</v>
      </c>
      <c r="CI33" s="44">
        <v>264.55700000000002</v>
      </c>
    </row>
    <row r="34" spans="1:87" x14ac:dyDescent="0.25">
      <c r="A34" s="42">
        <v>57</v>
      </c>
      <c r="B34" s="44">
        <v>1.0680000000000001</v>
      </c>
      <c r="C34" s="44">
        <v>1.0780000000000001</v>
      </c>
      <c r="D34" s="44">
        <v>1.089</v>
      </c>
      <c r="E34" s="44">
        <v>1.1000000000000001</v>
      </c>
      <c r="F34" s="44">
        <v>1.1120000000000001</v>
      </c>
      <c r="G34" s="44">
        <v>1.1240000000000001</v>
      </c>
      <c r="H34" s="44">
        <v>1.137</v>
      </c>
      <c r="I34" s="44">
        <v>1.1499999999999999</v>
      </c>
      <c r="J34" s="44">
        <v>1.1639999999999999</v>
      </c>
      <c r="K34" s="44">
        <v>1.1779999999999999</v>
      </c>
      <c r="L34" s="44">
        <v>1.194</v>
      </c>
      <c r="M34" s="44">
        <v>1.2090000000000001</v>
      </c>
      <c r="N34" s="44">
        <v>1.226</v>
      </c>
      <c r="O34" s="44">
        <v>1.2430000000000001</v>
      </c>
      <c r="P34" s="44">
        <v>1.2609999999999999</v>
      </c>
      <c r="Q34" s="44">
        <v>1.282</v>
      </c>
      <c r="R34" s="44">
        <v>1.304</v>
      </c>
      <c r="S34" s="44">
        <v>1.325</v>
      </c>
      <c r="T34" s="44">
        <v>1.347</v>
      </c>
      <c r="U34" s="44">
        <v>1.371</v>
      </c>
      <c r="V34" s="44">
        <v>1.395</v>
      </c>
      <c r="W34" s="44">
        <v>1.421</v>
      </c>
      <c r="X34" s="44">
        <v>1.4490000000000001</v>
      </c>
      <c r="Y34" s="44">
        <v>1.478</v>
      </c>
      <c r="Z34" s="44">
        <v>1.5089999999999999</v>
      </c>
      <c r="AA34" s="44">
        <v>1.5409999999999999</v>
      </c>
      <c r="AB34" s="44">
        <v>1.5760000000000001</v>
      </c>
      <c r="AC34" s="44">
        <v>1.613</v>
      </c>
      <c r="AD34" s="44">
        <v>1.6519999999999999</v>
      </c>
      <c r="AE34" s="44">
        <v>1.694</v>
      </c>
      <c r="AF34" s="44">
        <v>1.738</v>
      </c>
      <c r="AG34" s="44">
        <v>1.786</v>
      </c>
      <c r="AH34" s="44">
        <v>1.837</v>
      </c>
      <c r="AI34" s="44">
        <v>1.891</v>
      </c>
      <c r="AJ34" s="44">
        <v>1.95</v>
      </c>
      <c r="AK34" s="44">
        <v>2.0139999999999998</v>
      </c>
      <c r="AL34" s="44">
        <v>2.0830000000000002</v>
      </c>
      <c r="AM34" s="44">
        <v>2.157</v>
      </c>
      <c r="AN34" s="44">
        <v>2.238</v>
      </c>
      <c r="AO34" s="44">
        <v>2.3250000000000002</v>
      </c>
      <c r="AP34" s="44">
        <v>2.4209999999999998</v>
      </c>
      <c r="AQ34" s="44">
        <v>2.5259999999999998</v>
      </c>
      <c r="AR34" s="44">
        <v>2.641</v>
      </c>
      <c r="AS34" s="44">
        <v>2.7669999999999999</v>
      </c>
      <c r="AT34" s="44">
        <v>2.907</v>
      </c>
      <c r="AU34" s="44">
        <v>3.06</v>
      </c>
      <c r="AV34" s="44">
        <v>3.2309999999999999</v>
      </c>
      <c r="AW34" s="44">
        <v>3.42</v>
      </c>
      <c r="AX34" s="44">
        <v>3.6309999999999998</v>
      </c>
      <c r="AY34" s="44">
        <v>3.8660000000000001</v>
      </c>
      <c r="AZ34" s="44">
        <v>4.13</v>
      </c>
      <c r="BA34" s="44">
        <v>4.4249999999999998</v>
      </c>
      <c r="BB34" s="44">
        <v>4.7569999999999997</v>
      </c>
      <c r="BC34" s="44">
        <v>5.13</v>
      </c>
      <c r="BD34" s="44">
        <v>5.5510000000000002</v>
      </c>
      <c r="BE34" s="44">
        <v>6.0270000000000001</v>
      </c>
      <c r="BF34" s="44">
        <v>6.5650000000000004</v>
      </c>
      <c r="BG34" s="44">
        <v>7.1749999999999998</v>
      </c>
      <c r="BH34" s="44">
        <v>7.8659999999999997</v>
      </c>
      <c r="BI34" s="44">
        <v>8.65</v>
      </c>
      <c r="BJ34" s="44">
        <v>9.5399999999999991</v>
      </c>
      <c r="BK34" s="44">
        <v>10.553000000000001</v>
      </c>
      <c r="BL34" s="44">
        <v>11.707000000000001</v>
      </c>
      <c r="BM34" s="44">
        <v>13.021000000000001</v>
      </c>
      <c r="BN34" s="44">
        <v>14.519</v>
      </c>
      <c r="BO34" s="44">
        <v>16.228999999999999</v>
      </c>
      <c r="BP34" s="44">
        <v>18.183</v>
      </c>
      <c r="BQ34" s="44">
        <v>20.416</v>
      </c>
      <c r="BR34" s="44">
        <v>22.972999999999999</v>
      </c>
      <c r="BS34" s="44">
        <v>25.904</v>
      </c>
      <c r="BT34" s="44">
        <v>29.271000000000001</v>
      </c>
      <c r="BU34" s="44">
        <v>33.136000000000003</v>
      </c>
      <c r="BV34" s="44">
        <v>37.582000000000001</v>
      </c>
      <c r="BW34" s="44">
        <v>42.71</v>
      </c>
      <c r="BX34" s="44">
        <v>48.640999999999998</v>
      </c>
      <c r="BY34" s="44">
        <v>55.521999999999998</v>
      </c>
      <c r="BZ34" s="44">
        <v>63.524999999999999</v>
      </c>
      <c r="CA34" s="44">
        <v>72.86</v>
      </c>
      <c r="CB34" s="44">
        <v>83.778000000000006</v>
      </c>
      <c r="CC34" s="44">
        <v>96.570999999999998</v>
      </c>
      <c r="CD34" s="44">
        <v>111.58499999999999</v>
      </c>
      <c r="CE34" s="44">
        <v>129.24100000000001</v>
      </c>
      <c r="CF34" s="44">
        <v>150.04300000000001</v>
      </c>
      <c r="CG34" s="44">
        <v>174.595</v>
      </c>
      <c r="CH34" s="44">
        <v>203.626</v>
      </c>
      <c r="CI34" s="44">
        <v>238.005</v>
      </c>
    </row>
    <row r="35" spans="1:87" x14ac:dyDescent="0.25">
      <c r="A35" s="42">
        <v>58</v>
      </c>
      <c r="B35" s="44">
        <v>1.016</v>
      </c>
      <c r="C35" s="44">
        <v>1.0249999999999999</v>
      </c>
      <c r="D35" s="44">
        <v>1.0349999999999999</v>
      </c>
      <c r="E35" s="44">
        <v>1.0449999999999999</v>
      </c>
      <c r="F35" s="44">
        <v>1.056</v>
      </c>
      <c r="G35" s="44">
        <v>1.0669999999999999</v>
      </c>
      <c r="H35" s="44">
        <v>1.079</v>
      </c>
      <c r="I35" s="44">
        <v>1.091</v>
      </c>
      <c r="J35" s="44">
        <v>1.1040000000000001</v>
      </c>
      <c r="K35" s="44">
        <v>1.117</v>
      </c>
      <c r="L35" s="44">
        <v>1.131</v>
      </c>
      <c r="M35" s="44">
        <v>1.1459999999999999</v>
      </c>
      <c r="N35" s="44">
        <v>1.161</v>
      </c>
      <c r="O35" s="44">
        <v>1.177</v>
      </c>
      <c r="P35" s="44">
        <v>1.194</v>
      </c>
      <c r="Q35" s="44">
        <v>1.2130000000000001</v>
      </c>
      <c r="R35" s="44">
        <v>1.2330000000000001</v>
      </c>
      <c r="S35" s="44">
        <v>1.252</v>
      </c>
      <c r="T35" s="44">
        <v>1.2729999999999999</v>
      </c>
      <c r="U35" s="44">
        <v>1.294</v>
      </c>
      <c r="V35" s="44">
        <v>1.3169999999999999</v>
      </c>
      <c r="W35" s="44">
        <v>1.341</v>
      </c>
      <c r="X35" s="44">
        <v>1.3660000000000001</v>
      </c>
      <c r="Y35" s="44">
        <v>1.3919999999999999</v>
      </c>
      <c r="Z35" s="44">
        <v>1.42</v>
      </c>
      <c r="AA35" s="44">
        <v>1.45</v>
      </c>
      <c r="AB35" s="44">
        <v>1.4810000000000001</v>
      </c>
      <c r="AC35" s="44">
        <v>1.5149999999999999</v>
      </c>
      <c r="AD35" s="44">
        <v>1.55</v>
      </c>
      <c r="AE35" s="44">
        <v>1.5880000000000001</v>
      </c>
      <c r="AF35" s="44">
        <v>1.6279999999999999</v>
      </c>
      <c r="AG35" s="44">
        <v>1.671</v>
      </c>
      <c r="AH35" s="44">
        <v>1.7170000000000001</v>
      </c>
      <c r="AI35" s="44">
        <v>1.766</v>
      </c>
      <c r="AJ35" s="44">
        <v>1.819</v>
      </c>
      <c r="AK35" s="44">
        <v>1.8759999999999999</v>
      </c>
      <c r="AL35" s="44">
        <v>1.9370000000000001</v>
      </c>
      <c r="AM35" s="44">
        <v>2.0030000000000001</v>
      </c>
      <c r="AN35" s="44">
        <v>2.0750000000000002</v>
      </c>
      <c r="AO35" s="44">
        <v>2.153</v>
      </c>
      <c r="AP35" s="44">
        <v>2.238</v>
      </c>
      <c r="AQ35" s="44">
        <v>2.33</v>
      </c>
      <c r="AR35" s="44">
        <v>2.4319999999999999</v>
      </c>
      <c r="AS35" s="44">
        <v>2.5430000000000001</v>
      </c>
      <c r="AT35" s="44">
        <v>2.665</v>
      </c>
      <c r="AU35" s="44">
        <v>2.8</v>
      </c>
      <c r="AV35" s="44">
        <v>2.9489999999999998</v>
      </c>
      <c r="AW35" s="44">
        <v>3.1139999999999999</v>
      </c>
      <c r="AX35" s="44">
        <v>3.2970000000000002</v>
      </c>
      <c r="AY35" s="44">
        <v>3.5019999999999998</v>
      </c>
      <c r="AZ35" s="44">
        <v>3.73</v>
      </c>
      <c r="BA35" s="44">
        <v>3.9860000000000002</v>
      </c>
      <c r="BB35" s="44">
        <v>4.2720000000000002</v>
      </c>
      <c r="BC35" s="44">
        <v>4.5949999999999998</v>
      </c>
      <c r="BD35" s="44">
        <v>4.9580000000000002</v>
      </c>
      <c r="BE35" s="44">
        <v>5.3689999999999998</v>
      </c>
      <c r="BF35" s="44">
        <v>5.8330000000000002</v>
      </c>
      <c r="BG35" s="44">
        <v>6.3579999999999997</v>
      </c>
      <c r="BH35" s="44">
        <v>6.9539999999999997</v>
      </c>
      <c r="BI35" s="44">
        <v>7.6310000000000002</v>
      </c>
      <c r="BJ35" s="44">
        <v>8.4</v>
      </c>
      <c r="BK35" s="44">
        <v>9.2759999999999998</v>
      </c>
      <c r="BL35" s="44">
        <v>10.273999999999999</v>
      </c>
      <c r="BM35" s="44">
        <v>11.414</v>
      </c>
      <c r="BN35" s="44">
        <v>12.715</v>
      </c>
      <c r="BO35" s="44">
        <v>14.202999999999999</v>
      </c>
      <c r="BP35" s="44">
        <v>15.907</v>
      </c>
      <c r="BQ35" s="44">
        <v>17.859000000000002</v>
      </c>
      <c r="BR35" s="44">
        <v>20.099</v>
      </c>
      <c r="BS35" s="44">
        <v>22.672000000000001</v>
      </c>
      <c r="BT35" s="44">
        <v>25.634</v>
      </c>
      <c r="BU35" s="44">
        <v>29.042999999999999</v>
      </c>
      <c r="BV35" s="44">
        <v>32.972000000000001</v>
      </c>
      <c r="BW35" s="44">
        <v>37.514000000000003</v>
      </c>
      <c r="BX35" s="44">
        <v>42.779000000000003</v>
      </c>
      <c r="BY35" s="44">
        <v>48.898000000000003</v>
      </c>
      <c r="BZ35" s="44">
        <v>56.027999999999999</v>
      </c>
      <c r="CA35" s="44">
        <v>64.36</v>
      </c>
      <c r="CB35" s="44">
        <v>74.119</v>
      </c>
      <c r="CC35" s="44">
        <v>85.570999999999998</v>
      </c>
      <c r="CD35" s="44">
        <v>99.031000000000006</v>
      </c>
      <c r="CE35" s="44">
        <v>114.879</v>
      </c>
      <c r="CF35" s="44">
        <v>133.57400000000001</v>
      </c>
      <c r="CG35" s="44">
        <v>155.66300000000001</v>
      </c>
      <c r="CH35" s="44">
        <v>181.81200000000001</v>
      </c>
      <c r="CI35" s="44">
        <v>212.81100000000001</v>
      </c>
    </row>
    <row r="36" spans="1:87" x14ac:dyDescent="0.25">
      <c r="A36" s="42">
        <v>59</v>
      </c>
      <c r="B36" s="44">
        <v>0.96499999999999997</v>
      </c>
      <c r="C36" s="44">
        <v>0.97399999999999998</v>
      </c>
      <c r="D36" s="44">
        <v>0.98299999999999998</v>
      </c>
      <c r="E36" s="44">
        <v>0.99299999999999999</v>
      </c>
      <c r="F36" s="44">
        <v>1.0029999999999999</v>
      </c>
      <c r="G36" s="44">
        <v>1.0129999999999999</v>
      </c>
      <c r="H36" s="44">
        <v>1.024</v>
      </c>
      <c r="I36" s="44">
        <v>1.0349999999999999</v>
      </c>
      <c r="J36" s="44">
        <v>1.0469999999999999</v>
      </c>
      <c r="K36" s="44">
        <v>1.0589999999999999</v>
      </c>
      <c r="L36" s="44">
        <v>1.0720000000000001</v>
      </c>
      <c r="M36" s="44">
        <v>1.085</v>
      </c>
      <c r="N36" s="44">
        <v>1.099</v>
      </c>
      <c r="O36" s="44">
        <v>1.1140000000000001</v>
      </c>
      <c r="P36" s="44">
        <v>1.129</v>
      </c>
      <c r="Q36" s="44">
        <v>1.147</v>
      </c>
      <c r="R36" s="44">
        <v>1.165</v>
      </c>
      <c r="S36" s="44">
        <v>1.1830000000000001</v>
      </c>
      <c r="T36" s="44">
        <v>1.202</v>
      </c>
      <c r="U36" s="44">
        <v>1.2210000000000001</v>
      </c>
      <c r="V36" s="44">
        <v>1.242</v>
      </c>
      <c r="W36" s="44">
        <v>1.264</v>
      </c>
      <c r="X36" s="44">
        <v>1.2869999999999999</v>
      </c>
      <c r="Y36" s="44">
        <v>1.3109999999999999</v>
      </c>
      <c r="Z36" s="44">
        <v>1.3360000000000001</v>
      </c>
      <c r="AA36" s="44">
        <v>1.363</v>
      </c>
      <c r="AB36" s="44">
        <v>1.3919999999999999</v>
      </c>
      <c r="AC36" s="44">
        <v>1.4219999999999999</v>
      </c>
      <c r="AD36" s="44">
        <v>1.454</v>
      </c>
      <c r="AE36" s="44">
        <v>1.488</v>
      </c>
      <c r="AF36" s="44">
        <v>1.5249999999999999</v>
      </c>
      <c r="AG36" s="44">
        <v>1.5629999999999999</v>
      </c>
      <c r="AH36" s="44">
        <v>1.605</v>
      </c>
      <c r="AI36" s="44">
        <v>1.649</v>
      </c>
      <c r="AJ36" s="44">
        <v>1.696</v>
      </c>
      <c r="AK36" s="44">
        <v>1.7470000000000001</v>
      </c>
      <c r="AL36" s="44">
        <v>1.802</v>
      </c>
      <c r="AM36" s="44">
        <v>1.861</v>
      </c>
      <c r="AN36" s="44">
        <v>1.925</v>
      </c>
      <c r="AO36" s="44">
        <v>1.994</v>
      </c>
      <c r="AP36" s="44">
        <v>2.0699999999999998</v>
      </c>
      <c r="AQ36" s="44">
        <v>2.1520000000000001</v>
      </c>
      <c r="AR36" s="44">
        <v>2.2410000000000001</v>
      </c>
      <c r="AS36" s="44">
        <v>2.339</v>
      </c>
      <c r="AT36" s="44">
        <v>2.4460000000000002</v>
      </c>
      <c r="AU36" s="44">
        <v>2.5640000000000001</v>
      </c>
      <c r="AV36" s="44">
        <v>2.694</v>
      </c>
      <c r="AW36" s="44">
        <v>2.839</v>
      </c>
      <c r="AX36" s="44">
        <v>2.9980000000000002</v>
      </c>
      <c r="AY36" s="44">
        <v>3.1760000000000002</v>
      </c>
      <c r="AZ36" s="44">
        <v>3.3740000000000001</v>
      </c>
      <c r="BA36" s="44">
        <v>3.5950000000000002</v>
      </c>
      <c r="BB36" s="44">
        <v>3.843</v>
      </c>
      <c r="BC36" s="44">
        <v>4.1219999999999999</v>
      </c>
      <c r="BD36" s="44">
        <v>4.4349999999999996</v>
      </c>
      <c r="BE36" s="44">
        <v>4.7889999999999997</v>
      </c>
      <c r="BF36" s="44">
        <v>5.1879999999999997</v>
      </c>
      <c r="BG36" s="44">
        <v>5.641</v>
      </c>
      <c r="BH36" s="44">
        <v>6.1539999999999999</v>
      </c>
      <c r="BI36" s="44">
        <v>6.7359999999999998</v>
      </c>
      <c r="BJ36" s="44">
        <v>7.3979999999999997</v>
      </c>
      <c r="BK36" s="44">
        <v>8.1530000000000005</v>
      </c>
      <c r="BL36" s="44">
        <v>9.0139999999999993</v>
      </c>
      <c r="BM36" s="44">
        <v>9.9979999999999993</v>
      </c>
      <c r="BN36" s="44">
        <v>11.122999999999999</v>
      </c>
      <c r="BO36" s="44">
        <v>12.412000000000001</v>
      </c>
      <c r="BP36" s="44">
        <v>13.888999999999999</v>
      </c>
      <c r="BQ36" s="44">
        <v>15.586</v>
      </c>
      <c r="BR36" s="44">
        <v>17.536000000000001</v>
      </c>
      <c r="BS36" s="44">
        <v>19.782</v>
      </c>
      <c r="BT36" s="44">
        <v>22.372</v>
      </c>
      <c r="BU36" s="44">
        <v>25.359000000000002</v>
      </c>
      <c r="BV36" s="44">
        <v>28.809000000000001</v>
      </c>
      <c r="BW36" s="44">
        <v>32.805999999999997</v>
      </c>
      <c r="BX36" s="44">
        <v>37.447000000000003</v>
      </c>
      <c r="BY36" s="44">
        <v>42.851999999999997</v>
      </c>
      <c r="BZ36" s="44">
        <v>49.161999999999999</v>
      </c>
      <c r="CA36" s="44">
        <v>56.546999999999997</v>
      </c>
      <c r="CB36" s="44">
        <v>65.210999999999999</v>
      </c>
      <c r="CC36" s="44">
        <v>75.394000000000005</v>
      </c>
      <c r="CD36" s="44">
        <v>87.378</v>
      </c>
      <c r="CE36" s="44">
        <v>101.505</v>
      </c>
      <c r="CF36" s="44">
        <v>118.191</v>
      </c>
      <c r="CG36" s="44">
        <v>137.928</v>
      </c>
      <c r="CH36" s="44">
        <v>161.316</v>
      </c>
      <c r="CI36" s="44">
        <v>189.07</v>
      </c>
    </row>
    <row r="37" spans="1:87" x14ac:dyDescent="0.25">
      <c r="A37" s="42">
        <v>60</v>
      </c>
      <c r="B37" s="44">
        <v>0.91700000000000004</v>
      </c>
      <c r="C37" s="44">
        <v>0.92500000000000004</v>
      </c>
      <c r="D37" s="44">
        <v>0.93300000000000005</v>
      </c>
      <c r="E37" s="44">
        <v>0.94199999999999995</v>
      </c>
      <c r="F37" s="44">
        <v>0.95099999999999996</v>
      </c>
      <c r="G37" s="44">
        <v>0.96099999999999997</v>
      </c>
      <c r="H37" s="44">
        <v>0.97099999999999997</v>
      </c>
      <c r="I37" s="44">
        <v>0.98099999999999998</v>
      </c>
      <c r="J37" s="44">
        <v>0.99199999999999999</v>
      </c>
      <c r="K37" s="44">
        <v>1.0029999999999999</v>
      </c>
      <c r="L37" s="44">
        <v>1.0149999999999999</v>
      </c>
      <c r="M37" s="44">
        <v>1.0269999999999999</v>
      </c>
      <c r="N37" s="44">
        <v>1.04</v>
      </c>
      <c r="O37" s="44">
        <v>1.0529999999999999</v>
      </c>
      <c r="P37" s="44">
        <v>1.0680000000000001</v>
      </c>
      <c r="Q37" s="44">
        <v>1.0840000000000001</v>
      </c>
      <c r="R37" s="44">
        <v>1.1000000000000001</v>
      </c>
      <c r="S37" s="44">
        <v>1.117</v>
      </c>
      <c r="T37" s="44">
        <v>1.1339999999999999</v>
      </c>
      <c r="U37" s="44">
        <v>1.1519999999999999</v>
      </c>
      <c r="V37" s="44">
        <v>1.171</v>
      </c>
      <c r="W37" s="44">
        <v>1.1910000000000001</v>
      </c>
      <c r="X37" s="44">
        <v>1.212</v>
      </c>
      <c r="Y37" s="44">
        <v>1.234</v>
      </c>
      <c r="Z37" s="44">
        <v>1.2569999999999999</v>
      </c>
      <c r="AA37" s="44">
        <v>1.282</v>
      </c>
      <c r="AB37" s="44">
        <v>1.3080000000000001</v>
      </c>
      <c r="AC37" s="44">
        <v>1.335</v>
      </c>
      <c r="AD37" s="44">
        <v>1.3640000000000001</v>
      </c>
      <c r="AE37" s="44">
        <v>1.395</v>
      </c>
      <c r="AF37" s="44">
        <v>1.4279999999999999</v>
      </c>
      <c r="AG37" s="44">
        <v>1.4630000000000001</v>
      </c>
      <c r="AH37" s="44">
        <v>1.5</v>
      </c>
      <c r="AI37" s="44">
        <v>1.54</v>
      </c>
      <c r="AJ37" s="44">
        <v>1.5820000000000001</v>
      </c>
      <c r="AK37" s="44">
        <v>1.6279999999999999</v>
      </c>
      <c r="AL37" s="44">
        <v>1.677</v>
      </c>
      <c r="AM37" s="44">
        <v>1.73</v>
      </c>
      <c r="AN37" s="44">
        <v>1.7869999999999999</v>
      </c>
      <c r="AO37" s="44">
        <v>1.8480000000000001</v>
      </c>
      <c r="AP37" s="44">
        <v>1.915</v>
      </c>
      <c r="AQ37" s="44">
        <v>1.988</v>
      </c>
      <c r="AR37" s="44">
        <v>2.0670000000000002</v>
      </c>
      <c r="AS37" s="44">
        <v>2.153</v>
      </c>
      <c r="AT37" s="44">
        <v>2.2480000000000002</v>
      </c>
      <c r="AU37" s="44">
        <v>2.351</v>
      </c>
      <c r="AV37" s="44">
        <v>2.4649999999999999</v>
      </c>
      <c r="AW37" s="44">
        <v>2.5910000000000002</v>
      </c>
      <c r="AX37" s="44">
        <v>2.73</v>
      </c>
      <c r="AY37" s="44">
        <v>2.8849999999999998</v>
      </c>
      <c r="AZ37" s="44">
        <v>3.0569999999999999</v>
      </c>
      <c r="BA37" s="44">
        <v>3.2480000000000002</v>
      </c>
      <c r="BB37" s="44">
        <v>3.4630000000000001</v>
      </c>
      <c r="BC37" s="44">
        <v>3.7029999999999998</v>
      </c>
      <c r="BD37" s="44">
        <v>3.9740000000000002</v>
      </c>
      <c r="BE37" s="44">
        <v>4.2779999999999996</v>
      </c>
      <c r="BF37" s="44">
        <v>4.6219999999999999</v>
      </c>
      <c r="BG37" s="44">
        <v>5.01</v>
      </c>
      <c r="BH37" s="44">
        <v>5.4509999999999996</v>
      </c>
      <c r="BI37" s="44">
        <v>5.9509999999999996</v>
      </c>
      <c r="BJ37" s="44">
        <v>6.52</v>
      </c>
      <c r="BK37" s="44">
        <v>7.1680000000000001</v>
      </c>
      <c r="BL37" s="44">
        <v>7.9080000000000004</v>
      </c>
      <c r="BM37" s="44">
        <v>8.7539999999999996</v>
      </c>
      <c r="BN37" s="44">
        <v>9.7230000000000008</v>
      </c>
      <c r="BO37" s="44">
        <v>10.834</v>
      </c>
      <c r="BP37" s="44">
        <v>12.11</v>
      </c>
      <c r="BQ37" s="44">
        <v>13.577</v>
      </c>
      <c r="BR37" s="44">
        <v>15.266</v>
      </c>
      <c r="BS37" s="44">
        <v>17.215</v>
      </c>
      <c r="BT37" s="44">
        <v>19.466999999999999</v>
      </c>
      <c r="BU37" s="44">
        <v>22.068000000000001</v>
      </c>
      <c r="BV37" s="44">
        <v>25.079000000000001</v>
      </c>
      <c r="BW37" s="44">
        <v>28.573</v>
      </c>
      <c r="BX37" s="44">
        <v>32.639000000000003</v>
      </c>
      <c r="BY37" s="44">
        <v>37.381999999999998</v>
      </c>
      <c r="BZ37" s="44">
        <v>42.929000000000002</v>
      </c>
      <c r="CA37" s="44">
        <v>49.430999999999997</v>
      </c>
      <c r="CB37" s="44">
        <v>57.070999999999998</v>
      </c>
      <c r="CC37" s="44">
        <v>66.063000000000002</v>
      </c>
      <c r="CD37" s="44">
        <v>76.66</v>
      </c>
      <c r="CE37" s="44">
        <v>89.168000000000006</v>
      </c>
      <c r="CF37" s="44">
        <v>103.95699999999999</v>
      </c>
      <c r="CG37" s="44">
        <v>121.47</v>
      </c>
      <c r="CH37" s="44">
        <v>142.24100000000001</v>
      </c>
      <c r="CI37" s="44">
        <v>166.91300000000001</v>
      </c>
    </row>
    <row r="38" spans="1:87" x14ac:dyDescent="0.25">
      <c r="A38" s="42">
        <v>61</v>
      </c>
      <c r="B38" s="44">
        <v>0.87</v>
      </c>
      <c r="C38" s="44">
        <v>0.878</v>
      </c>
      <c r="D38" s="44">
        <v>0.88500000000000001</v>
      </c>
      <c r="E38" s="44">
        <v>0.89300000000000002</v>
      </c>
      <c r="F38" s="44">
        <v>0.90200000000000002</v>
      </c>
      <c r="G38" s="44">
        <v>0.91</v>
      </c>
      <c r="H38" s="44">
        <v>0.92</v>
      </c>
      <c r="I38" s="44">
        <v>0.92900000000000005</v>
      </c>
      <c r="J38" s="44">
        <v>0.93899999999999995</v>
      </c>
      <c r="K38" s="44">
        <v>0.94899999999999995</v>
      </c>
      <c r="L38" s="44">
        <v>0.96</v>
      </c>
      <c r="M38" s="44">
        <v>0.97099999999999997</v>
      </c>
      <c r="N38" s="44">
        <v>0.98299999999999998</v>
      </c>
      <c r="O38" s="44">
        <v>0.996</v>
      </c>
      <c r="P38" s="44">
        <v>1.0089999999999999</v>
      </c>
      <c r="Q38" s="44">
        <v>1.0229999999999999</v>
      </c>
      <c r="R38" s="44">
        <v>1.0389999999999999</v>
      </c>
      <c r="S38" s="44">
        <v>1.054</v>
      </c>
      <c r="T38" s="44">
        <v>1.07</v>
      </c>
      <c r="U38" s="44">
        <v>1.0860000000000001</v>
      </c>
      <c r="V38" s="44">
        <v>1.103</v>
      </c>
      <c r="W38" s="44">
        <v>1.1220000000000001</v>
      </c>
      <c r="X38" s="44">
        <v>1.141</v>
      </c>
      <c r="Y38" s="44">
        <v>1.161</v>
      </c>
      <c r="Z38" s="44">
        <v>1.1819999999999999</v>
      </c>
      <c r="AA38" s="44">
        <v>1.204</v>
      </c>
      <c r="AB38" s="44">
        <v>1.228</v>
      </c>
      <c r="AC38" s="44">
        <v>1.2529999999999999</v>
      </c>
      <c r="AD38" s="44">
        <v>1.2789999999999999</v>
      </c>
      <c r="AE38" s="44">
        <v>1.3069999999999999</v>
      </c>
      <c r="AF38" s="44">
        <v>1.337</v>
      </c>
      <c r="AG38" s="44">
        <v>1.3680000000000001</v>
      </c>
      <c r="AH38" s="44">
        <v>1.4019999999999999</v>
      </c>
      <c r="AI38" s="44">
        <v>1.4379999999999999</v>
      </c>
      <c r="AJ38" s="44">
        <v>1.476</v>
      </c>
      <c r="AK38" s="44">
        <v>1.5169999999999999</v>
      </c>
      <c r="AL38" s="44">
        <v>1.5609999999999999</v>
      </c>
      <c r="AM38" s="44">
        <v>1.6080000000000001</v>
      </c>
      <c r="AN38" s="44">
        <v>1.659</v>
      </c>
      <c r="AO38" s="44">
        <v>1.714</v>
      </c>
      <c r="AP38" s="44">
        <v>1.7729999999999999</v>
      </c>
      <c r="AQ38" s="44">
        <v>1.8380000000000001</v>
      </c>
      <c r="AR38" s="44">
        <v>1.907</v>
      </c>
      <c r="AS38" s="44">
        <v>1.984</v>
      </c>
      <c r="AT38" s="44">
        <v>2.0670000000000002</v>
      </c>
      <c r="AU38" s="44">
        <v>2.1579999999999999</v>
      </c>
      <c r="AV38" s="44">
        <v>2.258</v>
      </c>
      <c r="AW38" s="44">
        <v>2.3679999999999999</v>
      </c>
      <c r="AX38" s="44">
        <v>2.4889999999999999</v>
      </c>
      <c r="AY38" s="44">
        <v>2.6240000000000001</v>
      </c>
      <c r="AZ38" s="44">
        <v>2.7730000000000001</v>
      </c>
      <c r="BA38" s="44">
        <v>2.9390000000000001</v>
      </c>
      <c r="BB38" s="44">
        <v>3.125</v>
      </c>
      <c r="BC38" s="44">
        <v>3.3330000000000002</v>
      </c>
      <c r="BD38" s="44">
        <v>3.5649999999999999</v>
      </c>
      <c r="BE38" s="44">
        <v>3.827</v>
      </c>
      <c r="BF38" s="44">
        <v>4.1230000000000002</v>
      </c>
      <c r="BG38" s="44">
        <v>4.4569999999999999</v>
      </c>
      <c r="BH38" s="44">
        <v>4.835</v>
      </c>
      <c r="BI38" s="44">
        <v>5.2629999999999999</v>
      </c>
      <c r="BJ38" s="44">
        <v>5.7510000000000003</v>
      </c>
      <c r="BK38" s="44">
        <v>6.306</v>
      </c>
      <c r="BL38" s="44">
        <v>6.9409999999999998</v>
      </c>
      <c r="BM38" s="44">
        <v>7.6660000000000004</v>
      </c>
      <c r="BN38" s="44">
        <v>8.4979999999999993</v>
      </c>
      <c r="BO38" s="44">
        <v>9.452</v>
      </c>
      <c r="BP38" s="44">
        <v>10.548</v>
      </c>
      <c r="BQ38" s="44">
        <v>11.811</v>
      </c>
      <c r="BR38" s="44">
        <v>13.266999999999999</v>
      </c>
      <c r="BS38" s="44">
        <v>14.949</v>
      </c>
      <c r="BT38" s="44">
        <v>16.895</v>
      </c>
      <c r="BU38" s="44">
        <v>19.149000000000001</v>
      </c>
      <c r="BV38" s="44">
        <v>21.76</v>
      </c>
      <c r="BW38" s="44">
        <v>24.795999999999999</v>
      </c>
      <c r="BX38" s="44">
        <v>28.335000000000001</v>
      </c>
      <c r="BY38" s="44">
        <v>32.470999999999997</v>
      </c>
      <c r="BZ38" s="44">
        <v>37.314</v>
      </c>
      <c r="CA38" s="44">
        <v>43.000999999999998</v>
      </c>
      <c r="CB38" s="44">
        <v>49.694000000000003</v>
      </c>
      <c r="CC38" s="44">
        <v>57.581000000000003</v>
      </c>
      <c r="CD38" s="44">
        <v>66.887</v>
      </c>
      <c r="CE38" s="44">
        <v>77.884</v>
      </c>
      <c r="CF38" s="44">
        <v>90.899000000000001</v>
      </c>
      <c r="CG38" s="44">
        <v>106.32599999999999</v>
      </c>
      <c r="CH38" s="44">
        <v>124.64100000000001</v>
      </c>
      <c r="CI38" s="44">
        <v>146.41</v>
      </c>
    </row>
    <row r="39" spans="1:87" x14ac:dyDescent="0.25">
      <c r="A39" s="42">
        <v>62</v>
      </c>
      <c r="B39" s="44">
        <v>0.82499999999999996</v>
      </c>
      <c r="C39" s="44">
        <v>0.83199999999999996</v>
      </c>
      <c r="D39" s="44">
        <v>0.83899999999999997</v>
      </c>
      <c r="E39" s="44">
        <v>0.84599999999999997</v>
      </c>
      <c r="F39" s="44">
        <v>0.85399999999999998</v>
      </c>
      <c r="G39" s="44">
        <v>0.86199999999999999</v>
      </c>
      <c r="H39" s="44">
        <v>0.871</v>
      </c>
      <c r="I39" s="44">
        <v>0.879</v>
      </c>
      <c r="J39" s="44">
        <v>0.88800000000000001</v>
      </c>
      <c r="K39" s="44">
        <v>0.89800000000000002</v>
      </c>
      <c r="L39" s="44">
        <v>0.90800000000000003</v>
      </c>
      <c r="M39" s="44">
        <v>0.91800000000000004</v>
      </c>
      <c r="N39" s="44">
        <v>0.92900000000000005</v>
      </c>
      <c r="O39" s="44">
        <v>0.94</v>
      </c>
      <c r="P39" s="44">
        <v>0.95199999999999996</v>
      </c>
      <c r="Q39" s="44">
        <v>0.96599999999999997</v>
      </c>
      <c r="R39" s="44">
        <v>0.98</v>
      </c>
      <c r="S39" s="44">
        <v>0.99399999999999999</v>
      </c>
      <c r="T39" s="44">
        <v>1.008</v>
      </c>
      <c r="U39" s="44">
        <v>1.0229999999999999</v>
      </c>
      <c r="V39" s="44">
        <v>1.0389999999999999</v>
      </c>
      <c r="W39" s="44">
        <v>1.056</v>
      </c>
      <c r="X39" s="44">
        <v>1.073</v>
      </c>
      <c r="Y39" s="44">
        <v>1.0920000000000001</v>
      </c>
      <c r="Z39" s="44">
        <v>1.111</v>
      </c>
      <c r="AA39" s="44">
        <v>1.131</v>
      </c>
      <c r="AB39" s="44">
        <v>1.153</v>
      </c>
      <c r="AC39" s="44">
        <v>1.175</v>
      </c>
      <c r="AD39" s="44">
        <v>1.1990000000000001</v>
      </c>
      <c r="AE39" s="44">
        <v>1.2250000000000001</v>
      </c>
      <c r="AF39" s="44">
        <v>1.2509999999999999</v>
      </c>
      <c r="AG39" s="44">
        <v>1.28</v>
      </c>
      <c r="AH39" s="44">
        <v>1.31</v>
      </c>
      <c r="AI39" s="44">
        <v>1.343</v>
      </c>
      <c r="AJ39" s="44">
        <v>1.377</v>
      </c>
      <c r="AK39" s="44">
        <v>1.4139999999999999</v>
      </c>
      <c r="AL39" s="44">
        <v>1.4530000000000001</v>
      </c>
      <c r="AM39" s="44">
        <v>1.4950000000000001</v>
      </c>
      <c r="AN39" s="44">
        <v>1.5409999999999999</v>
      </c>
      <c r="AO39" s="44">
        <v>1.59</v>
      </c>
      <c r="AP39" s="44">
        <v>1.6419999999999999</v>
      </c>
      <c r="AQ39" s="44">
        <v>1.7</v>
      </c>
      <c r="AR39" s="44">
        <v>1.7609999999999999</v>
      </c>
      <c r="AS39" s="44">
        <v>1.829</v>
      </c>
      <c r="AT39" s="44">
        <v>1.9019999999999999</v>
      </c>
      <c r="AU39" s="44">
        <v>1.982</v>
      </c>
      <c r="AV39" s="44">
        <v>2.0699999999999998</v>
      </c>
      <c r="AW39" s="44">
        <v>2.1659999999999999</v>
      </c>
      <c r="AX39" s="44">
        <v>2.2719999999999998</v>
      </c>
      <c r="AY39" s="44">
        <v>2.39</v>
      </c>
      <c r="AZ39" s="44">
        <v>2.5190000000000001</v>
      </c>
      <c r="BA39" s="44">
        <v>2.6640000000000001</v>
      </c>
      <c r="BB39" s="44">
        <v>2.8239999999999998</v>
      </c>
      <c r="BC39" s="44">
        <v>3.004</v>
      </c>
      <c r="BD39" s="44">
        <v>3.2050000000000001</v>
      </c>
      <c r="BE39" s="44">
        <v>3.43</v>
      </c>
      <c r="BF39" s="44">
        <v>3.6840000000000002</v>
      </c>
      <c r="BG39" s="44">
        <v>3.97</v>
      </c>
      <c r="BH39" s="44">
        <v>4.2939999999999996</v>
      </c>
      <c r="BI39" s="44">
        <v>4.6619999999999999</v>
      </c>
      <c r="BJ39" s="44">
        <v>5.0789999999999997</v>
      </c>
      <c r="BK39" s="44">
        <v>5.5540000000000003</v>
      </c>
      <c r="BL39" s="44">
        <v>6.0970000000000004</v>
      </c>
      <c r="BM39" s="44">
        <v>6.7169999999999996</v>
      </c>
      <c r="BN39" s="44">
        <v>7.4290000000000003</v>
      </c>
      <c r="BO39" s="44">
        <v>8.2449999999999992</v>
      </c>
      <c r="BP39" s="44">
        <v>9.1850000000000005</v>
      </c>
      <c r="BQ39" s="44">
        <v>10.266999999999999</v>
      </c>
      <c r="BR39" s="44">
        <v>11.516999999999999</v>
      </c>
      <c r="BS39" s="44">
        <v>12.962</v>
      </c>
      <c r="BT39" s="44">
        <v>14.637</v>
      </c>
      <c r="BU39" s="44">
        <v>16.579000000000001</v>
      </c>
      <c r="BV39" s="44">
        <v>18.832999999999998</v>
      </c>
      <c r="BW39" s="44">
        <v>21.457000000000001</v>
      </c>
      <c r="BX39" s="44">
        <v>24.52</v>
      </c>
      <c r="BY39" s="44">
        <v>28.106000000000002</v>
      </c>
      <c r="BZ39" s="44">
        <v>32.311</v>
      </c>
      <c r="CA39" s="44">
        <v>37.256999999999998</v>
      </c>
      <c r="CB39" s="44">
        <v>43.084000000000003</v>
      </c>
      <c r="CC39" s="44">
        <v>49.960999999999999</v>
      </c>
      <c r="CD39" s="44">
        <v>58.085000000000001</v>
      </c>
      <c r="CE39" s="44">
        <v>67.695999999999998</v>
      </c>
      <c r="CF39" s="44">
        <v>79.084000000000003</v>
      </c>
      <c r="CG39" s="44">
        <v>92.591999999999999</v>
      </c>
      <c r="CH39" s="44">
        <v>108.643</v>
      </c>
      <c r="CI39" s="44">
        <v>127.73399999999999</v>
      </c>
    </row>
    <row r="40" spans="1:87" x14ac:dyDescent="0.25">
      <c r="A40" s="42">
        <v>63</v>
      </c>
      <c r="B40" s="44">
        <v>0.78200000000000003</v>
      </c>
      <c r="C40" s="44">
        <v>0.78900000000000003</v>
      </c>
      <c r="D40" s="44">
        <v>0.79500000000000004</v>
      </c>
      <c r="E40" s="44">
        <v>0.80200000000000005</v>
      </c>
      <c r="F40" s="44">
        <v>0.80900000000000005</v>
      </c>
      <c r="G40" s="44">
        <v>0.81599999999999995</v>
      </c>
      <c r="H40" s="44">
        <v>0.82399999999999995</v>
      </c>
      <c r="I40" s="44">
        <v>0.83199999999999996</v>
      </c>
      <c r="J40" s="44">
        <v>0.84</v>
      </c>
      <c r="K40" s="44">
        <v>0.84899999999999998</v>
      </c>
      <c r="L40" s="44">
        <v>0.85799999999999998</v>
      </c>
      <c r="M40" s="44">
        <v>0.86699999999999999</v>
      </c>
      <c r="N40" s="44">
        <v>0.877</v>
      </c>
      <c r="O40" s="44">
        <v>0.88800000000000001</v>
      </c>
      <c r="P40" s="44">
        <v>0.89800000000000002</v>
      </c>
      <c r="Q40" s="44">
        <v>0.91100000000000003</v>
      </c>
      <c r="R40" s="44">
        <v>0.92400000000000004</v>
      </c>
      <c r="S40" s="44">
        <v>0.93700000000000006</v>
      </c>
      <c r="T40" s="44">
        <v>0.95</v>
      </c>
      <c r="U40" s="44">
        <v>0.96399999999999997</v>
      </c>
      <c r="V40" s="44">
        <v>0.97799999999999998</v>
      </c>
      <c r="W40" s="44">
        <v>0.99299999999999999</v>
      </c>
      <c r="X40" s="44">
        <v>1.0089999999999999</v>
      </c>
      <c r="Y40" s="44">
        <v>1.026</v>
      </c>
      <c r="Z40" s="44">
        <v>1.044</v>
      </c>
      <c r="AA40" s="44">
        <v>1.0620000000000001</v>
      </c>
      <c r="AB40" s="44">
        <v>1.0820000000000001</v>
      </c>
      <c r="AC40" s="44">
        <v>1.1020000000000001</v>
      </c>
      <c r="AD40" s="44">
        <v>1.1240000000000001</v>
      </c>
      <c r="AE40" s="44">
        <v>1.147</v>
      </c>
      <c r="AF40" s="44">
        <v>1.171</v>
      </c>
      <c r="AG40" s="44">
        <v>1.1970000000000001</v>
      </c>
      <c r="AH40" s="44">
        <v>1.224</v>
      </c>
      <c r="AI40" s="44">
        <v>1.2529999999999999</v>
      </c>
      <c r="AJ40" s="44">
        <v>1.284</v>
      </c>
      <c r="AK40" s="44">
        <v>1.3169999999999999</v>
      </c>
      <c r="AL40" s="44">
        <v>1.353</v>
      </c>
      <c r="AM40" s="44">
        <v>1.391</v>
      </c>
      <c r="AN40" s="44">
        <v>1.431</v>
      </c>
      <c r="AO40" s="44">
        <v>1.4750000000000001</v>
      </c>
      <c r="AP40" s="44">
        <v>1.522</v>
      </c>
      <c r="AQ40" s="44">
        <v>1.573</v>
      </c>
      <c r="AR40" s="44">
        <v>1.627</v>
      </c>
      <c r="AS40" s="44">
        <v>1.6870000000000001</v>
      </c>
      <c r="AT40" s="44">
        <v>1.752</v>
      </c>
      <c r="AU40" s="44">
        <v>1.8220000000000001</v>
      </c>
      <c r="AV40" s="44">
        <v>1.899</v>
      </c>
      <c r="AW40" s="44">
        <v>1.984</v>
      </c>
      <c r="AX40" s="44">
        <v>2.077</v>
      </c>
      <c r="AY40" s="44">
        <v>2.1789999999999998</v>
      </c>
      <c r="AZ40" s="44">
        <v>2.2919999999999998</v>
      </c>
      <c r="BA40" s="44">
        <v>2.4169999999999998</v>
      </c>
      <c r="BB40" s="44">
        <v>2.5569999999999999</v>
      </c>
      <c r="BC40" s="44">
        <v>2.7120000000000002</v>
      </c>
      <c r="BD40" s="44">
        <v>2.8849999999999998</v>
      </c>
      <c r="BE40" s="44">
        <v>3.0790000000000002</v>
      </c>
      <c r="BF40" s="44">
        <v>3.2970000000000002</v>
      </c>
      <c r="BG40" s="44">
        <v>3.5430000000000001</v>
      </c>
      <c r="BH40" s="44">
        <v>3.8210000000000002</v>
      </c>
      <c r="BI40" s="44">
        <v>4.1349999999999998</v>
      </c>
      <c r="BJ40" s="44">
        <v>4.492</v>
      </c>
      <c r="BK40" s="44">
        <v>4.8979999999999997</v>
      </c>
      <c r="BL40" s="44">
        <v>5.3620000000000001</v>
      </c>
      <c r="BM40" s="44">
        <v>5.891</v>
      </c>
      <c r="BN40" s="44">
        <v>6.4989999999999997</v>
      </c>
      <c r="BO40" s="44">
        <v>7.1959999999999997</v>
      </c>
      <c r="BP40" s="44">
        <v>7.9980000000000002</v>
      </c>
      <c r="BQ40" s="44">
        <v>8.9239999999999995</v>
      </c>
      <c r="BR40" s="44">
        <v>9.9920000000000009</v>
      </c>
      <c r="BS40" s="44">
        <v>11.23</v>
      </c>
      <c r="BT40" s="44">
        <v>12.664999999999999</v>
      </c>
      <c r="BU40" s="44">
        <v>14.331</v>
      </c>
      <c r="BV40" s="44">
        <v>16.268000000000001</v>
      </c>
      <c r="BW40" s="44">
        <v>18.524999999999999</v>
      </c>
      <c r="BX40" s="44">
        <v>21.164999999999999</v>
      </c>
      <c r="BY40" s="44">
        <v>24.257999999999999</v>
      </c>
      <c r="BZ40" s="44">
        <v>27.891999999999999</v>
      </c>
      <c r="CA40" s="44">
        <v>32.17</v>
      </c>
      <c r="CB40" s="44">
        <v>37.219000000000001</v>
      </c>
      <c r="CC40" s="44">
        <v>43.185000000000002</v>
      </c>
      <c r="CD40" s="44">
        <v>50.241</v>
      </c>
      <c r="CE40" s="44">
        <v>58.597999999999999</v>
      </c>
      <c r="CF40" s="44">
        <v>68.510000000000005</v>
      </c>
      <c r="CG40" s="44">
        <v>80.278999999999996</v>
      </c>
      <c r="CH40" s="44">
        <v>94.275000000000006</v>
      </c>
      <c r="CI40" s="44">
        <v>110.935</v>
      </c>
    </row>
    <row r="41" spans="1:87" x14ac:dyDescent="0.25">
      <c r="A41" s="42">
        <v>64</v>
      </c>
      <c r="B41" s="44">
        <v>0.74099999999999999</v>
      </c>
      <c r="C41" s="44">
        <v>0.747</v>
      </c>
      <c r="D41" s="44">
        <v>0.752</v>
      </c>
      <c r="E41" s="44">
        <v>0.75800000000000001</v>
      </c>
      <c r="F41" s="44">
        <v>0.76500000000000001</v>
      </c>
      <c r="G41" s="44">
        <v>0.77100000000000002</v>
      </c>
      <c r="H41" s="44">
        <v>0.77800000000000002</v>
      </c>
      <c r="I41" s="44">
        <v>0.78600000000000003</v>
      </c>
      <c r="J41" s="44">
        <v>0.79300000000000004</v>
      </c>
      <c r="K41" s="44">
        <v>0.80100000000000005</v>
      </c>
      <c r="L41" s="44">
        <v>0.81</v>
      </c>
      <c r="M41" s="44">
        <v>0.81799999999999995</v>
      </c>
      <c r="N41" s="44">
        <v>0.82799999999999996</v>
      </c>
      <c r="O41" s="44">
        <v>0.83699999999999997</v>
      </c>
      <c r="P41" s="44">
        <v>0.84699999999999998</v>
      </c>
      <c r="Q41" s="44">
        <v>0.85899999999999999</v>
      </c>
      <c r="R41" s="44">
        <v>0.871</v>
      </c>
      <c r="S41" s="44">
        <v>0.88200000000000001</v>
      </c>
      <c r="T41" s="44">
        <v>0.89400000000000002</v>
      </c>
      <c r="U41" s="44">
        <v>0.90700000000000003</v>
      </c>
      <c r="V41" s="44">
        <v>0.92</v>
      </c>
      <c r="W41" s="44">
        <v>0.93400000000000005</v>
      </c>
      <c r="X41" s="44">
        <v>0.94899999999999995</v>
      </c>
      <c r="Y41" s="44">
        <v>0.96399999999999997</v>
      </c>
      <c r="Z41" s="44">
        <v>0.98</v>
      </c>
      <c r="AA41" s="44">
        <v>0.997</v>
      </c>
      <c r="AB41" s="44">
        <v>1.014</v>
      </c>
      <c r="AC41" s="44">
        <v>1.0329999999999999</v>
      </c>
      <c r="AD41" s="44">
        <v>1.0529999999999999</v>
      </c>
      <c r="AE41" s="44">
        <v>1.0740000000000001</v>
      </c>
      <c r="AF41" s="44">
        <v>1.0960000000000001</v>
      </c>
      <c r="AG41" s="44">
        <v>1.119</v>
      </c>
      <c r="AH41" s="44">
        <v>1.1439999999999999</v>
      </c>
      <c r="AI41" s="44">
        <v>1.17</v>
      </c>
      <c r="AJ41" s="44">
        <v>1.198</v>
      </c>
      <c r="AK41" s="44">
        <v>1.228</v>
      </c>
      <c r="AL41" s="44">
        <v>1.2589999999999999</v>
      </c>
      <c r="AM41" s="44">
        <v>1.2929999999999999</v>
      </c>
      <c r="AN41" s="44">
        <v>1.329</v>
      </c>
      <c r="AO41" s="44">
        <v>1.3680000000000001</v>
      </c>
      <c r="AP41" s="44">
        <v>1.41</v>
      </c>
      <c r="AQ41" s="44">
        <v>1.456</v>
      </c>
      <c r="AR41" s="44">
        <v>1.504</v>
      </c>
      <c r="AS41" s="44">
        <v>1.5569999999999999</v>
      </c>
      <c r="AT41" s="44">
        <v>1.6140000000000001</v>
      </c>
      <c r="AU41" s="44">
        <v>1.677</v>
      </c>
      <c r="AV41" s="44">
        <v>1.744</v>
      </c>
      <c r="AW41" s="44">
        <v>1.819</v>
      </c>
      <c r="AX41" s="44">
        <v>1.9</v>
      </c>
      <c r="AY41" s="44">
        <v>1.9890000000000001</v>
      </c>
      <c r="AZ41" s="44">
        <v>2.0880000000000001</v>
      </c>
      <c r="BA41" s="44">
        <v>2.1970000000000001</v>
      </c>
      <c r="BB41" s="44">
        <v>2.3170000000000002</v>
      </c>
      <c r="BC41" s="44">
        <v>2.452</v>
      </c>
      <c r="BD41" s="44">
        <v>2.601</v>
      </c>
      <c r="BE41" s="44">
        <v>2.7690000000000001</v>
      </c>
      <c r="BF41" s="44">
        <v>2.9569999999999999</v>
      </c>
      <c r="BG41" s="44">
        <v>3.1680000000000001</v>
      </c>
      <c r="BH41" s="44">
        <v>3.4060000000000001</v>
      </c>
      <c r="BI41" s="44">
        <v>3.6749999999999998</v>
      </c>
      <c r="BJ41" s="44">
        <v>3.98</v>
      </c>
      <c r="BK41" s="44">
        <v>4.3259999999999996</v>
      </c>
      <c r="BL41" s="44">
        <v>4.7220000000000004</v>
      </c>
      <c r="BM41" s="44">
        <v>5.1740000000000004</v>
      </c>
      <c r="BN41" s="44">
        <v>5.6909999999999998</v>
      </c>
      <c r="BO41" s="44">
        <v>6.2850000000000001</v>
      </c>
      <c r="BP41" s="44">
        <v>6.9690000000000003</v>
      </c>
      <c r="BQ41" s="44">
        <v>7.758</v>
      </c>
      <c r="BR41" s="44">
        <v>8.6690000000000005</v>
      </c>
      <c r="BS41" s="44">
        <v>9.7249999999999996</v>
      </c>
      <c r="BT41" s="44">
        <v>10.951000000000001</v>
      </c>
      <c r="BU41" s="44">
        <v>12.375999999999999</v>
      </c>
      <c r="BV41" s="44">
        <v>14.032999999999999</v>
      </c>
      <c r="BW41" s="44">
        <v>15.967000000000001</v>
      </c>
      <c r="BX41" s="44">
        <v>18.231000000000002</v>
      </c>
      <c r="BY41" s="44">
        <v>20.888000000000002</v>
      </c>
      <c r="BZ41" s="44">
        <v>24.013000000000002</v>
      </c>
      <c r="CA41" s="44">
        <v>27.698</v>
      </c>
      <c r="CB41" s="44">
        <v>32.051000000000002</v>
      </c>
      <c r="CC41" s="44">
        <v>37.201999999999998</v>
      </c>
      <c r="CD41" s="44">
        <v>43.302</v>
      </c>
      <c r="CE41" s="44">
        <v>50.533999999999999</v>
      </c>
      <c r="CF41" s="44">
        <v>59.122</v>
      </c>
      <c r="CG41" s="44">
        <v>69.328999999999994</v>
      </c>
      <c r="CH41" s="44">
        <v>81.477999999999994</v>
      </c>
      <c r="CI41" s="44">
        <v>95.951999999999998</v>
      </c>
    </row>
    <row r="42" spans="1:87" x14ac:dyDescent="0.25">
      <c r="A42" s="42">
        <v>65</v>
      </c>
      <c r="B42" s="44">
        <v>0.70099999999999996</v>
      </c>
      <c r="C42" s="44">
        <v>0.70599999999999996</v>
      </c>
      <c r="D42" s="44">
        <v>0.71199999999999997</v>
      </c>
      <c r="E42" s="44">
        <v>0.71699999999999997</v>
      </c>
      <c r="F42" s="44">
        <v>0.72299999999999998</v>
      </c>
      <c r="G42" s="44">
        <v>0.72899999999999998</v>
      </c>
      <c r="H42" s="44">
        <v>0.73499999999999999</v>
      </c>
      <c r="I42" s="44">
        <v>0.74199999999999999</v>
      </c>
      <c r="J42" s="44">
        <v>0.749</v>
      </c>
      <c r="K42" s="44">
        <v>0.75600000000000001</v>
      </c>
      <c r="L42" s="44">
        <v>0.76400000000000001</v>
      </c>
      <c r="M42" s="44">
        <v>0.77200000000000002</v>
      </c>
      <c r="N42" s="44">
        <v>0.78</v>
      </c>
      <c r="O42" s="44">
        <v>0.78900000000000003</v>
      </c>
      <c r="P42" s="44">
        <v>0.79800000000000004</v>
      </c>
      <c r="Q42" s="44">
        <v>0.80900000000000005</v>
      </c>
      <c r="R42" s="44">
        <v>0.82</v>
      </c>
      <c r="S42" s="44">
        <v>0.83</v>
      </c>
      <c r="T42" s="44">
        <v>0.84099999999999997</v>
      </c>
      <c r="U42" s="44">
        <v>0.85299999999999998</v>
      </c>
      <c r="V42" s="44">
        <v>0.86499999999999999</v>
      </c>
      <c r="W42" s="44">
        <v>0.878</v>
      </c>
      <c r="X42" s="44">
        <v>0.89100000000000001</v>
      </c>
      <c r="Y42" s="44">
        <v>0.90500000000000003</v>
      </c>
      <c r="Z42" s="44">
        <v>0.91900000000000004</v>
      </c>
      <c r="AA42" s="44">
        <v>0.93500000000000005</v>
      </c>
      <c r="AB42" s="44">
        <v>0.95099999999999996</v>
      </c>
      <c r="AC42" s="44">
        <v>0.96799999999999997</v>
      </c>
      <c r="AD42" s="44">
        <v>0.98599999999999999</v>
      </c>
      <c r="AE42" s="44">
        <v>1.0049999999999999</v>
      </c>
      <c r="AF42" s="44">
        <v>1.0249999999999999</v>
      </c>
      <c r="AG42" s="44">
        <v>1.046</v>
      </c>
      <c r="AH42" s="44">
        <v>1.0680000000000001</v>
      </c>
      <c r="AI42" s="44">
        <v>1.0920000000000001</v>
      </c>
      <c r="AJ42" s="44">
        <v>1.117</v>
      </c>
      <c r="AK42" s="44">
        <v>1.1439999999999999</v>
      </c>
      <c r="AL42" s="44">
        <v>1.1719999999999999</v>
      </c>
      <c r="AM42" s="44">
        <v>1.202</v>
      </c>
      <c r="AN42" s="44">
        <v>1.2350000000000001</v>
      </c>
      <c r="AO42" s="44">
        <v>1.27</v>
      </c>
      <c r="AP42" s="44">
        <v>1.3069999999999999</v>
      </c>
      <c r="AQ42" s="44">
        <v>1.347</v>
      </c>
      <c r="AR42" s="44">
        <v>1.391</v>
      </c>
      <c r="AS42" s="44">
        <v>1.4379999999999999</v>
      </c>
      <c r="AT42" s="44">
        <v>1.488</v>
      </c>
      <c r="AU42" s="44">
        <v>1.5429999999999999</v>
      </c>
      <c r="AV42" s="44">
        <v>1.603</v>
      </c>
      <c r="AW42" s="44">
        <v>1.6679999999999999</v>
      </c>
      <c r="AX42" s="44">
        <v>1.74</v>
      </c>
      <c r="AY42" s="44">
        <v>1.8180000000000001</v>
      </c>
      <c r="AZ42" s="44">
        <v>1.9039999999999999</v>
      </c>
      <c r="BA42" s="44">
        <v>1.9990000000000001</v>
      </c>
      <c r="BB42" s="44">
        <v>2.1040000000000001</v>
      </c>
      <c r="BC42" s="44">
        <v>2.2200000000000002</v>
      </c>
      <c r="BD42" s="44">
        <v>2.3490000000000002</v>
      </c>
      <c r="BE42" s="44">
        <v>2.4940000000000002</v>
      </c>
      <c r="BF42" s="44">
        <v>2.6560000000000001</v>
      </c>
      <c r="BG42" s="44">
        <v>2.8370000000000002</v>
      </c>
      <c r="BH42" s="44">
        <v>3.0409999999999999</v>
      </c>
      <c r="BI42" s="44">
        <v>3.2709999999999999</v>
      </c>
      <c r="BJ42" s="44">
        <v>3.532</v>
      </c>
      <c r="BK42" s="44">
        <v>3.8279999999999998</v>
      </c>
      <c r="BL42" s="44">
        <v>4.165</v>
      </c>
      <c r="BM42" s="44">
        <v>4.55</v>
      </c>
      <c r="BN42" s="44">
        <v>4.99</v>
      </c>
      <c r="BO42" s="44">
        <v>5.4960000000000004</v>
      </c>
      <c r="BP42" s="44">
        <v>6.0780000000000003</v>
      </c>
      <c r="BQ42" s="44">
        <v>6.7489999999999997</v>
      </c>
      <c r="BR42" s="44">
        <v>7.524</v>
      </c>
      <c r="BS42" s="44">
        <v>8.423</v>
      </c>
      <c r="BT42" s="44">
        <v>9.4670000000000005</v>
      </c>
      <c r="BU42" s="44">
        <v>10.68</v>
      </c>
      <c r="BV42" s="44">
        <v>12.093999999999999</v>
      </c>
      <c r="BW42" s="44">
        <v>13.744999999999999</v>
      </c>
      <c r="BX42" s="44">
        <v>15.68</v>
      </c>
      <c r="BY42" s="44">
        <v>17.952999999999999</v>
      </c>
      <c r="BZ42" s="44">
        <v>20.629000000000001</v>
      </c>
      <c r="CA42" s="44">
        <v>23.789000000000001</v>
      </c>
      <c r="CB42" s="44">
        <v>27.527000000000001</v>
      </c>
      <c r="CC42" s="44">
        <v>31.954999999999998</v>
      </c>
      <c r="CD42" s="44">
        <v>37.204999999999998</v>
      </c>
      <c r="CE42" s="44">
        <v>43.438000000000002</v>
      </c>
      <c r="CF42" s="44">
        <v>50.845999999999997</v>
      </c>
      <c r="CG42" s="44">
        <v>59.661000000000001</v>
      </c>
      <c r="CH42" s="44">
        <v>70.164000000000001</v>
      </c>
      <c r="CI42" s="44">
        <v>82.688999999999993</v>
      </c>
    </row>
    <row r="43" spans="1:87" x14ac:dyDescent="0.25">
      <c r="A43" s="42">
        <v>66</v>
      </c>
      <c r="B43" s="44">
        <v>0.66300000000000003</v>
      </c>
      <c r="C43" s="44">
        <v>0.66800000000000004</v>
      </c>
      <c r="D43" s="44">
        <v>0.67200000000000004</v>
      </c>
      <c r="E43" s="44">
        <v>0.67700000000000005</v>
      </c>
      <c r="F43" s="44">
        <v>0.68300000000000005</v>
      </c>
      <c r="G43" s="44">
        <v>0.68799999999999994</v>
      </c>
      <c r="H43" s="44">
        <v>0.69399999999999995</v>
      </c>
      <c r="I43" s="44">
        <v>0.7</v>
      </c>
      <c r="J43" s="44">
        <v>0.70599999999999996</v>
      </c>
      <c r="K43" s="44">
        <v>0.71299999999999997</v>
      </c>
      <c r="L43" s="44">
        <v>0.72</v>
      </c>
      <c r="M43" s="44">
        <v>0.72699999999999998</v>
      </c>
      <c r="N43" s="44">
        <v>0.73499999999999999</v>
      </c>
      <c r="O43" s="44">
        <v>0.74299999999999999</v>
      </c>
      <c r="P43" s="44">
        <v>0.751</v>
      </c>
      <c r="Q43" s="44">
        <v>0.76100000000000001</v>
      </c>
      <c r="R43" s="44">
        <v>0.77100000000000002</v>
      </c>
      <c r="S43" s="44">
        <v>0.78100000000000003</v>
      </c>
      <c r="T43" s="44">
        <v>0.79100000000000004</v>
      </c>
      <c r="U43" s="44">
        <v>0.80200000000000005</v>
      </c>
      <c r="V43" s="44">
        <v>0.81299999999999994</v>
      </c>
      <c r="W43" s="44">
        <v>0.82399999999999995</v>
      </c>
      <c r="X43" s="44">
        <v>0.83599999999999997</v>
      </c>
      <c r="Y43" s="44">
        <v>0.84899999999999998</v>
      </c>
      <c r="Z43" s="44">
        <v>0.86199999999999999</v>
      </c>
      <c r="AA43" s="44">
        <v>0.876</v>
      </c>
      <c r="AB43" s="44">
        <v>0.89100000000000001</v>
      </c>
      <c r="AC43" s="44">
        <v>0.90600000000000003</v>
      </c>
      <c r="AD43" s="44">
        <v>0.92300000000000004</v>
      </c>
      <c r="AE43" s="44">
        <v>0.94</v>
      </c>
      <c r="AF43" s="44">
        <v>0.95799999999999996</v>
      </c>
      <c r="AG43" s="44">
        <v>0.97699999999999998</v>
      </c>
      <c r="AH43" s="44">
        <v>0.997</v>
      </c>
      <c r="AI43" s="44">
        <v>1.018</v>
      </c>
      <c r="AJ43" s="44">
        <v>1.0409999999999999</v>
      </c>
      <c r="AK43" s="44">
        <v>1.0649999999999999</v>
      </c>
      <c r="AL43" s="44">
        <v>1.091</v>
      </c>
      <c r="AM43" s="44">
        <v>1.1180000000000001</v>
      </c>
      <c r="AN43" s="44">
        <v>1.147</v>
      </c>
      <c r="AO43" s="44">
        <v>1.1779999999999999</v>
      </c>
      <c r="AP43" s="44">
        <v>1.212</v>
      </c>
      <c r="AQ43" s="44">
        <v>1.248</v>
      </c>
      <c r="AR43" s="44">
        <v>1.286</v>
      </c>
      <c r="AS43" s="44">
        <v>1.3280000000000001</v>
      </c>
      <c r="AT43" s="44">
        <v>1.373</v>
      </c>
      <c r="AU43" s="44">
        <v>1.421</v>
      </c>
      <c r="AV43" s="44">
        <v>1.474</v>
      </c>
      <c r="AW43" s="44">
        <v>1.5309999999999999</v>
      </c>
      <c r="AX43" s="44">
        <v>1.5940000000000001</v>
      </c>
      <c r="AY43" s="44">
        <v>1.663</v>
      </c>
      <c r="AZ43" s="44">
        <v>1.738</v>
      </c>
      <c r="BA43" s="44">
        <v>1.821</v>
      </c>
      <c r="BB43" s="44">
        <v>1.9119999999999999</v>
      </c>
      <c r="BC43" s="44">
        <v>2.0129999999999999</v>
      </c>
      <c r="BD43" s="44">
        <v>2.125</v>
      </c>
      <c r="BE43" s="44">
        <v>2.25</v>
      </c>
      <c r="BF43" s="44">
        <v>2.3889999999999998</v>
      </c>
      <c r="BG43" s="44">
        <v>2.5449999999999999</v>
      </c>
      <c r="BH43" s="44">
        <v>2.72</v>
      </c>
      <c r="BI43" s="44">
        <v>2.9169999999999998</v>
      </c>
      <c r="BJ43" s="44">
        <v>3.14</v>
      </c>
      <c r="BK43" s="44">
        <v>3.3929999999999998</v>
      </c>
      <c r="BL43" s="44">
        <v>3.68</v>
      </c>
      <c r="BM43" s="44">
        <v>4.008</v>
      </c>
      <c r="BN43" s="44">
        <v>4.383</v>
      </c>
      <c r="BO43" s="44">
        <v>4.8120000000000003</v>
      </c>
      <c r="BP43" s="44">
        <v>5.306</v>
      </c>
      <c r="BQ43" s="44">
        <v>5.8760000000000003</v>
      </c>
      <c r="BR43" s="44">
        <v>6.5350000000000001</v>
      </c>
      <c r="BS43" s="44">
        <v>7.298</v>
      </c>
      <c r="BT43" s="44">
        <v>8.1839999999999993</v>
      </c>
      <c r="BU43" s="44">
        <v>9.2159999999999993</v>
      </c>
      <c r="BV43" s="44">
        <v>10.417</v>
      </c>
      <c r="BW43" s="44">
        <v>11.821999999999999</v>
      </c>
      <c r="BX43" s="44">
        <v>13.468999999999999</v>
      </c>
      <c r="BY43" s="44">
        <v>15.407</v>
      </c>
      <c r="BZ43" s="44">
        <v>17.690000000000001</v>
      </c>
      <c r="CA43" s="44">
        <v>20.388999999999999</v>
      </c>
      <c r="CB43" s="44">
        <v>23.585000000000001</v>
      </c>
      <c r="CC43" s="44">
        <v>27.375</v>
      </c>
      <c r="CD43" s="44">
        <v>31.875</v>
      </c>
      <c r="CE43" s="44">
        <v>37.222999999999999</v>
      </c>
      <c r="CF43" s="44">
        <v>43.587000000000003</v>
      </c>
      <c r="CG43" s="44">
        <v>51.167999999999999</v>
      </c>
      <c r="CH43" s="44">
        <v>60.21</v>
      </c>
      <c r="CI43" s="44">
        <v>71.004000000000005</v>
      </c>
    </row>
    <row r="44" spans="1:87" x14ac:dyDescent="0.25">
      <c r="A44" s="42">
        <v>67</v>
      </c>
      <c r="B44" s="44">
        <v>0.627</v>
      </c>
      <c r="C44" s="44">
        <v>0.63100000000000001</v>
      </c>
      <c r="D44" s="44">
        <v>0.63500000000000001</v>
      </c>
      <c r="E44" s="44">
        <v>0.63900000000000001</v>
      </c>
      <c r="F44" s="44">
        <v>0.64400000000000002</v>
      </c>
      <c r="G44" s="44">
        <v>0.64900000000000002</v>
      </c>
      <c r="H44" s="44">
        <v>0.65400000000000003</v>
      </c>
      <c r="I44" s="44">
        <v>0.66</v>
      </c>
      <c r="J44" s="44">
        <v>0.66500000000000004</v>
      </c>
      <c r="K44" s="44">
        <v>0.67200000000000004</v>
      </c>
      <c r="L44" s="44">
        <v>0.67800000000000005</v>
      </c>
      <c r="M44" s="44">
        <v>0.68500000000000005</v>
      </c>
      <c r="N44" s="44">
        <v>0.69099999999999995</v>
      </c>
      <c r="O44" s="44">
        <v>0.69899999999999995</v>
      </c>
      <c r="P44" s="44">
        <v>0.70599999999999996</v>
      </c>
      <c r="Q44" s="44">
        <v>0.71499999999999997</v>
      </c>
      <c r="R44" s="44">
        <v>0.72499999999999998</v>
      </c>
      <c r="S44" s="44">
        <v>0.73399999999999999</v>
      </c>
      <c r="T44" s="44">
        <v>0.74299999999999999</v>
      </c>
      <c r="U44" s="44">
        <v>0.753</v>
      </c>
      <c r="V44" s="44">
        <v>0.76300000000000001</v>
      </c>
      <c r="W44" s="44">
        <v>0.77300000000000002</v>
      </c>
      <c r="X44" s="44">
        <v>0.78400000000000003</v>
      </c>
      <c r="Y44" s="44">
        <v>0.79600000000000004</v>
      </c>
      <c r="Z44" s="44">
        <v>0.80800000000000005</v>
      </c>
      <c r="AA44" s="44">
        <v>0.82099999999999995</v>
      </c>
      <c r="AB44" s="44">
        <v>0.83399999999999996</v>
      </c>
      <c r="AC44" s="44">
        <v>0.84799999999999998</v>
      </c>
      <c r="AD44" s="44">
        <v>0.86299999999999999</v>
      </c>
      <c r="AE44" s="44">
        <v>0.878</v>
      </c>
      <c r="AF44" s="44">
        <v>0.89500000000000002</v>
      </c>
      <c r="AG44" s="44">
        <v>0.91200000000000003</v>
      </c>
      <c r="AH44" s="44">
        <v>0.93</v>
      </c>
      <c r="AI44" s="44">
        <v>0.94899999999999995</v>
      </c>
      <c r="AJ44" s="44">
        <v>0.97</v>
      </c>
      <c r="AK44" s="44">
        <v>0.99199999999999999</v>
      </c>
      <c r="AL44" s="44">
        <v>1.0149999999999999</v>
      </c>
      <c r="AM44" s="44">
        <v>1.0389999999999999</v>
      </c>
      <c r="AN44" s="44">
        <v>1.0649999999999999</v>
      </c>
      <c r="AO44" s="44">
        <v>1.093</v>
      </c>
      <c r="AP44" s="44">
        <v>1.123</v>
      </c>
      <c r="AQ44" s="44">
        <v>1.155</v>
      </c>
      <c r="AR44" s="44">
        <v>1.1890000000000001</v>
      </c>
      <c r="AS44" s="44">
        <v>1.226</v>
      </c>
      <c r="AT44" s="44">
        <v>1.266</v>
      </c>
      <c r="AU44" s="44">
        <v>1.3089999999999999</v>
      </c>
      <c r="AV44" s="44">
        <v>1.3560000000000001</v>
      </c>
      <c r="AW44" s="44">
        <v>1.4059999999999999</v>
      </c>
      <c r="AX44" s="44">
        <v>1.462</v>
      </c>
      <c r="AY44" s="44">
        <v>1.522</v>
      </c>
      <c r="AZ44" s="44">
        <v>1.587</v>
      </c>
      <c r="BA44" s="44">
        <v>1.66</v>
      </c>
      <c r="BB44" s="44">
        <v>1.7390000000000001</v>
      </c>
      <c r="BC44" s="44">
        <v>1.827</v>
      </c>
      <c r="BD44" s="44">
        <v>1.9239999999999999</v>
      </c>
      <c r="BE44" s="44">
        <v>2.032</v>
      </c>
      <c r="BF44" s="44">
        <v>2.1520000000000001</v>
      </c>
      <c r="BG44" s="44">
        <v>2.2869999999999999</v>
      </c>
      <c r="BH44" s="44">
        <v>2.4369999999999998</v>
      </c>
      <c r="BI44" s="44">
        <v>2.6059999999999999</v>
      </c>
      <c r="BJ44" s="44">
        <v>2.7970000000000002</v>
      </c>
      <c r="BK44" s="44">
        <v>3.012</v>
      </c>
      <c r="BL44" s="44">
        <v>3.2570000000000001</v>
      </c>
      <c r="BM44" s="44">
        <v>3.536</v>
      </c>
      <c r="BN44" s="44">
        <v>3.855</v>
      </c>
      <c r="BO44" s="44">
        <v>4.22</v>
      </c>
      <c r="BP44" s="44">
        <v>4.6390000000000002</v>
      </c>
      <c r="BQ44" s="44">
        <v>5.1219999999999999</v>
      </c>
      <c r="BR44" s="44">
        <v>5.68</v>
      </c>
      <c r="BS44" s="44">
        <v>6.3259999999999996</v>
      </c>
      <c r="BT44" s="44">
        <v>7.0780000000000003</v>
      </c>
      <c r="BU44" s="44">
        <v>7.952</v>
      </c>
      <c r="BV44" s="44">
        <v>8.9700000000000006</v>
      </c>
      <c r="BW44" s="44">
        <v>10.161</v>
      </c>
      <c r="BX44" s="44">
        <v>11.558999999999999</v>
      </c>
      <c r="BY44" s="44">
        <v>13.204000000000001</v>
      </c>
      <c r="BZ44" s="44">
        <v>15.144</v>
      </c>
      <c r="CA44" s="44">
        <v>17.439</v>
      </c>
      <c r="CB44" s="44">
        <v>20.16</v>
      </c>
      <c r="CC44" s="44">
        <v>23.39</v>
      </c>
      <c r="CD44" s="44">
        <v>27.228000000000002</v>
      </c>
      <c r="CE44" s="44">
        <v>31.795000000000002</v>
      </c>
      <c r="CF44" s="44">
        <v>37.234999999999999</v>
      </c>
      <c r="CG44" s="44">
        <v>43.722000000000001</v>
      </c>
      <c r="CH44" s="44">
        <v>51.469000000000001</v>
      </c>
      <c r="CI44" s="44">
        <v>60.725999999999999</v>
      </c>
    </row>
    <row r="45" spans="1:87" x14ac:dyDescent="0.25">
      <c r="A45" s="42">
        <v>68</v>
      </c>
      <c r="B45" s="44">
        <v>0.59199999999999997</v>
      </c>
      <c r="C45" s="44">
        <v>0.59499999999999997</v>
      </c>
      <c r="D45" s="44">
        <v>0.59899999999999998</v>
      </c>
      <c r="E45" s="44">
        <v>0.60299999999999998</v>
      </c>
      <c r="F45" s="44">
        <v>0.60699999999999998</v>
      </c>
      <c r="G45" s="44">
        <v>0.61099999999999999</v>
      </c>
      <c r="H45" s="44">
        <v>0.61599999999999999</v>
      </c>
      <c r="I45" s="44">
        <v>0.621</v>
      </c>
      <c r="J45" s="44">
        <v>0.626</v>
      </c>
      <c r="K45" s="44">
        <v>0.63200000000000001</v>
      </c>
      <c r="L45" s="44">
        <v>0.63800000000000001</v>
      </c>
      <c r="M45" s="44">
        <v>0.64400000000000002</v>
      </c>
      <c r="N45" s="44">
        <v>0.65</v>
      </c>
      <c r="O45" s="44">
        <v>0.65700000000000003</v>
      </c>
      <c r="P45" s="44">
        <v>0.66400000000000003</v>
      </c>
      <c r="Q45" s="44">
        <v>0.67200000000000004</v>
      </c>
      <c r="R45" s="44">
        <v>0.68100000000000005</v>
      </c>
      <c r="S45" s="44">
        <v>0.68899999999999995</v>
      </c>
      <c r="T45" s="44">
        <v>0.69699999999999995</v>
      </c>
      <c r="U45" s="44">
        <v>0.70599999999999996</v>
      </c>
      <c r="V45" s="44">
        <v>0.71499999999999997</v>
      </c>
      <c r="W45" s="44">
        <v>0.72499999999999998</v>
      </c>
      <c r="X45" s="44">
        <v>0.73499999999999999</v>
      </c>
      <c r="Y45" s="44">
        <v>0.745</v>
      </c>
      <c r="Z45" s="44">
        <v>0.75600000000000001</v>
      </c>
      <c r="AA45" s="44">
        <v>0.76800000000000002</v>
      </c>
      <c r="AB45" s="44">
        <v>0.78</v>
      </c>
      <c r="AC45" s="44">
        <v>0.79300000000000004</v>
      </c>
      <c r="AD45" s="44">
        <v>0.80600000000000005</v>
      </c>
      <c r="AE45" s="44">
        <v>0.82</v>
      </c>
      <c r="AF45" s="44">
        <v>0.83499999999999996</v>
      </c>
      <c r="AG45" s="44">
        <v>0.85099999999999998</v>
      </c>
      <c r="AH45" s="44">
        <v>0.86699999999999999</v>
      </c>
      <c r="AI45" s="44">
        <v>0.88500000000000001</v>
      </c>
      <c r="AJ45" s="44">
        <v>0.90300000000000002</v>
      </c>
      <c r="AK45" s="44">
        <v>0.92300000000000004</v>
      </c>
      <c r="AL45" s="44">
        <v>0.94299999999999995</v>
      </c>
      <c r="AM45" s="44">
        <v>0.96499999999999997</v>
      </c>
      <c r="AN45" s="44">
        <v>0.98899999999999999</v>
      </c>
      <c r="AO45" s="44">
        <v>1.014</v>
      </c>
      <c r="AP45" s="44">
        <v>1.0409999999999999</v>
      </c>
      <c r="AQ45" s="44">
        <v>1.069</v>
      </c>
      <c r="AR45" s="44">
        <v>1.1000000000000001</v>
      </c>
      <c r="AS45" s="44">
        <v>1.133</v>
      </c>
      <c r="AT45" s="44">
        <v>1.1679999999999999</v>
      </c>
      <c r="AU45" s="44">
        <v>1.206</v>
      </c>
      <c r="AV45" s="44">
        <v>1.2470000000000001</v>
      </c>
      <c r="AW45" s="44">
        <v>1.292</v>
      </c>
      <c r="AX45" s="44">
        <v>1.341</v>
      </c>
      <c r="AY45" s="44">
        <v>1.393</v>
      </c>
      <c r="AZ45" s="44">
        <v>1.4510000000000001</v>
      </c>
      <c r="BA45" s="44">
        <v>1.514</v>
      </c>
      <c r="BB45" s="44">
        <v>1.5840000000000001</v>
      </c>
      <c r="BC45" s="44">
        <v>1.66</v>
      </c>
      <c r="BD45" s="44">
        <v>1.744</v>
      </c>
      <c r="BE45" s="44">
        <v>1.8380000000000001</v>
      </c>
      <c r="BF45" s="44">
        <v>1.9419999999999999</v>
      </c>
      <c r="BG45" s="44">
        <v>2.0569999999999999</v>
      </c>
      <c r="BH45" s="44">
        <v>2.1869999999999998</v>
      </c>
      <c r="BI45" s="44">
        <v>2.3319999999999999</v>
      </c>
      <c r="BJ45" s="44">
        <v>2.4950000000000001</v>
      </c>
      <c r="BK45" s="44">
        <v>2.6789999999999998</v>
      </c>
      <c r="BL45" s="44">
        <v>2.8879999999999999</v>
      </c>
      <c r="BM45" s="44">
        <v>3.125</v>
      </c>
      <c r="BN45" s="44">
        <v>3.3959999999999999</v>
      </c>
      <c r="BO45" s="44">
        <v>3.706</v>
      </c>
      <c r="BP45" s="44">
        <v>4.0609999999999999</v>
      </c>
      <c r="BQ45" s="44">
        <v>4.47</v>
      </c>
      <c r="BR45" s="44">
        <v>4.9429999999999996</v>
      </c>
      <c r="BS45" s="44">
        <v>5.49</v>
      </c>
      <c r="BT45" s="44">
        <v>6.125</v>
      </c>
      <c r="BU45" s="44">
        <v>6.8639999999999999</v>
      </c>
      <c r="BV45" s="44">
        <v>7.7249999999999996</v>
      </c>
      <c r="BW45" s="44">
        <v>8.7319999999999993</v>
      </c>
      <c r="BX45" s="44">
        <v>9.9139999999999997</v>
      </c>
      <c r="BY45" s="44">
        <v>11.305999999999999</v>
      </c>
      <c r="BZ45" s="44">
        <v>12.949</v>
      </c>
      <c r="CA45" s="44">
        <v>14.893000000000001</v>
      </c>
      <c r="CB45" s="44">
        <v>17.2</v>
      </c>
      <c r="CC45" s="44">
        <v>19.940000000000001</v>
      </c>
      <c r="CD45" s="44">
        <v>23.2</v>
      </c>
      <c r="CE45" s="44">
        <v>27.081</v>
      </c>
      <c r="CF45" s="44">
        <v>31.709</v>
      </c>
      <c r="CG45" s="44">
        <v>37.234000000000002</v>
      </c>
      <c r="CH45" s="44">
        <v>43.838000000000001</v>
      </c>
      <c r="CI45" s="44">
        <v>51.737000000000002</v>
      </c>
    </row>
    <row r="46" spans="1:87" x14ac:dyDescent="0.25">
      <c r="A46" s="42">
        <v>69</v>
      </c>
      <c r="B46" s="44">
        <v>0.55800000000000005</v>
      </c>
      <c r="C46" s="44">
        <v>0.56100000000000005</v>
      </c>
      <c r="D46" s="44">
        <v>0.56499999999999995</v>
      </c>
      <c r="E46" s="44">
        <v>0.56799999999999995</v>
      </c>
      <c r="F46" s="44">
        <v>0.57199999999999995</v>
      </c>
      <c r="G46" s="44">
        <v>0.57599999999999996</v>
      </c>
      <c r="H46" s="44">
        <v>0.57999999999999996</v>
      </c>
      <c r="I46" s="44">
        <v>0.58399999999999996</v>
      </c>
      <c r="J46" s="44">
        <v>0.58899999999999997</v>
      </c>
      <c r="K46" s="44">
        <v>0.59399999999999997</v>
      </c>
      <c r="L46" s="44">
        <v>0.59899999999999998</v>
      </c>
      <c r="M46" s="44">
        <v>0.60499999999999998</v>
      </c>
      <c r="N46" s="44">
        <v>0.61</v>
      </c>
      <c r="O46" s="44">
        <v>0.61599999999999999</v>
      </c>
      <c r="P46" s="44">
        <v>0.623</v>
      </c>
      <c r="Q46" s="44">
        <v>0.63</v>
      </c>
      <c r="R46" s="44">
        <v>0.63800000000000001</v>
      </c>
      <c r="S46" s="44">
        <v>0.64600000000000002</v>
      </c>
      <c r="T46" s="44">
        <v>0.65400000000000003</v>
      </c>
      <c r="U46" s="44">
        <v>0.66200000000000003</v>
      </c>
      <c r="V46" s="44">
        <v>0.67</v>
      </c>
      <c r="W46" s="44">
        <v>0.67900000000000005</v>
      </c>
      <c r="X46" s="44">
        <v>0.68799999999999994</v>
      </c>
      <c r="Y46" s="44">
        <v>0.69799999999999995</v>
      </c>
      <c r="Z46" s="44">
        <v>0.70799999999999996</v>
      </c>
      <c r="AA46" s="44">
        <v>0.71799999999999997</v>
      </c>
      <c r="AB46" s="44">
        <v>0.72899999999999998</v>
      </c>
      <c r="AC46" s="44">
        <v>0.74099999999999999</v>
      </c>
      <c r="AD46" s="44">
        <v>0.753</v>
      </c>
      <c r="AE46" s="44">
        <v>0.76600000000000001</v>
      </c>
      <c r="AF46" s="44">
        <v>0.77900000000000003</v>
      </c>
      <c r="AG46" s="44">
        <v>0.79300000000000004</v>
      </c>
      <c r="AH46" s="44">
        <v>0.80800000000000005</v>
      </c>
      <c r="AI46" s="44">
        <v>0.82399999999999995</v>
      </c>
      <c r="AJ46" s="44">
        <v>0.84</v>
      </c>
      <c r="AK46" s="44">
        <v>0.85799999999999998</v>
      </c>
      <c r="AL46" s="44">
        <v>0.877</v>
      </c>
      <c r="AM46" s="44">
        <v>0.89700000000000002</v>
      </c>
      <c r="AN46" s="44">
        <v>0.91800000000000004</v>
      </c>
      <c r="AO46" s="44">
        <v>0.94</v>
      </c>
      <c r="AP46" s="44">
        <v>0.96399999999999997</v>
      </c>
      <c r="AQ46" s="44">
        <v>0.98899999999999999</v>
      </c>
      <c r="AR46" s="44">
        <v>1.0169999999999999</v>
      </c>
      <c r="AS46" s="44">
        <v>1.046</v>
      </c>
      <c r="AT46" s="44">
        <v>1.077</v>
      </c>
      <c r="AU46" s="44">
        <v>1.111</v>
      </c>
      <c r="AV46" s="44">
        <v>1.1479999999999999</v>
      </c>
      <c r="AW46" s="44">
        <v>1.1870000000000001</v>
      </c>
      <c r="AX46" s="44">
        <v>1.23</v>
      </c>
      <c r="AY46" s="44">
        <v>1.2769999999999999</v>
      </c>
      <c r="AZ46" s="44">
        <v>1.327</v>
      </c>
      <c r="BA46" s="44">
        <v>1.383</v>
      </c>
      <c r="BB46" s="44">
        <v>1.4430000000000001</v>
      </c>
      <c r="BC46" s="44">
        <v>1.51</v>
      </c>
      <c r="BD46" s="44">
        <v>1.583</v>
      </c>
      <c r="BE46" s="44">
        <v>1.6639999999999999</v>
      </c>
      <c r="BF46" s="44">
        <v>1.754</v>
      </c>
      <c r="BG46" s="44">
        <v>1.8540000000000001</v>
      </c>
      <c r="BH46" s="44">
        <v>1.9650000000000001</v>
      </c>
      <c r="BI46" s="44">
        <v>2.089</v>
      </c>
      <c r="BJ46" s="44">
        <v>2.2290000000000001</v>
      </c>
      <c r="BK46" s="44">
        <v>2.387</v>
      </c>
      <c r="BL46" s="44">
        <v>2.5649999999999999</v>
      </c>
      <c r="BM46" s="44">
        <v>2.7669999999999999</v>
      </c>
      <c r="BN46" s="44">
        <v>2.9969999999999999</v>
      </c>
      <c r="BO46" s="44">
        <v>3.26</v>
      </c>
      <c r="BP46" s="44">
        <v>3.5609999999999999</v>
      </c>
      <c r="BQ46" s="44">
        <v>3.9079999999999999</v>
      </c>
      <c r="BR46" s="44">
        <v>4.3070000000000004</v>
      </c>
      <c r="BS46" s="44">
        <v>4.7690000000000001</v>
      </c>
      <c r="BT46" s="44">
        <v>5.3049999999999997</v>
      </c>
      <c r="BU46" s="44">
        <v>5.9290000000000003</v>
      </c>
      <c r="BV46" s="44">
        <v>6.6550000000000002</v>
      </c>
      <c r="BW46" s="44">
        <v>7.5039999999999996</v>
      </c>
      <c r="BX46" s="44">
        <v>8.5009999999999994</v>
      </c>
      <c r="BY46" s="44">
        <v>9.6750000000000007</v>
      </c>
      <c r="BZ46" s="44">
        <v>11.061</v>
      </c>
      <c r="CA46" s="44">
        <v>12.702999999999999</v>
      </c>
      <c r="CB46" s="44">
        <v>14.65</v>
      </c>
      <c r="CC46" s="44">
        <v>16.966000000000001</v>
      </c>
      <c r="CD46" s="44">
        <v>19.721</v>
      </c>
      <c r="CE46" s="44">
        <v>23.004999999999999</v>
      </c>
      <c r="CF46" s="44">
        <v>26.922999999999998</v>
      </c>
      <c r="CG46" s="44">
        <v>31.603999999999999</v>
      </c>
      <c r="CH46" s="44">
        <v>37.203000000000003</v>
      </c>
      <c r="CI46" s="44">
        <v>43.905999999999999</v>
      </c>
    </row>
    <row r="47" spans="1:87" x14ac:dyDescent="0.25">
      <c r="A47" s="42">
        <v>70</v>
      </c>
      <c r="B47" s="44">
        <v>0.52600000000000002</v>
      </c>
      <c r="C47" s="44">
        <v>0.52900000000000003</v>
      </c>
      <c r="D47" s="44">
        <v>0.53200000000000003</v>
      </c>
      <c r="E47" s="44">
        <v>0.53500000000000003</v>
      </c>
      <c r="F47" s="44">
        <v>0.53800000000000003</v>
      </c>
      <c r="G47" s="44">
        <v>0.54100000000000004</v>
      </c>
      <c r="H47" s="44">
        <v>0.54500000000000004</v>
      </c>
      <c r="I47" s="44">
        <v>0.54900000000000004</v>
      </c>
      <c r="J47" s="44">
        <v>0.55300000000000005</v>
      </c>
      <c r="K47" s="44">
        <v>0.55800000000000005</v>
      </c>
      <c r="L47" s="44">
        <v>0.56200000000000006</v>
      </c>
      <c r="M47" s="44">
        <v>0.56699999999999995</v>
      </c>
      <c r="N47" s="44">
        <v>0.57299999999999995</v>
      </c>
      <c r="O47" s="44">
        <v>0.57799999999999996</v>
      </c>
      <c r="P47" s="44">
        <v>0.58399999999999996</v>
      </c>
      <c r="Q47" s="44">
        <v>0.59099999999999997</v>
      </c>
      <c r="R47" s="44">
        <v>0.59799999999999998</v>
      </c>
      <c r="S47" s="44">
        <v>0.60499999999999998</v>
      </c>
      <c r="T47" s="44">
        <v>0.61199999999999999</v>
      </c>
      <c r="U47" s="44">
        <v>0.61899999999999999</v>
      </c>
      <c r="V47" s="44">
        <v>0.627</v>
      </c>
      <c r="W47" s="44">
        <v>0.63500000000000001</v>
      </c>
      <c r="X47" s="44">
        <v>0.64300000000000002</v>
      </c>
      <c r="Y47" s="44">
        <v>0.65200000000000002</v>
      </c>
      <c r="Z47" s="44">
        <v>0.66100000000000003</v>
      </c>
      <c r="AA47" s="44">
        <v>0.67100000000000004</v>
      </c>
      <c r="AB47" s="44">
        <v>0.68100000000000005</v>
      </c>
      <c r="AC47" s="44">
        <v>0.69099999999999995</v>
      </c>
      <c r="AD47" s="44">
        <v>0.70199999999999996</v>
      </c>
      <c r="AE47" s="44">
        <v>0.71399999999999997</v>
      </c>
      <c r="AF47" s="44">
        <v>0.72599999999999998</v>
      </c>
      <c r="AG47" s="44">
        <v>0.73899999999999999</v>
      </c>
      <c r="AH47" s="44">
        <v>0.752</v>
      </c>
      <c r="AI47" s="44">
        <v>0.76700000000000002</v>
      </c>
      <c r="AJ47" s="44">
        <v>0.78200000000000003</v>
      </c>
      <c r="AK47" s="44">
        <v>0.79700000000000004</v>
      </c>
      <c r="AL47" s="44">
        <v>0.81399999999999995</v>
      </c>
      <c r="AM47" s="44">
        <v>0.83199999999999996</v>
      </c>
      <c r="AN47" s="44">
        <v>0.85099999999999998</v>
      </c>
      <c r="AO47" s="44">
        <v>0.871</v>
      </c>
      <c r="AP47" s="44">
        <v>0.89200000000000002</v>
      </c>
      <c r="AQ47" s="44">
        <v>0.91500000000000004</v>
      </c>
      <c r="AR47" s="44">
        <v>0.94</v>
      </c>
      <c r="AS47" s="44">
        <v>0.96599999999999997</v>
      </c>
      <c r="AT47" s="44">
        <v>0.99399999999999999</v>
      </c>
      <c r="AU47" s="44">
        <v>1.024</v>
      </c>
      <c r="AV47" s="44">
        <v>1.056</v>
      </c>
      <c r="AW47" s="44">
        <v>1.091</v>
      </c>
      <c r="AX47" s="44">
        <v>1.129</v>
      </c>
      <c r="AY47" s="44">
        <v>1.17</v>
      </c>
      <c r="AZ47" s="44">
        <v>1.214</v>
      </c>
      <c r="BA47" s="44">
        <v>1.2629999999999999</v>
      </c>
      <c r="BB47" s="44">
        <v>1.3160000000000001</v>
      </c>
      <c r="BC47" s="44">
        <v>1.3740000000000001</v>
      </c>
      <c r="BD47" s="44">
        <v>1.4379999999999999</v>
      </c>
      <c r="BE47" s="44">
        <v>1.508</v>
      </c>
      <c r="BF47" s="44">
        <v>1.5860000000000001</v>
      </c>
      <c r="BG47" s="44">
        <v>1.6719999999999999</v>
      </c>
      <c r="BH47" s="44">
        <v>1.768</v>
      </c>
      <c r="BI47" s="44">
        <v>1.875</v>
      </c>
      <c r="BJ47" s="44">
        <v>1.9950000000000001</v>
      </c>
      <c r="BK47" s="44">
        <v>2.13</v>
      </c>
      <c r="BL47" s="44">
        <v>2.282</v>
      </c>
      <c r="BM47" s="44">
        <v>2.4540000000000002</v>
      </c>
      <c r="BN47" s="44">
        <v>2.65</v>
      </c>
      <c r="BO47" s="44">
        <v>2.8730000000000002</v>
      </c>
      <c r="BP47" s="44">
        <v>3.1280000000000001</v>
      </c>
      <c r="BQ47" s="44">
        <v>3.4209999999999998</v>
      </c>
      <c r="BR47" s="44">
        <v>3.758</v>
      </c>
      <c r="BS47" s="44">
        <v>4.1479999999999997</v>
      </c>
      <c r="BT47" s="44">
        <v>4.5999999999999996</v>
      </c>
      <c r="BU47" s="44">
        <v>5.125</v>
      </c>
      <c r="BV47" s="44">
        <v>5.7370000000000001</v>
      </c>
      <c r="BW47" s="44">
        <v>6.4509999999999996</v>
      </c>
      <c r="BX47" s="44">
        <v>7.29</v>
      </c>
      <c r="BY47" s="44">
        <v>8.2780000000000005</v>
      </c>
      <c r="BZ47" s="44">
        <v>9.4429999999999996</v>
      </c>
      <c r="CA47" s="44">
        <v>10.824</v>
      </c>
      <c r="CB47" s="44">
        <v>12.462</v>
      </c>
      <c r="CC47" s="44">
        <v>14.411</v>
      </c>
      <c r="CD47" s="44">
        <v>16.73</v>
      </c>
      <c r="CE47" s="44">
        <v>19.495000000000001</v>
      </c>
      <c r="CF47" s="44">
        <v>22.795000000000002</v>
      </c>
      <c r="CG47" s="44">
        <v>26.741</v>
      </c>
      <c r="CH47" s="44">
        <v>31.463000000000001</v>
      </c>
      <c r="CI47" s="44">
        <v>37.119</v>
      </c>
    </row>
    <row r="48" spans="1:87" x14ac:dyDescent="0.25">
      <c r="A48" s="42">
        <v>71</v>
      </c>
      <c r="B48" s="44">
        <v>0.495</v>
      </c>
      <c r="C48" s="44">
        <v>0.498</v>
      </c>
      <c r="D48" s="44">
        <v>0.5</v>
      </c>
      <c r="E48" s="44">
        <v>0.503</v>
      </c>
      <c r="F48" s="44">
        <v>0.50600000000000001</v>
      </c>
      <c r="G48" s="44">
        <v>0.50900000000000001</v>
      </c>
      <c r="H48" s="44">
        <v>0.51200000000000001</v>
      </c>
      <c r="I48" s="44">
        <v>0.51500000000000001</v>
      </c>
      <c r="J48" s="44">
        <v>0.51900000000000002</v>
      </c>
      <c r="K48" s="44">
        <v>0.52300000000000002</v>
      </c>
      <c r="L48" s="44">
        <v>0.52700000000000002</v>
      </c>
      <c r="M48" s="44">
        <v>0.53200000000000003</v>
      </c>
      <c r="N48" s="44">
        <v>0.53700000000000003</v>
      </c>
      <c r="O48" s="44">
        <v>0.54200000000000004</v>
      </c>
      <c r="P48" s="44">
        <v>0.54700000000000004</v>
      </c>
      <c r="Q48" s="44">
        <v>0.55300000000000005</v>
      </c>
      <c r="R48" s="44">
        <v>0.56000000000000005</v>
      </c>
      <c r="S48" s="44">
        <v>0.56599999999999995</v>
      </c>
      <c r="T48" s="44">
        <v>0.57299999999999995</v>
      </c>
      <c r="U48" s="44">
        <v>0.57899999999999996</v>
      </c>
      <c r="V48" s="44">
        <v>0.58599999999999997</v>
      </c>
      <c r="W48" s="44">
        <v>0.59399999999999997</v>
      </c>
      <c r="X48" s="44">
        <v>0.60099999999999998</v>
      </c>
      <c r="Y48" s="44">
        <v>0.60899999999999999</v>
      </c>
      <c r="Z48" s="44">
        <v>0.61799999999999999</v>
      </c>
      <c r="AA48" s="44">
        <v>0.626</v>
      </c>
      <c r="AB48" s="44">
        <v>0.63500000000000001</v>
      </c>
      <c r="AC48" s="44">
        <v>0.64500000000000002</v>
      </c>
      <c r="AD48" s="44">
        <v>0.65500000000000003</v>
      </c>
      <c r="AE48" s="44">
        <v>0.66500000000000004</v>
      </c>
      <c r="AF48" s="44">
        <v>0.67600000000000005</v>
      </c>
      <c r="AG48" s="44">
        <v>0.68799999999999994</v>
      </c>
      <c r="AH48" s="44">
        <v>0.7</v>
      </c>
      <c r="AI48" s="44">
        <v>0.71299999999999997</v>
      </c>
      <c r="AJ48" s="44">
        <v>0.72599999999999998</v>
      </c>
      <c r="AK48" s="44">
        <v>0.74099999999999999</v>
      </c>
      <c r="AL48" s="44">
        <v>0.75600000000000001</v>
      </c>
      <c r="AM48" s="44">
        <v>0.77200000000000002</v>
      </c>
      <c r="AN48" s="44">
        <v>0.78900000000000003</v>
      </c>
      <c r="AO48" s="44">
        <v>0.80700000000000005</v>
      </c>
      <c r="AP48" s="44">
        <v>0.82599999999999996</v>
      </c>
      <c r="AQ48" s="44">
        <v>0.84599999999999997</v>
      </c>
      <c r="AR48" s="44">
        <v>0.86799999999999999</v>
      </c>
      <c r="AS48" s="44">
        <v>0.89100000000000001</v>
      </c>
      <c r="AT48" s="44">
        <v>0.91600000000000004</v>
      </c>
      <c r="AU48" s="44">
        <v>0.94299999999999995</v>
      </c>
      <c r="AV48" s="44">
        <v>0.97199999999999998</v>
      </c>
      <c r="AW48" s="44">
        <v>1.0029999999999999</v>
      </c>
      <c r="AX48" s="44">
        <v>1.036</v>
      </c>
      <c r="AY48" s="44">
        <v>1.0720000000000001</v>
      </c>
      <c r="AZ48" s="44">
        <v>1.111</v>
      </c>
      <c r="BA48" s="44">
        <v>1.1539999999999999</v>
      </c>
      <c r="BB48" s="44">
        <v>1.2</v>
      </c>
      <c r="BC48" s="44">
        <v>1.2509999999999999</v>
      </c>
      <c r="BD48" s="44">
        <v>1.3069999999999999</v>
      </c>
      <c r="BE48" s="44">
        <v>1.3680000000000001</v>
      </c>
      <c r="BF48" s="44">
        <v>1.4350000000000001</v>
      </c>
      <c r="BG48" s="44">
        <v>1.51</v>
      </c>
      <c r="BH48" s="44">
        <v>1.593</v>
      </c>
      <c r="BI48" s="44">
        <v>1.6850000000000001</v>
      </c>
      <c r="BJ48" s="44">
        <v>1.788</v>
      </c>
      <c r="BK48" s="44">
        <v>1.903</v>
      </c>
      <c r="BL48" s="44">
        <v>2.0329999999999999</v>
      </c>
      <c r="BM48" s="44">
        <v>2.1800000000000002</v>
      </c>
      <c r="BN48" s="44">
        <v>2.347</v>
      </c>
      <c r="BO48" s="44">
        <v>2.536</v>
      </c>
      <c r="BP48" s="44">
        <v>2.7519999999999998</v>
      </c>
      <c r="BQ48" s="44">
        <v>3</v>
      </c>
      <c r="BR48" s="44">
        <v>3.2850000000000001</v>
      </c>
      <c r="BS48" s="44">
        <v>3.6139999999999999</v>
      </c>
      <c r="BT48" s="44">
        <v>3.9950000000000001</v>
      </c>
      <c r="BU48" s="44">
        <v>4.4370000000000003</v>
      </c>
      <c r="BV48" s="44">
        <v>4.9509999999999996</v>
      </c>
      <c r="BW48" s="44">
        <v>5.5510000000000002</v>
      </c>
      <c r="BX48" s="44">
        <v>6.2549999999999999</v>
      </c>
      <c r="BY48" s="44">
        <v>7.0830000000000002</v>
      </c>
      <c r="BZ48" s="44">
        <v>8.0609999999999999</v>
      </c>
      <c r="CA48" s="44">
        <v>9.2189999999999994</v>
      </c>
      <c r="CB48" s="44">
        <v>10.592000000000001</v>
      </c>
      <c r="CC48" s="44">
        <v>12.225</v>
      </c>
      <c r="CD48" s="44">
        <v>14.169</v>
      </c>
      <c r="CE48" s="44">
        <v>16.486999999999998</v>
      </c>
      <c r="CF48" s="44">
        <v>19.254000000000001</v>
      </c>
      <c r="CG48" s="44">
        <v>22.562000000000001</v>
      </c>
      <c r="CH48" s="44">
        <v>26.521999999999998</v>
      </c>
      <c r="CI48" s="44">
        <v>31.266999999999999</v>
      </c>
    </row>
    <row r="49" spans="1:87" x14ac:dyDescent="0.25">
      <c r="A49" s="42">
        <v>72</v>
      </c>
      <c r="B49" s="44">
        <v>0.46600000000000003</v>
      </c>
      <c r="C49" s="44">
        <v>0.46800000000000003</v>
      </c>
      <c r="D49" s="44">
        <v>0.47</v>
      </c>
      <c r="E49" s="44">
        <v>0.47199999999999998</v>
      </c>
      <c r="F49" s="44">
        <v>0.47499999999999998</v>
      </c>
      <c r="G49" s="44">
        <v>0.47699999999999998</v>
      </c>
      <c r="H49" s="44">
        <v>0.48</v>
      </c>
      <c r="I49" s="44">
        <v>0.48299999999999998</v>
      </c>
      <c r="J49" s="44">
        <v>0.48699999999999999</v>
      </c>
      <c r="K49" s="44">
        <v>0.49</v>
      </c>
      <c r="L49" s="44">
        <v>0.49399999999999999</v>
      </c>
      <c r="M49" s="44">
        <v>0.498</v>
      </c>
      <c r="N49" s="44">
        <v>0.502</v>
      </c>
      <c r="O49" s="44">
        <v>0.50700000000000001</v>
      </c>
      <c r="P49" s="44">
        <v>0.51100000000000001</v>
      </c>
      <c r="Q49" s="44">
        <v>0.51700000000000002</v>
      </c>
      <c r="R49" s="44">
        <v>0.52400000000000002</v>
      </c>
      <c r="S49" s="44">
        <v>0.52900000000000003</v>
      </c>
      <c r="T49" s="44">
        <v>0.53500000000000003</v>
      </c>
      <c r="U49" s="44">
        <v>0.54100000000000004</v>
      </c>
      <c r="V49" s="44">
        <v>0.54800000000000004</v>
      </c>
      <c r="W49" s="44">
        <v>0.55400000000000005</v>
      </c>
      <c r="X49" s="44">
        <v>0.56100000000000005</v>
      </c>
      <c r="Y49" s="44">
        <v>0.56899999999999995</v>
      </c>
      <c r="Z49" s="44">
        <v>0.57599999999999996</v>
      </c>
      <c r="AA49" s="44">
        <v>0.58399999999999996</v>
      </c>
      <c r="AB49" s="44">
        <v>0.59199999999999997</v>
      </c>
      <c r="AC49" s="44">
        <v>0.60099999999999998</v>
      </c>
      <c r="AD49" s="44">
        <v>0.61</v>
      </c>
      <c r="AE49" s="44">
        <v>0.61899999999999999</v>
      </c>
      <c r="AF49" s="44">
        <v>0.629</v>
      </c>
      <c r="AG49" s="44">
        <v>0.64</v>
      </c>
      <c r="AH49" s="44">
        <v>0.65100000000000002</v>
      </c>
      <c r="AI49" s="44">
        <v>0.66300000000000003</v>
      </c>
      <c r="AJ49" s="44">
        <v>0.67500000000000004</v>
      </c>
      <c r="AK49" s="44">
        <v>0.68799999999999994</v>
      </c>
      <c r="AL49" s="44">
        <v>0.70099999999999996</v>
      </c>
      <c r="AM49" s="44">
        <v>0.71599999999999997</v>
      </c>
      <c r="AN49" s="44">
        <v>0.73099999999999998</v>
      </c>
      <c r="AO49" s="44">
        <v>0.747</v>
      </c>
      <c r="AP49" s="44">
        <v>0.76400000000000001</v>
      </c>
      <c r="AQ49" s="44">
        <v>0.78200000000000003</v>
      </c>
      <c r="AR49" s="44">
        <v>0.80200000000000005</v>
      </c>
      <c r="AS49" s="44">
        <v>0.82299999999999995</v>
      </c>
      <c r="AT49" s="44">
        <v>0.84499999999999997</v>
      </c>
      <c r="AU49" s="44">
        <v>0.86899999999999999</v>
      </c>
      <c r="AV49" s="44">
        <v>0.89400000000000002</v>
      </c>
      <c r="AW49" s="44">
        <v>0.92200000000000004</v>
      </c>
      <c r="AX49" s="44">
        <v>0.95099999999999996</v>
      </c>
      <c r="AY49" s="44">
        <v>0.98299999999999998</v>
      </c>
      <c r="AZ49" s="44">
        <v>1.018</v>
      </c>
      <c r="BA49" s="44">
        <v>1.0549999999999999</v>
      </c>
      <c r="BB49" s="44">
        <v>1.0960000000000001</v>
      </c>
      <c r="BC49" s="44">
        <v>1.1399999999999999</v>
      </c>
      <c r="BD49" s="44">
        <v>1.1890000000000001</v>
      </c>
      <c r="BE49" s="44">
        <v>1.242</v>
      </c>
      <c r="BF49" s="44">
        <v>1.3009999999999999</v>
      </c>
      <c r="BG49" s="44">
        <v>1.365</v>
      </c>
      <c r="BH49" s="44">
        <v>1.4370000000000001</v>
      </c>
      <c r="BI49" s="44">
        <v>1.516</v>
      </c>
      <c r="BJ49" s="44">
        <v>1.605</v>
      </c>
      <c r="BK49" s="44">
        <v>1.704</v>
      </c>
      <c r="BL49" s="44">
        <v>1.8149999999999999</v>
      </c>
      <c r="BM49" s="44">
        <v>1.9410000000000001</v>
      </c>
      <c r="BN49" s="44">
        <v>2.0819999999999999</v>
      </c>
      <c r="BO49" s="44">
        <v>2.2429999999999999</v>
      </c>
      <c r="BP49" s="44">
        <v>2.427</v>
      </c>
      <c r="BQ49" s="44">
        <v>2.637</v>
      </c>
      <c r="BR49" s="44">
        <v>2.8769999999999998</v>
      </c>
      <c r="BS49" s="44">
        <v>3.1549999999999998</v>
      </c>
      <c r="BT49" s="44">
        <v>3.476</v>
      </c>
      <c r="BU49" s="44">
        <v>3.847</v>
      </c>
      <c r="BV49" s="44">
        <v>4.2789999999999999</v>
      </c>
      <c r="BW49" s="44">
        <v>4.7830000000000004</v>
      </c>
      <c r="BX49" s="44">
        <v>5.3730000000000002</v>
      </c>
      <c r="BY49" s="44">
        <v>6.0670000000000002</v>
      </c>
      <c r="BZ49" s="44">
        <v>6.8860000000000001</v>
      </c>
      <c r="CA49" s="44">
        <v>7.8540000000000001</v>
      </c>
      <c r="CB49" s="44">
        <v>9.0030000000000001</v>
      </c>
      <c r="CC49" s="44">
        <v>10.368</v>
      </c>
      <c r="CD49" s="44">
        <v>11.993</v>
      </c>
      <c r="CE49" s="44">
        <v>13.93</v>
      </c>
      <c r="CF49" s="44">
        <v>16.242000000000001</v>
      </c>
      <c r="CG49" s="44">
        <v>19.004999999999999</v>
      </c>
      <c r="CH49" s="44">
        <v>22.312999999999999</v>
      </c>
      <c r="CI49" s="44">
        <v>26.276</v>
      </c>
    </row>
    <row r="50" spans="1:87" x14ac:dyDescent="0.25">
      <c r="A50" s="42">
        <v>73</v>
      </c>
      <c r="B50" s="44">
        <v>0.438</v>
      </c>
      <c r="C50" s="44">
        <v>0.44</v>
      </c>
      <c r="D50" s="44">
        <v>0.441</v>
      </c>
      <c r="E50" s="44">
        <v>0.443</v>
      </c>
      <c r="F50" s="44">
        <v>0.44500000000000001</v>
      </c>
      <c r="G50" s="44">
        <v>0.44800000000000001</v>
      </c>
      <c r="H50" s="44">
        <v>0.45</v>
      </c>
      <c r="I50" s="44">
        <v>0.45300000000000001</v>
      </c>
      <c r="J50" s="44">
        <v>0.45600000000000002</v>
      </c>
      <c r="K50" s="44">
        <v>0.45900000000000002</v>
      </c>
      <c r="L50" s="44">
        <v>0.46200000000000002</v>
      </c>
      <c r="M50" s="44">
        <v>0.46600000000000003</v>
      </c>
      <c r="N50" s="44">
        <v>0.47</v>
      </c>
      <c r="O50" s="44">
        <v>0.47399999999999998</v>
      </c>
      <c r="P50" s="44">
        <v>0.47799999999999998</v>
      </c>
      <c r="Q50" s="44">
        <v>0.48299999999999998</v>
      </c>
      <c r="R50" s="44">
        <v>0.48899999999999999</v>
      </c>
      <c r="S50" s="44">
        <v>0.49399999999999999</v>
      </c>
      <c r="T50" s="44">
        <v>0.5</v>
      </c>
      <c r="U50" s="44">
        <v>0.505</v>
      </c>
      <c r="V50" s="44">
        <v>0.51100000000000001</v>
      </c>
      <c r="W50" s="44">
        <v>0.51700000000000002</v>
      </c>
      <c r="X50" s="44">
        <v>0.52400000000000002</v>
      </c>
      <c r="Y50" s="44">
        <v>0.53</v>
      </c>
      <c r="Z50" s="44">
        <v>0.53700000000000003</v>
      </c>
      <c r="AA50" s="44">
        <v>0.54400000000000004</v>
      </c>
      <c r="AB50" s="44">
        <v>0.55200000000000005</v>
      </c>
      <c r="AC50" s="44">
        <v>0.56000000000000005</v>
      </c>
      <c r="AD50" s="44">
        <v>0.56799999999999995</v>
      </c>
      <c r="AE50" s="44">
        <v>0.57599999999999996</v>
      </c>
      <c r="AF50" s="44">
        <v>0.58499999999999996</v>
      </c>
      <c r="AG50" s="44">
        <v>0.59499999999999997</v>
      </c>
      <c r="AH50" s="44">
        <v>0.60499999999999998</v>
      </c>
      <c r="AI50" s="44">
        <v>0.61499999999999999</v>
      </c>
      <c r="AJ50" s="44">
        <v>0.626</v>
      </c>
      <c r="AK50" s="44">
        <v>0.63800000000000001</v>
      </c>
      <c r="AL50" s="44">
        <v>0.65</v>
      </c>
      <c r="AM50" s="44">
        <v>0.66300000000000003</v>
      </c>
      <c r="AN50" s="44">
        <v>0.67700000000000005</v>
      </c>
      <c r="AO50" s="44">
        <v>0.69099999999999995</v>
      </c>
      <c r="AP50" s="44">
        <v>0.70699999999999996</v>
      </c>
      <c r="AQ50" s="44">
        <v>0.72299999999999998</v>
      </c>
      <c r="AR50" s="44">
        <v>0.74</v>
      </c>
      <c r="AS50" s="44">
        <v>0.75900000000000001</v>
      </c>
      <c r="AT50" s="44">
        <v>0.77900000000000003</v>
      </c>
      <c r="AU50" s="44">
        <v>0.8</v>
      </c>
      <c r="AV50" s="44">
        <v>0.82299999999999995</v>
      </c>
      <c r="AW50" s="44">
        <v>0.84699999999999998</v>
      </c>
      <c r="AX50" s="44">
        <v>0.873</v>
      </c>
      <c r="AY50" s="44">
        <v>0.90100000000000002</v>
      </c>
      <c r="AZ50" s="44">
        <v>0.93200000000000005</v>
      </c>
      <c r="BA50" s="44">
        <v>0.96499999999999997</v>
      </c>
      <c r="BB50" s="44">
        <v>1.0009999999999999</v>
      </c>
      <c r="BC50" s="44">
        <v>1.04</v>
      </c>
      <c r="BD50" s="44">
        <v>1.0820000000000001</v>
      </c>
      <c r="BE50" s="44">
        <v>1.129</v>
      </c>
      <c r="BF50" s="44">
        <v>1.18</v>
      </c>
      <c r="BG50" s="44">
        <v>1.236</v>
      </c>
      <c r="BH50" s="44">
        <v>1.298</v>
      </c>
      <c r="BI50" s="44">
        <v>1.3660000000000001</v>
      </c>
      <c r="BJ50" s="44">
        <v>1.4430000000000001</v>
      </c>
      <c r="BK50" s="44">
        <v>1.528</v>
      </c>
      <c r="BL50" s="44">
        <v>1.623</v>
      </c>
      <c r="BM50" s="44">
        <v>1.73</v>
      </c>
      <c r="BN50" s="44">
        <v>1.851</v>
      </c>
      <c r="BO50" s="44">
        <v>1.988</v>
      </c>
      <c r="BP50" s="44">
        <v>2.1440000000000001</v>
      </c>
      <c r="BQ50" s="44">
        <v>2.3220000000000001</v>
      </c>
      <c r="BR50" s="44">
        <v>2.5259999999999998</v>
      </c>
      <c r="BS50" s="44">
        <v>2.76</v>
      </c>
      <c r="BT50" s="44">
        <v>3.03</v>
      </c>
      <c r="BU50" s="44">
        <v>3.343</v>
      </c>
      <c r="BV50" s="44">
        <v>3.706</v>
      </c>
      <c r="BW50" s="44">
        <v>4.1280000000000001</v>
      </c>
      <c r="BX50" s="44">
        <v>4.6230000000000002</v>
      </c>
      <c r="BY50" s="44">
        <v>5.2039999999999997</v>
      </c>
      <c r="BZ50" s="44">
        <v>5.8879999999999999</v>
      </c>
      <c r="CA50" s="44">
        <v>6.6980000000000004</v>
      </c>
      <c r="CB50" s="44">
        <v>7.657</v>
      </c>
      <c r="CC50" s="44">
        <v>8.7959999999999994</v>
      </c>
      <c r="CD50" s="44">
        <v>10.151</v>
      </c>
      <c r="CE50" s="44">
        <v>11.766</v>
      </c>
      <c r="CF50" s="44">
        <v>13.693</v>
      </c>
      <c r="CG50" s="44">
        <v>15.994999999999999</v>
      </c>
      <c r="CH50" s="44">
        <v>18.748999999999999</v>
      </c>
      <c r="CI50" s="44">
        <v>22.048999999999999</v>
      </c>
    </row>
    <row r="51" spans="1:87" x14ac:dyDescent="0.25">
      <c r="A51" s="42">
        <v>74</v>
      </c>
      <c r="B51" s="44">
        <v>0.41099999999999998</v>
      </c>
      <c r="C51" s="44">
        <v>0.41299999999999998</v>
      </c>
      <c r="D51" s="44">
        <v>0.41399999999999998</v>
      </c>
      <c r="E51" s="44">
        <v>0.41599999999999998</v>
      </c>
      <c r="F51" s="44">
        <v>0.41799999999999998</v>
      </c>
      <c r="G51" s="44">
        <v>0.42</v>
      </c>
      <c r="H51" s="44">
        <v>0.42199999999999999</v>
      </c>
      <c r="I51" s="44">
        <v>0.42399999999999999</v>
      </c>
      <c r="J51" s="44">
        <v>0.42699999999999999</v>
      </c>
      <c r="K51" s="44">
        <v>0.42899999999999999</v>
      </c>
      <c r="L51" s="44">
        <v>0.432</v>
      </c>
      <c r="M51" s="44">
        <v>0.436</v>
      </c>
      <c r="N51" s="44">
        <v>0.439</v>
      </c>
      <c r="O51" s="44">
        <v>0.442</v>
      </c>
      <c r="P51" s="44">
        <v>0.44600000000000001</v>
      </c>
      <c r="Q51" s="44">
        <v>0.45100000000000001</v>
      </c>
      <c r="R51" s="44">
        <v>0.45700000000000002</v>
      </c>
      <c r="S51" s="44">
        <v>0.46100000000000002</v>
      </c>
      <c r="T51" s="44">
        <v>0.46600000000000003</v>
      </c>
      <c r="U51" s="44">
        <v>0.47099999999999997</v>
      </c>
      <c r="V51" s="44">
        <v>0.47699999999999998</v>
      </c>
      <c r="W51" s="44">
        <v>0.48199999999999998</v>
      </c>
      <c r="X51" s="44">
        <v>0.48799999999999999</v>
      </c>
      <c r="Y51" s="44">
        <v>0.49399999999999999</v>
      </c>
      <c r="Z51" s="44">
        <v>0.5</v>
      </c>
      <c r="AA51" s="44">
        <v>0.50700000000000001</v>
      </c>
      <c r="AB51" s="44">
        <v>0.51300000000000001</v>
      </c>
      <c r="AC51" s="44">
        <v>0.52</v>
      </c>
      <c r="AD51" s="44">
        <v>0.52800000000000002</v>
      </c>
      <c r="AE51" s="44">
        <v>0.53600000000000003</v>
      </c>
      <c r="AF51" s="44">
        <v>0.54400000000000004</v>
      </c>
      <c r="AG51" s="44">
        <v>0.55200000000000005</v>
      </c>
      <c r="AH51" s="44">
        <v>0.56100000000000005</v>
      </c>
      <c r="AI51" s="44">
        <v>0.57099999999999995</v>
      </c>
      <c r="AJ51" s="44">
        <v>0.58099999999999996</v>
      </c>
      <c r="AK51" s="44">
        <v>0.59099999999999997</v>
      </c>
      <c r="AL51" s="44">
        <v>0.60199999999999998</v>
      </c>
      <c r="AM51" s="44">
        <v>0.61399999999999999</v>
      </c>
      <c r="AN51" s="44">
        <v>0.626</v>
      </c>
      <c r="AO51" s="44">
        <v>0.63900000000000001</v>
      </c>
      <c r="AP51" s="44">
        <v>0.65300000000000002</v>
      </c>
      <c r="AQ51" s="44">
        <v>0.66800000000000004</v>
      </c>
      <c r="AR51" s="44">
        <v>0.68300000000000005</v>
      </c>
      <c r="AS51" s="44">
        <v>0.7</v>
      </c>
      <c r="AT51" s="44">
        <v>0.71799999999999997</v>
      </c>
      <c r="AU51" s="44">
        <v>0.73699999999999999</v>
      </c>
      <c r="AV51" s="44">
        <v>0.75700000000000001</v>
      </c>
      <c r="AW51" s="44">
        <v>0.77800000000000002</v>
      </c>
      <c r="AX51" s="44">
        <v>0.80200000000000005</v>
      </c>
      <c r="AY51" s="44">
        <v>0.82599999999999996</v>
      </c>
      <c r="AZ51" s="44">
        <v>0.85299999999999998</v>
      </c>
      <c r="BA51" s="44">
        <v>0.88200000000000001</v>
      </c>
      <c r="BB51" s="44">
        <v>0.91400000000000003</v>
      </c>
      <c r="BC51" s="44">
        <v>0.94799999999999995</v>
      </c>
      <c r="BD51" s="44">
        <v>0.98499999999999999</v>
      </c>
      <c r="BE51" s="44">
        <v>1.026</v>
      </c>
      <c r="BF51" s="44">
        <v>1.071</v>
      </c>
      <c r="BG51" s="44">
        <v>1.119</v>
      </c>
      <c r="BH51" s="44">
        <v>1.173</v>
      </c>
      <c r="BI51" s="44">
        <v>1.2330000000000001</v>
      </c>
      <c r="BJ51" s="44">
        <v>1.298</v>
      </c>
      <c r="BK51" s="44">
        <v>1.3720000000000001</v>
      </c>
      <c r="BL51" s="44">
        <v>1.454</v>
      </c>
      <c r="BM51" s="44">
        <v>1.5449999999999999</v>
      </c>
      <c r="BN51" s="44">
        <v>1.649</v>
      </c>
      <c r="BO51" s="44">
        <v>1.7649999999999999</v>
      </c>
      <c r="BP51" s="44">
        <v>1.8979999999999999</v>
      </c>
      <c r="BQ51" s="44">
        <v>2.0489999999999999</v>
      </c>
      <c r="BR51" s="44">
        <v>2.2210000000000001</v>
      </c>
      <c r="BS51" s="44">
        <v>2.419</v>
      </c>
      <c r="BT51" s="44">
        <v>2.6469999999999998</v>
      </c>
      <c r="BU51" s="44">
        <v>2.91</v>
      </c>
      <c r="BV51" s="44">
        <v>3.2149999999999999</v>
      </c>
      <c r="BW51" s="44">
        <v>3.569</v>
      </c>
      <c r="BX51" s="44">
        <v>3.984</v>
      </c>
      <c r="BY51" s="44">
        <v>4.47</v>
      </c>
      <c r="BZ51" s="44">
        <v>5.0419999999999998</v>
      </c>
      <c r="CA51" s="44">
        <v>5.7169999999999996</v>
      </c>
      <c r="CB51" s="44">
        <v>6.5170000000000003</v>
      </c>
      <c r="CC51" s="44">
        <v>7.4660000000000002</v>
      </c>
      <c r="CD51" s="44">
        <v>8.5950000000000006</v>
      </c>
      <c r="CE51" s="44">
        <v>9.9380000000000006</v>
      </c>
      <c r="CF51" s="44">
        <v>11.54</v>
      </c>
      <c r="CG51" s="44">
        <v>13.452</v>
      </c>
      <c r="CH51" s="44">
        <v>15.74</v>
      </c>
      <c r="CI51" s="44">
        <v>18.478999999999999</v>
      </c>
    </row>
    <row r="52" spans="1:87" x14ac:dyDescent="0.25">
      <c r="A52" s="42">
        <v>75</v>
      </c>
      <c r="B52" s="44">
        <v>0.38600000000000001</v>
      </c>
      <c r="C52" s="44">
        <v>0.38700000000000001</v>
      </c>
      <c r="D52" s="44">
        <v>0.38800000000000001</v>
      </c>
      <c r="E52" s="44">
        <v>0.39</v>
      </c>
      <c r="F52" s="44">
        <v>0.39100000000000001</v>
      </c>
      <c r="G52" s="44">
        <v>0.39300000000000002</v>
      </c>
      <c r="H52" s="44">
        <v>0.39500000000000002</v>
      </c>
      <c r="I52" s="44">
        <v>0.39700000000000002</v>
      </c>
      <c r="J52" s="44">
        <v>0.39900000000000002</v>
      </c>
      <c r="K52" s="44">
        <v>0.40100000000000002</v>
      </c>
      <c r="L52" s="44">
        <v>0.40400000000000003</v>
      </c>
      <c r="M52" s="44">
        <v>0.40699999999999997</v>
      </c>
      <c r="N52" s="44">
        <v>0.41</v>
      </c>
      <c r="O52" s="44">
        <v>0.41299999999999998</v>
      </c>
      <c r="P52" s="44">
        <v>0.41599999999999998</v>
      </c>
      <c r="Q52" s="44">
        <v>0.42099999999999999</v>
      </c>
      <c r="R52" s="44">
        <v>0.42599999999999999</v>
      </c>
      <c r="S52" s="44">
        <v>0.43</v>
      </c>
      <c r="T52" s="44">
        <v>0.434</v>
      </c>
      <c r="U52" s="44">
        <v>0.439</v>
      </c>
      <c r="V52" s="44">
        <v>0.44400000000000001</v>
      </c>
      <c r="W52" s="44">
        <v>0.44900000000000001</v>
      </c>
      <c r="X52" s="44">
        <v>0.45400000000000001</v>
      </c>
      <c r="Y52" s="44">
        <v>0.45900000000000002</v>
      </c>
      <c r="Z52" s="44">
        <v>0.46500000000000002</v>
      </c>
      <c r="AA52" s="44">
        <v>0.47099999999999997</v>
      </c>
      <c r="AB52" s="44">
        <v>0.47699999999999998</v>
      </c>
      <c r="AC52" s="44">
        <v>0.48399999999999999</v>
      </c>
      <c r="AD52" s="44">
        <v>0.49</v>
      </c>
      <c r="AE52" s="44">
        <v>0.498</v>
      </c>
      <c r="AF52" s="44">
        <v>0.505</v>
      </c>
      <c r="AG52" s="44">
        <v>0.51300000000000001</v>
      </c>
      <c r="AH52" s="44">
        <v>0.52100000000000002</v>
      </c>
      <c r="AI52" s="44">
        <v>0.52900000000000003</v>
      </c>
      <c r="AJ52" s="44">
        <v>0.53800000000000003</v>
      </c>
      <c r="AK52" s="44">
        <v>0.54800000000000004</v>
      </c>
      <c r="AL52" s="44">
        <v>0.55800000000000005</v>
      </c>
      <c r="AM52" s="44">
        <v>0.56799999999999995</v>
      </c>
      <c r="AN52" s="44">
        <v>0.57899999999999996</v>
      </c>
      <c r="AO52" s="44">
        <v>0.59099999999999997</v>
      </c>
      <c r="AP52" s="44">
        <v>0.60299999999999998</v>
      </c>
      <c r="AQ52" s="44">
        <v>0.61699999999999999</v>
      </c>
      <c r="AR52" s="44">
        <v>0.63</v>
      </c>
      <c r="AS52" s="44">
        <v>0.64500000000000002</v>
      </c>
      <c r="AT52" s="44">
        <v>0.66100000000000003</v>
      </c>
      <c r="AU52" s="44">
        <v>0.67800000000000005</v>
      </c>
      <c r="AV52" s="44">
        <v>0.69599999999999995</v>
      </c>
      <c r="AW52" s="44">
        <v>0.71499999999999997</v>
      </c>
      <c r="AX52" s="44">
        <v>0.73599999999999999</v>
      </c>
      <c r="AY52" s="44">
        <v>0.75800000000000001</v>
      </c>
      <c r="AZ52" s="44">
        <v>0.78200000000000003</v>
      </c>
      <c r="BA52" s="44">
        <v>0.80700000000000005</v>
      </c>
      <c r="BB52" s="44">
        <v>0.83499999999999996</v>
      </c>
      <c r="BC52" s="44">
        <v>0.86499999999999999</v>
      </c>
      <c r="BD52" s="44">
        <v>0.89800000000000002</v>
      </c>
      <c r="BE52" s="44">
        <v>0.93300000000000005</v>
      </c>
      <c r="BF52" s="44">
        <v>0.97199999999999998</v>
      </c>
      <c r="BG52" s="44">
        <v>1.0149999999999999</v>
      </c>
      <c r="BH52" s="44">
        <v>1.0609999999999999</v>
      </c>
      <c r="BI52" s="44">
        <v>1.113</v>
      </c>
      <c r="BJ52" s="44">
        <v>1.17</v>
      </c>
      <c r="BK52" s="44">
        <v>1.2330000000000001</v>
      </c>
      <c r="BL52" s="44">
        <v>1.3029999999999999</v>
      </c>
      <c r="BM52" s="44">
        <v>1.3819999999999999</v>
      </c>
      <c r="BN52" s="44">
        <v>1.4710000000000001</v>
      </c>
      <c r="BO52" s="44">
        <v>1.57</v>
      </c>
      <c r="BP52" s="44">
        <v>1.6830000000000001</v>
      </c>
      <c r="BQ52" s="44">
        <v>1.8109999999999999</v>
      </c>
      <c r="BR52" s="44">
        <v>1.9570000000000001</v>
      </c>
      <c r="BS52" s="44">
        <v>2.125</v>
      </c>
      <c r="BT52" s="44">
        <v>2.3170000000000002</v>
      </c>
      <c r="BU52" s="44">
        <v>2.5390000000000001</v>
      </c>
      <c r="BV52" s="44">
        <v>2.7949999999999999</v>
      </c>
      <c r="BW52" s="44">
        <v>3.0920000000000001</v>
      </c>
      <c r="BX52" s="44">
        <v>3.4390000000000001</v>
      </c>
      <c r="BY52" s="44">
        <v>3.8460000000000001</v>
      </c>
      <c r="BZ52" s="44">
        <v>4.3239999999999998</v>
      </c>
      <c r="CA52" s="44">
        <v>4.8869999999999996</v>
      </c>
      <c r="CB52" s="44">
        <v>5.5540000000000003</v>
      </c>
      <c r="CC52" s="44">
        <v>6.3440000000000003</v>
      </c>
      <c r="CD52" s="44">
        <v>7.282</v>
      </c>
      <c r="CE52" s="44">
        <v>8.3979999999999997</v>
      </c>
      <c r="CF52" s="44">
        <v>9.7270000000000003</v>
      </c>
      <c r="CG52" s="44">
        <v>11.314</v>
      </c>
      <c r="CH52" s="44">
        <v>13.21</v>
      </c>
      <c r="CI52" s="44">
        <v>15.478999999999999</v>
      </c>
    </row>
  </sheetData>
  <sheetProtection algorithmName="SHA-512" hashValue="sfuOaOua7wE4LtcmM3PyRYpAeZDniig8HLKOXpFlxjAKGR6JUzcHJNLCyEik/zoaAfvyg6mu76N4mYWk8ghyeg==" saltValue="Hbqhup9KY37I1d5jY6cLQQ==" spinCount="100000" sheet="1" objects="1" scenarios="1"/>
  <conditionalFormatting sqref="A6:A21">
    <cfRule type="expression" dxfId="127" priority="1" stopIfTrue="1">
      <formula>MOD(ROW(),2)=0</formula>
    </cfRule>
    <cfRule type="expression" dxfId="126" priority="2" stopIfTrue="1">
      <formula>MOD(ROW(),2)&lt;&gt;0</formula>
    </cfRule>
  </conditionalFormatting>
  <conditionalFormatting sqref="B6:M21">
    <cfRule type="expression" dxfId="125" priority="3" stopIfTrue="1">
      <formula>MOD(ROW(),2)=0</formula>
    </cfRule>
    <cfRule type="expression" dxfId="124" priority="4" stopIfTrue="1">
      <formula>MOD(ROW(),2)&lt;&gt;0</formula>
    </cfRule>
  </conditionalFormatting>
  <conditionalFormatting sqref="A26:A52">
    <cfRule type="expression" dxfId="123" priority="5" stopIfTrue="1">
      <formula>MOD(ROW(),2)=0</formula>
    </cfRule>
    <cfRule type="expression" dxfId="122" priority="6" stopIfTrue="1">
      <formula>MOD(ROW(),2)&lt;&gt;0</formula>
    </cfRule>
  </conditionalFormatting>
  <conditionalFormatting sqref="B26:CI52">
    <cfRule type="expression" dxfId="121" priority="7" stopIfTrue="1">
      <formula>MOD(ROW(),2)=0</formula>
    </cfRule>
    <cfRule type="expression" dxfId="120" priority="8" stopIfTrue="1">
      <formula>MOD(ROW(),2)&lt;&gt;0</formula>
    </cfRule>
  </conditionalFormatting>
  <pageMargins left="0.7" right="0.7" top="0.75" bottom="0.75" header="0.3" footer="0.3"/>
  <tableParts count="1">
    <tablePart r:id="rId1"/>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8B57A-A7C5-4C07-94E7-EF2879B1F407}">
  <sheetPr codeName="Sheet89"/>
  <dimension ref="A1:CI52"/>
  <sheetViews>
    <sheetView showGridLines="0" workbookViewId="0">
      <selection activeCell="A6" sqref="A6"/>
    </sheetView>
  </sheetViews>
  <sheetFormatPr defaultRowHeight="12.5" x14ac:dyDescent="0.25"/>
  <cols>
    <col min="1" max="1" width="31.54296875" customWidth="1"/>
    <col min="2" max="87"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Allocation - x-719</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149</v>
      </c>
      <c r="C8" s="46"/>
      <c r="D8" s="46"/>
      <c r="E8" s="46"/>
      <c r="F8" s="46"/>
      <c r="G8" s="46"/>
      <c r="H8" s="46"/>
      <c r="I8" s="46"/>
      <c r="J8" s="46"/>
      <c r="K8" s="46"/>
      <c r="L8" s="46"/>
      <c r="M8" s="46"/>
    </row>
    <row r="9" spans="1:13" x14ac:dyDescent="0.25">
      <c r="A9" s="40" t="s">
        <v>129</v>
      </c>
      <c r="B9" s="46" t="s">
        <v>405</v>
      </c>
      <c r="C9" s="46"/>
      <c r="D9" s="46"/>
      <c r="E9" s="46"/>
      <c r="F9" s="46"/>
      <c r="G9" s="46"/>
      <c r="H9" s="46"/>
      <c r="I9" s="46"/>
      <c r="J9" s="46"/>
      <c r="K9" s="46"/>
      <c r="L9" s="46"/>
      <c r="M9" s="46"/>
    </row>
    <row r="10" spans="1:13" x14ac:dyDescent="0.25">
      <c r="A10" s="40" t="s">
        <v>6</v>
      </c>
      <c r="B10" s="46" t="s">
        <v>406</v>
      </c>
      <c r="C10" s="46"/>
      <c r="D10" s="46"/>
      <c r="E10" s="46"/>
      <c r="F10" s="46"/>
      <c r="G10" s="46"/>
      <c r="H10" s="46"/>
      <c r="I10" s="46"/>
      <c r="J10" s="46"/>
      <c r="K10" s="46"/>
      <c r="L10" s="46"/>
      <c r="M10" s="46"/>
    </row>
    <row r="11" spans="1:13" x14ac:dyDescent="0.25">
      <c r="A11" s="40" t="s">
        <v>130</v>
      </c>
      <c r="B11" s="46" t="s">
        <v>411</v>
      </c>
      <c r="C11" s="46"/>
      <c r="D11" s="46"/>
      <c r="E11" s="46"/>
      <c r="F11" s="46"/>
      <c r="G11" s="46"/>
      <c r="H11" s="46"/>
      <c r="I11" s="46"/>
      <c r="J11" s="46"/>
      <c r="K11" s="46"/>
      <c r="L11" s="46"/>
      <c r="M11" s="46"/>
    </row>
    <row r="12" spans="1:13" x14ac:dyDescent="0.25">
      <c r="A12" s="40" t="s">
        <v>131</v>
      </c>
      <c r="B12" s="46" t="s">
        <v>408</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719</v>
      </c>
      <c r="C14" s="46"/>
      <c r="D14" s="46"/>
      <c r="E14" s="46"/>
      <c r="F14" s="46"/>
      <c r="G14" s="46"/>
      <c r="H14" s="46"/>
      <c r="I14" s="46"/>
      <c r="J14" s="46"/>
      <c r="K14" s="46"/>
      <c r="L14" s="46"/>
      <c r="M14" s="46"/>
    </row>
    <row r="15" spans="1:13" x14ac:dyDescent="0.25">
      <c r="A15" s="40" t="s">
        <v>433</v>
      </c>
      <c r="B15" s="46" t="s">
        <v>412</v>
      </c>
      <c r="C15" s="46"/>
      <c r="D15" s="46"/>
      <c r="E15" s="46"/>
      <c r="F15" s="46"/>
      <c r="G15" s="46"/>
      <c r="H15" s="46"/>
      <c r="I15" s="46"/>
      <c r="J15" s="46"/>
      <c r="K15" s="46"/>
      <c r="L15" s="46"/>
      <c r="M15" s="46"/>
    </row>
    <row r="16" spans="1:13" x14ac:dyDescent="0.25">
      <c r="A16" s="40" t="s">
        <v>135</v>
      </c>
      <c r="B16" s="46" t="s">
        <v>413</v>
      </c>
      <c r="C16" s="46"/>
      <c r="D16" s="46"/>
      <c r="E16" s="46"/>
      <c r="F16" s="46"/>
      <c r="G16" s="46"/>
      <c r="H16" s="46"/>
      <c r="I16" s="46"/>
      <c r="J16" s="46"/>
      <c r="K16" s="46"/>
      <c r="L16" s="46"/>
      <c r="M16" s="46"/>
    </row>
    <row r="17" spans="1:87" x14ac:dyDescent="0.25">
      <c r="A17" s="41" t="s">
        <v>434</v>
      </c>
      <c r="B17" s="46"/>
      <c r="C17" s="46"/>
      <c r="D17" s="46"/>
      <c r="E17" s="46"/>
      <c r="F17" s="46"/>
      <c r="G17" s="46"/>
      <c r="H17" s="46"/>
      <c r="I17" s="46"/>
      <c r="J17" s="46"/>
      <c r="K17" s="46"/>
      <c r="L17" s="46"/>
      <c r="M17" s="46"/>
    </row>
    <row r="18" spans="1:87" x14ac:dyDescent="0.25">
      <c r="A18" s="40" t="s">
        <v>137</v>
      </c>
      <c r="B18" s="47">
        <v>45190</v>
      </c>
      <c r="C18" s="47"/>
      <c r="D18" s="47"/>
      <c r="E18" s="47"/>
      <c r="F18" s="47"/>
      <c r="G18" s="47"/>
      <c r="H18" s="47"/>
      <c r="I18" s="47"/>
      <c r="J18" s="47"/>
      <c r="K18" s="47"/>
      <c r="L18" s="47"/>
      <c r="M18" s="47"/>
    </row>
    <row r="19" spans="1:87" x14ac:dyDescent="0.25">
      <c r="A19" s="40" t="s">
        <v>138</v>
      </c>
      <c r="B19" s="47">
        <v>45231</v>
      </c>
      <c r="C19" s="47"/>
      <c r="D19" s="47"/>
      <c r="E19" s="47"/>
      <c r="F19" s="47"/>
      <c r="G19" s="47"/>
      <c r="H19" s="47"/>
      <c r="I19" s="47"/>
      <c r="J19" s="47"/>
      <c r="K19" s="47"/>
      <c r="L19" s="47"/>
      <c r="M19" s="47"/>
    </row>
    <row r="20" spans="1:87" x14ac:dyDescent="0.25">
      <c r="A20" s="40" t="s">
        <v>139</v>
      </c>
      <c r="B20" s="46" t="s">
        <v>148</v>
      </c>
      <c r="C20" s="46"/>
      <c r="D20" s="46"/>
      <c r="E20" s="46"/>
      <c r="F20" s="46"/>
      <c r="G20" s="46"/>
      <c r="H20" s="46"/>
      <c r="I20" s="46"/>
      <c r="J20" s="46"/>
      <c r="K20" s="46"/>
      <c r="L20" s="46"/>
      <c r="M20" s="46"/>
    </row>
    <row r="21" spans="1:87" x14ac:dyDescent="0.25">
      <c r="A21" s="40" t="s">
        <v>435</v>
      </c>
      <c r="B21" s="46" t="s">
        <v>72</v>
      </c>
      <c r="C21" s="46"/>
      <c r="D21" s="46"/>
      <c r="E21" s="46"/>
      <c r="F21" s="46"/>
      <c r="G21" s="46"/>
      <c r="H21" s="46"/>
      <c r="I21" s="46"/>
      <c r="J21" s="46"/>
      <c r="K21" s="46"/>
      <c r="L21" s="46"/>
      <c r="M21" s="46"/>
    </row>
    <row r="23" spans="1:87" x14ac:dyDescent="0.25">
      <c r="A23" s="23" t="str">
        <f>HYPERLINK("#'Factor List'!A1", "Back to Factor List")</f>
        <v>Back to Factor List</v>
      </c>
      <c r="B23" s="23" t="str">
        <f>HYPERLINK("#'Assumptions'!A1", "Assumptions")</f>
        <v>Assumptions</v>
      </c>
    </row>
    <row r="26" spans="1:87" s="59" customFormat="1" ht="13" x14ac:dyDescent="0.25">
      <c r="A26" s="58" t="s">
        <v>164</v>
      </c>
      <c r="B26" s="58">
        <v>0</v>
      </c>
      <c r="C26" s="58">
        <v>1</v>
      </c>
      <c r="D26" s="58">
        <v>2</v>
      </c>
      <c r="E26" s="58">
        <v>3</v>
      </c>
      <c r="F26" s="58">
        <v>4</v>
      </c>
      <c r="G26" s="58">
        <v>5</v>
      </c>
      <c r="H26" s="58">
        <v>6</v>
      </c>
      <c r="I26" s="58">
        <v>7</v>
      </c>
      <c r="J26" s="58">
        <v>8</v>
      </c>
      <c r="K26" s="58">
        <v>9</v>
      </c>
      <c r="L26" s="58">
        <v>10</v>
      </c>
      <c r="M26" s="58">
        <v>11</v>
      </c>
      <c r="N26" s="58">
        <v>12</v>
      </c>
      <c r="O26" s="58">
        <v>13</v>
      </c>
      <c r="P26" s="58">
        <v>14</v>
      </c>
      <c r="Q26" s="58">
        <v>15</v>
      </c>
      <c r="R26" s="58">
        <v>16</v>
      </c>
      <c r="S26" s="58">
        <v>17</v>
      </c>
      <c r="T26" s="58">
        <v>18</v>
      </c>
      <c r="U26" s="58">
        <v>19</v>
      </c>
      <c r="V26" s="58">
        <v>20</v>
      </c>
      <c r="W26" s="58">
        <v>21</v>
      </c>
      <c r="X26" s="58">
        <v>22</v>
      </c>
      <c r="Y26" s="58">
        <v>23</v>
      </c>
      <c r="Z26" s="58">
        <v>24</v>
      </c>
      <c r="AA26" s="58">
        <v>25</v>
      </c>
      <c r="AB26" s="58">
        <v>26</v>
      </c>
      <c r="AC26" s="58">
        <v>27</v>
      </c>
      <c r="AD26" s="58">
        <v>28</v>
      </c>
      <c r="AE26" s="58">
        <v>29</v>
      </c>
      <c r="AF26" s="58">
        <v>30</v>
      </c>
      <c r="AG26" s="58">
        <v>31</v>
      </c>
      <c r="AH26" s="58">
        <v>32</v>
      </c>
      <c r="AI26" s="58">
        <v>33</v>
      </c>
      <c r="AJ26" s="58">
        <v>34</v>
      </c>
      <c r="AK26" s="58">
        <v>35</v>
      </c>
      <c r="AL26" s="58">
        <v>36</v>
      </c>
      <c r="AM26" s="58">
        <v>37</v>
      </c>
      <c r="AN26" s="58">
        <v>38</v>
      </c>
      <c r="AO26" s="58">
        <v>39</v>
      </c>
      <c r="AP26" s="58">
        <v>40</v>
      </c>
      <c r="AQ26" s="58">
        <v>41</v>
      </c>
      <c r="AR26" s="58">
        <v>42</v>
      </c>
      <c r="AS26" s="58">
        <v>43</v>
      </c>
      <c r="AT26" s="58">
        <v>44</v>
      </c>
      <c r="AU26" s="58">
        <v>45</v>
      </c>
      <c r="AV26" s="58">
        <v>46</v>
      </c>
      <c r="AW26" s="58">
        <v>47</v>
      </c>
      <c r="AX26" s="58">
        <v>48</v>
      </c>
      <c r="AY26" s="58">
        <v>49</v>
      </c>
      <c r="AZ26" s="58">
        <v>50</v>
      </c>
      <c r="BA26" s="58">
        <v>51</v>
      </c>
      <c r="BB26" s="58">
        <v>52</v>
      </c>
      <c r="BC26" s="58">
        <v>53</v>
      </c>
      <c r="BD26" s="58">
        <v>54</v>
      </c>
      <c r="BE26" s="58">
        <v>55</v>
      </c>
      <c r="BF26" s="58">
        <v>56</v>
      </c>
      <c r="BG26" s="58">
        <v>57</v>
      </c>
      <c r="BH26" s="58">
        <v>58</v>
      </c>
      <c r="BI26" s="58">
        <v>59</v>
      </c>
      <c r="BJ26" s="58">
        <v>60</v>
      </c>
      <c r="BK26" s="58">
        <v>61</v>
      </c>
      <c r="BL26" s="58">
        <v>62</v>
      </c>
      <c r="BM26" s="58">
        <v>63</v>
      </c>
      <c r="BN26" s="58">
        <v>64</v>
      </c>
      <c r="BO26" s="58">
        <v>65</v>
      </c>
      <c r="BP26" s="58">
        <v>66</v>
      </c>
      <c r="BQ26" s="58">
        <v>67</v>
      </c>
      <c r="BR26" s="58">
        <v>68</v>
      </c>
      <c r="BS26" s="58">
        <v>69</v>
      </c>
      <c r="BT26" s="58">
        <v>70</v>
      </c>
      <c r="BU26" s="58">
        <v>71</v>
      </c>
      <c r="BV26" s="58">
        <v>72</v>
      </c>
      <c r="BW26" s="58">
        <v>73</v>
      </c>
      <c r="BX26" s="58">
        <v>74</v>
      </c>
      <c r="BY26" s="58">
        <v>75</v>
      </c>
      <c r="BZ26" s="58">
        <v>76</v>
      </c>
      <c r="CA26" s="58">
        <v>77</v>
      </c>
      <c r="CB26" s="58">
        <v>78</v>
      </c>
      <c r="CC26" s="58">
        <v>79</v>
      </c>
      <c r="CD26" s="58">
        <v>80</v>
      </c>
      <c r="CE26" s="58">
        <v>81</v>
      </c>
      <c r="CF26" s="58">
        <v>82</v>
      </c>
      <c r="CG26" s="58">
        <v>83</v>
      </c>
      <c r="CH26" s="58">
        <v>84</v>
      </c>
      <c r="CI26" s="58">
        <v>85</v>
      </c>
    </row>
    <row r="27" spans="1:87" x14ac:dyDescent="0.25">
      <c r="A27" s="42">
        <v>50</v>
      </c>
      <c r="B27" s="44">
        <v>1.6779999999999999</v>
      </c>
      <c r="C27" s="44">
        <v>1.7010000000000001</v>
      </c>
      <c r="D27" s="44">
        <v>1.7250000000000001</v>
      </c>
      <c r="E27" s="44">
        <v>1.7490000000000001</v>
      </c>
      <c r="F27" s="44">
        <v>1.7749999999999999</v>
      </c>
      <c r="G27" s="44">
        <v>1.8029999999999999</v>
      </c>
      <c r="H27" s="44">
        <v>1.831</v>
      </c>
      <c r="I27" s="44">
        <v>1.861</v>
      </c>
      <c r="J27" s="44">
        <v>1.893</v>
      </c>
      <c r="K27" s="44">
        <v>1.9259999999999999</v>
      </c>
      <c r="L27" s="44">
        <v>1.9610000000000001</v>
      </c>
      <c r="M27" s="44">
        <v>1.998</v>
      </c>
      <c r="N27" s="44">
        <v>2.0369999999999999</v>
      </c>
      <c r="O27" s="44">
        <v>2.0790000000000002</v>
      </c>
      <c r="P27" s="44">
        <v>2.1219999999999999</v>
      </c>
      <c r="Q27" s="44">
        <v>2.17</v>
      </c>
      <c r="R27" s="44">
        <v>2.2210000000000001</v>
      </c>
      <c r="S27" s="44">
        <v>2.2730000000000001</v>
      </c>
      <c r="T27" s="44">
        <v>2.3290000000000002</v>
      </c>
      <c r="U27" s="44">
        <v>2.387</v>
      </c>
      <c r="V27" s="44">
        <v>2.4500000000000002</v>
      </c>
      <c r="W27" s="44">
        <v>2.5169999999999999</v>
      </c>
      <c r="X27" s="44">
        <v>2.589</v>
      </c>
      <c r="Y27" s="44">
        <v>2.6659999999999999</v>
      </c>
      <c r="Z27" s="44">
        <v>2.7490000000000001</v>
      </c>
      <c r="AA27" s="44">
        <v>2.8380000000000001</v>
      </c>
      <c r="AB27" s="44">
        <v>2.9340000000000002</v>
      </c>
      <c r="AC27" s="44">
        <v>3.0379999999999998</v>
      </c>
      <c r="AD27" s="44">
        <v>3.1509999999999998</v>
      </c>
      <c r="AE27" s="44">
        <v>3.274</v>
      </c>
      <c r="AF27" s="44">
        <v>3.407</v>
      </c>
      <c r="AG27" s="44">
        <v>3.5529999999999999</v>
      </c>
      <c r="AH27" s="44">
        <v>3.7130000000000001</v>
      </c>
      <c r="AI27" s="44">
        <v>3.8879999999999999</v>
      </c>
      <c r="AJ27" s="44">
        <v>4.0810000000000004</v>
      </c>
      <c r="AK27" s="44">
        <v>4.2939999999999996</v>
      </c>
      <c r="AL27" s="44">
        <v>4.5289999999999999</v>
      </c>
      <c r="AM27" s="44">
        <v>4.79</v>
      </c>
      <c r="AN27" s="44">
        <v>5.08</v>
      </c>
      <c r="AO27" s="44">
        <v>5.4029999999999996</v>
      </c>
      <c r="AP27" s="44">
        <v>5.7640000000000002</v>
      </c>
      <c r="AQ27" s="44">
        <v>6.1680000000000001</v>
      </c>
      <c r="AR27" s="44">
        <v>6.6210000000000004</v>
      </c>
      <c r="AS27" s="44">
        <v>7.1289999999999996</v>
      </c>
      <c r="AT27" s="44">
        <v>7.702</v>
      </c>
      <c r="AU27" s="44">
        <v>8.3469999999999995</v>
      </c>
      <c r="AV27" s="44">
        <v>9.0739999999999998</v>
      </c>
      <c r="AW27" s="44">
        <v>9.8960000000000008</v>
      </c>
      <c r="AX27" s="44">
        <v>10.824</v>
      </c>
      <c r="AY27" s="44">
        <v>11.872</v>
      </c>
      <c r="AZ27" s="44">
        <v>13.057</v>
      </c>
      <c r="BA27" s="44">
        <v>14.396000000000001</v>
      </c>
      <c r="BB27" s="44">
        <v>15.907</v>
      </c>
      <c r="BC27" s="44">
        <v>17.611999999999998</v>
      </c>
      <c r="BD27" s="44">
        <v>19.533000000000001</v>
      </c>
      <c r="BE27" s="44">
        <v>21.696000000000002</v>
      </c>
      <c r="BF27" s="44">
        <v>24.128</v>
      </c>
      <c r="BG27" s="44">
        <v>26.86</v>
      </c>
      <c r="BH27" s="44">
        <v>29.925000000000001</v>
      </c>
      <c r="BI27" s="44">
        <v>33.36</v>
      </c>
      <c r="BJ27" s="44">
        <v>37.209000000000003</v>
      </c>
      <c r="BK27" s="44">
        <v>41.52</v>
      </c>
      <c r="BL27" s="44">
        <v>46.347000000000001</v>
      </c>
      <c r="BM27" s="44">
        <v>51.755000000000003</v>
      </c>
      <c r="BN27" s="44">
        <v>57.82</v>
      </c>
      <c r="BO27" s="44">
        <v>64.63</v>
      </c>
      <c r="BP27" s="44">
        <v>72.293999999999997</v>
      </c>
      <c r="BQ27" s="44">
        <v>80.938999999999993</v>
      </c>
      <c r="BR27" s="44">
        <v>90.715999999999994</v>
      </c>
      <c r="BS27" s="44">
        <v>101.81</v>
      </c>
      <c r="BT27" s="44">
        <v>114.431</v>
      </c>
      <c r="BU27" s="44">
        <v>128.83000000000001</v>
      </c>
      <c r="BV27" s="44">
        <v>145.316</v>
      </c>
      <c r="BW27" s="44">
        <v>164.27500000000001</v>
      </c>
      <c r="BX27" s="44">
        <v>186.18600000000001</v>
      </c>
      <c r="BY27" s="44">
        <v>211.613</v>
      </c>
      <c r="BZ27" s="44">
        <v>241.25800000000001</v>
      </c>
      <c r="CA27" s="44">
        <v>275.964</v>
      </c>
      <c r="CB27" s="44">
        <v>316.71499999999997</v>
      </c>
      <c r="CC27" s="44">
        <v>364.68900000000002</v>
      </c>
      <c r="CD27" s="44">
        <v>421.29</v>
      </c>
      <c r="CE27" s="44">
        <v>488.16199999999998</v>
      </c>
      <c r="CF27" s="44">
        <v>567.30899999999997</v>
      </c>
      <c r="CG27" s="44">
        <v>661.20799999999997</v>
      </c>
      <c r="CH27" s="44">
        <v>772.89700000000005</v>
      </c>
      <c r="CI27" s="44">
        <v>905.97</v>
      </c>
    </row>
    <row r="28" spans="1:87" x14ac:dyDescent="0.25">
      <c r="A28" s="42">
        <v>51</v>
      </c>
      <c r="B28" s="44">
        <v>1.599</v>
      </c>
      <c r="C28" s="44">
        <v>1.62</v>
      </c>
      <c r="D28" s="44">
        <v>1.6419999999999999</v>
      </c>
      <c r="E28" s="44">
        <v>1.665</v>
      </c>
      <c r="F28" s="44">
        <v>1.6890000000000001</v>
      </c>
      <c r="G28" s="44">
        <v>1.714</v>
      </c>
      <c r="H28" s="44">
        <v>1.74</v>
      </c>
      <c r="I28" s="44">
        <v>1.768</v>
      </c>
      <c r="J28" s="44">
        <v>1.7969999999999999</v>
      </c>
      <c r="K28" s="44">
        <v>1.8280000000000001</v>
      </c>
      <c r="L28" s="44">
        <v>1.86</v>
      </c>
      <c r="M28" s="44">
        <v>1.8939999999999999</v>
      </c>
      <c r="N28" s="44">
        <v>1.93</v>
      </c>
      <c r="O28" s="44">
        <v>1.9670000000000001</v>
      </c>
      <c r="P28" s="44">
        <v>2.0070000000000001</v>
      </c>
      <c r="Q28" s="44">
        <v>2.0510000000000002</v>
      </c>
      <c r="R28" s="44">
        <v>2.0979999999999999</v>
      </c>
      <c r="S28" s="44">
        <v>2.145</v>
      </c>
      <c r="T28" s="44">
        <v>2.1949999999999998</v>
      </c>
      <c r="U28" s="44">
        <v>2.2490000000000001</v>
      </c>
      <c r="V28" s="44">
        <v>2.306</v>
      </c>
      <c r="W28" s="44">
        <v>2.3660000000000001</v>
      </c>
      <c r="X28" s="44">
        <v>2.431</v>
      </c>
      <c r="Y28" s="44">
        <v>2.5009999999999999</v>
      </c>
      <c r="Z28" s="44">
        <v>2.5750000000000002</v>
      </c>
      <c r="AA28" s="44">
        <v>2.6549999999999998</v>
      </c>
      <c r="AB28" s="44">
        <v>2.7410000000000001</v>
      </c>
      <c r="AC28" s="44">
        <v>2.835</v>
      </c>
      <c r="AD28" s="44">
        <v>2.9350000000000001</v>
      </c>
      <c r="AE28" s="44">
        <v>3.0449999999999999</v>
      </c>
      <c r="AF28" s="44">
        <v>3.1629999999999998</v>
      </c>
      <c r="AG28" s="44">
        <v>3.2930000000000001</v>
      </c>
      <c r="AH28" s="44">
        <v>3.4340000000000002</v>
      </c>
      <c r="AI28" s="44">
        <v>3.589</v>
      </c>
      <c r="AJ28" s="44">
        <v>3.758</v>
      </c>
      <c r="AK28" s="44">
        <v>3.9449999999999998</v>
      </c>
      <c r="AL28" s="44">
        <v>4.1509999999999998</v>
      </c>
      <c r="AM28" s="44">
        <v>4.3789999999999996</v>
      </c>
      <c r="AN28" s="44">
        <v>4.6319999999999997</v>
      </c>
      <c r="AO28" s="44">
        <v>4.9130000000000003</v>
      </c>
      <c r="AP28" s="44">
        <v>5.2270000000000003</v>
      </c>
      <c r="AQ28" s="44">
        <v>5.577</v>
      </c>
      <c r="AR28" s="44">
        <v>5.9690000000000003</v>
      </c>
      <c r="AS28" s="44">
        <v>6.4080000000000004</v>
      </c>
      <c r="AT28" s="44">
        <v>6.9029999999999996</v>
      </c>
      <c r="AU28" s="44">
        <v>7.4589999999999996</v>
      </c>
      <c r="AV28" s="44">
        <v>8.0860000000000003</v>
      </c>
      <c r="AW28" s="44">
        <v>8.7949999999999999</v>
      </c>
      <c r="AX28" s="44">
        <v>9.5950000000000006</v>
      </c>
      <c r="AY28" s="44">
        <v>10.499000000000001</v>
      </c>
      <c r="AZ28" s="44">
        <v>11.523</v>
      </c>
      <c r="BA28" s="44">
        <v>12.68</v>
      </c>
      <c r="BB28" s="44">
        <v>13.99</v>
      </c>
      <c r="BC28" s="44">
        <v>15.47</v>
      </c>
      <c r="BD28" s="44">
        <v>17.141999999999999</v>
      </c>
      <c r="BE28" s="44">
        <v>19.03</v>
      </c>
      <c r="BF28" s="44">
        <v>21.158999999999999</v>
      </c>
      <c r="BG28" s="44">
        <v>23.556999999999999</v>
      </c>
      <c r="BH28" s="44">
        <v>26.256</v>
      </c>
      <c r="BI28" s="44">
        <v>29.291</v>
      </c>
      <c r="BJ28" s="44">
        <v>32.701000000000001</v>
      </c>
      <c r="BK28" s="44">
        <v>36.53</v>
      </c>
      <c r="BL28" s="44">
        <v>40.829000000000001</v>
      </c>
      <c r="BM28" s="44">
        <v>45.655000000000001</v>
      </c>
      <c r="BN28" s="44">
        <v>51.076999999999998</v>
      </c>
      <c r="BO28" s="44">
        <v>57.173999999999999</v>
      </c>
      <c r="BP28" s="44">
        <v>64.042000000000002</v>
      </c>
      <c r="BQ28" s="44">
        <v>71.795000000000002</v>
      </c>
      <c r="BR28" s="44">
        <v>80.566000000000003</v>
      </c>
      <c r="BS28" s="44">
        <v>90.52</v>
      </c>
      <c r="BT28" s="44">
        <v>101.843</v>
      </c>
      <c r="BU28" s="44">
        <v>114.758</v>
      </c>
      <c r="BV28" s="44">
        <v>129.54</v>
      </c>
      <c r="BW28" s="44">
        <v>146.53100000000001</v>
      </c>
      <c r="BX28" s="44">
        <v>166.15799999999999</v>
      </c>
      <c r="BY28" s="44">
        <v>188.92599999999999</v>
      </c>
      <c r="BZ28" s="44">
        <v>215.459</v>
      </c>
      <c r="CA28" s="44">
        <v>246.512</v>
      </c>
      <c r="CB28" s="44">
        <v>282.96899999999999</v>
      </c>
      <c r="CC28" s="44">
        <v>325.88200000000001</v>
      </c>
      <c r="CD28" s="44">
        <v>376.51400000000001</v>
      </c>
      <c r="CE28" s="44">
        <v>436.34399999999999</v>
      </c>
      <c r="CF28" s="44">
        <v>507.178</v>
      </c>
      <c r="CG28" s="44">
        <v>591.245</v>
      </c>
      <c r="CH28" s="44">
        <v>691.28899999999999</v>
      </c>
      <c r="CI28" s="44">
        <v>810.55200000000002</v>
      </c>
    </row>
    <row r="29" spans="1:87" x14ac:dyDescent="0.25">
      <c r="A29" s="42">
        <v>52</v>
      </c>
      <c r="B29" s="44">
        <v>1.524</v>
      </c>
      <c r="C29" s="44">
        <v>1.5429999999999999</v>
      </c>
      <c r="D29" s="44">
        <v>1.5629999999999999</v>
      </c>
      <c r="E29" s="44">
        <v>1.5840000000000001</v>
      </c>
      <c r="F29" s="44">
        <v>1.6060000000000001</v>
      </c>
      <c r="G29" s="44">
        <v>1.63</v>
      </c>
      <c r="H29" s="44">
        <v>1.6539999999999999</v>
      </c>
      <c r="I29" s="44">
        <v>1.679</v>
      </c>
      <c r="J29" s="44">
        <v>1.706</v>
      </c>
      <c r="K29" s="44">
        <v>1.734</v>
      </c>
      <c r="L29" s="44">
        <v>1.764</v>
      </c>
      <c r="M29" s="44">
        <v>1.7949999999999999</v>
      </c>
      <c r="N29" s="44">
        <v>1.8280000000000001</v>
      </c>
      <c r="O29" s="44">
        <v>1.8620000000000001</v>
      </c>
      <c r="P29" s="44">
        <v>1.899</v>
      </c>
      <c r="Q29" s="44">
        <v>1.9390000000000001</v>
      </c>
      <c r="R29" s="44">
        <v>1.982</v>
      </c>
      <c r="S29" s="44">
        <v>2.0249999999999999</v>
      </c>
      <c r="T29" s="44">
        <v>2.0710000000000002</v>
      </c>
      <c r="U29" s="44">
        <v>2.1190000000000002</v>
      </c>
      <c r="V29" s="44">
        <v>2.1709999999999998</v>
      </c>
      <c r="W29" s="44">
        <v>2.226</v>
      </c>
      <c r="X29" s="44">
        <v>2.2839999999999998</v>
      </c>
      <c r="Y29" s="44">
        <v>2.347</v>
      </c>
      <c r="Z29" s="44">
        <v>2.4140000000000001</v>
      </c>
      <c r="AA29" s="44">
        <v>2.4860000000000002</v>
      </c>
      <c r="AB29" s="44">
        <v>2.5640000000000001</v>
      </c>
      <c r="AC29" s="44">
        <v>2.6469999999999998</v>
      </c>
      <c r="AD29" s="44">
        <v>2.7370000000000001</v>
      </c>
      <c r="AE29" s="44">
        <v>2.835</v>
      </c>
      <c r="AF29" s="44">
        <v>2.94</v>
      </c>
      <c r="AG29" s="44">
        <v>3.0550000000000002</v>
      </c>
      <c r="AH29" s="44">
        <v>3.18</v>
      </c>
      <c r="AI29" s="44">
        <v>3.3170000000000002</v>
      </c>
      <c r="AJ29" s="44">
        <v>3.4670000000000001</v>
      </c>
      <c r="AK29" s="44">
        <v>3.6309999999999998</v>
      </c>
      <c r="AL29" s="44">
        <v>3.8119999999999998</v>
      </c>
      <c r="AM29" s="44">
        <v>4.0110000000000001</v>
      </c>
      <c r="AN29" s="44">
        <v>4.2320000000000002</v>
      </c>
      <c r="AO29" s="44">
        <v>4.4770000000000003</v>
      </c>
      <c r="AP29" s="44">
        <v>4.75</v>
      </c>
      <c r="AQ29" s="44">
        <v>5.0540000000000003</v>
      </c>
      <c r="AR29" s="44">
        <v>5.3929999999999998</v>
      </c>
      <c r="AS29" s="44">
        <v>5.774</v>
      </c>
      <c r="AT29" s="44">
        <v>6.2</v>
      </c>
      <c r="AU29" s="44">
        <v>6.68</v>
      </c>
      <c r="AV29" s="44">
        <v>7.2210000000000001</v>
      </c>
      <c r="AW29" s="44">
        <v>7.8310000000000004</v>
      </c>
      <c r="AX29" s="44">
        <v>8.5210000000000008</v>
      </c>
      <c r="AY29" s="44">
        <v>9.3000000000000007</v>
      </c>
      <c r="AZ29" s="44">
        <v>10.182</v>
      </c>
      <c r="BA29" s="44">
        <v>11.180999999999999</v>
      </c>
      <c r="BB29" s="44">
        <v>12.311999999999999</v>
      </c>
      <c r="BC29" s="44">
        <v>13.593</v>
      </c>
      <c r="BD29" s="44">
        <v>15.042999999999999</v>
      </c>
      <c r="BE29" s="44">
        <v>16.684000000000001</v>
      </c>
      <c r="BF29" s="44">
        <v>18.54</v>
      </c>
      <c r="BG29" s="44">
        <v>20.635999999999999</v>
      </c>
      <c r="BH29" s="44">
        <v>23.001999999999999</v>
      </c>
      <c r="BI29" s="44">
        <v>25.67</v>
      </c>
      <c r="BJ29" s="44">
        <v>28.677</v>
      </c>
      <c r="BK29" s="44">
        <v>32.064</v>
      </c>
      <c r="BL29" s="44">
        <v>35.875</v>
      </c>
      <c r="BM29" s="44">
        <v>40.164999999999999</v>
      </c>
      <c r="BN29" s="44">
        <v>44.994</v>
      </c>
      <c r="BO29" s="44">
        <v>50.433999999999997</v>
      </c>
      <c r="BP29" s="44">
        <v>56.570999999999998</v>
      </c>
      <c r="BQ29" s="44">
        <v>63.503999999999998</v>
      </c>
      <c r="BR29" s="44">
        <v>71.353999999999999</v>
      </c>
      <c r="BS29" s="44">
        <v>80.266000000000005</v>
      </c>
      <c r="BT29" s="44">
        <v>90.403999999999996</v>
      </c>
      <c r="BU29" s="44">
        <v>101.965</v>
      </c>
      <c r="BV29" s="44">
        <v>115.193</v>
      </c>
      <c r="BW29" s="44">
        <v>130.392</v>
      </c>
      <c r="BX29" s="44">
        <v>147.93899999999999</v>
      </c>
      <c r="BY29" s="44">
        <v>168.28100000000001</v>
      </c>
      <c r="BZ29" s="44">
        <v>191.97499999999999</v>
      </c>
      <c r="CA29" s="44">
        <v>219.69</v>
      </c>
      <c r="CB29" s="44">
        <v>252.21299999999999</v>
      </c>
      <c r="CC29" s="44">
        <v>290.48099999999999</v>
      </c>
      <c r="CD29" s="44">
        <v>335.62099999999998</v>
      </c>
      <c r="CE29" s="44">
        <v>388.952</v>
      </c>
      <c r="CF29" s="44">
        <v>452.08699999999999</v>
      </c>
      <c r="CG29" s="44">
        <v>527.024</v>
      </c>
      <c r="CH29" s="44">
        <v>616.21600000000001</v>
      </c>
      <c r="CI29" s="44">
        <v>722.56899999999996</v>
      </c>
    </row>
    <row r="30" spans="1:87" x14ac:dyDescent="0.25">
      <c r="A30" s="42">
        <v>53</v>
      </c>
      <c r="B30" s="44">
        <v>1.4510000000000001</v>
      </c>
      <c r="C30" s="44">
        <v>1.4690000000000001</v>
      </c>
      <c r="D30" s="44">
        <v>1.488</v>
      </c>
      <c r="E30" s="44">
        <v>1.5069999999999999</v>
      </c>
      <c r="F30" s="44">
        <v>1.528</v>
      </c>
      <c r="G30" s="44">
        <v>1.5489999999999999</v>
      </c>
      <c r="H30" s="44">
        <v>1.571</v>
      </c>
      <c r="I30" s="44">
        <v>1.595</v>
      </c>
      <c r="J30" s="44">
        <v>1.619</v>
      </c>
      <c r="K30" s="44">
        <v>1.645</v>
      </c>
      <c r="L30" s="44">
        <v>1.6719999999999999</v>
      </c>
      <c r="M30" s="44">
        <v>1.7010000000000001</v>
      </c>
      <c r="N30" s="44">
        <v>1.7310000000000001</v>
      </c>
      <c r="O30" s="44">
        <v>1.7629999999999999</v>
      </c>
      <c r="P30" s="44">
        <v>1.796</v>
      </c>
      <c r="Q30" s="44">
        <v>1.833</v>
      </c>
      <c r="R30" s="44">
        <v>1.8720000000000001</v>
      </c>
      <c r="S30" s="44">
        <v>1.9119999999999999</v>
      </c>
      <c r="T30" s="44">
        <v>1.9530000000000001</v>
      </c>
      <c r="U30" s="44">
        <v>1.9970000000000001</v>
      </c>
      <c r="V30" s="44">
        <v>2.044</v>
      </c>
      <c r="W30" s="44">
        <v>2.0939999999999999</v>
      </c>
      <c r="X30" s="44">
        <v>2.1469999999999998</v>
      </c>
      <c r="Y30" s="44">
        <v>2.2040000000000002</v>
      </c>
      <c r="Z30" s="44">
        <v>2.2639999999999998</v>
      </c>
      <c r="AA30" s="44">
        <v>2.3290000000000002</v>
      </c>
      <c r="AB30" s="44">
        <v>2.399</v>
      </c>
      <c r="AC30" s="44">
        <v>2.4740000000000002</v>
      </c>
      <c r="AD30" s="44">
        <v>2.5539999999999998</v>
      </c>
      <c r="AE30" s="44">
        <v>2.6419999999999999</v>
      </c>
      <c r="AF30" s="44">
        <v>2.7360000000000002</v>
      </c>
      <c r="AG30" s="44">
        <v>2.8380000000000001</v>
      </c>
      <c r="AH30" s="44">
        <v>2.9489999999999998</v>
      </c>
      <c r="AI30" s="44">
        <v>3.07</v>
      </c>
      <c r="AJ30" s="44">
        <v>3.202</v>
      </c>
      <c r="AK30" s="44">
        <v>3.347</v>
      </c>
      <c r="AL30" s="44">
        <v>3.5059999999999998</v>
      </c>
      <c r="AM30" s="44">
        <v>3.681</v>
      </c>
      <c r="AN30" s="44">
        <v>3.8740000000000001</v>
      </c>
      <c r="AO30" s="44">
        <v>4.0880000000000001</v>
      </c>
      <c r="AP30" s="44">
        <v>4.3259999999999996</v>
      </c>
      <c r="AQ30" s="44">
        <v>4.59</v>
      </c>
      <c r="AR30" s="44">
        <v>4.8840000000000003</v>
      </c>
      <c r="AS30" s="44">
        <v>5.2140000000000004</v>
      </c>
      <c r="AT30" s="44">
        <v>5.5830000000000002</v>
      </c>
      <c r="AU30" s="44">
        <v>5.9969999999999999</v>
      </c>
      <c r="AV30" s="44">
        <v>6.4630000000000001</v>
      </c>
      <c r="AW30" s="44">
        <v>6.9889999999999999</v>
      </c>
      <c r="AX30" s="44">
        <v>7.5819999999999999</v>
      </c>
      <c r="AY30" s="44">
        <v>8.2530000000000001</v>
      </c>
      <c r="AZ30" s="44">
        <v>9.0120000000000005</v>
      </c>
      <c r="BA30" s="44">
        <v>9.8719999999999999</v>
      </c>
      <c r="BB30" s="44">
        <v>10.847</v>
      </c>
      <c r="BC30" s="44">
        <v>11.952999999999999</v>
      </c>
      <c r="BD30" s="44">
        <v>13.207000000000001</v>
      </c>
      <c r="BE30" s="44">
        <v>14.628</v>
      </c>
      <c r="BF30" s="44">
        <v>16.239999999999998</v>
      </c>
      <c r="BG30" s="44">
        <v>18.064</v>
      </c>
      <c r="BH30" s="44">
        <v>20.13</v>
      </c>
      <c r="BI30" s="44">
        <v>22.466000000000001</v>
      </c>
      <c r="BJ30" s="44">
        <v>25.106999999999999</v>
      </c>
      <c r="BK30" s="44">
        <v>28.088999999999999</v>
      </c>
      <c r="BL30" s="44">
        <v>31.454999999999998</v>
      </c>
      <c r="BM30" s="44">
        <v>35.253999999999998</v>
      </c>
      <c r="BN30" s="44">
        <v>39.54</v>
      </c>
      <c r="BO30" s="44">
        <v>44.378999999999998</v>
      </c>
      <c r="BP30" s="44">
        <v>49.845999999999997</v>
      </c>
      <c r="BQ30" s="44">
        <v>56.031999999999996</v>
      </c>
      <c r="BR30" s="44">
        <v>63.042000000000002</v>
      </c>
      <c r="BS30" s="44">
        <v>71.006</v>
      </c>
      <c r="BT30" s="44">
        <v>80.069000000000003</v>
      </c>
      <c r="BU30" s="44">
        <v>90.406000000000006</v>
      </c>
      <c r="BV30" s="44">
        <v>102.23</v>
      </c>
      <c r="BW30" s="44">
        <v>115.812</v>
      </c>
      <c r="BX30" s="44">
        <v>131.48500000000001</v>
      </c>
      <c r="BY30" s="44">
        <v>149.64400000000001</v>
      </c>
      <c r="BZ30" s="44">
        <v>170.78100000000001</v>
      </c>
      <c r="CA30" s="44">
        <v>195.49100000000001</v>
      </c>
      <c r="CB30" s="44">
        <v>224.46899999999999</v>
      </c>
      <c r="CC30" s="44">
        <v>258.54700000000003</v>
      </c>
      <c r="CD30" s="44">
        <v>298.72500000000002</v>
      </c>
      <c r="CE30" s="44">
        <v>346.17599999999999</v>
      </c>
      <c r="CF30" s="44">
        <v>402.334</v>
      </c>
      <c r="CG30" s="44">
        <v>468.97800000000001</v>
      </c>
      <c r="CH30" s="44">
        <v>548.29300000000001</v>
      </c>
      <c r="CI30" s="44">
        <v>642.87300000000005</v>
      </c>
    </row>
    <row r="31" spans="1:87" x14ac:dyDescent="0.25">
      <c r="A31" s="42">
        <v>54</v>
      </c>
      <c r="B31" s="44">
        <v>1.3819999999999999</v>
      </c>
      <c r="C31" s="44">
        <v>1.399</v>
      </c>
      <c r="D31" s="44">
        <v>1.4159999999999999</v>
      </c>
      <c r="E31" s="44">
        <v>1.4339999999999999</v>
      </c>
      <c r="F31" s="44">
        <v>1.4530000000000001</v>
      </c>
      <c r="G31" s="44">
        <v>1.472</v>
      </c>
      <c r="H31" s="44">
        <v>1.4930000000000001</v>
      </c>
      <c r="I31" s="44">
        <v>1.5149999999999999</v>
      </c>
      <c r="J31" s="44">
        <v>1.5369999999999999</v>
      </c>
      <c r="K31" s="44">
        <v>1.5609999999999999</v>
      </c>
      <c r="L31" s="44">
        <v>1.5860000000000001</v>
      </c>
      <c r="M31" s="44">
        <v>1.6120000000000001</v>
      </c>
      <c r="N31" s="44">
        <v>1.64</v>
      </c>
      <c r="O31" s="44">
        <v>1.669</v>
      </c>
      <c r="P31" s="44">
        <v>1.6990000000000001</v>
      </c>
      <c r="Q31" s="44">
        <v>1.7330000000000001</v>
      </c>
      <c r="R31" s="44">
        <v>1.7689999999999999</v>
      </c>
      <c r="S31" s="44">
        <v>1.8049999999999999</v>
      </c>
      <c r="T31" s="44">
        <v>1.843</v>
      </c>
      <c r="U31" s="44">
        <v>1.883</v>
      </c>
      <c r="V31" s="44">
        <v>1.9259999999999999</v>
      </c>
      <c r="W31" s="44">
        <v>1.9710000000000001</v>
      </c>
      <c r="X31" s="44">
        <v>2.0190000000000001</v>
      </c>
      <c r="Y31" s="44">
        <v>2.0699999999999998</v>
      </c>
      <c r="Z31" s="44">
        <v>2.125</v>
      </c>
      <c r="AA31" s="44">
        <v>2.1840000000000002</v>
      </c>
      <c r="AB31" s="44">
        <v>2.246</v>
      </c>
      <c r="AC31" s="44">
        <v>2.3130000000000002</v>
      </c>
      <c r="AD31" s="44">
        <v>2.3860000000000001</v>
      </c>
      <c r="AE31" s="44">
        <v>2.464</v>
      </c>
      <c r="AF31" s="44">
        <v>2.548</v>
      </c>
      <c r="AG31" s="44">
        <v>2.6389999999999998</v>
      </c>
      <c r="AH31" s="44">
        <v>2.738</v>
      </c>
      <c r="AI31" s="44">
        <v>2.8450000000000002</v>
      </c>
      <c r="AJ31" s="44">
        <v>2.9620000000000002</v>
      </c>
      <c r="AK31" s="44">
        <v>3.09</v>
      </c>
      <c r="AL31" s="44">
        <v>3.23</v>
      </c>
      <c r="AM31" s="44">
        <v>3.3839999999999999</v>
      </c>
      <c r="AN31" s="44">
        <v>3.5529999999999999</v>
      </c>
      <c r="AO31" s="44">
        <v>3.74</v>
      </c>
      <c r="AP31" s="44">
        <v>3.948</v>
      </c>
      <c r="AQ31" s="44">
        <v>4.1769999999999996</v>
      </c>
      <c r="AR31" s="44">
        <v>4.4329999999999998</v>
      </c>
      <c r="AS31" s="44">
        <v>4.7190000000000003</v>
      </c>
      <c r="AT31" s="44">
        <v>5.0380000000000003</v>
      </c>
      <c r="AU31" s="44">
        <v>5.3959999999999999</v>
      </c>
      <c r="AV31" s="44">
        <v>5.798</v>
      </c>
      <c r="AW31" s="44">
        <v>6.2510000000000003</v>
      </c>
      <c r="AX31" s="44">
        <v>6.7610000000000001</v>
      </c>
      <c r="AY31" s="44">
        <v>7.3380000000000001</v>
      </c>
      <c r="AZ31" s="44">
        <v>7.9909999999999997</v>
      </c>
      <c r="BA31" s="44">
        <v>8.7309999999999999</v>
      </c>
      <c r="BB31" s="44">
        <v>9.57</v>
      </c>
      <c r="BC31" s="44">
        <v>10.522</v>
      </c>
      <c r="BD31" s="44">
        <v>11.603999999999999</v>
      </c>
      <c r="BE31" s="44">
        <v>12.831</v>
      </c>
      <c r="BF31" s="44">
        <v>14.225</v>
      </c>
      <c r="BG31" s="44">
        <v>15.808</v>
      </c>
      <c r="BH31" s="44">
        <v>17.603999999999999</v>
      </c>
      <c r="BI31" s="44">
        <v>19.640999999999998</v>
      </c>
      <c r="BJ31" s="44">
        <v>21.949000000000002</v>
      </c>
      <c r="BK31" s="44">
        <v>24.564</v>
      </c>
      <c r="BL31" s="44">
        <v>27.524999999999999</v>
      </c>
      <c r="BM31" s="44">
        <v>30.873999999999999</v>
      </c>
      <c r="BN31" s="44">
        <v>34.664000000000001</v>
      </c>
      <c r="BO31" s="44">
        <v>38.951999999999998</v>
      </c>
      <c r="BP31" s="44">
        <v>43.807000000000002</v>
      </c>
      <c r="BQ31" s="44">
        <v>49.31</v>
      </c>
      <c r="BR31" s="44">
        <v>55.555</v>
      </c>
      <c r="BS31" s="44">
        <v>62.655999999999999</v>
      </c>
      <c r="BT31" s="44">
        <v>70.742999999999995</v>
      </c>
      <c r="BU31" s="44">
        <v>79.968999999999994</v>
      </c>
      <c r="BV31" s="44">
        <v>90.525000000000006</v>
      </c>
      <c r="BW31" s="44">
        <v>102.648</v>
      </c>
      <c r="BX31" s="44">
        <v>116.631</v>
      </c>
      <c r="BY31" s="44">
        <v>132.82400000000001</v>
      </c>
      <c r="BZ31" s="44">
        <v>151.66200000000001</v>
      </c>
      <c r="CA31" s="44">
        <v>173.66800000000001</v>
      </c>
      <c r="CB31" s="44">
        <v>199.45599999999999</v>
      </c>
      <c r="CC31" s="44">
        <v>229.76300000000001</v>
      </c>
      <c r="CD31" s="44">
        <v>265.47000000000003</v>
      </c>
      <c r="CE31" s="44">
        <v>307.61399999999998</v>
      </c>
      <c r="CF31" s="44">
        <v>357.46499999999997</v>
      </c>
      <c r="CG31" s="44">
        <v>416.596</v>
      </c>
      <c r="CH31" s="44">
        <v>486.94499999999999</v>
      </c>
      <c r="CI31" s="44">
        <v>570.80999999999995</v>
      </c>
    </row>
    <row r="32" spans="1:87" x14ac:dyDescent="0.25">
      <c r="A32" s="42">
        <v>55</v>
      </c>
      <c r="B32" s="44">
        <v>1.3160000000000001</v>
      </c>
      <c r="C32" s="44">
        <v>1.331</v>
      </c>
      <c r="D32" s="44">
        <v>1.347</v>
      </c>
      <c r="E32" s="44">
        <v>1.3640000000000001</v>
      </c>
      <c r="F32" s="44">
        <v>1.381</v>
      </c>
      <c r="G32" s="44">
        <v>1.399</v>
      </c>
      <c r="H32" s="44">
        <v>1.4179999999999999</v>
      </c>
      <c r="I32" s="44">
        <v>1.4379999999999999</v>
      </c>
      <c r="J32" s="44">
        <v>1.4590000000000001</v>
      </c>
      <c r="K32" s="44">
        <v>1.4810000000000001</v>
      </c>
      <c r="L32" s="44">
        <v>1.5029999999999999</v>
      </c>
      <c r="M32" s="44">
        <v>1.528</v>
      </c>
      <c r="N32" s="44">
        <v>1.5529999999999999</v>
      </c>
      <c r="O32" s="44">
        <v>1.58</v>
      </c>
      <c r="P32" s="44">
        <v>1.6080000000000001</v>
      </c>
      <c r="Q32" s="44">
        <v>1.639</v>
      </c>
      <c r="R32" s="44">
        <v>1.6719999999999999</v>
      </c>
      <c r="S32" s="44">
        <v>1.704</v>
      </c>
      <c r="T32" s="44">
        <v>1.7390000000000001</v>
      </c>
      <c r="U32" s="44">
        <v>1.776</v>
      </c>
      <c r="V32" s="44">
        <v>1.8140000000000001</v>
      </c>
      <c r="W32" s="44">
        <v>1.8560000000000001</v>
      </c>
      <c r="X32" s="44">
        <v>1.899</v>
      </c>
      <c r="Y32" s="44">
        <v>1.946</v>
      </c>
      <c r="Z32" s="44">
        <v>1.9950000000000001</v>
      </c>
      <c r="AA32" s="44">
        <v>2.048</v>
      </c>
      <c r="AB32" s="44">
        <v>2.1040000000000001</v>
      </c>
      <c r="AC32" s="44">
        <v>2.165</v>
      </c>
      <c r="AD32" s="44">
        <v>2.23</v>
      </c>
      <c r="AE32" s="44">
        <v>2.2999999999999998</v>
      </c>
      <c r="AF32" s="44">
        <v>2.375</v>
      </c>
      <c r="AG32" s="44">
        <v>2.456</v>
      </c>
      <c r="AH32" s="44">
        <v>2.544</v>
      </c>
      <c r="AI32" s="44">
        <v>2.64</v>
      </c>
      <c r="AJ32" s="44">
        <v>2.7429999999999999</v>
      </c>
      <c r="AK32" s="44">
        <v>2.8559999999999999</v>
      </c>
      <c r="AL32" s="44">
        <v>2.98</v>
      </c>
      <c r="AM32" s="44">
        <v>3.1150000000000002</v>
      </c>
      <c r="AN32" s="44">
        <v>3.2639999999999998</v>
      </c>
      <c r="AO32" s="44">
        <v>3.4279999999999999</v>
      </c>
      <c r="AP32" s="44">
        <v>3.609</v>
      </c>
      <c r="AQ32" s="44">
        <v>3.81</v>
      </c>
      <c r="AR32" s="44">
        <v>4.032</v>
      </c>
      <c r="AS32" s="44">
        <v>4.28</v>
      </c>
      <c r="AT32" s="44">
        <v>4.5570000000000004</v>
      </c>
      <c r="AU32" s="44">
        <v>4.8659999999999997</v>
      </c>
      <c r="AV32" s="44">
        <v>5.2130000000000001</v>
      </c>
      <c r="AW32" s="44">
        <v>5.6029999999999998</v>
      </c>
      <c r="AX32" s="44">
        <v>6.0430000000000001</v>
      </c>
      <c r="AY32" s="44">
        <v>6.5389999999999997</v>
      </c>
      <c r="AZ32" s="44">
        <v>7.101</v>
      </c>
      <c r="BA32" s="44">
        <v>7.7359999999999998</v>
      </c>
      <c r="BB32" s="44">
        <v>8.4570000000000007</v>
      </c>
      <c r="BC32" s="44">
        <v>9.2759999999999998</v>
      </c>
      <c r="BD32" s="44">
        <v>10.206</v>
      </c>
      <c r="BE32" s="44">
        <v>11.263999999999999</v>
      </c>
      <c r="BF32" s="44">
        <v>12.467000000000001</v>
      </c>
      <c r="BG32" s="44">
        <v>13.835000000000001</v>
      </c>
      <c r="BH32" s="44">
        <v>15.391</v>
      </c>
      <c r="BI32" s="44">
        <v>17.158999999999999</v>
      </c>
      <c r="BJ32" s="44">
        <v>19.170000000000002</v>
      </c>
      <c r="BK32" s="44">
        <v>21.452999999999999</v>
      </c>
      <c r="BL32" s="44">
        <v>24.045999999999999</v>
      </c>
      <c r="BM32" s="44">
        <v>26.986999999999998</v>
      </c>
      <c r="BN32" s="44">
        <v>30.324999999999999</v>
      </c>
      <c r="BO32" s="44">
        <v>34.110999999999997</v>
      </c>
      <c r="BP32" s="44">
        <v>38.408000000000001</v>
      </c>
      <c r="BQ32" s="44">
        <v>43.287999999999997</v>
      </c>
      <c r="BR32" s="44">
        <v>48.835999999999999</v>
      </c>
      <c r="BS32" s="44">
        <v>55.154000000000003</v>
      </c>
      <c r="BT32" s="44">
        <v>62.356000000000002</v>
      </c>
      <c r="BU32" s="44">
        <v>70.578000000000003</v>
      </c>
      <c r="BV32" s="44">
        <v>79.989000000000004</v>
      </c>
      <c r="BW32" s="44">
        <v>90.798000000000002</v>
      </c>
      <c r="BX32" s="44">
        <v>103.264</v>
      </c>
      <c r="BY32" s="44">
        <v>117.696</v>
      </c>
      <c r="BZ32" s="44">
        <v>134.476</v>
      </c>
      <c r="CA32" s="44">
        <v>154.065</v>
      </c>
      <c r="CB32" s="44">
        <v>177.005</v>
      </c>
      <c r="CC32" s="44">
        <v>203.94300000000001</v>
      </c>
      <c r="CD32" s="44">
        <v>235.65700000000001</v>
      </c>
      <c r="CE32" s="44">
        <v>273.05900000000003</v>
      </c>
      <c r="CF32" s="44">
        <v>317.26900000000001</v>
      </c>
      <c r="CG32" s="44">
        <v>369.67399999999998</v>
      </c>
      <c r="CH32" s="44">
        <v>431.98200000000003</v>
      </c>
      <c r="CI32" s="44">
        <v>506.221</v>
      </c>
    </row>
    <row r="33" spans="1:87" x14ac:dyDescent="0.25">
      <c r="A33" s="42">
        <v>56</v>
      </c>
      <c r="B33" s="44">
        <v>1.252</v>
      </c>
      <c r="C33" s="44">
        <v>1.266</v>
      </c>
      <c r="D33" s="44">
        <v>1.2809999999999999</v>
      </c>
      <c r="E33" s="44">
        <v>1.296</v>
      </c>
      <c r="F33" s="44">
        <v>1.3120000000000001</v>
      </c>
      <c r="G33" s="44">
        <v>1.329</v>
      </c>
      <c r="H33" s="44">
        <v>1.347</v>
      </c>
      <c r="I33" s="44">
        <v>1.365</v>
      </c>
      <c r="J33" s="44">
        <v>1.3839999999999999</v>
      </c>
      <c r="K33" s="44">
        <v>1.4039999999999999</v>
      </c>
      <c r="L33" s="44">
        <v>1.425</v>
      </c>
      <c r="M33" s="44">
        <v>1.4470000000000001</v>
      </c>
      <c r="N33" s="44">
        <v>1.4710000000000001</v>
      </c>
      <c r="O33" s="44">
        <v>1.4950000000000001</v>
      </c>
      <c r="P33" s="44">
        <v>1.5209999999999999</v>
      </c>
      <c r="Q33" s="44">
        <v>1.5489999999999999</v>
      </c>
      <c r="R33" s="44">
        <v>1.579</v>
      </c>
      <c r="S33" s="44">
        <v>1.61</v>
      </c>
      <c r="T33" s="44">
        <v>1.641</v>
      </c>
      <c r="U33" s="44">
        <v>1.675</v>
      </c>
      <c r="V33" s="44">
        <v>1.71</v>
      </c>
      <c r="W33" s="44">
        <v>1.7470000000000001</v>
      </c>
      <c r="X33" s="44">
        <v>1.7869999999999999</v>
      </c>
      <c r="Y33" s="44">
        <v>1.829</v>
      </c>
      <c r="Z33" s="44">
        <v>1.8740000000000001</v>
      </c>
      <c r="AA33" s="44">
        <v>1.921</v>
      </c>
      <c r="AB33" s="44">
        <v>1.972</v>
      </c>
      <c r="AC33" s="44">
        <v>2.0270000000000001</v>
      </c>
      <c r="AD33" s="44">
        <v>2.085</v>
      </c>
      <c r="AE33" s="44">
        <v>2.1480000000000001</v>
      </c>
      <c r="AF33" s="44">
        <v>2.2149999999999999</v>
      </c>
      <c r="AG33" s="44">
        <v>2.2879999999999998</v>
      </c>
      <c r="AH33" s="44">
        <v>2.367</v>
      </c>
      <c r="AI33" s="44">
        <v>2.4510000000000001</v>
      </c>
      <c r="AJ33" s="44">
        <v>2.544</v>
      </c>
      <c r="AK33" s="44">
        <v>2.6440000000000001</v>
      </c>
      <c r="AL33" s="44">
        <v>2.7530000000000001</v>
      </c>
      <c r="AM33" s="44">
        <v>2.8719999999999999</v>
      </c>
      <c r="AN33" s="44">
        <v>3.0030000000000001</v>
      </c>
      <c r="AO33" s="44">
        <v>3.1469999999999998</v>
      </c>
      <c r="AP33" s="44">
        <v>3.306</v>
      </c>
      <c r="AQ33" s="44">
        <v>3.4809999999999999</v>
      </c>
      <c r="AR33" s="44">
        <v>3.6749999999999998</v>
      </c>
      <c r="AS33" s="44">
        <v>3.89</v>
      </c>
      <c r="AT33" s="44">
        <v>4.13</v>
      </c>
      <c r="AU33" s="44">
        <v>4.3979999999999997</v>
      </c>
      <c r="AV33" s="44">
        <v>4.6980000000000004</v>
      </c>
      <c r="AW33" s="44">
        <v>5.0350000000000001</v>
      </c>
      <c r="AX33" s="44">
        <v>5.4139999999999997</v>
      </c>
      <c r="AY33" s="44">
        <v>5.8410000000000002</v>
      </c>
      <c r="AZ33" s="44">
        <v>6.3230000000000004</v>
      </c>
      <c r="BA33" s="44">
        <v>6.8689999999999998</v>
      </c>
      <c r="BB33" s="44">
        <v>7.4880000000000004</v>
      </c>
      <c r="BC33" s="44">
        <v>8.1910000000000007</v>
      </c>
      <c r="BD33" s="44">
        <v>8.99</v>
      </c>
      <c r="BE33" s="44">
        <v>9.8989999999999991</v>
      </c>
      <c r="BF33" s="44">
        <v>10.933999999999999</v>
      </c>
      <c r="BG33" s="44">
        <v>12.114000000000001</v>
      </c>
      <c r="BH33" s="44">
        <v>13.457000000000001</v>
      </c>
      <c r="BI33" s="44">
        <v>14.988</v>
      </c>
      <c r="BJ33" s="44">
        <v>16.731000000000002</v>
      </c>
      <c r="BK33" s="44">
        <v>18.716999999999999</v>
      </c>
      <c r="BL33" s="44">
        <v>20.978000000000002</v>
      </c>
      <c r="BM33" s="44">
        <v>23.552</v>
      </c>
      <c r="BN33" s="44">
        <v>26.478999999999999</v>
      </c>
      <c r="BO33" s="44">
        <v>29.809000000000001</v>
      </c>
      <c r="BP33" s="44">
        <v>33.598999999999997</v>
      </c>
      <c r="BQ33" s="44">
        <v>37.911999999999999</v>
      </c>
      <c r="BR33" s="44">
        <v>42.826999999999998</v>
      </c>
      <c r="BS33" s="44">
        <v>48.432000000000002</v>
      </c>
      <c r="BT33" s="44">
        <v>54.832000000000001</v>
      </c>
      <c r="BU33" s="44">
        <v>62.146999999999998</v>
      </c>
      <c r="BV33" s="44">
        <v>70.525000000000006</v>
      </c>
      <c r="BW33" s="44">
        <v>80.153000000000006</v>
      </c>
      <c r="BX33" s="44">
        <v>91.257999999999996</v>
      </c>
      <c r="BY33" s="44">
        <v>104.113</v>
      </c>
      <c r="BZ33" s="44">
        <v>119.05500000000001</v>
      </c>
      <c r="CA33" s="44">
        <v>136.49100000000001</v>
      </c>
      <c r="CB33" s="44">
        <v>156.89599999999999</v>
      </c>
      <c r="CC33" s="44">
        <v>180.84</v>
      </c>
      <c r="CD33" s="44">
        <v>209.00800000000001</v>
      </c>
      <c r="CE33" s="44">
        <v>242.2</v>
      </c>
      <c r="CF33" s="44">
        <v>281.40100000000001</v>
      </c>
      <c r="CG33" s="44">
        <v>327.83100000000002</v>
      </c>
      <c r="CH33" s="44">
        <v>382.99</v>
      </c>
      <c r="CI33" s="44">
        <v>448.66300000000001</v>
      </c>
    </row>
    <row r="34" spans="1:87" x14ac:dyDescent="0.25">
      <c r="A34" s="42">
        <v>57</v>
      </c>
      <c r="B34" s="44">
        <v>1.1910000000000001</v>
      </c>
      <c r="C34" s="44">
        <v>1.204</v>
      </c>
      <c r="D34" s="44">
        <v>1.218</v>
      </c>
      <c r="E34" s="44">
        <v>1.232</v>
      </c>
      <c r="F34" s="44">
        <v>1.2470000000000001</v>
      </c>
      <c r="G34" s="44">
        <v>1.262</v>
      </c>
      <c r="H34" s="44">
        <v>1.278</v>
      </c>
      <c r="I34" s="44">
        <v>1.2949999999999999</v>
      </c>
      <c r="J34" s="44">
        <v>1.3129999999999999</v>
      </c>
      <c r="K34" s="44">
        <v>1.331</v>
      </c>
      <c r="L34" s="44">
        <v>1.351</v>
      </c>
      <c r="M34" s="44">
        <v>1.371</v>
      </c>
      <c r="N34" s="44">
        <v>1.3919999999999999</v>
      </c>
      <c r="O34" s="44">
        <v>1.415</v>
      </c>
      <c r="P34" s="44">
        <v>1.4379999999999999</v>
      </c>
      <c r="Q34" s="44">
        <v>1.4650000000000001</v>
      </c>
      <c r="R34" s="44">
        <v>1.492</v>
      </c>
      <c r="S34" s="44">
        <v>1.52</v>
      </c>
      <c r="T34" s="44">
        <v>1.5489999999999999</v>
      </c>
      <c r="U34" s="44">
        <v>1.579</v>
      </c>
      <c r="V34" s="44">
        <v>1.611</v>
      </c>
      <c r="W34" s="44">
        <v>1.645</v>
      </c>
      <c r="X34" s="44">
        <v>1.681</v>
      </c>
      <c r="Y34" s="44">
        <v>1.72</v>
      </c>
      <c r="Z34" s="44">
        <v>1.76</v>
      </c>
      <c r="AA34" s="44">
        <v>1.8029999999999999</v>
      </c>
      <c r="AB34" s="44">
        <v>1.849</v>
      </c>
      <c r="AC34" s="44">
        <v>1.899</v>
      </c>
      <c r="AD34" s="44">
        <v>1.9510000000000001</v>
      </c>
      <c r="AE34" s="44">
        <v>2.008</v>
      </c>
      <c r="AF34" s="44">
        <v>2.0680000000000001</v>
      </c>
      <c r="AG34" s="44">
        <v>2.133</v>
      </c>
      <c r="AH34" s="44">
        <v>2.2029999999999998</v>
      </c>
      <c r="AI34" s="44">
        <v>2.2789999999999999</v>
      </c>
      <c r="AJ34" s="44">
        <v>2.3610000000000002</v>
      </c>
      <c r="AK34" s="44">
        <v>2.4500000000000002</v>
      </c>
      <c r="AL34" s="44">
        <v>2.5459999999999998</v>
      </c>
      <c r="AM34" s="44">
        <v>2.6520000000000001</v>
      </c>
      <c r="AN34" s="44">
        <v>2.7669999999999999</v>
      </c>
      <c r="AO34" s="44">
        <v>2.8940000000000001</v>
      </c>
      <c r="AP34" s="44">
        <v>3.0329999999999999</v>
      </c>
      <c r="AQ34" s="44">
        <v>3.1859999999999999</v>
      </c>
      <c r="AR34" s="44">
        <v>3.3559999999999999</v>
      </c>
      <c r="AS34" s="44">
        <v>3.5430000000000001</v>
      </c>
      <c r="AT34" s="44">
        <v>3.7519999999999998</v>
      </c>
      <c r="AU34" s="44">
        <v>3.984</v>
      </c>
      <c r="AV34" s="44">
        <v>4.2439999999999998</v>
      </c>
      <c r="AW34" s="44">
        <v>4.5350000000000001</v>
      </c>
      <c r="AX34" s="44">
        <v>4.8609999999999998</v>
      </c>
      <c r="AY34" s="44">
        <v>5.2290000000000001</v>
      </c>
      <c r="AZ34" s="44">
        <v>5.6429999999999998</v>
      </c>
      <c r="BA34" s="44">
        <v>6.1120000000000001</v>
      </c>
      <c r="BB34" s="44">
        <v>6.6440000000000001</v>
      </c>
      <c r="BC34" s="44">
        <v>7.2469999999999999</v>
      </c>
      <c r="BD34" s="44">
        <v>7.9320000000000004</v>
      </c>
      <c r="BE34" s="44">
        <v>8.7129999999999992</v>
      </c>
      <c r="BF34" s="44">
        <v>9.6020000000000003</v>
      </c>
      <c r="BG34" s="44">
        <v>10.616</v>
      </c>
      <c r="BH34" s="44">
        <v>11.773</v>
      </c>
      <c r="BI34" s="44">
        <v>13.093</v>
      </c>
      <c r="BJ34" s="44">
        <v>14.6</v>
      </c>
      <c r="BK34" s="44">
        <v>16.321000000000002</v>
      </c>
      <c r="BL34" s="44">
        <v>18.286000000000001</v>
      </c>
      <c r="BM34" s="44">
        <v>20.527999999999999</v>
      </c>
      <c r="BN34" s="44">
        <v>23.085000000000001</v>
      </c>
      <c r="BO34" s="44">
        <v>26.003</v>
      </c>
      <c r="BP34" s="44">
        <v>29.332000000000001</v>
      </c>
      <c r="BQ34" s="44">
        <v>33.133000000000003</v>
      </c>
      <c r="BR34" s="44">
        <v>37.472000000000001</v>
      </c>
      <c r="BS34" s="44">
        <v>42.433</v>
      </c>
      <c r="BT34" s="44">
        <v>48.106999999999999</v>
      </c>
      <c r="BU34" s="44">
        <v>54.601999999999997</v>
      </c>
      <c r="BV34" s="44">
        <v>62.05</v>
      </c>
      <c r="BW34" s="44">
        <v>70.617000000000004</v>
      </c>
      <c r="BX34" s="44">
        <v>80.504000000000005</v>
      </c>
      <c r="BY34" s="44">
        <v>91.951999999999998</v>
      </c>
      <c r="BZ34" s="44">
        <v>105.258</v>
      </c>
      <c r="CA34" s="44">
        <v>120.782</v>
      </c>
      <c r="CB34" s="44">
        <v>138.94300000000001</v>
      </c>
      <c r="CC34" s="44">
        <v>160.24299999999999</v>
      </c>
      <c r="CD34" s="44">
        <v>185.28299999999999</v>
      </c>
      <c r="CE34" s="44">
        <v>214.768</v>
      </c>
      <c r="CF34" s="44">
        <v>249.56299999999999</v>
      </c>
      <c r="CG34" s="44">
        <v>290.74</v>
      </c>
      <c r="CH34" s="44">
        <v>339.61900000000003</v>
      </c>
      <c r="CI34" s="44">
        <v>397.76600000000002</v>
      </c>
    </row>
    <row r="35" spans="1:87" x14ac:dyDescent="0.25">
      <c r="A35" s="42">
        <v>58</v>
      </c>
      <c r="B35" s="44">
        <v>1.133</v>
      </c>
      <c r="C35" s="44">
        <v>1.145</v>
      </c>
      <c r="D35" s="44">
        <v>1.157</v>
      </c>
      <c r="E35" s="44">
        <v>1.171</v>
      </c>
      <c r="F35" s="44">
        <v>1.1839999999999999</v>
      </c>
      <c r="G35" s="44">
        <v>1.198</v>
      </c>
      <c r="H35" s="44">
        <v>1.2130000000000001</v>
      </c>
      <c r="I35" s="44">
        <v>1.2290000000000001</v>
      </c>
      <c r="J35" s="44">
        <v>1.2450000000000001</v>
      </c>
      <c r="K35" s="44">
        <v>1.262</v>
      </c>
      <c r="L35" s="44">
        <v>1.28</v>
      </c>
      <c r="M35" s="44">
        <v>1.2989999999999999</v>
      </c>
      <c r="N35" s="44">
        <v>1.3180000000000001</v>
      </c>
      <c r="O35" s="44">
        <v>1.339</v>
      </c>
      <c r="P35" s="44">
        <v>1.36</v>
      </c>
      <c r="Q35" s="44">
        <v>1.3839999999999999</v>
      </c>
      <c r="R35" s="44">
        <v>1.41</v>
      </c>
      <c r="S35" s="44">
        <v>1.4350000000000001</v>
      </c>
      <c r="T35" s="44">
        <v>1.4610000000000001</v>
      </c>
      <c r="U35" s="44">
        <v>1.4890000000000001</v>
      </c>
      <c r="V35" s="44">
        <v>1.5189999999999999</v>
      </c>
      <c r="W35" s="44">
        <v>1.55</v>
      </c>
      <c r="X35" s="44">
        <v>1.5820000000000001</v>
      </c>
      <c r="Y35" s="44">
        <v>1.617</v>
      </c>
      <c r="Z35" s="44">
        <v>1.6539999999999999</v>
      </c>
      <c r="AA35" s="44">
        <v>1.6930000000000001</v>
      </c>
      <c r="AB35" s="44">
        <v>1.7350000000000001</v>
      </c>
      <c r="AC35" s="44">
        <v>1.7789999999999999</v>
      </c>
      <c r="AD35" s="44">
        <v>1.8260000000000001</v>
      </c>
      <c r="AE35" s="44">
        <v>1.877</v>
      </c>
      <c r="AF35" s="44">
        <v>1.931</v>
      </c>
      <c r="AG35" s="44">
        <v>1.99</v>
      </c>
      <c r="AH35" s="44">
        <v>2.052</v>
      </c>
      <c r="AI35" s="44">
        <v>2.12</v>
      </c>
      <c r="AJ35" s="44">
        <v>2.1930000000000001</v>
      </c>
      <c r="AK35" s="44">
        <v>2.2719999999999998</v>
      </c>
      <c r="AL35" s="44">
        <v>2.3580000000000001</v>
      </c>
      <c r="AM35" s="44">
        <v>2.4510000000000001</v>
      </c>
      <c r="AN35" s="44">
        <v>2.5529999999999999</v>
      </c>
      <c r="AO35" s="44">
        <v>2.665</v>
      </c>
      <c r="AP35" s="44">
        <v>2.7869999999999999</v>
      </c>
      <c r="AQ35" s="44">
        <v>2.9209999999999998</v>
      </c>
      <c r="AR35" s="44">
        <v>3.07</v>
      </c>
      <c r="AS35" s="44">
        <v>3.2330000000000001</v>
      </c>
      <c r="AT35" s="44">
        <v>3.415</v>
      </c>
      <c r="AU35" s="44">
        <v>3.617</v>
      </c>
      <c r="AV35" s="44">
        <v>3.8420000000000001</v>
      </c>
      <c r="AW35" s="44">
        <v>4.093</v>
      </c>
      <c r="AX35" s="44">
        <v>4.375</v>
      </c>
      <c r="AY35" s="44">
        <v>4.6920000000000002</v>
      </c>
      <c r="AZ35" s="44">
        <v>5.048</v>
      </c>
      <c r="BA35" s="44">
        <v>5.4509999999999996</v>
      </c>
      <c r="BB35" s="44">
        <v>5.907</v>
      </c>
      <c r="BC35" s="44">
        <v>6.4249999999999998</v>
      </c>
      <c r="BD35" s="44">
        <v>7.0129999999999999</v>
      </c>
      <c r="BE35" s="44">
        <v>7.6820000000000004</v>
      </c>
      <c r="BF35" s="44">
        <v>8.4440000000000008</v>
      </c>
      <c r="BG35" s="44">
        <v>9.3140000000000001</v>
      </c>
      <c r="BH35" s="44">
        <v>10.308</v>
      </c>
      <c r="BI35" s="44">
        <v>11.444000000000001</v>
      </c>
      <c r="BJ35" s="44">
        <v>12.743</v>
      </c>
      <c r="BK35" s="44">
        <v>14.228999999999999</v>
      </c>
      <c r="BL35" s="44">
        <v>15.929</v>
      </c>
      <c r="BM35" s="44">
        <v>17.875</v>
      </c>
      <c r="BN35" s="44">
        <v>20.100000000000001</v>
      </c>
      <c r="BO35" s="44">
        <v>22.646999999999998</v>
      </c>
      <c r="BP35" s="44">
        <v>25.561</v>
      </c>
      <c r="BQ35" s="44">
        <v>28.896000000000001</v>
      </c>
      <c r="BR35" s="44">
        <v>32.713999999999999</v>
      </c>
      <c r="BS35" s="44">
        <v>37.091000000000001</v>
      </c>
      <c r="BT35" s="44">
        <v>42.106999999999999</v>
      </c>
      <c r="BU35" s="44">
        <v>47.860999999999997</v>
      </c>
      <c r="BV35" s="44">
        <v>54.47</v>
      </c>
      <c r="BW35" s="44">
        <v>62.08</v>
      </c>
      <c r="BX35" s="44">
        <v>70.873000000000005</v>
      </c>
      <c r="BY35" s="44">
        <v>81.061999999999998</v>
      </c>
      <c r="BZ35" s="44">
        <v>92.909000000000006</v>
      </c>
      <c r="CA35" s="44">
        <v>106.733</v>
      </c>
      <c r="CB35" s="44">
        <v>122.904</v>
      </c>
      <c r="CC35" s="44">
        <v>141.86500000000001</v>
      </c>
      <c r="CD35" s="44">
        <v>164.14699999999999</v>
      </c>
      <c r="CE35" s="44">
        <v>190.37</v>
      </c>
      <c r="CF35" s="44">
        <v>221.29499999999999</v>
      </c>
      <c r="CG35" s="44">
        <v>257.86599999999999</v>
      </c>
      <c r="CH35" s="44">
        <v>301.24299999999999</v>
      </c>
      <c r="CI35" s="44">
        <v>352.803</v>
      </c>
    </row>
    <row r="36" spans="1:87" x14ac:dyDescent="0.25">
      <c r="A36" s="42">
        <v>59</v>
      </c>
      <c r="B36" s="44">
        <v>1.077</v>
      </c>
      <c r="C36" s="44">
        <v>1.0880000000000001</v>
      </c>
      <c r="D36" s="44">
        <v>1.1000000000000001</v>
      </c>
      <c r="E36" s="44">
        <v>1.1120000000000001</v>
      </c>
      <c r="F36" s="44">
        <v>1.1240000000000001</v>
      </c>
      <c r="G36" s="44">
        <v>1.137</v>
      </c>
      <c r="H36" s="44">
        <v>1.151</v>
      </c>
      <c r="I36" s="44">
        <v>1.165</v>
      </c>
      <c r="J36" s="44">
        <v>1.18</v>
      </c>
      <c r="K36" s="44">
        <v>1.196</v>
      </c>
      <c r="L36" s="44">
        <v>1.212</v>
      </c>
      <c r="M36" s="44">
        <v>1.23</v>
      </c>
      <c r="N36" s="44">
        <v>1.248</v>
      </c>
      <c r="O36" s="44">
        <v>1.266</v>
      </c>
      <c r="P36" s="44">
        <v>1.286</v>
      </c>
      <c r="Q36" s="44">
        <v>1.3080000000000001</v>
      </c>
      <c r="R36" s="44">
        <v>1.3320000000000001</v>
      </c>
      <c r="S36" s="44">
        <v>1.355</v>
      </c>
      <c r="T36" s="44">
        <v>1.379</v>
      </c>
      <c r="U36" s="44">
        <v>1.4039999999999999</v>
      </c>
      <c r="V36" s="44">
        <v>1.431</v>
      </c>
      <c r="W36" s="44">
        <v>1.4590000000000001</v>
      </c>
      <c r="X36" s="44">
        <v>1.4890000000000001</v>
      </c>
      <c r="Y36" s="44">
        <v>1.5209999999999999</v>
      </c>
      <c r="Z36" s="44">
        <v>1.554</v>
      </c>
      <c r="AA36" s="44">
        <v>1.59</v>
      </c>
      <c r="AB36" s="44">
        <v>1.627</v>
      </c>
      <c r="AC36" s="44">
        <v>1.6679999999999999</v>
      </c>
      <c r="AD36" s="44">
        <v>1.71</v>
      </c>
      <c r="AE36" s="44">
        <v>1.756</v>
      </c>
      <c r="AF36" s="44">
        <v>1.8049999999999999</v>
      </c>
      <c r="AG36" s="44">
        <v>1.857</v>
      </c>
      <c r="AH36" s="44">
        <v>1.913</v>
      </c>
      <c r="AI36" s="44">
        <v>1.974</v>
      </c>
      <c r="AJ36" s="44">
        <v>2.0390000000000001</v>
      </c>
      <c r="AK36" s="44">
        <v>2.109</v>
      </c>
      <c r="AL36" s="44">
        <v>2.1859999999999999</v>
      </c>
      <c r="AM36" s="44">
        <v>2.2690000000000001</v>
      </c>
      <c r="AN36" s="44">
        <v>2.359</v>
      </c>
      <c r="AO36" s="44">
        <v>2.4569999999999999</v>
      </c>
      <c r="AP36" s="44">
        <v>2.5649999999999999</v>
      </c>
      <c r="AQ36" s="44">
        <v>2.6829999999999998</v>
      </c>
      <c r="AR36" s="44">
        <v>2.8130000000000002</v>
      </c>
      <c r="AS36" s="44">
        <v>2.956</v>
      </c>
      <c r="AT36" s="44">
        <v>3.1139999999999999</v>
      </c>
      <c r="AU36" s="44">
        <v>3.29</v>
      </c>
      <c r="AV36" s="44">
        <v>3.4849999999999999</v>
      </c>
      <c r="AW36" s="44">
        <v>3.7029999999999998</v>
      </c>
      <c r="AX36" s="44">
        <v>3.9460000000000002</v>
      </c>
      <c r="AY36" s="44">
        <v>4.22</v>
      </c>
      <c r="AZ36" s="44">
        <v>4.5270000000000001</v>
      </c>
      <c r="BA36" s="44">
        <v>4.8730000000000002</v>
      </c>
      <c r="BB36" s="44">
        <v>5.2649999999999997</v>
      </c>
      <c r="BC36" s="44">
        <v>5.7089999999999996</v>
      </c>
      <c r="BD36" s="44">
        <v>6.2130000000000001</v>
      </c>
      <c r="BE36" s="44">
        <v>6.7859999999999996</v>
      </c>
      <c r="BF36" s="44">
        <v>7.4390000000000001</v>
      </c>
      <c r="BG36" s="44">
        <v>8.1850000000000005</v>
      </c>
      <c r="BH36" s="44">
        <v>9.0370000000000008</v>
      </c>
      <c r="BI36" s="44">
        <v>10.012</v>
      </c>
      <c r="BJ36" s="44">
        <v>11.129</v>
      </c>
      <c r="BK36" s="44">
        <v>12.409000000000001</v>
      </c>
      <c r="BL36" s="44">
        <v>13.875999999999999</v>
      </c>
      <c r="BM36" s="44">
        <v>15.558</v>
      </c>
      <c r="BN36" s="44">
        <v>17.488</v>
      </c>
      <c r="BO36" s="44">
        <v>19.702999999999999</v>
      </c>
      <c r="BP36" s="44">
        <v>22.244</v>
      </c>
      <c r="BQ36" s="44">
        <v>25.161000000000001</v>
      </c>
      <c r="BR36" s="44">
        <v>28.51</v>
      </c>
      <c r="BS36" s="44">
        <v>32.359000000000002</v>
      </c>
      <c r="BT36" s="44">
        <v>36.783000000000001</v>
      </c>
      <c r="BU36" s="44">
        <v>41.869</v>
      </c>
      <c r="BV36" s="44">
        <v>47.723999999999997</v>
      </c>
      <c r="BW36" s="44">
        <v>54.478000000000002</v>
      </c>
      <c r="BX36" s="44">
        <v>62.293999999999997</v>
      </c>
      <c r="BY36" s="44">
        <v>71.361000000000004</v>
      </c>
      <c r="BZ36" s="44">
        <v>81.914000000000001</v>
      </c>
      <c r="CA36" s="44">
        <v>94.236999999999995</v>
      </c>
      <c r="CB36" s="44">
        <v>108.65900000000001</v>
      </c>
      <c r="CC36" s="44">
        <v>125.57299999999999</v>
      </c>
      <c r="CD36" s="44">
        <v>145.44999999999999</v>
      </c>
      <c r="CE36" s="44">
        <v>168.84100000000001</v>
      </c>
      <c r="CF36" s="44">
        <v>196.41900000000001</v>
      </c>
      <c r="CG36" s="44">
        <v>229.02</v>
      </c>
      <c r="CH36" s="44">
        <v>267.673</v>
      </c>
      <c r="CI36" s="44">
        <v>313.59500000000003</v>
      </c>
    </row>
    <row r="37" spans="1:87" x14ac:dyDescent="0.25">
      <c r="A37" s="42">
        <v>60</v>
      </c>
      <c r="B37" s="44">
        <v>1.0229999999999999</v>
      </c>
      <c r="C37" s="44">
        <v>1.0329999999999999</v>
      </c>
      <c r="D37" s="44">
        <v>1.044</v>
      </c>
      <c r="E37" s="44">
        <v>1.0549999999999999</v>
      </c>
      <c r="F37" s="44">
        <v>1.0669999999999999</v>
      </c>
      <c r="G37" s="44">
        <v>1.079</v>
      </c>
      <c r="H37" s="44">
        <v>1.0920000000000001</v>
      </c>
      <c r="I37" s="44">
        <v>1.105</v>
      </c>
      <c r="J37" s="44">
        <v>1.119</v>
      </c>
      <c r="K37" s="44">
        <v>1.133</v>
      </c>
      <c r="L37" s="44">
        <v>1.1479999999999999</v>
      </c>
      <c r="M37" s="44">
        <v>1.1639999999999999</v>
      </c>
      <c r="N37" s="44">
        <v>1.18</v>
      </c>
      <c r="O37" s="44">
        <v>1.198</v>
      </c>
      <c r="P37" s="44">
        <v>1.216</v>
      </c>
      <c r="Q37" s="44">
        <v>1.236</v>
      </c>
      <c r="R37" s="44">
        <v>1.258</v>
      </c>
      <c r="S37" s="44">
        <v>1.2789999999999999</v>
      </c>
      <c r="T37" s="44">
        <v>1.3009999999999999</v>
      </c>
      <c r="U37" s="44">
        <v>1.3240000000000001</v>
      </c>
      <c r="V37" s="44">
        <v>1.349</v>
      </c>
      <c r="W37" s="44">
        <v>1.3740000000000001</v>
      </c>
      <c r="X37" s="44">
        <v>1.4019999999999999</v>
      </c>
      <c r="Y37" s="44">
        <v>1.43</v>
      </c>
      <c r="Z37" s="44">
        <v>1.4610000000000001</v>
      </c>
      <c r="AA37" s="44">
        <v>1.4930000000000001</v>
      </c>
      <c r="AB37" s="44">
        <v>1.5269999999999999</v>
      </c>
      <c r="AC37" s="44">
        <v>1.5629999999999999</v>
      </c>
      <c r="AD37" s="44">
        <v>1.6020000000000001</v>
      </c>
      <c r="AE37" s="44">
        <v>1.643</v>
      </c>
      <c r="AF37" s="44">
        <v>1.6870000000000001</v>
      </c>
      <c r="AG37" s="44">
        <v>1.734</v>
      </c>
      <c r="AH37" s="44">
        <v>1.7849999999999999</v>
      </c>
      <c r="AI37" s="44">
        <v>1.839</v>
      </c>
      <c r="AJ37" s="44">
        <v>1.897</v>
      </c>
      <c r="AK37" s="44">
        <v>1.96</v>
      </c>
      <c r="AL37" s="44">
        <v>2.028</v>
      </c>
      <c r="AM37" s="44">
        <v>2.101</v>
      </c>
      <c r="AN37" s="44">
        <v>2.181</v>
      </c>
      <c r="AO37" s="44">
        <v>2.2679999999999998</v>
      </c>
      <c r="AP37" s="44">
        <v>2.363</v>
      </c>
      <c r="AQ37" s="44">
        <v>2.4670000000000001</v>
      </c>
      <c r="AR37" s="44">
        <v>2.581</v>
      </c>
      <c r="AS37" s="44">
        <v>2.706</v>
      </c>
      <c r="AT37" s="44">
        <v>2.8450000000000002</v>
      </c>
      <c r="AU37" s="44">
        <v>2.9980000000000002</v>
      </c>
      <c r="AV37" s="44">
        <v>3.1669999999999998</v>
      </c>
      <c r="AW37" s="44">
        <v>3.3559999999999999</v>
      </c>
      <c r="AX37" s="44">
        <v>3.5670000000000002</v>
      </c>
      <c r="AY37" s="44">
        <v>3.8029999999999999</v>
      </c>
      <c r="AZ37" s="44">
        <v>4.0679999999999996</v>
      </c>
      <c r="BA37" s="44">
        <v>4.3659999999999997</v>
      </c>
      <c r="BB37" s="44">
        <v>4.7030000000000003</v>
      </c>
      <c r="BC37" s="44">
        <v>5.0839999999999996</v>
      </c>
      <c r="BD37" s="44">
        <v>5.516</v>
      </c>
      <c r="BE37" s="44">
        <v>6.0069999999999997</v>
      </c>
      <c r="BF37" s="44">
        <v>6.5659999999999998</v>
      </c>
      <c r="BG37" s="44">
        <v>7.2039999999999997</v>
      </c>
      <c r="BH37" s="44">
        <v>7.9340000000000002</v>
      </c>
      <c r="BI37" s="44">
        <v>8.77</v>
      </c>
      <c r="BJ37" s="44">
        <v>9.7270000000000003</v>
      </c>
      <c r="BK37" s="44">
        <v>10.826000000000001</v>
      </c>
      <c r="BL37" s="44">
        <v>12.087999999999999</v>
      </c>
      <c r="BM37" s="44">
        <v>13.539</v>
      </c>
      <c r="BN37" s="44">
        <v>15.206</v>
      </c>
      <c r="BO37" s="44">
        <v>17.123999999999999</v>
      </c>
      <c r="BP37" s="44">
        <v>19.331</v>
      </c>
      <c r="BQ37" s="44">
        <v>21.872</v>
      </c>
      <c r="BR37" s="44">
        <v>24.798999999999999</v>
      </c>
      <c r="BS37" s="44">
        <v>28.170999999999999</v>
      </c>
      <c r="BT37" s="44">
        <v>32.058999999999997</v>
      </c>
      <c r="BU37" s="44">
        <v>36.54</v>
      </c>
      <c r="BV37" s="44">
        <v>41.712000000000003</v>
      </c>
      <c r="BW37" s="44">
        <v>47.692</v>
      </c>
      <c r="BX37" s="44">
        <v>54.625999999999998</v>
      </c>
      <c r="BY37" s="44">
        <v>62.683999999999997</v>
      </c>
      <c r="BZ37" s="44">
        <v>72.076999999999998</v>
      </c>
      <c r="CA37" s="44">
        <v>83.058999999999997</v>
      </c>
      <c r="CB37" s="44">
        <v>95.923000000000002</v>
      </c>
      <c r="CC37" s="44">
        <v>111.023</v>
      </c>
      <c r="CD37" s="44">
        <v>128.77699999999999</v>
      </c>
      <c r="CE37" s="44">
        <v>149.67699999999999</v>
      </c>
      <c r="CF37" s="44">
        <v>174.32499999999999</v>
      </c>
      <c r="CG37" s="44">
        <v>203.465</v>
      </c>
      <c r="CH37" s="44">
        <v>238.01300000000001</v>
      </c>
      <c r="CI37" s="44">
        <v>279.05500000000001</v>
      </c>
    </row>
    <row r="38" spans="1:87" x14ac:dyDescent="0.25">
      <c r="A38" s="42">
        <v>61</v>
      </c>
      <c r="B38" s="44">
        <v>0.97199999999999998</v>
      </c>
      <c r="C38" s="44">
        <v>0.98099999999999998</v>
      </c>
      <c r="D38" s="44">
        <v>0.99099999999999999</v>
      </c>
      <c r="E38" s="44">
        <v>1.0009999999999999</v>
      </c>
      <c r="F38" s="44">
        <v>1.012</v>
      </c>
      <c r="G38" s="44">
        <v>1.0229999999999999</v>
      </c>
      <c r="H38" s="44">
        <v>1.0349999999999999</v>
      </c>
      <c r="I38" s="44">
        <v>1.0469999999999999</v>
      </c>
      <c r="J38" s="44">
        <v>1.06</v>
      </c>
      <c r="K38" s="44">
        <v>1.073</v>
      </c>
      <c r="L38" s="44">
        <v>1.087</v>
      </c>
      <c r="M38" s="44">
        <v>1.101</v>
      </c>
      <c r="N38" s="44">
        <v>1.1160000000000001</v>
      </c>
      <c r="O38" s="44">
        <v>1.1319999999999999</v>
      </c>
      <c r="P38" s="44">
        <v>1.149</v>
      </c>
      <c r="Q38" s="44">
        <v>1.1679999999999999</v>
      </c>
      <c r="R38" s="44">
        <v>1.1870000000000001</v>
      </c>
      <c r="S38" s="44">
        <v>1.2070000000000001</v>
      </c>
      <c r="T38" s="44">
        <v>1.2270000000000001</v>
      </c>
      <c r="U38" s="44">
        <v>1.248</v>
      </c>
      <c r="V38" s="44">
        <v>1.2709999999999999</v>
      </c>
      <c r="W38" s="44">
        <v>1.294</v>
      </c>
      <c r="X38" s="44">
        <v>1.319</v>
      </c>
      <c r="Y38" s="44">
        <v>1.345</v>
      </c>
      <c r="Z38" s="44">
        <v>1.373</v>
      </c>
      <c r="AA38" s="44">
        <v>1.4019999999999999</v>
      </c>
      <c r="AB38" s="44">
        <v>1.4330000000000001</v>
      </c>
      <c r="AC38" s="44">
        <v>1.466</v>
      </c>
      <c r="AD38" s="44">
        <v>1.5009999999999999</v>
      </c>
      <c r="AE38" s="44">
        <v>1.538</v>
      </c>
      <c r="AF38" s="44">
        <v>1.577</v>
      </c>
      <c r="AG38" s="44">
        <v>1.62</v>
      </c>
      <c r="AH38" s="44">
        <v>1.665</v>
      </c>
      <c r="AI38" s="44">
        <v>1.714</v>
      </c>
      <c r="AJ38" s="44">
        <v>1.766</v>
      </c>
      <c r="AK38" s="44">
        <v>1.8220000000000001</v>
      </c>
      <c r="AL38" s="44">
        <v>1.8819999999999999</v>
      </c>
      <c r="AM38" s="44">
        <v>1.948</v>
      </c>
      <c r="AN38" s="44">
        <v>2.0190000000000001</v>
      </c>
      <c r="AO38" s="44">
        <v>2.0960000000000001</v>
      </c>
      <c r="AP38" s="44">
        <v>2.1800000000000002</v>
      </c>
      <c r="AQ38" s="44">
        <v>2.2709999999999999</v>
      </c>
      <c r="AR38" s="44">
        <v>2.371</v>
      </c>
      <c r="AS38" s="44">
        <v>2.4809999999999999</v>
      </c>
      <c r="AT38" s="44">
        <v>2.6019999999999999</v>
      </c>
      <c r="AU38" s="44">
        <v>2.7360000000000002</v>
      </c>
      <c r="AV38" s="44">
        <v>2.8839999999999999</v>
      </c>
      <c r="AW38" s="44">
        <v>3.048</v>
      </c>
      <c r="AX38" s="44">
        <v>3.2309999999999999</v>
      </c>
      <c r="AY38" s="44">
        <v>3.4350000000000001</v>
      </c>
      <c r="AZ38" s="44">
        <v>3.6640000000000001</v>
      </c>
      <c r="BA38" s="44">
        <v>3.9209999999999998</v>
      </c>
      <c r="BB38" s="44">
        <v>4.21</v>
      </c>
      <c r="BC38" s="44">
        <v>4.5369999999999999</v>
      </c>
      <c r="BD38" s="44">
        <v>4.907</v>
      </c>
      <c r="BE38" s="44">
        <v>5.3280000000000003</v>
      </c>
      <c r="BF38" s="44">
        <v>5.806</v>
      </c>
      <c r="BG38" s="44">
        <v>6.3520000000000003</v>
      </c>
      <c r="BH38" s="44">
        <v>6.976</v>
      </c>
      <c r="BI38" s="44">
        <v>7.69</v>
      </c>
      <c r="BJ38" s="44">
        <v>8.51</v>
      </c>
      <c r="BK38" s="44">
        <v>9.4510000000000005</v>
      </c>
      <c r="BL38" s="44">
        <v>10.532999999999999</v>
      </c>
      <c r="BM38" s="44">
        <v>11.778</v>
      </c>
      <c r="BN38" s="44">
        <v>13.212999999999999</v>
      </c>
      <c r="BO38" s="44">
        <v>14.867000000000001</v>
      </c>
      <c r="BP38" s="44">
        <v>16.774999999999999</v>
      </c>
      <c r="BQ38" s="44">
        <v>18.978000000000002</v>
      </c>
      <c r="BR38" s="44">
        <v>21.521999999999998</v>
      </c>
      <c r="BS38" s="44">
        <v>24.463000000000001</v>
      </c>
      <c r="BT38" s="44">
        <v>27.863</v>
      </c>
      <c r="BU38" s="44">
        <v>31.792999999999999</v>
      </c>
      <c r="BV38" s="44">
        <v>36.341000000000001</v>
      </c>
      <c r="BW38" s="44">
        <v>41.613</v>
      </c>
      <c r="BX38" s="44">
        <v>47.741</v>
      </c>
      <c r="BY38" s="44">
        <v>54.878</v>
      </c>
      <c r="BZ38" s="44">
        <v>63.213000000000001</v>
      </c>
      <c r="CA38" s="44">
        <v>72.974000000000004</v>
      </c>
      <c r="CB38" s="44">
        <v>84.424999999999997</v>
      </c>
      <c r="CC38" s="44">
        <v>97.881</v>
      </c>
      <c r="CD38" s="44">
        <v>113.71899999999999</v>
      </c>
      <c r="CE38" s="44">
        <v>132.37799999999999</v>
      </c>
      <c r="CF38" s="44">
        <v>154.39599999999999</v>
      </c>
      <c r="CG38" s="44">
        <v>180.43799999999999</v>
      </c>
      <c r="CH38" s="44">
        <v>211.32499999999999</v>
      </c>
      <c r="CI38" s="44">
        <v>248.02600000000001</v>
      </c>
    </row>
    <row r="39" spans="1:87" x14ac:dyDescent="0.25">
      <c r="A39" s="42">
        <v>62</v>
      </c>
      <c r="B39" s="44">
        <v>0.92200000000000004</v>
      </c>
      <c r="C39" s="44">
        <v>0.93100000000000005</v>
      </c>
      <c r="D39" s="44">
        <v>0.94</v>
      </c>
      <c r="E39" s="44">
        <v>0.94899999999999995</v>
      </c>
      <c r="F39" s="44">
        <v>0.95899999999999996</v>
      </c>
      <c r="G39" s="44">
        <v>0.96899999999999997</v>
      </c>
      <c r="H39" s="44">
        <v>0.98</v>
      </c>
      <c r="I39" s="44">
        <v>0.99099999999999999</v>
      </c>
      <c r="J39" s="44">
        <v>1.0029999999999999</v>
      </c>
      <c r="K39" s="44">
        <v>1.0149999999999999</v>
      </c>
      <c r="L39" s="44">
        <v>1.028</v>
      </c>
      <c r="M39" s="44">
        <v>1.0409999999999999</v>
      </c>
      <c r="N39" s="44">
        <v>1.0549999999999999</v>
      </c>
      <c r="O39" s="44">
        <v>1.07</v>
      </c>
      <c r="P39" s="44">
        <v>1.085</v>
      </c>
      <c r="Q39" s="44">
        <v>1.1020000000000001</v>
      </c>
      <c r="R39" s="44">
        <v>1.121</v>
      </c>
      <c r="S39" s="44">
        <v>1.1379999999999999</v>
      </c>
      <c r="T39" s="44">
        <v>1.157</v>
      </c>
      <c r="U39" s="44">
        <v>1.1759999999999999</v>
      </c>
      <c r="V39" s="44">
        <v>1.1970000000000001</v>
      </c>
      <c r="W39" s="44">
        <v>1.218</v>
      </c>
      <c r="X39" s="44">
        <v>1.2410000000000001</v>
      </c>
      <c r="Y39" s="44">
        <v>1.264</v>
      </c>
      <c r="Z39" s="44">
        <v>1.2889999999999999</v>
      </c>
      <c r="AA39" s="44">
        <v>1.3160000000000001</v>
      </c>
      <c r="AB39" s="44">
        <v>1.3440000000000001</v>
      </c>
      <c r="AC39" s="44">
        <v>1.3740000000000001</v>
      </c>
      <c r="AD39" s="44">
        <v>1.4059999999999999</v>
      </c>
      <c r="AE39" s="44">
        <v>1.4390000000000001</v>
      </c>
      <c r="AF39" s="44">
        <v>1.4750000000000001</v>
      </c>
      <c r="AG39" s="44">
        <v>1.5129999999999999</v>
      </c>
      <c r="AH39" s="44">
        <v>1.554</v>
      </c>
      <c r="AI39" s="44">
        <v>1.597</v>
      </c>
      <c r="AJ39" s="44">
        <v>1.6439999999999999</v>
      </c>
      <c r="AK39" s="44">
        <v>1.694</v>
      </c>
      <c r="AL39" s="44">
        <v>1.748</v>
      </c>
      <c r="AM39" s="44">
        <v>1.806</v>
      </c>
      <c r="AN39" s="44">
        <v>1.869</v>
      </c>
      <c r="AO39" s="44">
        <v>1.9379999999999999</v>
      </c>
      <c r="AP39" s="44">
        <v>2.012</v>
      </c>
      <c r="AQ39" s="44">
        <v>2.093</v>
      </c>
      <c r="AR39" s="44">
        <v>2.181</v>
      </c>
      <c r="AS39" s="44">
        <v>2.278</v>
      </c>
      <c r="AT39" s="44">
        <v>2.3839999999999999</v>
      </c>
      <c r="AU39" s="44">
        <v>2.5009999999999999</v>
      </c>
      <c r="AV39" s="44">
        <v>2.63</v>
      </c>
      <c r="AW39" s="44">
        <v>2.7719999999999998</v>
      </c>
      <c r="AX39" s="44">
        <v>2.931</v>
      </c>
      <c r="AY39" s="44">
        <v>3.1080000000000001</v>
      </c>
      <c r="AZ39" s="44">
        <v>3.3050000000000002</v>
      </c>
      <c r="BA39" s="44">
        <v>3.5270000000000001</v>
      </c>
      <c r="BB39" s="44">
        <v>3.7759999999999998</v>
      </c>
      <c r="BC39" s="44">
        <v>4.056</v>
      </c>
      <c r="BD39" s="44">
        <v>4.3739999999999997</v>
      </c>
      <c r="BE39" s="44">
        <v>4.734</v>
      </c>
      <c r="BF39" s="44">
        <v>5.1429999999999998</v>
      </c>
      <c r="BG39" s="44">
        <v>5.609</v>
      </c>
      <c r="BH39" s="44">
        <v>6.1420000000000003</v>
      </c>
      <c r="BI39" s="44">
        <v>6.7519999999999998</v>
      </c>
      <c r="BJ39" s="44">
        <v>7.4509999999999996</v>
      </c>
      <c r="BK39" s="44">
        <v>8.2550000000000008</v>
      </c>
      <c r="BL39" s="44">
        <v>9.1790000000000003</v>
      </c>
      <c r="BM39" s="44">
        <v>10.244999999999999</v>
      </c>
      <c r="BN39" s="44">
        <v>11.474</v>
      </c>
      <c r="BO39" s="44">
        <v>12.894</v>
      </c>
      <c r="BP39" s="44">
        <v>14.535</v>
      </c>
      <c r="BQ39" s="44">
        <v>16.434000000000001</v>
      </c>
      <c r="BR39" s="44">
        <v>18.632999999999999</v>
      </c>
      <c r="BS39" s="44">
        <v>21.183</v>
      </c>
      <c r="BT39" s="44">
        <v>24.137</v>
      </c>
      <c r="BU39" s="44">
        <v>27.562999999999999</v>
      </c>
      <c r="BV39" s="44">
        <v>31.539000000000001</v>
      </c>
      <c r="BW39" s="44">
        <v>36.159999999999997</v>
      </c>
      <c r="BX39" s="44">
        <v>41.545000000000002</v>
      </c>
      <c r="BY39" s="44">
        <v>47.831000000000003</v>
      </c>
      <c r="BZ39" s="44">
        <v>55.189</v>
      </c>
      <c r="CA39" s="44">
        <v>63.820999999999998</v>
      </c>
      <c r="CB39" s="44">
        <v>73.965999999999994</v>
      </c>
      <c r="CC39" s="44">
        <v>85.906000000000006</v>
      </c>
      <c r="CD39" s="44">
        <v>99.975999999999999</v>
      </c>
      <c r="CE39" s="44">
        <v>116.57</v>
      </c>
      <c r="CF39" s="44">
        <v>136.16900000000001</v>
      </c>
      <c r="CG39" s="44">
        <v>159.36600000000001</v>
      </c>
      <c r="CH39" s="44">
        <v>186.893</v>
      </c>
      <c r="CI39" s="44">
        <v>219.61500000000001</v>
      </c>
    </row>
    <row r="40" spans="1:87" x14ac:dyDescent="0.25">
      <c r="A40" s="42">
        <v>63</v>
      </c>
      <c r="B40" s="44">
        <v>0.875</v>
      </c>
      <c r="C40" s="44">
        <v>0.88300000000000001</v>
      </c>
      <c r="D40" s="44">
        <v>0.89100000000000001</v>
      </c>
      <c r="E40" s="44">
        <v>0.89900000000000002</v>
      </c>
      <c r="F40" s="44">
        <v>0.90900000000000003</v>
      </c>
      <c r="G40" s="44">
        <v>0.91800000000000004</v>
      </c>
      <c r="H40" s="44">
        <v>0.92800000000000005</v>
      </c>
      <c r="I40" s="44">
        <v>0.93799999999999994</v>
      </c>
      <c r="J40" s="44">
        <v>0.94899999999999995</v>
      </c>
      <c r="K40" s="44">
        <v>0.96</v>
      </c>
      <c r="L40" s="44">
        <v>0.97199999999999998</v>
      </c>
      <c r="M40" s="44">
        <v>0.98399999999999999</v>
      </c>
      <c r="N40" s="44">
        <v>0.997</v>
      </c>
      <c r="O40" s="44">
        <v>1.01</v>
      </c>
      <c r="P40" s="44">
        <v>1.024</v>
      </c>
      <c r="Q40" s="44">
        <v>1.04</v>
      </c>
      <c r="R40" s="44">
        <v>1.0569999999999999</v>
      </c>
      <c r="S40" s="44">
        <v>1.073</v>
      </c>
      <c r="T40" s="44">
        <v>1.0900000000000001</v>
      </c>
      <c r="U40" s="44">
        <v>1.1080000000000001</v>
      </c>
      <c r="V40" s="44">
        <v>1.1259999999999999</v>
      </c>
      <c r="W40" s="44">
        <v>1.1459999999999999</v>
      </c>
      <c r="X40" s="44">
        <v>1.1659999999999999</v>
      </c>
      <c r="Y40" s="44">
        <v>1.1879999999999999</v>
      </c>
      <c r="Z40" s="44">
        <v>1.2110000000000001</v>
      </c>
      <c r="AA40" s="44">
        <v>1.2350000000000001</v>
      </c>
      <c r="AB40" s="44">
        <v>1.2609999999999999</v>
      </c>
      <c r="AC40" s="44">
        <v>1.288</v>
      </c>
      <c r="AD40" s="44">
        <v>1.3160000000000001</v>
      </c>
      <c r="AE40" s="44">
        <v>1.347</v>
      </c>
      <c r="AF40" s="44">
        <v>1.379</v>
      </c>
      <c r="AG40" s="44">
        <v>1.413</v>
      </c>
      <c r="AH40" s="44">
        <v>1.45</v>
      </c>
      <c r="AI40" s="44">
        <v>1.4890000000000001</v>
      </c>
      <c r="AJ40" s="44">
        <v>1.5309999999999999</v>
      </c>
      <c r="AK40" s="44">
        <v>1.5760000000000001</v>
      </c>
      <c r="AL40" s="44">
        <v>1.6240000000000001</v>
      </c>
      <c r="AM40" s="44">
        <v>1.6759999999999999</v>
      </c>
      <c r="AN40" s="44">
        <v>1.732</v>
      </c>
      <c r="AO40" s="44">
        <v>1.7929999999999999</v>
      </c>
      <c r="AP40" s="44">
        <v>1.8580000000000001</v>
      </c>
      <c r="AQ40" s="44">
        <v>1.93</v>
      </c>
      <c r="AR40" s="44">
        <v>2.008</v>
      </c>
      <c r="AS40" s="44">
        <v>2.093</v>
      </c>
      <c r="AT40" s="44">
        <v>2.1859999999999999</v>
      </c>
      <c r="AU40" s="44">
        <v>2.2879999999999998</v>
      </c>
      <c r="AV40" s="44">
        <v>2.4009999999999998</v>
      </c>
      <c r="AW40" s="44">
        <v>2.5249999999999999</v>
      </c>
      <c r="AX40" s="44">
        <v>2.6629999999999998</v>
      </c>
      <c r="AY40" s="44">
        <v>2.8159999999999998</v>
      </c>
      <c r="AZ40" s="44">
        <v>2.9870000000000001</v>
      </c>
      <c r="BA40" s="44">
        <v>3.1779999999999999</v>
      </c>
      <c r="BB40" s="44">
        <v>3.3919999999999999</v>
      </c>
      <c r="BC40" s="44">
        <v>3.6339999999999999</v>
      </c>
      <c r="BD40" s="44">
        <v>3.9060000000000001</v>
      </c>
      <c r="BE40" s="44">
        <v>4.2140000000000004</v>
      </c>
      <c r="BF40" s="44">
        <v>4.5640000000000001</v>
      </c>
      <c r="BG40" s="44">
        <v>4.9619999999999997</v>
      </c>
      <c r="BH40" s="44">
        <v>5.4160000000000004</v>
      </c>
      <c r="BI40" s="44">
        <v>5.9359999999999999</v>
      </c>
      <c r="BJ40" s="44">
        <v>6.532</v>
      </c>
      <c r="BK40" s="44">
        <v>7.2160000000000002</v>
      </c>
      <c r="BL40" s="44">
        <v>8.0039999999999996</v>
      </c>
      <c r="BM40" s="44">
        <v>8.9120000000000008</v>
      </c>
      <c r="BN40" s="44">
        <v>9.9619999999999997</v>
      </c>
      <c r="BO40" s="44">
        <v>11.175000000000001</v>
      </c>
      <c r="BP40" s="44">
        <v>12.58</v>
      </c>
      <c r="BQ40" s="44">
        <v>14.208</v>
      </c>
      <c r="BR40" s="44">
        <v>16.099</v>
      </c>
      <c r="BS40" s="44">
        <v>18.295000000000002</v>
      </c>
      <c r="BT40" s="44">
        <v>20.847999999999999</v>
      </c>
      <c r="BU40" s="44">
        <v>23.815000000000001</v>
      </c>
      <c r="BV40" s="44">
        <v>27.268000000000001</v>
      </c>
      <c r="BW40" s="44">
        <v>31.292999999999999</v>
      </c>
      <c r="BX40" s="44">
        <v>35.994999999999997</v>
      </c>
      <c r="BY40" s="44">
        <v>41.497999999999998</v>
      </c>
      <c r="BZ40" s="44">
        <v>47.954000000000001</v>
      </c>
      <c r="CA40" s="44">
        <v>55.545000000000002</v>
      </c>
      <c r="CB40" s="44">
        <v>64.483000000000004</v>
      </c>
      <c r="CC40" s="44">
        <v>75.02</v>
      </c>
      <c r="CD40" s="44">
        <v>87.456999999999994</v>
      </c>
      <c r="CE40" s="44">
        <v>102.14400000000001</v>
      </c>
      <c r="CF40" s="44">
        <v>119.511</v>
      </c>
      <c r="CG40" s="44">
        <v>140.08500000000001</v>
      </c>
      <c r="CH40" s="44">
        <v>164.517</v>
      </c>
      <c r="CI40" s="44">
        <v>193.577</v>
      </c>
    </row>
    <row r="41" spans="1:87" x14ac:dyDescent="0.25">
      <c r="A41" s="42">
        <v>64</v>
      </c>
      <c r="B41" s="44">
        <v>0.82899999999999996</v>
      </c>
      <c r="C41" s="44">
        <v>0.83599999999999997</v>
      </c>
      <c r="D41" s="44">
        <v>0.84399999999999997</v>
      </c>
      <c r="E41" s="44">
        <v>0.85199999999999998</v>
      </c>
      <c r="F41" s="44">
        <v>0.86</v>
      </c>
      <c r="G41" s="44">
        <v>0.86899999999999999</v>
      </c>
      <c r="H41" s="44">
        <v>0.878</v>
      </c>
      <c r="I41" s="44">
        <v>0.88700000000000001</v>
      </c>
      <c r="J41" s="44">
        <v>0.89700000000000002</v>
      </c>
      <c r="K41" s="44">
        <v>0.90700000000000003</v>
      </c>
      <c r="L41" s="44">
        <v>0.91800000000000004</v>
      </c>
      <c r="M41" s="44">
        <v>0.92900000000000005</v>
      </c>
      <c r="N41" s="44">
        <v>0.94099999999999995</v>
      </c>
      <c r="O41" s="44">
        <v>0.95299999999999996</v>
      </c>
      <c r="P41" s="44">
        <v>0.96599999999999997</v>
      </c>
      <c r="Q41" s="44">
        <v>0.98099999999999998</v>
      </c>
      <c r="R41" s="44">
        <v>0.996</v>
      </c>
      <c r="S41" s="44">
        <v>1.0109999999999999</v>
      </c>
      <c r="T41" s="44">
        <v>1.026</v>
      </c>
      <c r="U41" s="44">
        <v>1.0429999999999999</v>
      </c>
      <c r="V41" s="44">
        <v>1.06</v>
      </c>
      <c r="W41" s="44">
        <v>1.0780000000000001</v>
      </c>
      <c r="X41" s="44">
        <v>1.0960000000000001</v>
      </c>
      <c r="Y41" s="44">
        <v>1.1160000000000001</v>
      </c>
      <c r="Z41" s="44">
        <v>1.137</v>
      </c>
      <c r="AA41" s="44">
        <v>1.159</v>
      </c>
      <c r="AB41" s="44">
        <v>1.1819999999999999</v>
      </c>
      <c r="AC41" s="44">
        <v>1.206</v>
      </c>
      <c r="AD41" s="44">
        <v>1.232</v>
      </c>
      <c r="AE41" s="44">
        <v>1.26</v>
      </c>
      <c r="AF41" s="44">
        <v>1.2889999999999999</v>
      </c>
      <c r="AG41" s="44">
        <v>1.32</v>
      </c>
      <c r="AH41" s="44">
        <v>1.353</v>
      </c>
      <c r="AI41" s="44">
        <v>1.3879999999999999</v>
      </c>
      <c r="AJ41" s="44">
        <v>1.425</v>
      </c>
      <c r="AK41" s="44">
        <v>1.466</v>
      </c>
      <c r="AL41" s="44">
        <v>1.5089999999999999</v>
      </c>
      <c r="AM41" s="44">
        <v>1.5549999999999999</v>
      </c>
      <c r="AN41" s="44">
        <v>1.605</v>
      </c>
      <c r="AO41" s="44">
        <v>1.659</v>
      </c>
      <c r="AP41" s="44">
        <v>1.7170000000000001</v>
      </c>
      <c r="AQ41" s="44">
        <v>1.7809999999999999</v>
      </c>
      <c r="AR41" s="44">
        <v>1.849</v>
      </c>
      <c r="AS41" s="44">
        <v>1.9239999999999999</v>
      </c>
      <c r="AT41" s="44">
        <v>2.0059999999999998</v>
      </c>
      <c r="AU41" s="44">
        <v>2.0960000000000001</v>
      </c>
      <c r="AV41" s="44">
        <v>2.194</v>
      </c>
      <c r="AW41" s="44">
        <v>2.3029999999999999</v>
      </c>
      <c r="AX41" s="44">
        <v>2.423</v>
      </c>
      <c r="AY41" s="44">
        <v>2.556</v>
      </c>
      <c r="AZ41" s="44">
        <v>2.7040000000000002</v>
      </c>
      <c r="BA41" s="44">
        <v>2.8690000000000002</v>
      </c>
      <c r="BB41" s="44">
        <v>3.0529999999999999</v>
      </c>
      <c r="BC41" s="44">
        <v>3.2610000000000001</v>
      </c>
      <c r="BD41" s="44">
        <v>3.4940000000000002</v>
      </c>
      <c r="BE41" s="44">
        <v>3.758</v>
      </c>
      <c r="BF41" s="44">
        <v>4.0570000000000004</v>
      </c>
      <c r="BG41" s="44">
        <v>4.3970000000000002</v>
      </c>
      <c r="BH41" s="44">
        <v>4.7839999999999998</v>
      </c>
      <c r="BI41" s="44">
        <v>5.2270000000000003</v>
      </c>
      <c r="BJ41" s="44">
        <v>5.7329999999999997</v>
      </c>
      <c r="BK41" s="44">
        <v>6.3159999999999998</v>
      </c>
      <c r="BL41" s="44">
        <v>6.9850000000000003</v>
      </c>
      <c r="BM41" s="44">
        <v>7.758</v>
      </c>
      <c r="BN41" s="44">
        <v>8.65</v>
      </c>
      <c r="BO41" s="44">
        <v>9.6829999999999998</v>
      </c>
      <c r="BP41" s="44">
        <v>10.881</v>
      </c>
      <c r="BQ41" s="44">
        <v>12.271000000000001</v>
      </c>
      <c r="BR41" s="44">
        <v>13.888</v>
      </c>
      <c r="BS41" s="44">
        <v>15.77</v>
      </c>
      <c r="BT41" s="44">
        <v>17.963000000000001</v>
      </c>
      <c r="BU41" s="44">
        <v>20.518000000000001</v>
      </c>
      <c r="BV41" s="44">
        <v>23.498999999999999</v>
      </c>
      <c r="BW41" s="44">
        <v>26.983000000000001</v>
      </c>
      <c r="BX41" s="44">
        <v>31.062999999999999</v>
      </c>
      <c r="BY41" s="44">
        <v>35.850999999999999</v>
      </c>
      <c r="BZ41" s="44">
        <v>41.481000000000002</v>
      </c>
      <c r="CA41" s="44">
        <v>48.116999999999997</v>
      </c>
      <c r="CB41" s="44">
        <v>55.948</v>
      </c>
      <c r="CC41" s="44">
        <v>65.197999999999993</v>
      </c>
      <c r="CD41" s="44">
        <v>76.135999999999996</v>
      </c>
      <c r="CE41" s="44">
        <v>89.073999999999998</v>
      </c>
      <c r="CF41" s="44">
        <v>104.393</v>
      </c>
      <c r="CG41" s="44">
        <v>122.56399999999999</v>
      </c>
      <c r="CH41" s="44">
        <v>144.16399999999999</v>
      </c>
      <c r="CI41" s="44">
        <v>169.87899999999999</v>
      </c>
    </row>
    <row r="42" spans="1:87" x14ac:dyDescent="0.25">
      <c r="A42" s="42">
        <v>65</v>
      </c>
      <c r="B42" s="44">
        <v>0.78500000000000003</v>
      </c>
      <c r="C42" s="44">
        <v>0.79200000000000004</v>
      </c>
      <c r="D42" s="44">
        <v>0.79900000000000004</v>
      </c>
      <c r="E42" s="44">
        <v>0.80600000000000005</v>
      </c>
      <c r="F42" s="44">
        <v>0.81299999999999994</v>
      </c>
      <c r="G42" s="44">
        <v>0.82099999999999995</v>
      </c>
      <c r="H42" s="44">
        <v>0.83</v>
      </c>
      <c r="I42" s="44">
        <v>0.83799999999999997</v>
      </c>
      <c r="J42" s="44">
        <v>0.84699999999999998</v>
      </c>
      <c r="K42" s="44">
        <v>0.85699999999999998</v>
      </c>
      <c r="L42" s="44">
        <v>0.86699999999999999</v>
      </c>
      <c r="M42" s="44">
        <v>0.877</v>
      </c>
      <c r="N42" s="44">
        <v>0.88800000000000001</v>
      </c>
      <c r="O42" s="44">
        <v>0.89900000000000002</v>
      </c>
      <c r="P42" s="44">
        <v>0.91100000000000003</v>
      </c>
      <c r="Q42" s="44">
        <v>0.92400000000000004</v>
      </c>
      <c r="R42" s="44">
        <v>0.93799999999999994</v>
      </c>
      <c r="S42" s="44">
        <v>0.95199999999999996</v>
      </c>
      <c r="T42" s="44">
        <v>0.96599999999999997</v>
      </c>
      <c r="U42" s="44">
        <v>0.98099999999999998</v>
      </c>
      <c r="V42" s="44">
        <v>0.996</v>
      </c>
      <c r="W42" s="44">
        <v>1.0129999999999999</v>
      </c>
      <c r="X42" s="44">
        <v>1.03</v>
      </c>
      <c r="Y42" s="44">
        <v>1.048</v>
      </c>
      <c r="Z42" s="44">
        <v>1.0669999999999999</v>
      </c>
      <c r="AA42" s="44">
        <v>1.087</v>
      </c>
      <c r="AB42" s="44">
        <v>1.1080000000000001</v>
      </c>
      <c r="AC42" s="44">
        <v>1.1299999999999999</v>
      </c>
      <c r="AD42" s="44">
        <v>1.153</v>
      </c>
      <c r="AE42" s="44">
        <v>1.1779999999999999</v>
      </c>
      <c r="AF42" s="44">
        <v>1.204</v>
      </c>
      <c r="AG42" s="44">
        <v>1.232</v>
      </c>
      <c r="AH42" s="44">
        <v>1.262</v>
      </c>
      <c r="AI42" s="44">
        <v>1.294</v>
      </c>
      <c r="AJ42" s="44">
        <v>1.327</v>
      </c>
      <c r="AK42" s="44">
        <v>1.363</v>
      </c>
      <c r="AL42" s="44">
        <v>1.4019999999999999</v>
      </c>
      <c r="AM42" s="44">
        <v>1.4430000000000001</v>
      </c>
      <c r="AN42" s="44">
        <v>1.488</v>
      </c>
      <c r="AO42" s="44">
        <v>1.536</v>
      </c>
      <c r="AP42" s="44">
        <v>1.5880000000000001</v>
      </c>
      <c r="AQ42" s="44">
        <v>1.6439999999999999</v>
      </c>
      <c r="AR42" s="44">
        <v>1.704</v>
      </c>
      <c r="AS42" s="44">
        <v>1.77</v>
      </c>
      <c r="AT42" s="44">
        <v>1.8420000000000001</v>
      </c>
      <c r="AU42" s="44">
        <v>1.921</v>
      </c>
      <c r="AV42" s="44">
        <v>2.0070000000000001</v>
      </c>
      <c r="AW42" s="44">
        <v>2.1019999999999999</v>
      </c>
      <c r="AX42" s="44">
        <v>2.2069999999999999</v>
      </c>
      <c r="AY42" s="44">
        <v>2.3220000000000001</v>
      </c>
      <c r="AZ42" s="44">
        <v>2.4510000000000001</v>
      </c>
      <c r="BA42" s="44">
        <v>2.593</v>
      </c>
      <c r="BB42" s="44">
        <v>2.7530000000000001</v>
      </c>
      <c r="BC42" s="44">
        <v>2.931</v>
      </c>
      <c r="BD42" s="44">
        <v>3.1320000000000001</v>
      </c>
      <c r="BE42" s="44">
        <v>3.3580000000000001</v>
      </c>
      <c r="BF42" s="44">
        <v>3.6139999999999999</v>
      </c>
      <c r="BG42" s="44">
        <v>3.9039999999999999</v>
      </c>
      <c r="BH42" s="44">
        <v>4.234</v>
      </c>
      <c r="BI42" s="44">
        <v>4.6100000000000003</v>
      </c>
      <c r="BJ42" s="44">
        <v>5.0410000000000004</v>
      </c>
      <c r="BK42" s="44">
        <v>5.5350000000000001</v>
      </c>
      <c r="BL42" s="44">
        <v>6.1040000000000001</v>
      </c>
      <c r="BM42" s="44">
        <v>6.7590000000000003</v>
      </c>
      <c r="BN42" s="44">
        <v>7.5170000000000003</v>
      </c>
      <c r="BO42" s="44">
        <v>8.3930000000000007</v>
      </c>
      <c r="BP42" s="44">
        <v>9.41</v>
      </c>
      <c r="BQ42" s="44">
        <v>10.593</v>
      </c>
      <c r="BR42" s="44">
        <v>11.968999999999999</v>
      </c>
      <c r="BS42" s="44">
        <v>13.574999999999999</v>
      </c>
      <c r="BT42" s="44">
        <v>15.449</v>
      </c>
      <c r="BU42" s="44">
        <v>17.637</v>
      </c>
      <c r="BV42" s="44">
        <v>20.196000000000002</v>
      </c>
      <c r="BW42" s="44">
        <v>23.193000000000001</v>
      </c>
      <c r="BX42" s="44">
        <v>26.713000000000001</v>
      </c>
      <c r="BY42" s="44">
        <v>30.853999999999999</v>
      </c>
      <c r="BZ42" s="44">
        <v>35.737000000000002</v>
      </c>
      <c r="CA42" s="44">
        <v>41.505000000000003</v>
      </c>
      <c r="CB42" s="44">
        <v>48.328000000000003</v>
      </c>
      <c r="CC42" s="44">
        <v>56.405999999999999</v>
      </c>
      <c r="CD42" s="44">
        <v>65.977999999999994</v>
      </c>
      <c r="CE42" s="44">
        <v>77.320999999999998</v>
      </c>
      <c r="CF42" s="44">
        <v>90.777000000000001</v>
      </c>
      <c r="CG42" s="44">
        <v>106.76300000000001</v>
      </c>
      <c r="CH42" s="44">
        <v>125.794</v>
      </c>
      <c r="CI42" s="44">
        <v>148.47800000000001</v>
      </c>
    </row>
    <row r="43" spans="1:87" x14ac:dyDescent="0.25">
      <c r="A43" s="42">
        <v>66</v>
      </c>
      <c r="B43" s="44">
        <v>0.74299999999999999</v>
      </c>
      <c r="C43" s="44">
        <v>0.749</v>
      </c>
      <c r="D43" s="44">
        <v>0.755</v>
      </c>
      <c r="E43" s="44">
        <v>0.76200000000000001</v>
      </c>
      <c r="F43" s="44">
        <v>0.76900000000000002</v>
      </c>
      <c r="G43" s="44">
        <v>0.77600000000000002</v>
      </c>
      <c r="H43" s="44">
        <v>0.78300000000000003</v>
      </c>
      <c r="I43" s="44">
        <v>0.79100000000000004</v>
      </c>
      <c r="J43" s="44">
        <v>0.8</v>
      </c>
      <c r="K43" s="44">
        <v>0.80800000000000005</v>
      </c>
      <c r="L43" s="44">
        <v>0.81699999999999995</v>
      </c>
      <c r="M43" s="44">
        <v>0.82699999999999996</v>
      </c>
      <c r="N43" s="44">
        <v>0.83699999999999997</v>
      </c>
      <c r="O43" s="44">
        <v>0.84699999999999998</v>
      </c>
      <c r="P43" s="44">
        <v>0.85799999999999998</v>
      </c>
      <c r="Q43" s="44">
        <v>0.87</v>
      </c>
      <c r="R43" s="44">
        <v>0.88300000000000001</v>
      </c>
      <c r="S43" s="44">
        <v>0.89500000000000002</v>
      </c>
      <c r="T43" s="44">
        <v>0.90800000000000003</v>
      </c>
      <c r="U43" s="44">
        <v>0.92200000000000004</v>
      </c>
      <c r="V43" s="44">
        <v>0.93600000000000005</v>
      </c>
      <c r="W43" s="44">
        <v>0.95099999999999996</v>
      </c>
      <c r="X43" s="44">
        <v>0.96699999999999997</v>
      </c>
      <c r="Y43" s="44">
        <v>0.98299999999999998</v>
      </c>
      <c r="Z43" s="44">
        <v>1</v>
      </c>
      <c r="AA43" s="44">
        <v>1.018</v>
      </c>
      <c r="AB43" s="44">
        <v>1.0369999999999999</v>
      </c>
      <c r="AC43" s="44">
        <v>1.0569999999999999</v>
      </c>
      <c r="AD43" s="44">
        <v>1.079</v>
      </c>
      <c r="AE43" s="44">
        <v>1.101</v>
      </c>
      <c r="AF43" s="44">
        <v>1.125</v>
      </c>
      <c r="AG43" s="44">
        <v>1.1499999999999999</v>
      </c>
      <c r="AH43" s="44">
        <v>1.177</v>
      </c>
      <c r="AI43" s="44">
        <v>1.2050000000000001</v>
      </c>
      <c r="AJ43" s="44">
        <v>1.236</v>
      </c>
      <c r="AK43" s="44">
        <v>1.268</v>
      </c>
      <c r="AL43" s="44">
        <v>1.3029999999999999</v>
      </c>
      <c r="AM43" s="44">
        <v>1.34</v>
      </c>
      <c r="AN43" s="44">
        <v>1.379</v>
      </c>
      <c r="AO43" s="44">
        <v>1.4219999999999999</v>
      </c>
      <c r="AP43" s="44">
        <v>1.468</v>
      </c>
      <c r="AQ43" s="44">
        <v>1.518</v>
      </c>
      <c r="AR43" s="44">
        <v>1.571</v>
      </c>
      <c r="AS43" s="44">
        <v>1.63</v>
      </c>
      <c r="AT43" s="44">
        <v>1.6930000000000001</v>
      </c>
      <c r="AU43" s="44">
        <v>1.762</v>
      </c>
      <c r="AV43" s="44">
        <v>1.8380000000000001</v>
      </c>
      <c r="AW43" s="44">
        <v>1.921</v>
      </c>
      <c r="AX43" s="44">
        <v>2.012</v>
      </c>
      <c r="AY43" s="44">
        <v>2.113</v>
      </c>
      <c r="AZ43" s="44">
        <v>2.2240000000000002</v>
      </c>
      <c r="BA43" s="44">
        <v>2.3479999999999999</v>
      </c>
      <c r="BB43" s="44">
        <v>2.4849999999999999</v>
      </c>
      <c r="BC43" s="44">
        <v>2.6389999999999998</v>
      </c>
      <c r="BD43" s="44">
        <v>2.8119999999999998</v>
      </c>
      <c r="BE43" s="44">
        <v>3.0059999999999998</v>
      </c>
      <c r="BF43" s="44">
        <v>3.2240000000000002</v>
      </c>
      <c r="BG43" s="44">
        <v>3.472</v>
      </c>
      <c r="BH43" s="44">
        <v>3.7530000000000001</v>
      </c>
      <c r="BI43" s="44">
        <v>4.0739999999999998</v>
      </c>
      <c r="BJ43" s="44">
        <v>4.4400000000000004</v>
      </c>
      <c r="BK43" s="44">
        <v>4.859</v>
      </c>
      <c r="BL43" s="44">
        <v>5.3410000000000002</v>
      </c>
      <c r="BM43" s="44">
        <v>5.8959999999999999</v>
      </c>
      <c r="BN43" s="44">
        <v>6.5369999999999999</v>
      </c>
      <c r="BO43" s="44">
        <v>7.2789999999999999</v>
      </c>
      <c r="BP43" s="44">
        <v>8.14</v>
      </c>
      <c r="BQ43" s="44">
        <v>9.141</v>
      </c>
      <c r="BR43" s="44">
        <v>10.308</v>
      </c>
      <c r="BS43" s="44">
        <v>11.670999999999999</v>
      </c>
      <c r="BT43" s="44">
        <v>13.263999999999999</v>
      </c>
      <c r="BU43" s="44">
        <v>15.127000000000001</v>
      </c>
      <c r="BV43" s="44">
        <v>17.309999999999999</v>
      </c>
      <c r="BW43" s="44">
        <v>19.873999999999999</v>
      </c>
      <c r="BX43" s="44">
        <v>22.89</v>
      </c>
      <c r="BY43" s="44">
        <v>26.448</v>
      </c>
      <c r="BZ43" s="44">
        <v>30.652999999999999</v>
      </c>
      <c r="CA43" s="44">
        <v>35.633000000000003</v>
      </c>
      <c r="CB43" s="44">
        <v>41.536999999999999</v>
      </c>
      <c r="CC43" s="44">
        <v>48.542999999999999</v>
      </c>
      <c r="CD43" s="44">
        <v>56.863</v>
      </c>
      <c r="CE43" s="44">
        <v>66.745000000000005</v>
      </c>
      <c r="CF43" s="44">
        <v>78.489000000000004</v>
      </c>
      <c r="CG43" s="44">
        <v>92.468000000000004</v>
      </c>
      <c r="CH43" s="44">
        <v>109.13800000000001</v>
      </c>
      <c r="CI43" s="44">
        <v>129.03800000000001</v>
      </c>
    </row>
    <row r="44" spans="1:87" x14ac:dyDescent="0.25">
      <c r="A44" s="42">
        <v>67</v>
      </c>
      <c r="B44" s="44">
        <v>0.70299999999999996</v>
      </c>
      <c r="C44" s="44">
        <v>0.70799999999999996</v>
      </c>
      <c r="D44" s="44">
        <v>0.71299999999999997</v>
      </c>
      <c r="E44" s="44">
        <v>0.71899999999999997</v>
      </c>
      <c r="F44" s="44">
        <v>0.72599999999999998</v>
      </c>
      <c r="G44" s="44">
        <v>0.73199999999999998</v>
      </c>
      <c r="H44" s="44">
        <v>0.73899999999999999</v>
      </c>
      <c r="I44" s="44">
        <v>0.746</v>
      </c>
      <c r="J44" s="44">
        <v>0.754</v>
      </c>
      <c r="K44" s="44">
        <v>0.76200000000000001</v>
      </c>
      <c r="L44" s="44">
        <v>0.77</v>
      </c>
      <c r="M44" s="44">
        <v>0.77900000000000003</v>
      </c>
      <c r="N44" s="44">
        <v>0.78800000000000003</v>
      </c>
      <c r="O44" s="44">
        <v>0.79700000000000004</v>
      </c>
      <c r="P44" s="44">
        <v>0.80700000000000005</v>
      </c>
      <c r="Q44" s="44">
        <v>0.81799999999999995</v>
      </c>
      <c r="R44" s="44">
        <v>0.83</v>
      </c>
      <c r="S44" s="44">
        <v>0.84199999999999997</v>
      </c>
      <c r="T44" s="44">
        <v>0.85399999999999998</v>
      </c>
      <c r="U44" s="44">
        <v>0.86599999999999999</v>
      </c>
      <c r="V44" s="44">
        <v>0.879</v>
      </c>
      <c r="W44" s="44">
        <v>0.89200000000000002</v>
      </c>
      <c r="X44" s="44">
        <v>0.90700000000000003</v>
      </c>
      <c r="Y44" s="44">
        <v>0.92100000000000004</v>
      </c>
      <c r="Z44" s="44">
        <v>0.93700000000000006</v>
      </c>
      <c r="AA44" s="44">
        <v>0.95399999999999996</v>
      </c>
      <c r="AB44" s="44">
        <v>0.97099999999999997</v>
      </c>
      <c r="AC44" s="44">
        <v>0.98899999999999999</v>
      </c>
      <c r="AD44" s="44">
        <v>1.008</v>
      </c>
      <c r="AE44" s="44">
        <v>1.0289999999999999</v>
      </c>
      <c r="AF44" s="44">
        <v>1.05</v>
      </c>
      <c r="AG44" s="44">
        <v>1.073</v>
      </c>
      <c r="AH44" s="44">
        <v>1.097</v>
      </c>
      <c r="AI44" s="44">
        <v>1.123</v>
      </c>
      <c r="AJ44" s="44">
        <v>1.1499999999999999</v>
      </c>
      <c r="AK44" s="44">
        <v>1.179</v>
      </c>
      <c r="AL44" s="44">
        <v>1.21</v>
      </c>
      <c r="AM44" s="44">
        <v>1.2430000000000001</v>
      </c>
      <c r="AN44" s="44">
        <v>1.278</v>
      </c>
      <c r="AO44" s="44">
        <v>1.3160000000000001</v>
      </c>
      <c r="AP44" s="44">
        <v>1.357</v>
      </c>
      <c r="AQ44" s="44">
        <v>1.401</v>
      </c>
      <c r="AR44" s="44">
        <v>1.4490000000000001</v>
      </c>
      <c r="AS44" s="44">
        <v>1.5009999999999999</v>
      </c>
      <c r="AT44" s="44">
        <v>1.5569999999999999</v>
      </c>
      <c r="AU44" s="44">
        <v>1.617</v>
      </c>
      <c r="AV44" s="44">
        <v>1.6839999999999999</v>
      </c>
      <c r="AW44" s="44">
        <v>1.756</v>
      </c>
      <c r="AX44" s="44">
        <v>1.8360000000000001</v>
      </c>
      <c r="AY44" s="44">
        <v>1.9239999999999999</v>
      </c>
      <c r="AZ44" s="44">
        <v>2.0209999999999999</v>
      </c>
      <c r="BA44" s="44">
        <v>2.1280000000000001</v>
      </c>
      <c r="BB44" s="44">
        <v>2.2469999999999999</v>
      </c>
      <c r="BC44" s="44">
        <v>2.379</v>
      </c>
      <c r="BD44" s="44">
        <v>2.528</v>
      </c>
      <c r="BE44" s="44">
        <v>2.694</v>
      </c>
      <c r="BF44" s="44">
        <v>2.8820000000000001</v>
      </c>
      <c r="BG44" s="44">
        <v>3.093</v>
      </c>
      <c r="BH44" s="44">
        <v>3.3330000000000002</v>
      </c>
      <c r="BI44" s="44">
        <v>3.605</v>
      </c>
      <c r="BJ44" s="44">
        <v>3.9159999999999999</v>
      </c>
      <c r="BK44" s="44">
        <v>4.2720000000000002</v>
      </c>
      <c r="BL44" s="44">
        <v>4.68</v>
      </c>
      <c r="BM44" s="44">
        <v>5.149</v>
      </c>
      <c r="BN44" s="44">
        <v>5.69</v>
      </c>
      <c r="BO44" s="44">
        <v>6.3170000000000002</v>
      </c>
      <c r="BP44" s="44">
        <v>7.0439999999999996</v>
      </c>
      <c r="BQ44" s="44">
        <v>7.8890000000000002</v>
      </c>
      <c r="BR44" s="44">
        <v>8.875</v>
      </c>
      <c r="BS44" s="44">
        <v>10.026</v>
      </c>
      <c r="BT44" s="44">
        <v>11.372999999999999</v>
      </c>
      <c r="BU44" s="44">
        <v>12.951000000000001</v>
      </c>
      <c r="BV44" s="44">
        <v>14.803000000000001</v>
      </c>
      <c r="BW44" s="44">
        <v>16.98</v>
      </c>
      <c r="BX44" s="44">
        <v>19.548999999999999</v>
      </c>
      <c r="BY44" s="44">
        <v>22.582999999999998</v>
      </c>
      <c r="BZ44" s="44">
        <v>26.178000000000001</v>
      </c>
      <c r="CA44" s="44">
        <v>30.445</v>
      </c>
      <c r="CB44" s="44">
        <v>35.515000000000001</v>
      </c>
      <c r="CC44" s="44">
        <v>41.545000000000002</v>
      </c>
      <c r="CD44" s="44">
        <v>48.722000000000001</v>
      </c>
      <c r="CE44" s="44">
        <v>57.262999999999998</v>
      </c>
      <c r="CF44" s="44">
        <v>67.433999999999997</v>
      </c>
      <c r="CG44" s="44">
        <v>79.563999999999993</v>
      </c>
      <c r="CH44" s="44">
        <v>94.055000000000007</v>
      </c>
      <c r="CI44" s="44">
        <v>111.383</v>
      </c>
    </row>
    <row r="45" spans="1:87" x14ac:dyDescent="0.25">
      <c r="A45" s="42">
        <v>68</v>
      </c>
      <c r="B45" s="44">
        <v>0.66400000000000003</v>
      </c>
      <c r="C45" s="44">
        <v>0.66800000000000004</v>
      </c>
      <c r="D45" s="44">
        <v>0.67300000000000004</v>
      </c>
      <c r="E45" s="44">
        <v>0.67900000000000005</v>
      </c>
      <c r="F45" s="44">
        <v>0.68400000000000005</v>
      </c>
      <c r="G45" s="44">
        <v>0.69</v>
      </c>
      <c r="H45" s="44">
        <v>0.69699999999999995</v>
      </c>
      <c r="I45" s="44">
        <v>0.70299999999999996</v>
      </c>
      <c r="J45" s="44">
        <v>0.71</v>
      </c>
      <c r="K45" s="44">
        <v>0.71699999999999997</v>
      </c>
      <c r="L45" s="44">
        <v>0.72499999999999998</v>
      </c>
      <c r="M45" s="44">
        <v>0.73299999999999998</v>
      </c>
      <c r="N45" s="44">
        <v>0.74099999999999999</v>
      </c>
      <c r="O45" s="44">
        <v>0.75</v>
      </c>
      <c r="P45" s="44">
        <v>0.75900000000000001</v>
      </c>
      <c r="Q45" s="44">
        <v>0.76900000000000002</v>
      </c>
      <c r="R45" s="44">
        <v>0.78</v>
      </c>
      <c r="S45" s="44">
        <v>0.79</v>
      </c>
      <c r="T45" s="44">
        <v>0.80100000000000005</v>
      </c>
      <c r="U45" s="44">
        <v>0.81299999999999994</v>
      </c>
      <c r="V45" s="44">
        <v>0.82399999999999995</v>
      </c>
      <c r="W45" s="44">
        <v>0.83699999999999997</v>
      </c>
      <c r="X45" s="44">
        <v>0.85</v>
      </c>
      <c r="Y45" s="44">
        <v>0.86299999999999999</v>
      </c>
      <c r="Z45" s="44">
        <v>0.877</v>
      </c>
      <c r="AA45" s="44">
        <v>0.89200000000000002</v>
      </c>
      <c r="AB45" s="44">
        <v>0.90800000000000003</v>
      </c>
      <c r="AC45" s="44">
        <v>0.92500000000000004</v>
      </c>
      <c r="AD45" s="44">
        <v>0.94199999999999995</v>
      </c>
      <c r="AE45" s="44">
        <v>0.96099999999999997</v>
      </c>
      <c r="AF45" s="44">
        <v>0.98</v>
      </c>
      <c r="AG45" s="44">
        <v>1</v>
      </c>
      <c r="AH45" s="44">
        <v>1.022</v>
      </c>
      <c r="AI45" s="44">
        <v>1.0449999999999999</v>
      </c>
      <c r="AJ45" s="44">
        <v>1.07</v>
      </c>
      <c r="AK45" s="44">
        <v>1.0960000000000001</v>
      </c>
      <c r="AL45" s="44">
        <v>1.123</v>
      </c>
      <c r="AM45" s="44">
        <v>1.153</v>
      </c>
      <c r="AN45" s="44">
        <v>1.1850000000000001</v>
      </c>
      <c r="AO45" s="44">
        <v>1.2190000000000001</v>
      </c>
      <c r="AP45" s="44">
        <v>1.2549999999999999</v>
      </c>
      <c r="AQ45" s="44">
        <v>1.294</v>
      </c>
      <c r="AR45" s="44">
        <v>1.3360000000000001</v>
      </c>
      <c r="AS45" s="44">
        <v>1.3819999999999999</v>
      </c>
      <c r="AT45" s="44">
        <v>1.431</v>
      </c>
      <c r="AU45" s="44">
        <v>1.4850000000000001</v>
      </c>
      <c r="AV45" s="44">
        <v>1.5429999999999999</v>
      </c>
      <c r="AW45" s="44">
        <v>1.607</v>
      </c>
      <c r="AX45" s="44">
        <v>1.677</v>
      </c>
      <c r="AY45" s="44">
        <v>1.7529999999999999</v>
      </c>
      <c r="AZ45" s="44">
        <v>1.837</v>
      </c>
      <c r="BA45" s="44">
        <v>1.93</v>
      </c>
      <c r="BB45" s="44">
        <v>2.0329999999999999</v>
      </c>
      <c r="BC45" s="44">
        <v>2.1480000000000001</v>
      </c>
      <c r="BD45" s="44">
        <v>2.2759999999999998</v>
      </c>
      <c r="BE45" s="44">
        <v>2.419</v>
      </c>
      <c r="BF45" s="44">
        <v>2.5790000000000002</v>
      </c>
      <c r="BG45" s="44">
        <v>2.76</v>
      </c>
      <c r="BH45" s="44">
        <v>2.9649999999999999</v>
      </c>
      <c r="BI45" s="44">
        <v>3.1970000000000001</v>
      </c>
      <c r="BJ45" s="44">
        <v>3.4609999999999999</v>
      </c>
      <c r="BK45" s="44">
        <v>3.762</v>
      </c>
      <c r="BL45" s="44">
        <v>4.1070000000000002</v>
      </c>
      <c r="BM45" s="44">
        <v>4.5039999999999996</v>
      </c>
      <c r="BN45" s="44">
        <v>4.9610000000000003</v>
      </c>
      <c r="BO45" s="44">
        <v>5.4889999999999999</v>
      </c>
      <c r="BP45" s="44">
        <v>6.101</v>
      </c>
      <c r="BQ45" s="44">
        <v>6.8129999999999997</v>
      </c>
      <c r="BR45" s="44">
        <v>7.6420000000000003</v>
      </c>
      <c r="BS45" s="44">
        <v>8.6120000000000001</v>
      </c>
      <c r="BT45" s="44">
        <v>9.7469999999999999</v>
      </c>
      <c r="BU45" s="44">
        <v>11.077</v>
      </c>
      <c r="BV45" s="44">
        <v>12.64</v>
      </c>
      <c r="BW45" s="44">
        <v>14.48</v>
      </c>
      <c r="BX45" s="44">
        <v>16.654</v>
      </c>
      <c r="BY45" s="44">
        <v>19.227</v>
      </c>
      <c r="BZ45" s="44">
        <v>22.28</v>
      </c>
      <c r="CA45" s="44">
        <v>25.911999999999999</v>
      </c>
      <c r="CB45" s="44">
        <v>30.236000000000001</v>
      </c>
      <c r="CC45" s="44">
        <v>35.39</v>
      </c>
      <c r="CD45" s="44">
        <v>41.536000000000001</v>
      </c>
      <c r="CE45" s="44">
        <v>48.866</v>
      </c>
      <c r="CF45" s="44">
        <v>57.612000000000002</v>
      </c>
      <c r="CG45" s="44">
        <v>68.063000000000002</v>
      </c>
      <c r="CH45" s="44">
        <v>80.570999999999998</v>
      </c>
      <c r="CI45" s="44">
        <v>95.555000000000007</v>
      </c>
    </row>
    <row r="46" spans="1:87" x14ac:dyDescent="0.25">
      <c r="A46" s="42">
        <v>69</v>
      </c>
      <c r="B46" s="44">
        <v>0.626</v>
      </c>
      <c r="C46" s="44">
        <v>0.63100000000000001</v>
      </c>
      <c r="D46" s="44">
        <v>0.63500000000000001</v>
      </c>
      <c r="E46" s="44">
        <v>0.64</v>
      </c>
      <c r="F46" s="44">
        <v>0.64500000000000002</v>
      </c>
      <c r="G46" s="44">
        <v>0.65</v>
      </c>
      <c r="H46" s="44">
        <v>0.65600000000000003</v>
      </c>
      <c r="I46" s="44">
        <v>0.66200000000000003</v>
      </c>
      <c r="J46" s="44">
        <v>0.66800000000000004</v>
      </c>
      <c r="K46" s="44">
        <v>0.67500000000000004</v>
      </c>
      <c r="L46" s="44">
        <v>0.68100000000000005</v>
      </c>
      <c r="M46" s="44">
        <v>0.68899999999999995</v>
      </c>
      <c r="N46" s="44">
        <v>0.69599999999999995</v>
      </c>
      <c r="O46" s="44">
        <v>0.70399999999999996</v>
      </c>
      <c r="P46" s="44">
        <v>0.71199999999999997</v>
      </c>
      <c r="Q46" s="44">
        <v>0.72199999999999998</v>
      </c>
      <c r="R46" s="44">
        <v>0.73199999999999998</v>
      </c>
      <c r="S46" s="44">
        <v>0.74199999999999999</v>
      </c>
      <c r="T46" s="44">
        <v>0.751</v>
      </c>
      <c r="U46" s="44">
        <v>0.76200000000000001</v>
      </c>
      <c r="V46" s="44">
        <v>0.77300000000000002</v>
      </c>
      <c r="W46" s="44">
        <v>0.78400000000000003</v>
      </c>
      <c r="X46" s="44">
        <v>0.79600000000000004</v>
      </c>
      <c r="Y46" s="44">
        <v>0.80800000000000005</v>
      </c>
      <c r="Z46" s="44">
        <v>0.82099999999999995</v>
      </c>
      <c r="AA46" s="44">
        <v>0.83399999999999996</v>
      </c>
      <c r="AB46" s="44">
        <v>0.84899999999999998</v>
      </c>
      <c r="AC46" s="44">
        <v>0.86399999999999999</v>
      </c>
      <c r="AD46" s="44">
        <v>0.879</v>
      </c>
      <c r="AE46" s="44">
        <v>0.89600000000000002</v>
      </c>
      <c r="AF46" s="44">
        <v>0.91400000000000003</v>
      </c>
      <c r="AG46" s="44">
        <v>0.93200000000000005</v>
      </c>
      <c r="AH46" s="44">
        <v>0.95199999999999996</v>
      </c>
      <c r="AI46" s="44">
        <v>0.97299999999999998</v>
      </c>
      <c r="AJ46" s="44">
        <v>0.995</v>
      </c>
      <c r="AK46" s="44">
        <v>1.018</v>
      </c>
      <c r="AL46" s="44">
        <v>1.0429999999999999</v>
      </c>
      <c r="AM46" s="44">
        <v>1.069</v>
      </c>
      <c r="AN46" s="44">
        <v>1.0980000000000001</v>
      </c>
      <c r="AO46" s="44">
        <v>1.1279999999999999</v>
      </c>
      <c r="AP46" s="44">
        <v>1.1599999999999999</v>
      </c>
      <c r="AQ46" s="44">
        <v>1.1950000000000001</v>
      </c>
      <c r="AR46" s="44">
        <v>1.232</v>
      </c>
      <c r="AS46" s="44">
        <v>1.2729999999999999</v>
      </c>
      <c r="AT46" s="44">
        <v>1.3160000000000001</v>
      </c>
      <c r="AU46" s="44">
        <v>1.3640000000000001</v>
      </c>
      <c r="AV46" s="44">
        <v>1.415</v>
      </c>
      <c r="AW46" s="44">
        <v>1.4710000000000001</v>
      </c>
      <c r="AX46" s="44">
        <v>1.532</v>
      </c>
      <c r="AY46" s="44">
        <v>1.599</v>
      </c>
      <c r="AZ46" s="44">
        <v>1.6719999999999999</v>
      </c>
      <c r="BA46" s="44">
        <v>1.7529999999999999</v>
      </c>
      <c r="BB46" s="44">
        <v>1.8420000000000001</v>
      </c>
      <c r="BC46" s="44">
        <v>1.9410000000000001</v>
      </c>
      <c r="BD46" s="44">
        <v>2.0510000000000002</v>
      </c>
      <c r="BE46" s="44">
        <v>2.1739999999999999</v>
      </c>
      <c r="BF46" s="44">
        <v>2.3119999999999998</v>
      </c>
      <c r="BG46" s="44">
        <v>2.4670000000000001</v>
      </c>
      <c r="BH46" s="44">
        <v>2.641</v>
      </c>
      <c r="BI46" s="44">
        <v>2.839</v>
      </c>
      <c r="BJ46" s="44">
        <v>3.0630000000000002</v>
      </c>
      <c r="BK46" s="44">
        <v>3.319</v>
      </c>
      <c r="BL46" s="44">
        <v>3.6110000000000002</v>
      </c>
      <c r="BM46" s="44">
        <v>3.9460000000000002</v>
      </c>
      <c r="BN46" s="44">
        <v>4.3310000000000004</v>
      </c>
      <c r="BO46" s="44">
        <v>4.7750000000000004</v>
      </c>
      <c r="BP46" s="44">
        <v>5.29</v>
      </c>
      <c r="BQ46" s="44">
        <v>5.8879999999999999</v>
      </c>
      <c r="BR46" s="44">
        <v>6.585</v>
      </c>
      <c r="BS46" s="44">
        <v>7.3979999999999997</v>
      </c>
      <c r="BT46" s="44">
        <v>8.3510000000000009</v>
      </c>
      <c r="BU46" s="44">
        <v>9.468</v>
      </c>
      <c r="BV46" s="44">
        <v>10.78</v>
      </c>
      <c r="BW46" s="44">
        <v>12.327</v>
      </c>
      <c r="BX46" s="44">
        <v>14.156000000000001</v>
      </c>
      <c r="BY46" s="44">
        <v>16.324000000000002</v>
      </c>
      <c r="BZ46" s="44">
        <v>18.901</v>
      </c>
      <c r="CA46" s="44">
        <v>21.97</v>
      </c>
      <c r="CB46" s="44">
        <v>25.632000000000001</v>
      </c>
      <c r="CC46" s="44">
        <v>30.003</v>
      </c>
      <c r="CD46" s="44">
        <v>35.225999999999999</v>
      </c>
      <c r="CE46" s="44">
        <v>41.466000000000001</v>
      </c>
      <c r="CF46" s="44">
        <v>48.924999999999997</v>
      </c>
      <c r="CG46" s="44">
        <v>57.853999999999999</v>
      </c>
      <c r="CH46" s="44">
        <v>68.56</v>
      </c>
      <c r="CI46" s="44">
        <v>81.406999999999996</v>
      </c>
    </row>
    <row r="47" spans="1:87" x14ac:dyDescent="0.25">
      <c r="A47" s="42">
        <v>70</v>
      </c>
      <c r="B47" s="44">
        <v>0.59099999999999997</v>
      </c>
      <c r="C47" s="44">
        <v>0.59399999999999997</v>
      </c>
      <c r="D47" s="44">
        <v>0.59799999999999998</v>
      </c>
      <c r="E47" s="44">
        <v>0.60199999999999998</v>
      </c>
      <c r="F47" s="44">
        <v>0.60699999999999998</v>
      </c>
      <c r="G47" s="44">
        <v>0.61199999999999999</v>
      </c>
      <c r="H47" s="44">
        <v>0.61699999999999999</v>
      </c>
      <c r="I47" s="44">
        <v>0.622</v>
      </c>
      <c r="J47" s="44">
        <v>0.628</v>
      </c>
      <c r="K47" s="44">
        <v>0.63400000000000001</v>
      </c>
      <c r="L47" s="44">
        <v>0.64</v>
      </c>
      <c r="M47" s="44">
        <v>0.64700000000000002</v>
      </c>
      <c r="N47" s="44">
        <v>0.65300000000000002</v>
      </c>
      <c r="O47" s="44">
        <v>0.66100000000000003</v>
      </c>
      <c r="P47" s="44">
        <v>0.66800000000000004</v>
      </c>
      <c r="Q47" s="44">
        <v>0.67700000000000005</v>
      </c>
      <c r="R47" s="44">
        <v>0.68600000000000005</v>
      </c>
      <c r="S47" s="44">
        <v>0.69499999999999995</v>
      </c>
      <c r="T47" s="44">
        <v>0.70399999999999996</v>
      </c>
      <c r="U47" s="44">
        <v>0.71299999999999997</v>
      </c>
      <c r="V47" s="44">
        <v>0.72299999999999998</v>
      </c>
      <c r="W47" s="44">
        <v>0.73299999999999998</v>
      </c>
      <c r="X47" s="44">
        <v>0.74399999999999999</v>
      </c>
      <c r="Y47" s="44">
        <v>0.755</v>
      </c>
      <c r="Z47" s="44">
        <v>0.76700000000000002</v>
      </c>
      <c r="AA47" s="44">
        <v>0.77900000000000003</v>
      </c>
      <c r="AB47" s="44">
        <v>0.79200000000000004</v>
      </c>
      <c r="AC47" s="44">
        <v>0.80600000000000005</v>
      </c>
      <c r="AD47" s="44">
        <v>0.82</v>
      </c>
      <c r="AE47" s="44">
        <v>0.83499999999999996</v>
      </c>
      <c r="AF47" s="44">
        <v>0.85099999999999998</v>
      </c>
      <c r="AG47" s="44">
        <v>0.86799999999999999</v>
      </c>
      <c r="AH47" s="44">
        <v>0.88600000000000001</v>
      </c>
      <c r="AI47" s="44">
        <v>0.90400000000000003</v>
      </c>
      <c r="AJ47" s="44">
        <v>0.92400000000000004</v>
      </c>
      <c r="AK47" s="44">
        <v>0.94499999999999995</v>
      </c>
      <c r="AL47" s="44">
        <v>0.96699999999999997</v>
      </c>
      <c r="AM47" s="44">
        <v>0.99099999999999999</v>
      </c>
      <c r="AN47" s="44">
        <v>1.016</v>
      </c>
      <c r="AO47" s="44">
        <v>1.0429999999999999</v>
      </c>
      <c r="AP47" s="44">
        <v>1.0720000000000001</v>
      </c>
      <c r="AQ47" s="44">
        <v>1.103</v>
      </c>
      <c r="AR47" s="44">
        <v>1.1359999999999999</v>
      </c>
      <c r="AS47" s="44">
        <v>1.1719999999999999</v>
      </c>
      <c r="AT47" s="44">
        <v>1.2110000000000001</v>
      </c>
      <c r="AU47" s="44">
        <v>1.252</v>
      </c>
      <c r="AV47" s="44">
        <v>1.298</v>
      </c>
      <c r="AW47" s="44">
        <v>1.347</v>
      </c>
      <c r="AX47" s="44">
        <v>1.4</v>
      </c>
      <c r="AY47" s="44">
        <v>1.4590000000000001</v>
      </c>
      <c r="AZ47" s="44">
        <v>1.522</v>
      </c>
      <c r="BA47" s="44">
        <v>1.593</v>
      </c>
      <c r="BB47" s="44">
        <v>1.67</v>
      </c>
      <c r="BC47" s="44">
        <v>1.756</v>
      </c>
      <c r="BD47" s="44">
        <v>1.851</v>
      </c>
      <c r="BE47" s="44">
        <v>1.9570000000000001</v>
      </c>
      <c r="BF47" s="44">
        <v>2.0750000000000002</v>
      </c>
      <c r="BG47" s="44">
        <v>2.2080000000000002</v>
      </c>
      <c r="BH47" s="44">
        <v>2.3570000000000002</v>
      </c>
      <c r="BI47" s="44">
        <v>2.5249999999999999</v>
      </c>
      <c r="BJ47" s="44">
        <v>2.7160000000000002</v>
      </c>
      <c r="BK47" s="44">
        <v>2.9319999999999999</v>
      </c>
      <c r="BL47" s="44">
        <v>3.18</v>
      </c>
      <c r="BM47" s="44">
        <v>3.4620000000000002</v>
      </c>
      <c r="BN47" s="44">
        <v>3.7869999999999999</v>
      </c>
      <c r="BO47" s="44">
        <v>4.1609999999999996</v>
      </c>
      <c r="BP47" s="44">
        <v>4.593</v>
      </c>
      <c r="BQ47" s="44">
        <v>5.0949999999999998</v>
      </c>
      <c r="BR47" s="44">
        <v>5.6779999999999999</v>
      </c>
      <c r="BS47" s="44">
        <v>6.359</v>
      </c>
      <c r="BT47" s="44">
        <v>7.1559999999999997</v>
      </c>
      <c r="BU47" s="44">
        <v>8.09</v>
      </c>
      <c r="BV47" s="44">
        <v>9.1880000000000006</v>
      </c>
      <c r="BW47" s="44">
        <v>10.483000000000001</v>
      </c>
      <c r="BX47" s="44">
        <v>12.013999999999999</v>
      </c>
      <c r="BY47" s="44">
        <v>13.83</v>
      </c>
      <c r="BZ47" s="44">
        <v>15.991</v>
      </c>
      <c r="CA47" s="44">
        <v>18.568999999999999</v>
      </c>
      <c r="CB47" s="44">
        <v>21.648</v>
      </c>
      <c r="CC47" s="44">
        <v>25.329000000000001</v>
      </c>
      <c r="CD47" s="44">
        <v>29.733000000000001</v>
      </c>
      <c r="CE47" s="44">
        <v>35.003999999999998</v>
      </c>
      <c r="CF47" s="44">
        <v>41.316000000000003</v>
      </c>
      <c r="CG47" s="44">
        <v>48.881999999999998</v>
      </c>
      <c r="CH47" s="44">
        <v>57.968000000000004</v>
      </c>
      <c r="CI47" s="44">
        <v>68.888000000000005</v>
      </c>
    </row>
    <row r="48" spans="1:87" x14ac:dyDescent="0.25">
      <c r="A48" s="42">
        <v>71</v>
      </c>
      <c r="B48" s="44">
        <v>0.55600000000000005</v>
      </c>
      <c r="C48" s="44">
        <v>0.55900000000000005</v>
      </c>
      <c r="D48" s="44">
        <v>0.56299999999999994</v>
      </c>
      <c r="E48" s="44">
        <v>0.56699999999999995</v>
      </c>
      <c r="F48" s="44">
        <v>0.57099999999999995</v>
      </c>
      <c r="G48" s="44">
        <v>0.57499999999999996</v>
      </c>
      <c r="H48" s="44">
        <v>0.57899999999999996</v>
      </c>
      <c r="I48" s="44">
        <v>0.58399999999999996</v>
      </c>
      <c r="J48" s="44">
        <v>0.58899999999999997</v>
      </c>
      <c r="K48" s="44">
        <v>0.59499999999999997</v>
      </c>
      <c r="L48" s="44">
        <v>0.6</v>
      </c>
      <c r="M48" s="44">
        <v>0.60599999999999998</v>
      </c>
      <c r="N48" s="44">
        <v>0.61199999999999999</v>
      </c>
      <c r="O48" s="44">
        <v>0.61899999999999999</v>
      </c>
      <c r="P48" s="44">
        <v>0.626</v>
      </c>
      <c r="Q48" s="44">
        <v>0.63400000000000001</v>
      </c>
      <c r="R48" s="44">
        <v>0.64200000000000002</v>
      </c>
      <c r="S48" s="44">
        <v>0.65</v>
      </c>
      <c r="T48" s="44">
        <v>0.65900000000000003</v>
      </c>
      <c r="U48" s="44">
        <v>0.66700000000000004</v>
      </c>
      <c r="V48" s="44">
        <v>0.67600000000000005</v>
      </c>
      <c r="W48" s="44">
        <v>0.68500000000000005</v>
      </c>
      <c r="X48" s="44">
        <v>0.69499999999999995</v>
      </c>
      <c r="Y48" s="44">
        <v>0.70499999999999996</v>
      </c>
      <c r="Z48" s="44">
        <v>0.71599999999999997</v>
      </c>
      <c r="AA48" s="44">
        <v>0.72699999999999998</v>
      </c>
      <c r="AB48" s="44">
        <v>0.73899999999999999</v>
      </c>
      <c r="AC48" s="44">
        <v>0.751</v>
      </c>
      <c r="AD48" s="44">
        <v>0.76400000000000001</v>
      </c>
      <c r="AE48" s="44">
        <v>0.77800000000000002</v>
      </c>
      <c r="AF48" s="44">
        <v>0.79200000000000004</v>
      </c>
      <c r="AG48" s="44">
        <v>0.80700000000000005</v>
      </c>
      <c r="AH48" s="44">
        <v>0.82299999999999995</v>
      </c>
      <c r="AI48" s="44">
        <v>0.84</v>
      </c>
      <c r="AJ48" s="44">
        <v>0.85799999999999998</v>
      </c>
      <c r="AK48" s="44">
        <v>0.877</v>
      </c>
      <c r="AL48" s="44">
        <v>0.89600000000000002</v>
      </c>
      <c r="AM48" s="44">
        <v>0.91800000000000004</v>
      </c>
      <c r="AN48" s="44">
        <v>0.94</v>
      </c>
      <c r="AO48" s="44">
        <v>0.96399999999999997</v>
      </c>
      <c r="AP48" s="44">
        <v>0.99</v>
      </c>
      <c r="AQ48" s="44">
        <v>1.018</v>
      </c>
      <c r="AR48" s="44">
        <v>1.0469999999999999</v>
      </c>
      <c r="AS48" s="44">
        <v>1.079</v>
      </c>
      <c r="AT48" s="44">
        <v>1.113</v>
      </c>
      <c r="AU48" s="44">
        <v>1.1499999999999999</v>
      </c>
      <c r="AV48" s="44">
        <v>1.19</v>
      </c>
      <c r="AW48" s="44">
        <v>1.2330000000000001</v>
      </c>
      <c r="AX48" s="44">
        <v>1.28</v>
      </c>
      <c r="AY48" s="44">
        <v>1.331</v>
      </c>
      <c r="AZ48" s="44">
        <v>1.387</v>
      </c>
      <c r="BA48" s="44">
        <v>1.448</v>
      </c>
      <c r="BB48" s="44">
        <v>1.5149999999999999</v>
      </c>
      <c r="BC48" s="44">
        <v>1.589</v>
      </c>
      <c r="BD48" s="44">
        <v>1.671</v>
      </c>
      <c r="BE48" s="44">
        <v>1.7629999999999999</v>
      </c>
      <c r="BF48" s="44">
        <v>1.8640000000000001</v>
      </c>
      <c r="BG48" s="44">
        <v>1.978</v>
      </c>
      <c r="BH48" s="44">
        <v>2.105</v>
      </c>
      <c r="BI48" s="44">
        <v>2.2490000000000001</v>
      </c>
      <c r="BJ48" s="44">
        <v>2.411</v>
      </c>
      <c r="BK48" s="44">
        <v>2.5939999999999999</v>
      </c>
      <c r="BL48" s="44">
        <v>2.8029999999999999</v>
      </c>
      <c r="BM48" s="44">
        <v>3.0419999999999998</v>
      </c>
      <c r="BN48" s="44">
        <v>3.3149999999999999</v>
      </c>
      <c r="BO48" s="44">
        <v>3.629</v>
      </c>
      <c r="BP48" s="44">
        <v>3.992</v>
      </c>
      <c r="BQ48" s="44">
        <v>4.4109999999999996</v>
      </c>
      <c r="BR48" s="44">
        <v>4.899</v>
      </c>
      <c r="BS48" s="44">
        <v>5.4669999999999996</v>
      </c>
      <c r="BT48" s="44">
        <v>6.1310000000000002</v>
      </c>
      <c r="BU48" s="44">
        <v>6.9089999999999998</v>
      </c>
      <c r="BV48" s="44">
        <v>7.8230000000000004</v>
      </c>
      <c r="BW48" s="44">
        <v>8.8989999999999991</v>
      </c>
      <c r="BX48" s="44">
        <v>10.173</v>
      </c>
      <c r="BY48" s="44">
        <v>11.683999999999999</v>
      </c>
      <c r="BZ48" s="44">
        <v>13.481999999999999</v>
      </c>
      <c r="CA48" s="44">
        <v>15.627000000000001</v>
      </c>
      <c r="CB48" s="44">
        <v>18.190999999999999</v>
      </c>
      <c r="CC48" s="44">
        <v>21.259</v>
      </c>
      <c r="CD48" s="44">
        <v>24.933</v>
      </c>
      <c r="CE48" s="44">
        <v>29.332000000000001</v>
      </c>
      <c r="CF48" s="44">
        <v>34.603999999999999</v>
      </c>
      <c r="CG48" s="44">
        <v>40.93</v>
      </c>
      <c r="CH48" s="44">
        <v>48.530999999999999</v>
      </c>
      <c r="CI48" s="44">
        <v>57.673000000000002</v>
      </c>
    </row>
    <row r="49" spans="1:87" x14ac:dyDescent="0.25">
      <c r="A49" s="42">
        <v>72</v>
      </c>
      <c r="B49" s="44">
        <v>0.52400000000000002</v>
      </c>
      <c r="C49" s="44">
        <v>0.52600000000000002</v>
      </c>
      <c r="D49" s="44">
        <v>0.52900000000000003</v>
      </c>
      <c r="E49" s="44">
        <v>0.53200000000000003</v>
      </c>
      <c r="F49" s="44">
        <v>0.53600000000000003</v>
      </c>
      <c r="G49" s="44">
        <v>0.54</v>
      </c>
      <c r="H49" s="44">
        <v>0.54400000000000004</v>
      </c>
      <c r="I49" s="44">
        <v>0.54800000000000004</v>
      </c>
      <c r="J49" s="44">
        <v>0.55300000000000005</v>
      </c>
      <c r="K49" s="44">
        <v>0.55700000000000005</v>
      </c>
      <c r="L49" s="44">
        <v>0.56200000000000006</v>
      </c>
      <c r="M49" s="44">
        <v>0.56799999999999995</v>
      </c>
      <c r="N49" s="44">
        <v>0.57299999999999995</v>
      </c>
      <c r="O49" s="44">
        <v>0.57899999999999996</v>
      </c>
      <c r="P49" s="44">
        <v>0.58599999999999997</v>
      </c>
      <c r="Q49" s="44">
        <v>0.59299999999999997</v>
      </c>
      <c r="R49" s="44">
        <v>0.60099999999999998</v>
      </c>
      <c r="S49" s="44">
        <v>0.60799999999999998</v>
      </c>
      <c r="T49" s="44">
        <v>0.61599999999999999</v>
      </c>
      <c r="U49" s="44">
        <v>0.623</v>
      </c>
      <c r="V49" s="44">
        <v>0.63200000000000001</v>
      </c>
      <c r="W49" s="44">
        <v>0.64</v>
      </c>
      <c r="X49" s="44">
        <v>0.64900000000000002</v>
      </c>
      <c r="Y49" s="44">
        <v>0.65800000000000003</v>
      </c>
      <c r="Z49" s="44">
        <v>0.66800000000000004</v>
      </c>
      <c r="AA49" s="44">
        <v>0.67800000000000005</v>
      </c>
      <c r="AB49" s="44">
        <v>0.68899999999999995</v>
      </c>
      <c r="AC49" s="44">
        <v>0.7</v>
      </c>
      <c r="AD49" s="44">
        <v>0.71199999999999997</v>
      </c>
      <c r="AE49" s="44">
        <v>0.72399999999999998</v>
      </c>
      <c r="AF49" s="44">
        <v>0.73699999999999999</v>
      </c>
      <c r="AG49" s="44">
        <v>0.75</v>
      </c>
      <c r="AH49" s="44">
        <v>0.76500000000000001</v>
      </c>
      <c r="AI49" s="44">
        <v>0.78</v>
      </c>
      <c r="AJ49" s="44">
        <v>0.79600000000000004</v>
      </c>
      <c r="AK49" s="44">
        <v>0.81299999999999994</v>
      </c>
      <c r="AL49" s="44">
        <v>0.83099999999999996</v>
      </c>
      <c r="AM49" s="44">
        <v>0.85</v>
      </c>
      <c r="AN49" s="44">
        <v>0.87</v>
      </c>
      <c r="AO49" s="44">
        <v>0.89100000000000001</v>
      </c>
      <c r="AP49" s="44">
        <v>0.91400000000000003</v>
      </c>
      <c r="AQ49" s="44">
        <v>0.93899999999999995</v>
      </c>
      <c r="AR49" s="44">
        <v>0.96499999999999997</v>
      </c>
      <c r="AS49" s="44">
        <v>0.99299999999999999</v>
      </c>
      <c r="AT49" s="44">
        <v>1.0229999999999999</v>
      </c>
      <c r="AU49" s="44">
        <v>1.056</v>
      </c>
      <c r="AV49" s="44">
        <v>1.091</v>
      </c>
      <c r="AW49" s="44">
        <v>1.129</v>
      </c>
      <c r="AX49" s="44">
        <v>1.17</v>
      </c>
      <c r="AY49" s="44">
        <v>1.2150000000000001</v>
      </c>
      <c r="AZ49" s="44">
        <v>1.264</v>
      </c>
      <c r="BA49" s="44">
        <v>1.3169999999999999</v>
      </c>
      <c r="BB49" s="44">
        <v>1.3759999999999999</v>
      </c>
      <c r="BC49" s="44">
        <v>1.44</v>
      </c>
      <c r="BD49" s="44">
        <v>1.5109999999999999</v>
      </c>
      <c r="BE49" s="44">
        <v>1.59</v>
      </c>
      <c r="BF49" s="44">
        <v>1.6779999999999999</v>
      </c>
      <c r="BG49" s="44">
        <v>1.7749999999999999</v>
      </c>
      <c r="BH49" s="44">
        <v>1.8839999999999999</v>
      </c>
      <c r="BI49" s="44">
        <v>2.0070000000000001</v>
      </c>
      <c r="BJ49" s="44">
        <v>2.145</v>
      </c>
      <c r="BK49" s="44">
        <v>2.3010000000000002</v>
      </c>
      <c r="BL49" s="44">
        <v>2.4780000000000002</v>
      </c>
      <c r="BM49" s="44">
        <v>2.68</v>
      </c>
      <c r="BN49" s="44">
        <v>2.91</v>
      </c>
      <c r="BO49" s="44">
        <v>3.1739999999999999</v>
      </c>
      <c r="BP49" s="44">
        <v>3.4790000000000001</v>
      </c>
      <c r="BQ49" s="44">
        <v>3.83</v>
      </c>
      <c r="BR49" s="44">
        <v>4.2380000000000004</v>
      </c>
      <c r="BS49" s="44">
        <v>4.7130000000000001</v>
      </c>
      <c r="BT49" s="44">
        <v>5.266</v>
      </c>
      <c r="BU49" s="44">
        <v>5.9139999999999997</v>
      </c>
      <c r="BV49" s="44">
        <v>6.6740000000000004</v>
      </c>
      <c r="BW49" s="44">
        <v>7.57</v>
      </c>
      <c r="BX49" s="44">
        <v>8.6280000000000001</v>
      </c>
      <c r="BY49" s="44">
        <v>9.8840000000000003</v>
      </c>
      <c r="BZ49" s="44">
        <v>11.378</v>
      </c>
      <c r="CA49" s="44">
        <v>13.162000000000001</v>
      </c>
      <c r="CB49" s="44">
        <v>15.294</v>
      </c>
      <c r="CC49" s="44">
        <v>17.847000000000001</v>
      </c>
      <c r="CD49" s="44">
        <v>20.907</v>
      </c>
      <c r="CE49" s="44">
        <v>24.574000000000002</v>
      </c>
      <c r="CF49" s="44">
        <v>28.972999999999999</v>
      </c>
      <c r="CG49" s="44">
        <v>34.255000000000003</v>
      </c>
      <c r="CH49" s="44">
        <v>40.61</v>
      </c>
      <c r="CI49" s="44">
        <v>48.259</v>
      </c>
    </row>
    <row r="50" spans="1:87" x14ac:dyDescent="0.25">
      <c r="A50" s="42">
        <v>73</v>
      </c>
      <c r="B50" s="44">
        <v>0.49199999999999999</v>
      </c>
      <c r="C50" s="44">
        <v>0.495</v>
      </c>
      <c r="D50" s="44">
        <v>0.497</v>
      </c>
      <c r="E50" s="44">
        <v>0.5</v>
      </c>
      <c r="F50" s="44">
        <v>0.503</v>
      </c>
      <c r="G50" s="44">
        <v>0.50600000000000001</v>
      </c>
      <c r="H50" s="44">
        <v>0.51</v>
      </c>
      <c r="I50" s="44">
        <v>0.51300000000000001</v>
      </c>
      <c r="J50" s="44">
        <v>0.51800000000000002</v>
      </c>
      <c r="K50" s="44">
        <v>0.52200000000000002</v>
      </c>
      <c r="L50" s="44">
        <v>0.52600000000000002</v>
      </c>
      <c r="M50" s="44">
        <v>0.53100000000000003</v>
      </c>
      <c r="N50" s="44">
        <v>0.53600000000000003</v>
      </c>
      <c r="O50" s="44">
        <v>0.54200000000000004</v>
      </c>
      <c r="P50" s="44">
        <v>0.54700000000000004</v>
      </c>
      <c r="Q50" s="44">
        <v>0.55400000000000005</v>
      </c>
      <c r="R50" s="44">
        <v>0.56100000000000005</v>
      </c>
      <c r="S50" s="44">
        <v>0.56799999999999995</v>
      </c>
      <c r="T50" s="44">
        <v>0.57499999999999996</v>
      </c>
      <c r="U50" s="44">
        <v>0.58199999999999996</v>
      </c>
      <c r="V50" s="44">
        <v>0.58899999999999997</v>
      </c>
      <c r="W50" s="44">
        <v>0.59699999999999998</v>
      </c>
      <c r="X50" s="44">
        <v>0.60499999999999998</v>
      </c>
      <c r="Y50" s="44">
        <v>0.61299999999999999</v>
      </c>
      <c r="Z50" s="44">
        <v>0.622</v>
      </c>
      <c r="AA50" s="44">
        <v>0.63100000000000001</v>
      </c>
      <c r="AB50" s="44">
        <v>0.64100000000000001</v>
      </c>
      <c r="AC50" s="44">
        <v>0.65100000000000002</v>
      </c>
      <c r="AD50" s="44">
        <v>0.66200000000000003</v>
      </c>
      <c r="AE50" s="44">
        <v>0.67300000000000004</v>
      </c>
      <c r="AF50" s="44">
        <v>0.68500000000000005</v>
      </c>
      <c r="AG50" s="44">
        <v>0.69699999999999995</v>
      </c>
      <c r="AH50" s="44">
        <v>0.71</v>
      </c>
      <c r="AI50" s="44">
        <v>0.72299999999999998</v>
      </c>
      <c r="AJ50" s="44">
        <v>0.73799999999999999</v>
      </c>
      <c r="AK50" s="44">
        <v>0.753</v>
      </c>
      <c r="AL50" s="44">
        <v>0.76900000000000002</v>
      </c>
      <c r="AM50" s="44">
        <v>0.78600000000000003</v>
      </c>
      <c r="AN50" s="44">
        <v>0.80400000000000005</v>
      </c>
      <c r="AO50" s="44">
        <v>0.82299999999999995</v>
      </c>
      <c r="AP50" s="44">
        <v>0.84399999999999997</v>
      </c>
      <c r="AQ50" s="44">
        <v>0.86599999999999999</v>
      </c>
      <c r="AR50" s="44">
        <v>0.88900000000000001</v>
      </c>
      <c r="AS50" s="44">
        <v>0.91400000000000003</v>
      </c>
      <c r="AT50" s="44">
        <v>0.94099999999999995</v>
      </c>
      <c r="AU50" s="44">
        <v>0.97</v>
      </c>
      <c r="AV50" s="44">
        <v>1</v>
      </c>
      <c r="AW50" s="44">
        <v>1.034</v>
      </c>
      <c r="AX50" s="44">
        <v>1.07</v>
      </c>
      <c r="AY50" s="44">
        <v>1.109</v>
      </c>
      <c r="AZ50" s="44">
        <v>1.1519999999999999</v>
      </c>
      <c r="BA50" s="44">
        <v>1.1990000000000001</v>
      </c>
      <c r="BB50" s="44">
        <v>1.25</v>
      </c>
      <c r="BC50" s="44">
        <v>1.306</v>
      </c>
      <c r="BD50" s="44">
        <v>1.3680000000000001</v>
      </c>
      <c r="BE50" s="44">
        <v>1.4359999999999999</v>
      </c>
      <c r="BF50" s="44">
        <v>1.5109999999999999</v>
      </c>
      <c r="BG50" s="44">
        <v>1.595</v>
      </c>
      <c r="BH50" s="44">
        <v>1.6890000000000001</v>
      </c>
      <c r="BI50" s="44">
        <v>1.7929999999999999</v>
      </c>
      <c r="BJ50" s="44">
        <v>1.911</v>
      </c>
      <c r="BK50" s="44">
        <v>2.044</v>
      </c>
      <c r="BL50" s="44">
        <v>2.194</v>
      </c>
      <c r="BM50" s="44">
        <v>2.3650000000000002</v>
      </c>
      <c r="BN50" s="44">
        <v>2.5590000000000002</v>
      </c>
      <c r="BO50" s="44">
        <v>2.782</v>
      </c>
      <c r="BP50" s="44">
        <v>3.0369999999999999</v>
      </c>
      <c r="BQ50" s="44">
        <v>3.3319999999999999</v>
      </c>
      <c r="BR50" s="44">
        <v>3.673</v>
      </c>
      <c r="BS50" s="44">
        <v>4.069</v>
      </c>
      <c r="BT50" s="44">
        <v>4.53</v>
      </c>
      <c r="BU50" s="44">
        <v>5.069</v>
      </c>
      <c r="BV50" s="44">
        <v>5.7009999999999996</v>
      </c>
      <c r="BW50" s="44">
        <v>6.4429999999999996</v>
      </c>
      <c r="BX50" s="44">
        <v>7.3209999999999997</v>
      </c>
      <c r="BY50" s="44">
        <v>8.3610000000000007</v>
      </c>
      <c r="BZ50" s="44">
        <v>9.5980000000000008</v>
      </c>
      <c r="CA50" s="44">
        <v>11.074999999999999</v>
      </c>
      <c r="CB50" s="44">
        <v>12.840999999999999</v>
      </c>
      <c r="CC50" s="44">
        <v>14.955</v>
      </c>
      <c r="CD50" s="44">
        <v>17.489000000000001</v>
      </c>
      <c r="CE50" s="44">
        <v>20.529</v>
      </c>
      <c r="CF50" s="44">
        <v>24.175999999999998</v>
      </c>
      <c r="CG50" s="44">
        <v>28.559000000000001</v>
      </c>
      <c r="CH50" s="44">
        <v>33.835999999999999</v>
      </c>
      <c r="CI50" s="44">
        <v>40.192</v>
      </c>
    </row>
    <row r="51" spans="1:87" x14ac:dyDescent="0.25">
      <c r="A51" s="42">
        <v>74</v>
      </c>
      <c r="B51" s="44">
        <v>0.46200000000000002</v>
      </c>
      <c r="C51" s="44">
        <v>0.46400000000000002</v>
      </c>
      <c r="D51" s="44">
        <v>0.46600000000000003</v>
      </c>
      <c r="E51" s="44">
        <v>0.46899999999999997</v>
      </c>
      <c r="F51" s="44">
        <v>0.47099999999999997</v>
      </c>
      <c r="G51" s="44">
        <v>0.47399999999999998</v>
      </c>
      <c r="H51" s="44">
        <v>0.47699999999999998</v>
      </c>
      <c r="I51" s="44">
        <v>0.48099999999999998</v>
      </c>
      <c r="J51" s="44">
        <v>0.48399999999999999</v>
      </c>
      <c r="K51" s="44">
        <v>0.48799999999999999</v>
      </c>
      <c r="L51" s="44">
        <v>0.49199999999999999</v>
      </c>
      <c r="M51" s="44">
        <v>0.496</v>
      </c>
      <c r="N51" s="44">
        <v>0.501</v>
      </c>
      <c r="O51" s="44">
        <v>0.50600000000000001</v>
      </c>
      <c r="P51" s="44">
        <v>0.51100000000000001</v>
      </c>
      <c r="Q51" s="44">
        <v>0.51700000000000002</v>
      </c>
      <c r="R51" s="44">
        <v>0.52400000000000002</v>
      </c>
      <c r="S51" s="44">
        <v>0.53</v>
      </c>
      <c r="T51" s="44">
        <v>0.53600000000000003</v>
      </c>
      <c r="U51" s="44">
        <v>0.54200000000000004</v>
      </c>
      <c r="V51" s="44">
        <v>0.54900000000000004</v>
      </c>
      <c r="W51" s="44">
        <v>0.55600000000000005</v>
      </c>
      <c r="X51" s="44">
        <v>0.56299999999999994</v>
      </c>
      <c r="Y51" s="44">
        <v>0.57099999999999995</v>
      </c>
      <c r="Z51" s="44">
        <v>0.57899999999999996</v>
      </c>
      <c r="AA51" s="44">
        <v>0.58699999999999997</v>
      </c>
      <c r="AB51" s="44">
        <v>0.59599999999999997</v>
      </c>
      <c r="AC51" s="44">
        <v>0.60499999999999998</v>
      </c>
      <c r="AD51" s="44">
        <v>0.61499999999999999</v>
      </c>
      <c r="AE51" s="44">
        <v>0.625</v>
      </c>
      <c r="AF51" s="44">
        <v>0.63500000000000001</v>
      </c>
      <c r="AG51" s="44">
        <v>0.64700000000000002</v>
      </c>
      <c r="AH51" s="44">
        <v>0.65800000000000003</v>
      </c>
      <c r="AI51" s="44">
        <v>0.67</v>
      </c>
      <c r="AJ51" s="44">
        <v>0.68300000000000005</v>
      </c>
      <c r="AK51" s="44">
        <v>0.69699999999999995</v>
      </c>
      <c r="AL51" s="44">
        <v>0.71099999999999997</v>
      </c>
      <c r="AM51" s="44">
        <v>0.72699999999999998</v>
      </c>
      <c r="AN51" s="44">
        <v>0.74299999999999999</v>
      </c>
      <c r="AO51" s="44">
        <v>0.76</v>
      </c>
      <c r="AP51" s="44">
        <v>0.77800000000000002</v>
      </c>
      <c r="AQ51" s="44">
        <v>0.79800000000000004</v>
      </c>
      <c r="AR51" s="44">
        <v>0.81899999999999995</v>
      </c>
      <c r="AS51" s="44">
        <v>0.84099999999999997</v>
      </c>
      <c r="AT51" s="44">
        <v>0.86399999999999999</v>
      </c>
      <c r="AU51" s="44">
        <v>0.89</v>
      </c>
      <c r="AV51" s="44">
        <v>0.91700000000000004</v>
      </c>
      <c r="AW51" s="44">
        <v>0.94699999999999995</v>
      </c>
      <c r="AX51" s="44">
        <v>0.97899999999999998</v>
      </c>
      <c r="AY51" s="44">
        <v>1.0129999999999999</v>
      </c>
      <c r="AZ51" s="44">
        <v>1.0509999999999999</v>
      </c>
      <c r="BA51" s="44">
        <v>1.091</v>
      </c>
      <c r="BB51" s="44">
        <v>1.1359999999999999</v>
      </c>
      <c r="BC51" s="44">
        <v>1.1850000000000001</v>
      </c>
      <c r="BD51" s="44">
        <v>1.238</v>
      </c>
      <c r="BE51" s="44">
        <v>1.2969999999999999</v>
      </c>
      <c r="BF51" s="44">
        <v>1.3620000000000001</v>
      </c>
      <c r="BG51" s="44">
        <v>1.4350000000000001</v>
      </c>
      <c r="BH51" s="44">
        <v>1.5149999999999999</v>
      </c>
      <c r="BI51" s="44">
        <v>1.605</v>
      </c>
      <c r="BJ51" s="44">
        <v>1.7050000000000001</v>
      </c>
      <c r="BK51" s="44">
        <v>1.8180000000000001</v>
      </c>
      <c r="BL51" s="44">
        <v>1.946</v>
      </c>
      <c r="BM51" s="44">
        <v>2.0910000000000002</v>
      </c>
      <c r="BN51" s="44">
        <v>2.2549999999999999</v>
      </c>
      <c r="BO51" s="44">
        <v>2.4420000000000002</v>
      </c>
      <c r="BP51" s="44">
        <v>2.657</v>
      </c>
      <c r="BQ51" s="44">
        <v>2.9039999999999999</v>
      </c>
      <c r="BR51" s="44">
        <v>3.1890000000000001</v>
      </c>
      <c r="BS51" s="44">
        <v>3.52</v>
      </c>
      <c r="BT51" s="44">
        <v>3.9039999999999999</v>
      </c>
      <c r="BU51" s="44">
        <v>4.3520000000000003</v>
      </c>
      <c r="BV51" s="44">
        <v>4.8760000000000003</v>
      </c>
      <c r="BW51" s="44">
        <v>5.4909999999999997</v>
      </c>
      <c r="BX51" s="44">
        <v>6.2169999999999996</v>
      </c>
      <c r="BY51" s="44">
        <v>7.077</v>
      </c>
      <c r="BZ51" s="44">
        <v>8.0990000000000002</v>
      </c>
      <c r="CA51" s="44">
        <v>9.3179999999999996</v>
      </c>
      <c r="CB51" s="44">
        <v>10.773999999999999</v>
      </c>
      <c r="CC51" s="44">
        <v>12.518000000000001</v>
      </c>
      <c r="CD51" s="44">
        <v>14.608000000000001</v>
      </c>
      <c r="CE51" s="44">
        <v>17.114999999999998</v>
      </c>
      <c r="CF51" s="44">
        <v>20.123999999999999</v>
      </c>
      <c r="CG51" s="44">
        <v>23.741</v>
      </c>
      <c r="CH51" s="44">
        <v>28.097000000000001</v>
      </c>
      <c r="CI51" s="44">
        <v>33.347000000000001</v>
      </c>
    </row>
    <row r="52" spans="1:87" x14ac:dyDescent="0.25">
      <c r="A52" s="42">
        <v>75</v>
      </c>
      <c r="B52" s="44">
        <v>0.434</v>
      </c>
      <c r="C52" s="44">
        <v>0.435</v>
      </c>
      <c r="D52" s="44">
        <v>0.437</v>
      </c>
      <c r="E52" s="44">
        <v>0.439</v>
      </c>
      <c r="F52" s="44">
        <v>0.441</v>
      </c>
      <c r="G52" s="44">
        <v>0.44400000000000001</v>
      </c>
      <c r="H52" s="44">
        <v>0.44600000000000001</v>
      </c>
      <c r="I52" s="44">
        <v>0.44900000000000001</v>
      </c>
      <c r="J52" s="44">
        <v>0.45200000000000001</v>
      </c>
      <c r="K52" s="44">
        <v>0.45600000000000002</v>
      </c>
      <c r="L52" s="44">
        <v>0.45900000000000002</v>
      </c>
      <c r="M52" s="44">
        <v>0.46300000000000002</v>
      </c>
      <c r="N52" s="44">
        <v>0.46700000000000003</v>
      </c>
      <c r="O52" s="44">
        <v>0.47199999999999998</v>
      </c>
      <c r="P52" s="44">
        <v>0.47599999999999998</v>
      </c>
      <c r="Q52" s="44">
        <v>0.48199999999999998</v>
      </c>
      <c r="R52" s="44">
        <v>0.48799999999999999</v>
      </c>
      <c r="S52" s="44">
        <v>0.49299999999999999</v>
      </c>
      <c r="T52" s="44">
        <v>0.499</v>
      </c>
      <c r="U52" s="44">
        <v>0.505</v>
      </c>
      <c r="V52" s="44">
        <v>0.51100000000000001</v>
      </c>
      <c r="W52" s="44">
        <v>0.51700000000000002</v>
      </c>
      <c r="X52" s="44">
        <v>0.52400000000000002</v>
      </c>
      <c r="Y52" s="44">
        <v>0.53100000000000003</v>
      </c>
      <c r="Z52" s="44">
        <v>0.53800000000000003</v>
      </c>
      <c r="AA52" s="44">
        <v>0.54600000000000004</v>
      </c>
      <c r="AB52" s="44">
        <v>0.55400000000000005</v>
      </c>
      <c r="AC52" s="44">
        <v>0.56200000000000006</v>
      </c>
      <c r="AD52" s="44">
        <v>0.57099999999999995</v>
      </c>
      <c r="AE52" s="44">
        <v>0.57999999999999996</v>
      </c>
      <c r="AF52" s="44">
        <v>0.58899999999999997</v>
      </c>
      <c r="AG52" s="44">
        <v>0.59899999999999998</v>
      </c>
      <c r="AH52" s="44">
        <v>0.61</v>
      </c>
      <c r="AI52" s="44">
        <v>0.621</v>
      </c>
      <c r="AJ52" s="44">
        <v>0.63200000000000001</v>
      </c>
      <c r="AK52" s="44">
        <v>0.64500000000000002</v>
      </c>
      <c r="AL52" s="44">
        <v>0.65800000000000003</v>
      </c>
      <c r="AM52" s="44">
        <v>0.67100000000000004</v>
      </c>
      <c r="AN52" s="44">
        <v>0.68600000000000005</v>
      </c>
      <c r="AO52" s="44">
        <v>0.70099999999999996</v>
      </c>
      <c r="AP52" s="44">
        <v>0.71699999999999997</v>
      </c>
      <c r="AQ52" s="44">
        <v>0.73499999999999999</v>
      </c>
      <c r="AR52" s="44">
        <v>0.753</v>
      </c>
      <c r="AS52" s="44">
        <v>0.77300000000000002</v>
      </c>
      <c r="AT52" s="44">
        <v>0.79400000000000004</v>
      </c>
      <c r="AU52" s="44">
        <v>0.81599999999999995</v>
      </c>
      <c r="AV52" s="44">
        <v>0.84099999999999997</v>
      </c>
      <c r="AW52" s="44">
        <v>0.86699999999999999</v>
      </c>
      <c r="AX52" s="44">
        <v>0.89500000000000002</v>
      </c>
      <c r="AY52" s="44">
        <v>0.92500000000000004</v>
      </c>
      <c r="AZ52" s="44">
        <v>0.95799999999999996</v>
      </c>
      <c r="BA52" s="44">
        <v>0.99399999999999999</v>
      </c>
      <c r="BB52" s="44">
        <v>1.032</v>
      </c>
      <c r="BC52" s="44">
        <v>1.075</v>
      </c>
      <c r="BD52" s="44">
        <v>1.121</v>
      </c>
      <c r="BE52" s="44">
        <v>1.173</v>
      </c>
      <c r="BF52" s="44">
        <v>1.2290000000000001</v>
      </c>
      <c r="BG52" s="44">
        <v>1.2909999999999999</v>
      </c>
      <c r="BH52" s="44">
        <v>1.36</v>
      </c>
      <c r="BI52" s="44">
        <v>1.4370000000000001</v>
      </c>
      <c r="BJ52" s="44">
        <v>1.5229999999999999</v>
      </c>
      <c r="BK52" s="44">
        <v>1.62</v>
      </c>
      <c r="BL52" s="44">
        <v>1.728</v>
      </c>
      <c r="BM52" s="44">
        <v>1.851</v>
      </c>
      <c r="BN52" s="44">
        <v>1.99</v>
      </c>
      <c r="BO52" s="44">
        <v>2.1480000000000001</v>
      </c>
      <c r="BP52" s="44">
        <v>2.3290000000000002</v>
      </c>
      <c r="BQ52" s="44">
        <v>2.536</v>
      </c>
      <c r="BR52" s="44">
        <v>2.7749999999999999</v>
      </c>
      <c r="BS52" s="44">
        <v>3.0510000000000002</v>
      </c>
      <c r="BT52" s="44">
        <v>3.371</v>
      </c>
      <c r="BU52" s="44">
        <v>3.7429999999999999</v>
      </c>
      <c r="BV52" s="44">
        <v>4.1769999999999996</v>
      </c>
      <c r="BW52" s="44">
        <v>4.6870000000000003</v>
      </c>
      <c r="BX52" s="44">
        <v>5.2869999999999999</v>
      </c>
      <c r="BY52" s="44">
        <v>5.9960000000000004</v>
      </c>
      <c r="BZ52" s="44">
        <v>6.8380000000000001</v>
      </c>
      <c r="CA52" s="44">
        <v>7.8419999999999996</v>
      </c>
      <c r="CB52" s="44">
        <v>9.0399999999999991</v>
      </c>
      <c r="CC52" s="44">
        <v>10.473000000000001</v>
      </c>
      <c r="CD52" s="44">
        <v>12.19</v>
      </c>
      <c r="CE52" s="44">
        <v>14.249000000000001</v>
      </c>
      <c r="CF52" s="44">
        <v>16.72</v>
      </c>
      <c r="CG52" s="44">
        <v>19.690000000000001</v>
      </c>
      <c r="CH52" s="44">
        <v>23.266999999999999</v>
      </c>
      <c r="CI52" s="44">
        <v>27.577999999999999</v>
      </c>
    </row>
  </sheetData>
  <sheetProtection algorithmName="SHA-512" hashValue="GRXwDc9cm59NTeicfQqpUKA+IvabhaNQ7c4okvsj0GQUSo4yoWs9z6gm4lAsJ304tQQQjSuwa7WPZEnJ/z7AKQ==" saltValue="4PnKV+H2mNxHftM3Xdbbdg==" spinCount="100000" sheet="1" objects="1" scenarios="1"/>
  <conditionalFormatting sqref="A6:A21">
    <cfRule type="expression" dxfId="117" priority="1" stopIfTrue="1">
      <formula>MOD(ROW(),2)=0</formula>
    </cfRule>
    <cfRule type="expression" dxfId="116" priority="2" stopIfTrue="1">
      <formula>MOD(ROW(),2)&lt;&gt;0</formula>
    </cfRule>
  </conditionalFormatting>
  <conditionalFormatting sqref="B6:M21">
    <cfRule type="expression" dxfId="115" priority="3" stopIfTrue="1">
      <formula>MOD(ROW(),2)=0</formula>
    </cfRule>
    <cfRule type="expression" dxfId="114" priority="4" stopIfTrue="1">
      <formula>MOD(ROW(),2)&lt;&gt;0</formula>
    </cfRule>
  </conditionalFormatting>
  <conditionalFormatting sqref="A26:A52">
    <cfRule type="expression" dxfId="113" priority="5" stopIfTrue="1">
      <formula>MOD(ROW(),2)=0</formula>
    </cfRule>
    <cfRule type="expression" dxfId="112" priority="6" stopIfTrue="1">
      <formula>MOD(ROW(),2)&lt;&gt;0</formula>
    </cfRule>
  </conditionalFormatting>
  <conditionalFormatting sqref="B26:CI52">
    <cfRule type="expression" dxfId="111" priority="7" stopIfTrue="1">
      <formula>MOD(ROW(),2)=0</formula>
    </cfRule>
    <cfRule type="expression" dxfId="110" priority="8" stopIfTrue="1">
      <formula>MOD(ROW(),2)&lt;&gt;0</formula>
    </cfRule>
  </conditionalFormatting>
  <pageMargins left="0.7" right="0.7" top="0.75" bottom="0.75" header="0.3" footer="0.3"/>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45E87-7335-4D05-8440-041756F8A5D4}">
  <sheetPr codeName="Sheet90"/>
  <dimension ref="A1:CI52"/>
  <sheetViews>
    <sheetView showGridLines="0" workbookViewId="0">
      <selection activeCell="A6" sqref="A6"/>
    </sheetView>
  </sheetViews>
  <sheetFormatPr defaultRowHeight="12.5" x14ac:dyDescent="0.25"/>
  <cols>
    <col min="1" max="1" width="31.54296875" customWidth="1"/>
    <col min="2" max="87"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Allocation - x-720</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149</v>
      </c>
      <c r="C8" s="46"/>
      <c r="D8" s="46"/>
      <c r="E8" s="46"/>
      <c r="F8" s="46"/>
      <c r="G8" s="46"/>
      <c r="H8" s="46"/>
      <c r="I8" s="46"/>
      <c r="J8" s="46"/>
      <c r="K8" s="46"/>
      <c r="L8" s="46"/>
      <c r="M8" s="46"/>
    </row>
    <row r="9" spans="1:13" x14ac:dyDescent="0.25">
      <c r="A9" s="40" t="s">
        <v>129</v>
      </c>
      <c r="B9" s="46" t="s">
        <v>405</v>
      </c>
      <c r="C9" s="46"/>
      <c r="D9" s="46"/>
      <c r="E9" s="46"/>
      <c r="F9" s="46"/>
      <c r="G9" s="46"/>
      <c r="H9" s="46"/>
      <c r="I9" s="46"/>
      <c r="J9" s="46"/>
      <c r="K9" s="46"/>
      <c r="L9" s="46"/>
      <c r="M9" s="46"/>
    </row>
    <row r="10" spans="1:13" x14ac:dyDescent="0.25">
      <c r="A10" s="40" t="s">
        <v>6</v>
      </c>
      <c r="B10" s="46" t="s">
        <v>406</v>
      </c>
      <c r="C10" s="46"/>
      <c r="D10" s="46"/>
      <c r="E10" s="46"/>
      <c r="F10" s="46"/>
      <c r="G10" s="46"/>
      <c r="H10" s="46"/>
      <c r="I10" s="46"/>
      <c r="J10" s="46"/>
      <c r="K10" s="46"/>
      <c r="L10" s="46"/>
      <c r="M10" s="46"/>
    </row>
    <row r="11" spans="1:13" x14ac:dyDescent="0.25">
      <c r="A11" s="40" t="s">
        <v>130</v>
      </c>
      <c r="B11" s="46" t="s">
        <v>414</v>
      </c>
      <c r="C11" s="46"/>
      <c r="D11" s="46"/>
      <c r="E11" s="46"/>
      <c r="F11" s="46"/>
      <c r="G11" s="46"/>
      <c r="H11" s="46"/>
      <c r="I11" s="46"/>
      <c r="J11" s="46"/>
      <c r="K11" s="46"/>
      <c r="L11" s="46"/>
      <c r="M11" s="46"/>
    </row>
    <row r="12" spans="1:13" x14ac:dyDescent="0.25">
      <c r="A12" s="40" t="s">
        <v>131</v>
      </c>
      <c r="B12" s="46" t="s">
        <v>408</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720</v>
      </c>
      <c r="C14" s="46"/>
      <c r="D14" s="46"/>
      <c r="E14" s="46"/>
      <c r="F14" s="46"/>
      <c r="G14" s="46"/>
      <c r="H14" s="46"/>
      <c r="I14" s="46"/>
      <c r="J14" s="46"/>
      <c r="K14" s="46"/>
      <c r="L14" s="46"/>
      <c r="M14" s="46"/>
    </row>
    <row r="15" spans="1:13" x14ac:dyDescent="0.25">
      <c r="A15" s="40" t="s">
        <v>433</v>
      </c>
      <c r="B15" s="46" t="s">
        <v>415</v>
      </c>
      <c r="C15" s="46"/>
      <c r="D15" s="46"/>
      <c r="E15" s="46"/>
      <c r="F15" s="46"/>
      <c r="G15" s="46"/>
      <c r="H15" s="46"/>
      <c r="I15" s="46"/>
      <c r="J15" s="46"/>
      <c r="K15" s="46"/>
      <c r="L15" s="46"/>
      <c r="M15" s="46"/>
    </row>
    <row r="16" spans="1:13" x14ac:dyDescent="0.25">
      <c r="A16" s="40" t="s">
        <v>135</v>
      </c>
      <c r="B16" s="46" t="s">
        <v>416</v>
      </c>
      <c r="C16" s="46"/>
      <c r="D16" s="46"/>
      <c r="E16" s="46"/>
      <c r="F16" s="46"/>
      <c r="G16" s="46"/>
      <c r="H16" s="46"/>
      <c r="I16" s="46"/>
      <c r="J16" s="46"/>
      <c r="K16" s="46"/>
      <c r="L16" s="46"/>
      <c r="M16" s="46"/>
    </row>
    <row r="17" spans="1:87" x14ac:dyDescent="0.25">
      <c r="A17" s="41" t="s">
        <v>434</v>
      </c>
      <c r="B17" s="46"/>
      <c r="C17" s="46"/>
      <c r="D17" s="46"/>
      <c r="E17" s="46"/>
      <c r="F17" s="46"/>
      <c r="G17" s="46"/>
      <c r="H17" s="46"/>
      <c r="I17" s="46"/>
      <c r="J17" s="46"/>
      <c r="K17" s="46"/>
      <c r="L17" s="46"/>
      <c r="M17" s="46"/>
    </row>
    <row r="18" spans="1:87" x14ac:dyDescent="0.25">
      <c r="A18" s="40" t="s">
        <v>137</v>
      </c>
      <c r="B18" s="47">
        <v>45190</v>
      </c>
      <c r="C18" s="47"/>
      <c r="D18" s="47"/>
      <c r="E18" s="47"/>
      <c r="F18" s="47"/>
      <c r="G18" s="47"/>
      <c r="H18" s="47"/>
      <c r="I18" s="47"/>
      <c r="J18" s="47"/>
      <c r="K18" s="47"/>
      <c r="L18" s="47"/>
      <c r="M18" s="47"/>
    </row>
    <row r="19" spans="1:87" x14ac:dyDescent="0.25">
      <c r="A19" s="40" t="s">
        <v>138</v>
      </c>
      <c r="B19" s="47">
        <v>45231</v>
      </c>
      <c r="C19" s="47"/>
      <c r="D19" s="47"/>
      <c r="E19" s="47"/>
      <c r="F19" s="47"/>
      <c r="G19" s="47"/>
      <c r="H19" s="47"/>
      <c r="I19" s="47"/>
      <c r="J19" s="47"/>
      <c r="K19" s="47"/>
      <c r="L19" s="47"/>
      <c r="M19" s="47"/>
    </row>
    <row r="20" spans="1:87" x14ac:dyDescent="0.25">
      <c r="A20" s="40" t="s">
        <v>139</v>
      </c>
      <c r="B20" s="46" t="s">
        <v>148</v>
      </c>
      <c r="C20" s="46"/>
      <c r="D20" s="46"/>
      <c r="E20" s="46"/>
      <c r="F20" s="46"/>
      <c r="G20" s="46"/>
      <c r="H20" s="46"/>
      <c r="I20" s="46"/>
      <c r="J20" s="46"/>
      <c r="K20" s="46"/>
      <c r="L20" s="46"/>
      <c r="M20" s="46"/>
    </row>
    <row r="21" spans="1:87" x14ac:dyDescent="0.25">
      <c r="A21" s="40" t="s">
        <v>435</v>
      </c>
      <c r="B21" s="46" t="s">
        <v>72</v>
      </c>
      <c r="C21" s="46"/>
      <c r="D21" s="46"/>
      <c r="E21" s="46"/>
      <c r="F21" s="46"/>
      <c r="G21" s="46"/>
      <c r="H21" s="46"/>
      <c r="I21" s="46"/>
      <c r="J21" s="46"/>
      <c r="K21" s="46"/>
      <c r="L21" s="46"/>
      <c r="M21" s="46"/>
    </row>
    <row r="23" spans="1:87" x14ac:dyDescent="0.25">
      <c r="A23" s="23" t="str">
        <f>HYPERLINK("#'Factor List'!A1", "Back to Factor List")</f>
        <v>Back to Factor List</v>
      </c>
      <c r="B23" s="23" t="str">
        <f>HYPERLINK("#'Assumptions'!A1", "Assumptions")</f>
        <v>Assumptions</v>
      </c>
    </row>
    <row r="26" spans="1:87" s="59" customFormat="1" ht="13" x14ac:dyDescent="0.25">
      <c r="A26" s="58" t="s">
        <v>164</v>
      </c>
      <c r="B26" s="58">
        <v>0</v>
      </c>
      <c r="C26" s="58">
        <v>1</v>
      </c>
      <c r="D26" s="58">
        <v>2</v>
      </c>
      <c r="E26" s="58">
        <v>3</v>
      </c>
      <c r="F26" s="58">
        <v>4</v>
      </c>
      <c r="G26" s="58">
        <v>5</v>
      </c>
      <c r="H26" s="58">
        <v>6</v>
      </c>
      <c r="I26" s="58">
        <v>7</v>
      </c>
      <c r="J26" s="58">
        <v>8</v>
      </c>
      <c r="K26" s="58">
        <v>9</v>
      </c>
      <c r="L26" s="58">
        <v>10</v>
      </c>
      <c r="M26" s="58">
        <v>11</v>
      </c>
      <c r="N26" s="58">
        <v>12</v>
      </c>
      <c r="O26" s="58">
        <v>13</v>
      </c>
      <c r="P26" s="58">
        <v>14</v>
      </c>
      <c r="Q26" s="58">
        <v>15</v>
      </c>
      <c r="R26" s="58">
        <v>16</v>
      </c>
      <c r="S26" s="58">
        <v>17</v>
      </c>
      <c r="T26" s="58">
        <v>18</v>
      </c>
      <c r="U26" s="58">
        <v>19</v>
      </c>
      <c r="V26" s="58">
        <v>20</v>
      </c>
      <c r="W26" s="58">
        <v>21</v>
      </c>
      <c r="X26" s="58">
        <v>22</v>
      </c>
      <c r="Y26" s="58">
        <v>23</v>
      </c>
      <c r="Z26" s="58">
        <v>24</v>
      </c>
      <c r="AA26" s="58">
        <v>25</v>
      </c>
      <c r="AB26" s="58">
        <v>26</v>
      </c>
      <c r="AC26" s="58">
        <v>27</v>
      </c>
      <c r="AD26" s="58">
        <v>28</v>
      </c>
      <c r="AE26" s="58">
        <v>29</v>
      </c>
      <c r="AF26" s="58">
        <v>30</v>
      </c>
      <c r="AG26" s="58">
        <v>31</v>
      </c>
      <c r="AH26" s="58">
        <v>32</v>
      </c>
      <c r="AI26" s="58">
        <v>33</v>
      </c>
      <c r="AJ26" s="58">
        <v>34</v>
      </c>
      <c r="AK26" s="58">
        <v>35</v>
      </c>
      <c r="AL26" s="58">
        <v>36</v>
      </c>
      <c r="AM26" s="58">
        <v>37</v>
      </c>
      <c r="AN26" s="58">
        <v>38</v>
      </c>
      <c r="AO26" s="58">
        <v>39</v>
      </c>
      <c r="AP26" s="58">
        <v>40</v>
      </c>
      <c r="AQ26" s="58">
        <v>41</v>
      </c>
      <c r="AR26" s="58">
        <v>42</v>
      </c>
      <c r="AS26" s="58">
        <v>43</v>
      </c>
      <c r="AT26" s="58">
        <v>44</v>
      </c>
      <c r="AU26" s="58">
        <v>45</v>
      </c>
      <c r="AV26" s="58">
        <v>46</v>
      </c>
      <c r="AW26" s="58">
        <v>47</v>
      </c>
      <c r="AX26" s="58">
        <v>48</v>
      </c>
      <c r="AY26" s="58">
        <v>49</v>
      </c>
      <c r="AZ26" s="58">
        <v>50</v>
      </c>
      <c r="BA26" s="58">
        <v>51</v>
      </c>
      <c r="BB26" s="58">
        <v>52</v>
      </c>
      <c r="BC26" s="58">
        <v>53</v>
      </c>
      <c r="BD26" s="58">
        <v>54</v>
      </c>
      <c r="BE26" s="58">
        <v>55</v>
      </c>
      <c r="BF26" s="58">
        <v>56</v>
      </c>
      <c r="BG26" s="58">
        <v>57</v>
      </c>
      <c r="BH26" s="58">
        <v>58</v>
      </c>
      <c r="BI26" s="58">
        <v>59</v>
      </c>
      <c r="BJ26" s="58">
        <v>60</v>
      </c>
      <c r="BK26" s="58">
        <v>61</v>
      </c>
      <c r="BL26" s="58">
        <v>62</v>
      </c>
      <c r="BM26" s="58">
        <v>63</v>
      </c>
      <c r="BN26" s="58">
        <v>64</v>
      </c>
      <c r="BO26" s="58">
        <v>65</v>
      </c>
      <c r="BP26" s="58">
        <v>66</v>
      </c>
      <c r="BQ26" s="58">
        <v>67</v>
      </c>
      <c r="BR26" s="58">
        <v>68</v>
      </c>
      <c r="BS26" s="58">
        <v>69</v>
      </c>
      <c r="BT26" s="58">
        <v>70</v>
      </c>
      <c r="BU26" s="58">
        <v>71</v>
      </c>
      <c r="BV26" s="58">
        <v>72</v>
      </c>
      <c r="BW26" s="58">
        <v>73</v>
      </c>
      <c r="BX26" s="58">
        <v>74</v>
      </c>
      <c r="BY26" s="58">
        <v>75</v>
      </c>
      <c r="BZ26" s="58">
        <v>76</v>
      </c>
      <c r="CA26" s="58">
        <v>77</v>
      </c>
      <c r="CB26" s="58">
        <v>78</v>
      </c>
      <c r="CC26" s="58">
        <v>79</v>
      </c>
      <c r="CD26" s="58">
        <v>80</v>
      </c>
      <c r="CE26" s="58">
        <v>81</v>
      </c>
      <c r="CF26" s="58">
        <v>82</v>
      </c>
      <c r="CG26" s="58">
        <v>83</v>
      </c>
      <c r="CH26" s="58">
        <v>84</v>
      </c>
      <c r="CI26" s="58">
        <v>85</v>
      </c>
    </row>
    <row r="27" spans="1:87" x14ac:dyDescent="0.25">
      <c r="A27" s="42">
        <v>50</v>
      </c>
      <c r="B27" s="44">
        <v>1.534</v>
      </c>
      <c r="C27" s="44">
        <v>1.5529999999999999</v>
      </c>
      <c r="D27" s="44">
        <v>1.5740000000000001</v>
      </c>
      <c r="E27" s="44">
        <v>1.595</v>
      </c>
      <c r="F27" s="44">
        <v>1.6180000000000001</v>
      </c>
      <c r="G27" s="44">
        <v>1.641</v>
      </c>
      <c r="H27" s="44">
        <v>1.665</v>
      </c>
      <c r="I27" s="44">
        <v>1.6910000000000001</v>
      </c>
      <c r="J27" s="44">
        <v>1.718</v>
      </c>
      <c r="K27" s="44">
        <v>1.746</v>
      </c>
      <c r="L27" s="44">
        <v>1.776</v>
      </c>
      <c r="M27" s="44">
        <v>1.8069999999999999</v>
      </c>
      <c r="N27" s="44">
        <v>1.84</v>
      </c>
      <c r="O27" s="44">
        <v>1.8740000000000001</v>
      </c>
      <c r="P27" s="44">
        <v>1.911</v>
      </c>
      <c r="Q27" s="44">
        <v>1.952</v>
      </c>
      <c r="R27" s="44">
        <v>1.996</v>
      </c>
      <c r="S27" s="44">
        <v>2.04</v>
      </c>
      <c r="T27" s="44">
        <v>2.0859999999999999</v>
      </c>
      <c r="U27" s="44">
        <v>2.1349999999999998</v>
      </c>
      <c r="V27" s="44">
        <v>2.1869999999999998</v>
      </c>
      <c r="W27" s="44">
        <v>2.242</v>
      </c>
      <c r="X27" s="44">
        <v>2.302</v>
      </c>
      <c r="Y27" s="44">
        <v>2.3650000000000002</v>
      </c>
      <c r="Z27" s="44">
        <v>2.4329999999999998</v>
      </c>
      <c r="AA27" s="44">
        <v>2.5059999999999998</v>
      </c>
      <c r="AB27" s="44">
        <v>2.5840000000000001</v>
      </c>
      <c r="AC27" s="44">
        <v>2.6680000000000001</v>
      </c>
      <c r="AD27" s="44">
        <v>2.7589999999999999</v>
      </c>
      <c r="AE27" s="44">
        <v>2.8580000000000001</v>
      </c>
      <c r="AF27" s="44">
        <v>2.964</v>
      </c>
      <c r="AG27" s="44">
        <v>3.08</v>
      </c>
      <c r="AH27" s="44">
        <v>3.206</v>
      </c>
      <c r="AI27" s="44">
        <v>3.3439999999999999</v>
      </c>
      <c r="AJ27" s="44">
        <v>3.4940000000000002</v>
      </c>
      <c r="AK27" s="44">
        <v>3.6589999999999998</v>
      </c>
      <c r="AL27" s="44">
        <v>3.8410000000000002</v>
      </c>
      <c r="AM27" s="44">
        <v>4.0410000000000004</v>
      </c>
      <c r="AN27" s="44">
        <v>4.2610000000000001</v>
      </c>
      <c r="AO27" s="44">
        <v>4.5060000000000002</v>
      </c>
      <c r="AP27" s="44">
        <v>4.7770000000000001</v>
      </c>
      <c r="AQ27" s="44">
        <v>5.0780000000000003</v>
      </c>
      <c r="AR27" s="44">
        <v>5.4130000000000003</v>
      </c>
      <c r="AS27" s="44">
        <v>5.7869999999999999</v>
      </c>
      <c r="AT27" s="44">
        <v>6.2039999999999997</v>
      </c>
      <c r="AU27" s="44">
        <v>6.6710000000000003</v>
      </c>
      <c r="AV27" s="44">
        <v>7.194</v>
      </c>
      <c r="AW27" s="44">
        <v>7.78</v>
      </c>
      <c r="AX27" s="44">
        <v>8.4380000000000006</v>
      </c>
      <c r="AY27" s="44">
        <v>9.1760000000000002</v>
      </c>
      <c r="AZ27" s="44">
        <v>10.004</v>
      </c>
      <c r="BA27" s="44">
        <v>10.933999999999999</v>
      </c>
      <c r="BB27" s="44">
        <v>11.977</v>
      </c>
      <c r="BC27" s="44">
        <v>13.148</v>
      </c>
      <c r="BD27" s="44">
        <v>14.461</v>
      </c>
      <c r="BE27" s="44">
        <v>15.933</v>
      </c>
      <c r="BF27" s="44">
        <v>17.582999999999998</v>
      </c>
      <c r="BG27" s="44">
        <v>19.43</v>
      </c>
      <c r="BH27" s="44">
        <v>21.497</v>
      </c>
      <c r="BI27" s="44">
        <v>23.81</v>
      </c>
      <c r="BJ27" s="44">
        <v>26.396999999999998</v>
      </c>
      <c r="BK27" s="44">
        <v>29.29</v>
      </c>
      <c r="BL27" s="44">
        <v>32.526000000000003</v>
      </c>
      <c r="BM27" s="44">
        <v>36.146000000000001</v>
      </c>
      <c r="BN27" s="44">
        <v>40.197000000000003</v>
      </c>
      <c r="BO27" s="44">
        <v>44.735999999999997</v>
      </c>
      <c r="BP27" s="44">
        <v>49.828000000000003</v>
      </c>
      <c r="BQ27" s="44">
        <v>55.551000000000002</v>
      </c>
      <c r="BR27" s="44">
        <v>61.991999999999997</v>
      </c>
      <c r="BS27" s="44">
        <v>69.262</v>
      </c>
      <c r="BT27" s="44">
        <v>77.48</v>
      </c>
      <c r="BU27" s="44">
        <v>86.789000000000001</v>
      </c>
      <c r="BV27" s="44">
        <v>97.364000000000004</v>
      </c>
      <c r="BW27" s="44">
        <v>109.423</v>
      </c>
      <c r="BX27" s="44">
        <v>123.232</v>
      </c>
      <c r="BY27" s="44">
        <v>139.10400000000001</v>
      </c>
      <c r="BZ27" s="44">
        <v>157.42500000000001</v>
      </c>
      <c r="CA27" s="44">
        <v>178.65600000000001</v>
      </c>
      <c r="CB27" s="44">
        <v>203.32900000000001</v>
      </c>
      <c r="CC27" s="44">
        <v>232.07400000000001</v>
      </c>
      <c r="CD27" s="44">
        <v>265.64299999999997</v>
      </c>
      <c r="CE27" s="44">
        <v>304.90699999999998</v>
      </c>
      <c r="CF27" s="44">
        <v>350.93200000000002</v>
      </c>
      <c r="CG27" s="44">
        <v>405.03199999999998</v>
      </c>
      <c r="CH27" s="44">
        <v>468.82299999999998</v>
      </c>
      <c r="CI27" s="44">
        <v>544.20699999999999</v>
      </c>
    </row>
    <row r="28" spans="1:87" x14ac:dyDescent="0.25">
      <c r="A28" s="42">
        <v>51</v>
      </c>
      <c r="B28" s="44">
        <v>1.4630000000000001</v>
      </c>
      <c r="C28" s="44">
        <v>1.4810000000000001</v>
      </c>
      <c r="D28" s="44">
        <v>1.5</v>
      </c>
      <c r="E28" s="44">
        <v>1.5189999999999999</v>
      </c>
      <c r="F28" s="44">
        <v>1.54</v>
      </c>
      <c r="G28" s="44">
        <v>1.5620000000000001</v>
      </c>
      <c r="H28" s="44">
        <v>1.5840000000000001</v>
      </c>
      <c r="I28" s="44">
        <v>1.6080000000000001</v>
      </c>
      <c r="J28" s="44">
        <v>1.633</v>
      </c>
      <c r="K28" s="44">
        <v>1.659</v>
      </c>
      <c r="L28" s="44">
        <v>1.6859999999999999</v>
      </c>
      <c r="M28" s="44">
        <v>1.7150000000000001</v>
      </c>
      <c r="N28" s="44">
        <v>1.7450000000000001</v>
      </c>
      <c r="O28" s="44">
        <v>1.7769999999999999</v>
      </c>
      <c r="P28" s="44">
        <v>1.81</v>
      </c>
      <c r="Q28" s="44">
        <v>1.8480000000000001</v>
      </c>
      <c r="R28" s="44">
        <v>1.8879999999999999</v>
      </c>
      <c r="S28" s="44">
        <v>1.9279999999999999</v>
      </c>
      <c r="T28" s="44">
        <v>1.97</v>
      </c>
      <c r="U28" s="44">
        <v>2.0150000000000001</v>
      </c>
      <c r="V28" s="44">
        <v>2.0630000000000002</v>
      </c>
      <c r="W28" s="44">
        <v>2.113</v>
      </c>
      <c r="X28" s="44">
        <v>2.1669999999999998</v>
      </c>
      <c r="Y28" s="44">
        <v>2.2240000000000002</v>
      </c>
      <c r="Z28" s="44">
        <v>2.286</v>
      </c>
      <c r="AA28" s="44">
        <v>2.351</v>
      </c>
      <c r="AB28" s="44">
        <v>2.4220000000000002</v>
      </c>
      <c r="AC28" s="44">
        <v>2.4980000000000002</v>
      </c>
      <c r="AD28" s="44">
        <v>2.58</v>
      </c>
      <c r="AE28" s="44">
        <v>2.6680000000000001</v>
      </c>
      <c r="AF28" s="44">
        <v>2.7629999999999999</v>
      </c>
      <c r="AG28" s="44">
        <v>2.867</v>
      </c>
      <c r="AH28" s="44">
        <v>2.9790000000000001</v>
      </c>
      <c r="AI28" s="44">
        <v>3.101</v>
      </c>
      <c r="AJ28" s="44">
        <v>3.2349999999999999</v>
      </c>
      <c r="AK28" s="44">
        <v>3.3809999999999998</v>
      </c>
      <c r="AL28" s="44">
        <v>3.5409999999999999</v>
      </c>
      <c r="AM28" s="44">
        <v>3.718</v>
      </c>
      <c r="AN28" s="44">
        <v>3.9119999999999999</v>
      </c>
      <c r="AO28" s="44">
        <v>4.1269999999999998</v>
      </c>
      <c r="AP28" s="44">
        <v>4.3650000000000002</v>
      </c>
      <c r="AQ28" s="44">
        <v>4.6280000000000001</v>
      </c>
      <c r="AR28" s="44">
        <v>4.9219999999999997</v>
      </c>
      <c r="AS28" s="44">
        <v>5.2480000000000002</v>
      </c>
      <c r="AT28" s="44">
        <v>5.6130000000000004</v>
      </c>
      <c r="AU28" s="44">
        <v>6.0209999999999999</v>
      </c>
      <c r="AV28" s="44">
        <v>6.4770000000000003</v>
      </c>
      <c r="AW28" s="44">
        <v>6.9889999999999999</v>
      </c>
      <c r="AX28" s="44">
        <v>7.5629999999999997</v>
      </c>
      <c r="AY28" s="44">
        <v>8.2080000000000002</v>
      </c>
      <c r="AZ28" s="44">
        <v>8.9320000000000004</v>
      </c>
      <c r="BA28" s="44">
        <v>9.7469999999999999</v>
      </c>
      <c r="BB28" s="44">
        <v>10.663</v>
      </c>
      <c r="BC28" s="44">
        <v>11.693</v>
      </c>
      <c r="BD28" s="44">
        <v>12.851000000000001</v>
      </c>
      <c r="BE28" s="44">
        <v>14.151999999999999</v>
      </c>
      <c r="BF28" s="44">
        <v>15.615</v>
      </c>
      <c r="BG28" s="44">
        <v>17.257999999999999</v>
      </c>
      <c r="BH28" s="44">
        <v>19.103000000000002</v>
      </c>
      <c r="BI28" s="44">
        <v>21.172999999999998</v>
      </c>
      <c r="BJ28" s="44">
        <v>23.497</v>
      </c>
      <c r="BK28" s="44">
        <v>26.105</v>
      </c>
      <c r="BL28" s="44">
        <v>29.03</v>
      </c>
      <c r="BM28" s="44">
        <v>32.314</v>
      </c>
      <c r="BN28" s="44">
        <v>36</v>
      </c>
      <c r="BO28" s="44">
        <v>40.142000000000003</v>
      </c>
      <c r="BP28" s="44">
        <v>44.802</v>
      </c>
      <c r="BQ28" s="44">
        <v>50.051000000000002</v>
      </c>
      <c r="BR28" s="44">
        <v>55.973999999999997</v>
      </c>
      <c r="BS28" s="44">
        <v>62.670999999999999</v>
      </c>
      <c r="BT28" s="44">
        <v>70.257000000000005</v>
      </c>
      <c r="BU28" s="44">
        <v>78.864999999999995</v>
      </c>
      <c r="BV28" s="44">
        <v>88.656999999999996</v>
      </c>
      <c r="BW28" s="44">
        <v>99.837999999999994</v>
      </c>
      <c r="BX28" s="44">
        <v>112.657</v>
      </c>
      <c r="BY28" s="44">
        <v>127.407</v>
      </c>
      <c r="BZ28" s="44">
        <v>144.44800000000001</v>
      </c>
      <c r="CA28" s="44">
        <v>164.21299999999999</v>
      </c>
      <c r="CB28" s="44">
        <v>187.19900000000001</v>
      </c>
      <c r="CC28" s="44">
        <v>213.99799999999999</v>
      </c>
      <c r="CD28" s="44">
        <v>245.31299999999999</v>
      </c>
      <c r="CE28" s="44">
        <v>281.95999999999998</v>
      </c>
      <c r="CF28" s="44">
        <v>324.93599999999998</v>
      </c>
      <c r="CG28" s="44">
        <v>375.47</v>
      </c>
      <c r="CH28" s="44">
        <v>435.07400000000001</v>
      </c>
      <c r="CI28" s="44">
        <v>505.52600000000001</v>
      </c>
    </row>
    <row r="29" spans="1:87" x14ac:dyDescent="0.25">
      <c r="A29" s="42">
        <v>52</v>
      </c>
      <c r="B29" s="44">
        <v>1.3939999999999999</v>
      </c>
      <c r="C29" s="44">
        <v>1.411</v>
      </c>
      <c r="D29" s="44">
        <v>1.429</v>
      </c>
      <c r="E29" s="44">
        <v>1.4470000000000001</v>
      </c>
      <c r="F29" s="44">
        <v>1.466</v>
      </c>
      <c r="G29" s="44">
        <v>1.486</v>
      </c>
      <c r="H29" s="44">
        <v>1.5069999999999999</v>
      </c>
      <c r="I29" s="44">
        <v>1.5289999999999999</v>
      </c>
      <c r="J29" s="44">
        <v>1.552</v>
      </c>
      <c r="K29" s="44">
        <v>1.5760000000000001</v>
      </c>
      <c r="L29" s="44">
        <v>1.601</v>
      </c>
      <c r="M29" s="44">
        <v>1.627</v>
      </c>
      <c r="N29" s="44">
        <v>1.655</v>
      </c>
      <c r="O29" s="44">
        <v>1.6839999999999999</v>
      </c>
      <c r="P29" s="44">
        <v>1.7150000000000001</v>
      </c>
      <c r="Q29" s="44">
        <v>1.75</v>
      </c>
      <c r="R29" s="44">
        <v>1.786</v>
      </c>
      <c r="S29" s="44">
        <v>1.823</v>
      </c>
      <c r="T29" s="44">
        <v>1.8620000000000001</v>
      </c>
      <c r="U29" s="44">
        <v>1.9019999999999999</v>
      </c>
      <c r="V29" s="44">
        <v>1.946</v>
      </c>
      <c r="W29" s="44">
        <v>1.992</v>
      </c>
      <c r="X29" s="44">
        <v>2.04</v>
      </c>
      <c r="Y29" s="44">
        <v>2.0920000000000001</v>
      </c>
      <c r="Z29" s="44">
        <v>2.1480000000000001</v>
      </c>
      <c r="AA29" s="44">
        <v>2.2069999999999999</v>
      </c>
      <c r="AB29" s="44">
        <v>2.2709999999999999</v>
      </c>
      <c r="AC29" s="44">
        <v>2.34</v>
      </c>
      <c r="AD29" s="44">
        <v>2.4129999999999998</v>
      </c>
      <c r="AE29" s="44">
        <v>2.492</v>
      </c>
      <c r="AF29" s="44">
        <v>2.5779999999999998</v>
      </c>
      <c r="AG29" s="44">
        <v>2.67</v>
      </c>
      <c r="AH29" s="44">
        <v>2.77</v>
      </c>
      <c r="AI29" s="44">
        <v>2.879</v>
      </c>
      <c r="AJ29" s="44">
        <v>2.9980000000000002</v>
      </c>
      <c r="AK29" s="44">
        <v>3.1280000000000001</v>
      </c>
      <c r="AL29" s="44">
        <v>3.27</v>
      </c>
      <c r="AM29" s="44">
        <v>3.4249999999999998</v>
      </c>
      <c r="AN29" s="44">
        <v>3.597</v>
      </c>
      <c r="AO29" s="44">
        <v>3.7850000000000001</v>
      </c>
      <c r="AP29" s="44">
        <v>3.9940000000000002</v>
      </c>
      <c r="AQ29" s="44">
        <v>4.2249999999999996</v>
      </c>
      <c r="AR29" s="44">
        <v>4.4820000000000002</v>
      </c>
      <c r="AS29" s="44">
        <v>4.7679999999999998</v>
      </c>
      <c r="AT29" s="44">
        <v>5.0860000000000003</v>
      </c>
      <c r="AU29" s="44">
        <v>5.4409999999999998</v>
      </c>
      <c r="AV29" s="44">
        <v>5.8390000000000004</v>
      </c>
      <c r="AW29" s="44">
        <v>6.2850000000000001</v>
      </c>
      <c r="AX29" s="44">
        <v>6.7850000000000001</v>
      </c>
      <c r="AY29" s="44">
        <v>7.3470000000000004</v>
      </c>
      <c r="AZ29" s="44">
        <v>7.98</v>
      </c>
      <c r="BA29" s="44">
        <v>8.6910000000000007</v>
      </c>
      <c r="BB29" s="44">
        <v>9.4920000000000009</v>
      </c>
      <c r="BC29" s="44">
        <v>10.394</v>
      </c>
      <c r="BD29" s="44">
        <v>11.41</v>
      </c>
      <c r="BE29" s="44">
        <v>12.555999999999999</v>
      </c>
      <c r="BF29" s="44">
        <v>13.846</v>
      </c>
      <c r="BG29" s="44">
        <v>15.298999999999999</v>
      </c>
      <c r="BH29" s="44">
        <v>16.934999999999999</v>
      </c>
      <c r="BI29" s="44">
        <v>18.777000000000001</v>
      </c>
      <c r="BJ29" s="44">
        <v>20.850999999999999</v>
      </c>
      <c r="BK29" s="44">
        <v>23.186</v>
      </c>
      <c r="BL29" s="44">
        <v>25.815000000000001</v>
      </c>
      <c r="BM29" s="44">
        <v>28.773</v>
      </c>
      <c r="BN29" s="44">
        <v>32.106000000000002</v>
      </c>
      <c r="BO29" s="44">
        <v>35.860999999999997</v>
      </c>
      <c r="BP29" s="44">
        <v>40.097999999999999</v>
      </c>
      <c r="BQ29" s="44">
        <v>44.884</v>
      </c>
      <c r="BR29" s="44">
        <v>50.296999999999997</v>
      </c>
      <c r="BS29" s="44">
        <v>56.432000000000002</v>
      </c>
      <c r="BT29" s="44">
        <v>63.396000000000001</v>
      </c>
      <c r="BU29" s="44">
        <v>71.313000000000002</v>
      </c>
      <c r="BV29" s="44">
        <v>80.334999999999994</v>
      </c>
      <c r="BW29" s="44">
        <v>90.652000000000001</v>
      </c>
      <c r="BX29" s="44">
        <v>102.496</v>
      </c>
      <c r="BY29" s="44">
        <v>116.142</v>
      </c>
      <c r="BZ29" s="44">
        <v>131.92500000000001</v>
      </c>
      <c r="CA29" s="44">
        <v>150.25</v>
      </c>
      <c r="CB29" s="44">
        <v>171.583</v>
      </c>
      <c r="CC29" s="44">
        <v>196.476</v>
      </c>
      <c r="CD29" s="44">
        <v>225.58699999999999</v>
      </c>
      <c r="CE29" s="44">
        <v>259.68</v>
      </c>
      <c r="CF29" s="44">
        <v>299.68599999999998</v>
      </c>
      <c r="CG29" s="44">
        <v>346.75599999999997</v>
      </c>
      <c r="CH29" s="44">
        <v>402.30200000000002</v>
      </c>
      <c r="CI29" s="44">
        <v>467.983</v>
      </c>
    </row>
    <row r="30" spans="1:87" x14ac:dyDescent="0.25">
      <c r="A30" s="42">
        <v>53</v>
      </c>
      <c r="B30" s="44">
        <v>1.329</v>
      </c>
      <c r="C30" s="44">
        <v>1.3440000000000001</v>
      </c>
      <c r="D30" s="44">
        <v>1.36</v>
      </c>
      <c r="E30" s="44">
        <v>1.377</v>
      </c>
      <c r="F30" s="44">
        <v>1.395</v>
      </c>
      <c r="G30" s="44">
        <v>1.413</v>
      </c>
      <c r="H30" s="44">
        <v>1.4330000000000001</v>
      </c>
      <c r="I30" s="44">
        <v>1.4530000000000001</v>
      </c>
      <c r="J30" s="44">
        <v>1.474</v>
      </c>
      <c r="K30" s="44">
        <v>1.496</v>
      </c>
      <c r="L30" s="44">
        <v>1.5189999999999999</v>
      </c>
      <c r="M30" s="44">
        <v>1.544</v>
      </c>
      <c r="N30" s="44">
        <v>1.569</v>
      </c>
      <c r="O30" s="44">
        <v>1.5960000000000001</v>
      </c>
      <c r="P30" s="44">
        <v>1.6240000000000001</v>
      </c>
      <c r="Q30" s="44">
        <v>1.6559999999999999</v>
      </c>
      <c r="R30" s="44">
        <v>1.69</v>
      </c>
      <c r="S30" s="44">
        <v>1.724</v>
      </c>
      <c r="T30" s="44">
        <v>1.7589999999999999</v>
      </c>
      <c r="U30" s="44">
        <v>1.796</v>
      </c>
      <c r="V30" s="44">
        <v>1.835</v>
      </c>
      <c r="W30" s="44">
        <v>1.877</v>
      </c>
      <c r="X30" s="44">
        <v>1.9219999999999999</v>
      </c>
      <c r="Y30" s="44">
        <v>1.9690000000000001</v>
      </c>
      <c r="Z30" s="44">
        <v>2.0190000000000001</v>
      </c>
      <c r="AA30" s="44">
        <v>2.073</v>
      </c>
      <c r="AB30" s="44">
        <v>2.1309999999999998</v>
      </c>
      <c r="AC30" s="44">
        <v>2.1920000000000002</v>
      </c>
      <c r="AD30" s="44">
        <v>2.258</v>
      </c>
      <c r="AE30" s="44">
        <v>2.33</v>
      </c>
      <c r="AF30" s="44">
        <v>2.4060000000000001</v>
      </c>
      <c r="AG30" s="44">
        <v>2.4889999999999999</v>
      </c>
      <c r="AH30" s="44">
        <v>2.5790000000000002</v>
      </c>
      <c r="AI30" s="44">
        <v>2.6760000000000002</v>
      </c>
      <c r="AJ30" s="44">
        <v>2.7810000000000001</v>
      </c>
      <c r="AK30" s="44">
        <v>2.8959999999999999</v>
      </c>
      <c r="AL30" s="44">
        <v>3.0219999999999998</v>
      </c>
      <c r="AM30" s="44">
        <v>3.16</v>
      </c>
      <c r="AN30" s="44">
        <v>3.3109999999999999</v>
      </c>
      <c r="AO30" s="44">
        <v>3.4769999999999999</v>
      </c>
      <c r="AP30" s="44">
        <v>3.661</v>
      </c>
      <c r="AQ30" s="44">
        <v>3.863</v>
      </c>
      <c r="AR30" s="44">
        <v>4.0880000000000001</v>
      </c>
      <c r="AS30" s="44">
        <v>4.3380000000000001</v>
      </c>
      <c r="AT30" s="44">
        <v>4.6150000000000002</v>
      </c>
      <c r="AU30" s="44">
        <v>4.9249999999999998</v>
      </c>
      <c r="AV30" s="44">
        <v>5.2720000000000002</v>
      </c>
      <c r="AW30" s="44">
        <v>5.66</v>
      </c>
      <c r="AX30" s="44">
        <v>6.0949999999999998</v>
      </c>
      <c r="AY30" s="44">
        <v>6.5839999999999996</v>
      </c>
      <c r="AZ30" s="44">
        <v>7.1340000000000003</v>
      </c>
      <c r="BA30" s="44">
        <v>7.7539999999999996</v>
      </c>
      <c r="BB30" s="44">
        <v>8.452</v>
      </c>
      <c r="BC30" s="44">
        <v>9.2390000000000008</v>
      </c>
      <c r="BD30" s="44">
        <v>10.128</v>
      </c>
      <c r="BE30" s="44">
        <v>11.13</v>
      </c>
      <c r="BF30" s="44">
        <v>12.262</v>
      </c>
      <c r="BG30" s="44">
        <v>13.541</v>
      </c>
      <c r="BH30" s="44">
        <v>14.984</v>
      </c>
      <c r="BI30" s="44">
        <v>16.613</v>
      </c>
      <c r="BJ30" s="44">
        <v>18.452999999999999</v>
      </c>
      <c r="BK30" s="44">
        <v>20.53</v>
      </c>
      <c r="BL30" s="44">
        <v>22.876000000000001</v>
      </c>
      <c r="BM30" s="44">
        <v>25.524999999999999</v>
      </c>
      <c r="BN30" s="44">
        <v>28.516999999999999</v>
      </c>
      <c r="BO30" s="44">
        <v>31.899000000000001</v>
      </c>
      <c r="BP30" s="44">
        <v>35.725999999999999</v>
      </c>
      <c r="BQ30" s="44">
        <v>40.061</v>
      </c>
      <c r="BR30" s="44">
        <v>44.976999999999997</v>
      </c>
      <c r="BS30" s="44">
        <v>50.561999999999998</v>
      </c>
      <c r="BT30" s="44">
        <v>56.915999999999997</v>
      </c>
      <c r="BU30" s="44">
        <v>64.153999999999996</v>
      </c>
      <c r="BV30" s="44">
        <v>72.418999999999997</v>
      </c>
      <c r="BW30" s="44">
        <v>81.885000000000005</v>
      </c>
      <c r="BX30" s="44">
        <v>92.771000000000001</v>
      </c>
      <c r="BY30" s="44">
        <v>105.33</v>
      </c>
      <c r="BZ30" s="44">
        <v>119.875</v>
      </c>
      <c r="CA30" s="44">
        <v>136.78299999999999</v>
      </c>
      <c r="CB30" s="44">
        <v>156.488</v>
      </c>
      <c r="CC30" s="44">
        <v>179.505</v>
      </c>
      <c r="CD30" s="44">
        <v>206.44800000000001</v>
      </c>
      <c r="CE30" s="44">
        <v>238.03100000000001</v>
      </c>
      <c r="CF30" s="44">
        <v>275.12400000000002</v>
      </c>
      <c r="CG30" s="44">
        <v>318.798</v>
      </c>
      <c r="CH30" s="44">
        <v>370.37099999999998</v>
      </c>
      <c r="CI30" s="44">
        <v>431.39299999999997</v>
      </c>
    </row>
    <row r="31" spans="1:87" x14ac:dyDescent="0.25">
      <c r="A31" s="42">
        <v>54</v>
      </c>
      <c r="B31" s="44">
        <v>1.266</v>
      </c>
      <c r="C31" s="44">
        <v>1.28</v>
      </c>
      <c r="D31" s="44">
        <v>1.2949999999999999</v>
      </c>
      <c r="E31" s="44">
        <v>1.3109999999999999</v>
      </c>
      <c r="F31" s="44">
        <v>1.327</v>
      </c>
      <c r="G31" s="44">
        <v>1.3440000000000001</v>
      </c>
      <c r="H31" s="44">
        <v>1.3620000000000001</v>
      </c>
      <c r="I31" s="44">
        <v>1.38</v>
      </c>
      <c r="J31" s="44">
        <v>1.4</v>
      </c>
      <c r="K31" s="44">
        <v>1.42</v>
      </c>
      <c r="L31" s="44">
        <v>1.4419999999999999</v>
      </c>
      <c r="M31" s="44">
        <v>1.464</v>
      </c>
      <c r="N31" s="44">
        <v>1.488</v>
      </c>
      <c r="O31" s="44">
        <v>1.512</v>
      </c>
      <c r="P31" s="44">
        <v>1.538</v>
      </c>
      <c r="Q31" s="44">
        <v>1.5680000000000001</v>
      </c>
      <c r="R31" s="44">
        <v>1.599</v>
      </c>
      <c r="S31" s="44">
        <v>1.629</v>
      </c>
      <c r="T31" s="44">
        <v>1.661</v>
      </c>
      <c r="U31" s="44">
        <v>1.6950000000000001</v>
      </c>
      <c r="V31" s="44">
        <v>1.7310000000000001</v>
      </c>
      <c r="W31" s="44">
        <v>1.77</v>
      </c>
      <c r="X31" s="44">
        <v>1.81</v>
      </c>
      <c r="Y31" s="44">
        <v>1.853</v>
      </c>
      <c r="Z31" s="44">
        <v>1.899</v>
      </c>
      <c r="AA31" s="44">
        <v>1.9470000000000001</v>
      </c>
      <c r="AB31" s="44">
        <v>1.9990000000000001</v>
      </c>
      <c r="AC31" s="44">
        <v>2.0550000000000002</v>
      </c>
      <c r="AD31" s="44">
        <v>2.1150000000000002</v>
      </c>
      <c r="AE31" s="44">
        <v>2.1789999999999998</v>
      </c>
      <c r="AF31" s="44">
        <v>2.2469999999999999</v>
      </c>
      <c r="AG31" s="44">
        <v>2.3220000000000001</v>
      </c>
      <c r="AH31" s="44">
        <v>2.4020000000000001</v>
      </c>
      <c r="AI31" s="44">
        <v>2.488</v>
      </c>
      <c r="AJ31" s="44">
        <v>2.5819999999999999</v>
      </c>
      <c r="AK31" s="44">
        <v>2.6850000000000001</v>
      </c>
      <c r="AL31" s="44">
        <v>2.7959999999999998</v>
      </c>
      <c r="AM31" s="44">
        <v>2.9180000000000001</v>
      </c>
      <c r="AN31" s="44">
        <v>3.0510000000000002</v>
      </c>
      <c r="AO31" s="44">
        <v>3.198</v>
      </c>
      <c r="AP31" s="44">
        <v>3.359</v>
      </c>
      <c r="AQ31" s="44">
        <v>3.5369999999999999</v>
      </c>
      <c r="AR31" s="44">
        <v>3.734</v>
      </c>
      <c r="AS31" s="44">
        <v>3.952</v>
      </c>
      <c r="AT31" s="44">
        <v>4.1950000000000003</v>
      </c>
      <c r="AU31" s="44">
        <v>4.4649999999999999</v>
      </c>
      <c r="AV31" s="44">
        <v>4.7670000000000003</v>
      </c>
      <c r="AW31" s="44">
        <v>5.1040000000000001</v>
      </c>
      <c r="AX31" s="44">
        <v>5.4829999999999997</v>
      </c>
      <c r="AY31" s="44">
        <v>5.9080000000000004</v>
      </c>
      <c r="AZ31" s="44">
        <v>6.3849999999999998</v>
      </c>
      <c r="BA31" s="44">
        <v>6.923</v>
      </c>
      <c r="BB31" s="44">
        <v>7.53</v>
      </c>
      <c r="BC31" s="44">
        <v>8.2149999999999999</v>
      </c>
      <c r="BD31" s="44">
        <v>8.9890000000000008</v>
      </c>
      <c r="BE31" s="44">
        <v>9.8629999999999995</v>
      </c>
      <c r="BF31" s="44">
        <v>10.852</v>
      </c>
      <c r="BG31" s="44">
        <v>11.971</v>
      </c>
      <c r="BH31" s="44">
        <v>13.237</v>
      </c>
      <c r="BI31" s="44">
        <v>14.67</v>
      </c>
      <c r="BJ31" s="44">
        <v>16.292000000000002</v>
      </c>
      <c r="BK31" s="44">
        <v>18.129000000000001</v>
      </c>
      <c r="BL31" s="44">
        <v>20.209</v>
      </c>
      <c r="BM31" s="44">
        <v>22.564</v>
      </c>
      <c r="BN31" s="44">
        <v>25.233000000000001</v>
      </c>
      <c r="BO31" s="44">
        <v>28.259</v>
      </c>
      <c r="BP31" s="44">
        <v>31.692</v>
      </c>
      <c r="BQ31" s="44">
        <v>35.591000000000001</v>
      </c>
      <c r="BR31" s="44">
        <v>40.026000000000003</v>
      </c>
      <c r="BS31" s="44">
        <v>45.076999999999998</v>
      </c>
      <c r="BT31" s="44">
        <v>50.837000000000003</v>
      </c>
      <c r="BU31" s="44">
        <v>57.411999999999999</v>
      </c>
      <c r="BV31" s="44">
        <v>64.936000000000007</v>
      </c>
      <c r="BW31" s="44">
        <v>73.569999999999993</v>
      </c>
      <c r="BX31" s="44">
        <v>83.515000000000001</v>
      </c>
      <c r="BY31" s="44">
        <v>95.006</v>
      </c>
      <c r="BZ31" s="44">
        <v>108.334</v>
      </c>
      <c r="CA31" s="44">
        <v>123.84699999999999</v>
      </c>
      <c r="CB31" s="44">
        <v>141.94900000000001</v>
      </c>
      <c r="CC31" s="44">
        <v>163.119</v>
      </c>
      <c r="CD31" s="44">
        <v>187.92599999999999</v>
      </c>
      <c r="CE31" s="44">
        <v>217.036</v>
      </c>
      <c r="CF31" s="44">
        <v>251.256</v>
      </c>
      <c r="CG31" s="44">
        <v>291.58600000000001</v>
      </c>
      <c r="CH31" s="44">
        <v>339.24799999999999</v>
      </c>
      <c r="CI31" s="44">
        <v>395.68400000000003</v>
      </c>
    </row>
    <row r="32" spans="1:87" x14ac:dyDescent="0.25">
      <c r="A32" s="42">
        <v>55</v>
      </c>
      <c r="B32" s="44">
        <v>1.2050000000000001</v>
      </c>
      <c r="C32" s="44">
        <v>1.218</v>
      </c>
      <c r="D32" s="44">
        <v>1.232</v>
      </c>
      <c r="E32" s="44">
        <v>1.2470000000000001</v>
      </c>
      <c r="F32" s="44">
        <v>1.262</v>
      </c>
      <c r="G32" s="44">
        <v>1.2769999999999999</v>
      </c>
      <c r="H32" s="44">
        <v>1.294</v>
      </c>
      <c r="I32" s="44">
        <v>1.3109999999999999</v>
      </c>
      <c r="J32" s="44">
        <v>1.329</v>
      </c>
      <c r="K32" s="44">
        <v>1.3480000000000001</v>
      </c>
      <c r="L32" s="44">
        <v>1.3680000000000001</v>
      </c>
      <c r="M32" s="44">
        <v>1.3879999999999999</v>
      </c>
      <c r="N32" s="44">
        <v>1.41</v>
      </c>
      <c r="O32" s="44">
        <v>1.4330000000000001</v>
      </c>
      <c r="P32" s="44">
        <v>1.456</v>
      </c>
      <c r="Q32" s="44">
        <v>1.4830000000000001</v>
      </c>
      <c r="R32" s="44">
        <v>1.512</v>
      </c>
      <c r="S32" s="44">
        <v>1.54</v>
      </c>
      <c r="T32" s="44">
        <v>1.569</v>
      </c>
      <c r="U32" s="44">
        <v>1.6</v>
      </c>
      <c r="V32" s="44">
        <v>1.633</v>
      </c>
      <c r="W32" s="44">
        <v>1.6679999999999999</v>
      </c>
      <c r="X32" s="44">
        <v>1.7050000000000001</v>
      </c>
      <c r="Y32" s="44">
        <v>1.744</v>
      </c>
      <c r="Z32" s="44">
        <v>1.7849999999999999</v>
      </c>
      <c r="AA32" s="44">
        <v>1.829</v>
      </c>
      <c r="AB32" s="44">
        <v>1.8759999999999999</v>
      </c>
      <c r="AC32" s="44">
        <v>1.927</v>
      </c>
      <c r="AD32" s="44">
        <v>1.9810000000000001</v>
      </c>
      <c r="AE32" s="44">
        <v>2.0379999999999998</v>
      </c>
      <c r="AF32" s="44">
        <v>2.1</v>
      </c>
      <c r="AG32" s="44">
        <v>2.1659999999999999</v>
      </c>
      <c r="AH32" s="44">
        <v>2.238</v>
      </c>
      <c r="AI32" s="44">
        <v>2.3159999999999998</v>
      </c>
      <c r="AJ32" s="44">
        <v>2.399</v>
      </c>
      <c r="AK32" s="44">
        <v>2.4900000000000002</v>
      </c>
      <c r="AL32" s="44">
        <v>2.589</v>
      </c>
      <c r="AM32" s="44">
        <v>2.6970000000000001</v>
      </c>
      <c r="AN32" s="44">
        <v>2.8149999999999999</v>
      </c>
      <c r="AO32" s="44">
        <v>2.9449999999999998</v>
      </c>
      <c r="AP32" s="44">
        <v>3.0870000000000002</v>
      </c>
      <c r="AQ32" s="44">
        <v>3.2429999999999999</v>
      </c>
      <c r="AR32" s="44">
        <v>3.4159999999999999</v>
      </c>
      <c r="AS32" s="44">
        <v>3.6070000000000002</v>
      </c>
      <c r="AT32" s="44">
        <v>3.8180000000000001</v>
      </c>
      <c r="AU32" s="44">
        <v>4.0540000000000003</v>
      </c>
      <c r="AV32" s="44">
        <v>4.3170000000000002</v>
      </c>
      <c r="AW32" s="44">
        <v>4.6100000000000003</v>
      </c>
      <c r="AX32" s="44">
        <v>4.9390000000000001</v>
      </c>
      <c r="AY32" s="44">
        <v>5.3079999999999998</v>
      </c>
      <c r="AZ32" s="44">
        <v>5.7220000000000004</v>
      </c>
      <c r="BA32" s="44">
        <v>6.1890000000000001</v>
      </c>
      <c r="BB32" s="44">
        <v>6.7149999999999999</v>
      </c>
      <c r="BC32" s="44">
        <v>7.3090000000000002</v>
      </c>
      <c r="BD32" s="44">
        <v>7.98</v>
      </c>
      <c r="BE32" s="44">
        <v>8.74</v>
      </c>
      <c r="BF32" s="44">
        <v>9.6010000000000009</v>
      </c>
      <c r="BG32" s="44">
        <v>10.576000000000001</v>
      </c>
      <c r="BH32" s="44">
        <v>11.680999999999999</v>
      </c>
      <c r="BI32" s="44">
        <v>12.935</v>
      </c>
      <c r="BJ32" s="44">
        <v>14.356999999999999</v>
      </c>
      <c r="BK32" s="44">
        <v>15.972</v>
      </c>
      <c r="BL32" s="44">
        <v>17.805</v>
      </c>
      <c r="BM32" s="44">
        <v>19.887</v>
      </c>
      <c r="BN32" s="44">
        <v>22.251999999999999</v>
      </c>
      <c r="BO32" s="44">
        <v>24.940999999999999</v>
      </c>
      <c r="BP32" s="44">
        <v>28</v>
      </c>
      <c r="BQ32" s="44">
        <v>31.484999999999999</v>
      </c>
      <c r="BR32" s="44">
        <v>35.457999999999998</v>
      </c>
      <c r="BS32" s="44">
        <v>39.996000000000002</v>
      </c>
      <c r="BT32" s="44">
        <v>45.182000000000002</v>
      </c>
      <c r="BU32" s="44">
        <v>51.116999999999997</v>
      </c>
      <c r="BV32" s="44">
        <v>57.921999999999997</v>
      </c>
      <c r="BW32" s="44">
        <v>65.747</v>
      </c>
      <c r="BX32" s="44">
        <v>74.777000000000001</v>
      </c>
      <c r="BY32" s="44">
        <v>85.228999999999999</v>
      </c>
      <c r="BZ32" s="44">
        <v>97.369</v>
      </c>
      <c r="CA32" s="44">
        <v>111.521</v>
      </c>
      <c r="CB32" s="44">
        <v>128.05600000000001</v>
      </c>
      <c r="CC32" s="44">
        <v>147.41800000000001</v>
      </c>
      <c r="CD32" s="44">
        <v>170.13399999999999</v>
      </c>
      <c r="CE32" s="44">
        <v>196.821</v>
      </c>
      <c r="CF32" s="44">
        <v>228.226</v>
      </c>
      <c r="CG32" s="44">
        <v>265.27600000000001</v>
      </c>
      <c r="CH32" s="44">
        <v>309.10500000000002</v>
      </c>
      <c r="CI32" s="44">
        <v>361.05099999999999</v>
      </c>
    </row>
    <row r="33" spans="1:87" x14ac:dyDescent="0.25">
      <c r="A33" s="42">
        <v>56</v>
      </c>
      <c r="B33" s="44">
        <v>1.147</v>
      </c>
      <c r="C33" s="44">
        <v>1.159</v>
      </c>
      <c r="D33" s="44">
        <v>1.1719999999999999</v>
      </c>
      <c r="E33" s="44">
        <v>1.1850000000000001</v>
      </c>
      <c r="F33" s="44">
        <v>1.1990000000000001</v>
      </c>
      <c r="G33" s="44">
        <v>1.214</v>
      </c>
      <c r="H33" s="44">
        <v>1.2290000000000001</v>
      </c>
      <c r="I33" s="44">
        <v>1.2450000000000001</v>
      </c>
      <c r="J33" s="44">
        <v>1.2609999999999999</v>
      </c>
      <c r="K33" s="44">
        <v>1.2789999999999999</v>
      </c>
      <c r="L33" s="44">
        <v>1.2969999999999999</v>
      </c>
      <c r="M33" s="44">
        <v>1.3160000000000001</v>
      </c>
      <c r="N33" s="44">
        <v>1.3360000000000001</v>
      </c>
      <c r="O33" s="44">
        <v>1.357</v>
      </c>
      <c r="P33" s="44">
        <v>1.3779999999999999</v>
      </c>
      <c r="Q33" s="44">
        <v>1.403</v>
      </c>
      <c r="R33" s="44">
        <v>1.429</v>
      </c>
      <c r="S33" s="44">
        <v>1.4550000000000001</v>
      </c>
      <c r="T33" s="44">
        <v>1.482</v>
      </c>
      <c r="U33" s="44">
        <v>1.51</v>
      </c>
      <c r="V33" s="44">
        <v>1.54</v>
      </c>
      <c r="W33" s="44">
        <v>1.5720000000000001</v>
      </c>
      <c r="X33" s="44">
        <v>1.6060000000000001</v>
      </c>
      <c r="Y33" s="44">
        <v>1.641</v>
      </c>
      <c r="Z33" s="44">
        <v>1.679</v>
      </c>
      <c r="AA33" s="44">
        <v>1.7190000000000001</v>
      </c>
      <c r="AB33" s="44">
        <v>1.7609999999999999</v>
      </c>
      <c r="AC33" s="44">
        <v>1.8069999999999999</v>
      </c>
      <c r="AD33" s="44">
        <v>1.855</v>
      </c>
      <c r="AE33" s="44">
        <v>1.907</v>
      </c>
      <c r="AF33" s="44">
        <v>1.9630000000000001</v>
      </c>
      <c r="AG33" s="44">
        <v>2.0230000000000001</v>
      </c>
      <c r="AH33" s="44">
        <v>2.0870000000000002</v>
      </c>
      <c r="AI33" s="44">
        <v>2.1560000000000001</v>
      </c>
      <c r="AJ33" s="44">
        <v>2.2309999999999999</v>
      </c>
      <c r="AK33" s="44">
        <v>2.3119999999999998</v>
      </c>
      <c r="AL33" s="44">
        <v>2.4</v>
      </c>
      <c r="AM33" s="44">
        <v>2.496</v>
      </c>
      <c r="AN33" s="44">
        <v>2.6</v>
      </c>
      <c r="AO33" s="44">
        <v>2.714</v>
      </c>
      <c r="AP33" s="44">
        <v>2.84</v>
      </c>
      <c r="AQ33" s="44">
        <v>2.9769999999999999</v>
      </c>
      <c r="AR33" s="44">
        <v>3.1280000000000001</v>
      </c>
      <c r="AS33" s="44">
        <v>3.2959999999999998</v>
      </c>
      <c r="AT33" s="44">
        <v>3.4809999999999999</v>
      </c>
      <c r="AU33" s="44">
        <v>3.6859999999999999</v>
      </c>
      <c r="AV33" s="44">
        <v>3.915</v>
      </c>
      <c r="AW33" s="44">
        <v>4.17</v>
      </c>
      <c r="AX33" s="44">
        <v>4.4560000000000004</v>
      </c>
      <c r="AY33" s="44">
        <v>4.7759999999999998</v>
      </c>
      <c r="AZ33" s="44">
        <v>5.1349999999999998</v>
      </c>
      <c r="BA33" s="44">
        <v>5.5389999999999997</v>
      </c>
      <c r="BB33" s="44">
        <v>5.9939999999999998</v>
      </c>
      <c r="BC33" s="44">
        <v>6.508</v>
      </c>
      <c r="BD33" s="44">
        <v>7.09</v>
      </c>
      <c r="BE33" s="44">
        <v>7.7480000000000002</v>
      </c>
      <c r="BF33" s="44">
        <v>8.4939999999999998</v>
      </c>
      <c r="BG33" s="44">
        <v>9.34</v>
      </c>
      <c r="BH33" s="44">
        <v>10.301</v>
      </c>
      <c r="BI33" s="44">
        <v>11.393000000000001</v>
      </c>
      <c r="BJ33" s="44">
        <v>12.632999999999999</v>
      </c>
      <c r="BK33" s="44">
        <v>14.045</v>
      </c>
      <c r="BL33" s="44">
        <v>15.651</v>
      </c>
      <c r="BM33" s="44">
        <v>17.48</v>
      </c>
      <c r="BN33" s="44">
        <v>19.562999999999999</v>
      </c>
      <c r="BO33" s="44">
        <v>21.937000000000001</v>
      </c>
      <c r="BP33" s="44">
        <v>24.645</v>
      </c>
      <c r="BQ33" s="44">
        <v>27.738</v>
      </c>
      <c r="BR33" s="44">
        <v>31.274000000000001</v>
      </c>
      <c r="BS33" s="44">
        <v>35.322000000000003</v>
      </c>
      <c r="BT33" s="44">
        <v>39.960999999999999</v>
      </c>
      <c r="BU33" s="44">
        <v>45.280999999999999</v>
      </c>
      <c r="BV33" s="44">
        <v>51.393999999999998</v>
      </c>
      <c r="BW33" s="44">
        <v>58.438000000000002</v>
      </c>
      <c r="BX33" s="44">
        <v>66.581999999999994</v>
      </c>
      <c r="BY33" s="44">
        <v>76.025000000000006</v>
      </c>
      <c r="BZ33" s="44">
        <v>87.012</v>
      </c>
      <c r="CA33" s="44">
        <v>99.838999999999999</v>
      </c>
      <c r="CB33" s="44">
        <v>114.846</v>
      </c>
      <c r="CC33" s="44">
        <v>132.44200000000001</v>
      </c>
      <c r="CD33" s="44">
        <v>153.11199999999999</v>
      </c>
      <c r="CE33" s="44">
        <v>177.42400000000001</v>
      </c>
      <c r="CF33" s="44">
        <v>206.06700000000001</v>
      </c>
      <c r="CG33" s="44">
        <v>239.89400000000001</v>
      </c>
      <c r="CH33" s="44">
        <v>279.952</v>
      </c>
      <c r="CI33" s="44">
        <v>327.476</v>
      </c>
    </row>
    <row r="34" spans="1:87" x14ac:dyDescent="0.25">
      <c r="A34" s="42">
        <v>57</v>
      </c>
      <c r="B34" s="44">
        <v>1.091</v>
      </c>
      <c r="C34" s="44">
        <v>1.1020000000000001</v>
      </c>
      <c r="D34" s="44">
        <v>1.1140000000000001</v>
      </c>
      <c r="E34" s="44">
        <v>1.1259999999999999</v>
      </c>
      <c r="F34" s="44">
        <v>1.139</v>
      </c>
      <c r="G34" s="44">
        <v>1.1519999999999999</v>
      </c>
      <c r="H34" s="44">
        <v>1.1659999999999999</v>
      </c>
      <c r="I34" s="44">
        <v>1.181</v>
      </c>
      <c r="J34" s="44">
        <v>1.196</v>
      </c>
      <c r="K34" s="44">
        <v>1.212</v>
      </c>
      <c r="L34" s="44">
        <v>1.2290000000000001</v>
      </c>
      <c r="M34" s="44">
        <v>1.2470000000000001</v>
      </c>
      <c r="N34" s="44">
        <v>1.2649999999999999</v>
      </c>
      <c r="O34" s="44">
        <v>1.284</v>
      </c>
      <c r="P34" s="44">
        <v>1.304</v>
      </c>
      <c r="Q34" s="44">
        <v>1.327</v>
      </c>
      <c r="R34" s="44">
        <v>1.351</v>
      </c>
      <c r="S34" s="44">
        <v>1.375</v>
      </c>
      <c r="T34" s="44">
        <v>1.399</v>
      </c>
      <c r="U34" s="44">
        <v>1.425</v>
      </c>
      <c r="V34" s="44">
        <v>1.4530000000000001</v>
      </c>
      <c r="W34" s="44">
        <v>1.4810000000000001</v>
      </c>
      <c r="X34" s="44">
        <v>1.512</v>
      </c>
      <c r="Y34" s="44">
        <v>1.544</v>
      </c>
      <c r="Z34" s="44">
        <v>1.5780000000000001</v>
      </c>
      <c r="AA34" s="44">
        <v>1.615</v>
      </c>
      <c r="AB34" s="44">
        <v>1.653</v>
      </c>
      <c r="AC34" s="44">
        <v>1.694</v>
      </c>
      <c r="AD34" s="44">
        <v>1.738</v>
      </c>
      <c r="AE34" s="44">
        <v>1.7849999999999999</v>
      </c>
      <c r="AF34" s="44">
        <v>1.835</v>
      </c>
      <c r="AG34" s="44">
        <v>1.889</v>
      </c>
      <c r="AH34" s="44">
        <v>1.9470000000000001</v>
      </c>
      <c r="AI34" s="44">
        <v>2.0089999999999999</v>
      </c>
      <c r="AJ34" s="44">
        <v>2.0750000000000002</v>
      </c>
      <c r="AK34" s="44">
        <v>2.1480000000000001</v>
      </c>
      <c r="AL34" s="44">
        <v>2.226</v>
      </c>
      <c r="AM34" s="44">
        <v>2.3109999999999999</v>
      </c>
      <c r="AN34" s="44">
        <v>2.4039999999999999</v>
      </c>
      <c r="AO34" s="44">
        <v>2.504</v>
      </c>
      <c r="AP34" s="44">
        <v>2.6150000000000002</v>
      </c>
      <c r="AQ34" s="44">
        <v>2.7360000000000002</v>
      </c>
      <c r="AR34" s="44">
        <v>2.8690000000000002</v>
      </c>
      <c r="AS34" s="44">
        <v>3.016</v>
      </c>
      <c r="AT34" s="44">
        <v>3.1779999999999999</v>
      </c>
      <c r="AU34" s="44">
        <v>3.3570000000000002</v>
      </c>
      <c r="AV34" s="44">
        <v>3.556</v>
      </c>
      <c r="AW34" s="44">
        <v>3.778</v>
      </c>
      <c r="AX34" s="44">
        <v>4.0259999999999998</v>
      </c>
      <c r="AY34" s="44">
        <v>4.3029999999999999</v>
      </c>
      <c r="AZ34" s="44">
        <v>4.6139999999999999</v>
      </c>
      <c r="BA34" s="44">
        <v>4.9640000000000004</v>
      </c>
      <c r="BB34" s="44">
        <v>5.3570000000000002</v>
      </c>
      <c r="BC34" s="44">
        <v>5.8019999999999996</v>
      </c>
      <c r="BD34" s="44">
        <v>6.3040000000000003</v>
      </c>
      <c r="BE34" s="44">
        <v>6.8730000000000002</v>
      </c>
      <c r="BF34" s="44">
        <v>7.5179999999999998</v>
      </c>
      <c r="BG34" s="44">
        <v>8.25</v>
      </c>
      <c r="BH34" s="44">
        <v>9.0820000000000007</v>
      </c>
      <c r="BI34" s="44">
        <v>10.028</v>
      </c>
      <c r="BJ34" s="44">
        <v>11.106</v>
      </c>
      <c r="BK34" s="44">
        <v>12.334</v>
      </c>
      <c r="BL34" s="44">
        <v>13.734</v>
      </c>
      <c r="BM34" s="44">
        <v>15.331</v>
      </c>
      <c r="BN34" s="44">
        <v>17.155000000000001</v>
      </c>
      <c r="BO34" s="44">
        <v>19.238</v>
      </c>
      <c r="BP34" s="44">
        <v>21.62</v>
      </c>
      <c r="BQ34" s="44">
        <v>24.347999999999999</v>
      </c>
      <c r="BR34" s="44">
        <v>27.474</v>
      </c>
      <c r="BS34" s="44">
        <v>31.061</v>
      </c>
      <c r="BT34" s="44">
        <v>35.182000000000002</v>
      </c>
      <c r="BU34" s="44">
        <v>39.917999999999999</v>
      </c>
      <c r="BV34" s="44">
        <v>45.372999999999998</v>
      </c>
      <c r="BW34" s="44">
        <v>51.671999999999997</v>
      </c>
      <c r="BX34" s="44">
        <v>58.968000000000004</v>
      </c>
      <c r="BY34" s="44">
        <v>67.444000000000003</v>
      </c>
      <c r="BZ34" s="44">
        <v>77.322000000000003</v>
      </c>
      <c r="CA34" s="44">
        <v>88.870999999999995</v>
      </c>
      <c r="CB34" s="44">
        <v>102.405</v>
      </c>
      <c r="CC34" s="44">
        <v>118.294</v>
      </c>
      <c r="CD34" s="44">
        <v>136.983</v>
      </c>
      <c r="CE34" s="44">
        <v>158.99</v>
      </c>
      <c r="CF34" s="44">
        <v>184.94900000000001</v>
      </c>
      <c r="CG34" s="44">
        <v>215.64</v>
      </c>
      <c r="CH34" s="44">
        <v>252.024</v>
      </c>
      <c r="CI34" s="44">
        <v>295.23200000000003</v>
      </c>
    </row>
    <row r="35" spans="1:87" x14ac:dyDescent="0.25">
      <c r="A35" s="42">
        <v>58</v>
      </c>
      <c r="B35" s="44">
        <v>1.0369999999999999</v>
      </c>
      <c r="C35" s="44">
        <v>1.0469999999999999</v>
      </c>
      <c r="D35" s="44">
        <v>1.0580000000000001</v>
      </c>
      <c r="E35" s="44">
        <v>1.07</v>
      </c>
      <c r="F35" s="44">
        <v>1.081</v>
      </c>
      <c r="G35" s="44">
        <v>1.0940000000000001</v>
      </c>
      <c r="H35" s="44">
        <v>1.107</v>
      </c>
      <c r="I35" s="44">
        <v>1.1200000000000001</v>
      </c>
      <c r="J35" s="44">
        <v>1.1339999999999999</v>
      </c>
      <c r="K35" s="44">
        <v>1.149</v>
      </c>
      <c r="L35" s="44">
        <v>1.1639999999999999</v>
      </c>
      <c r="M35" s="44">
        <v>1.18</v>
      </c>
      <c r="N35" s="44">
        <v>1.1970000000000001</v>
      </c>
      <c r="O35" s="44">
        <v>1.2150000000000001</v>
      </c>
      <c r="P35" s="44">
        <v>1.2330000000000001</v>
      </c>
      <c r="Q35" s="44">
        <v>1.254</v>
      </c>
      <c r="R35" s="44">
        <v>1.276</v>
      </c>
      <c r="S35" s="44">
        <v>1.298</v>
      </c>
      <c r="T35" s="44">
        <v>1.321</v>
      </c>
      <c r="U35" s="44">
        <v>1.3440000000000001</v>
      </c>
      <c r="V35" s="44">
        <v>1.369</v>
      </c>
      <c r="W35" s="44">
        <v>1.3959999999999999</v>
      </c>
      <c r="X35" s="44">
        <v>1.423</v>
      </c>
      <c r="Y35" s="44">
        <v>1.4530000000000001</v>
      </c>
      <c r="Z35" s="44">
        <v>1.484</v>
      </c>
      <c r="AA35" s="44">
        <v>1.5169999999999999</v>
      </c>
      <c r="AB35" s="44">
        <v>1.552</v>
      </c>
      <c r="AC35" s="44">
        <v>1.589</v>
      </c>
      <c r="AD35" s="44">
        <v>1.629</v>
      </c>
      <c r="AE35" s="44">
        <v>1.671</v>
      </c>
      <c r="AF35" s="44">
        <v>1.716</v>
      </c>
      <c r="AG35" s="44">
        <v>1.764</v>
      </c>
      <c r="AH35" s="44">
        <v>1.8160000000000001</v>
      </c>
      <c r="AI35" s="44">
        <v>1.8720000000000001</v>
      </c>
      <c r="AJ35" s="44">
        <v>1.9319999999999999</v>
      </c>
      <c r="AK35" s="44">
        <v>1.996</v>
      </c>
      <c r="AL35" s="44">
        <v>2.0659999999999998</v>
      </c>
      <c r="AM35" s="44">
        <v>2.141</v>
      </c>
      <c r="AN35" s="44">
        <v>2.2229999999999999</v>
      </c>
      <c r="AO35" s="44">
        <v>2.3130000000000002</v>
      </c>
      <c r="AP35" s="44">
        <v>2.41</v>
      </c>
      <c r="AQ35" s="44">
        <v>2.5169999999999999</v>
      </c>
      <c r="AR35" s="44">
        <v>2.6339999999999999</v>
      </c>
      <c r="AS35" s="44">
        <v>2.7629999999999999</v>
      </c>
      <c r="AT35" s="44">
        <v>2.9039999999999999</v>
      </c>
      <c r="AU35" s="44">
        <v>3.0609999999999999</v>
      </c>
      <c r="AV35" s="44">
        <v>3.2349999999999999</v>
      </c>
      <c r="AW35" s="44">
        <v>3.4279999999999999</v>
      </c>
      <c r="AX35" s="44">
        <v>3.6429999999999998</v>
      </c>
      <c r="AY35" s="44">
        <v>3.8839999999999999</v>
      </c>
      <c r="AZ35" s="44">
        <v>4.1529999999999996</v>
      </c>
      <c r="BA35" s="44">
        <v>4.4550000000000001</v>
      </c>
      <c r="BB35" s="44">
        <v>4.7949999999999999</v>
      </c>
      <c r="BC35" s="44">
        <v>5.1790000000000003</v>
      </c>
      <c r="BD35" s="44">
        <v>5.6120000000000001</v>
      </c>
      <c r="BE35" s="44">
        <v>6.1029999999999998</v>
      </c>
      <c r="BF35" s="44">
        <v>6.6589999999999998</v>
      </c>
      <c r="BG35" s="44">
        <v>7.29</v>
      </c>
      <c r="BH35" s="44">
        <v>8.0079999999999991</v>
      </c>
      <c r="BI35" s="44">
        <v>8.8260000000000005</v>
      </c>
      <c r="BJ35" s="44">
        <v>9.7579999999999991</v>
      </c>
      <c r="BK35" s="44">
        <v>10.821999999999999</v>
      </c>
      <c r="BL35" s="44">
        <v>12.036</v>
      </c>
      <c r="BM35" s="44">
        <v>13.423999999999999</v>
      </c>
      <c r="BN35" s="44">
        <v>15.012</v>
      </c>
      <c r="BO35" s="44">
        <v>16.829000000000001</v>
      </c>
      <c r="BP35" s="44">
        <v>18.913</v>
      </c>
      <c r="BQ35" s="44">
        <v>21.303000000000001</v>
      </c>
      <c r="BR35" s="44">
        <v>24.048999999999999</v>
      </c>
      <c r="BS35" s="44">
        <v>27.207999999999998</v>
      </c>
      <c r="BT35" s="44">
        <v>30.844000000000001</v>
      </c>
      <c r="BU35" s="44">
        <v>35.033000000000001</v>
      </c>
      <c r="BV35" s="44">
        <v>39.868000000000002</v>
      </c>
      <c r="BW35" s="44">
        <v>45.463000000000001</v>
      </c>
      <c r="BX35" s="44">
        <v>51.956000000000003</v>
      </c>
      <c r="BY35" s="44">
        <v>59.512999999999998</v>
      </c>
      <c r="BZ35" s="44">
        <v>68.334999999999994</v>
      </c>
      <c r="CA35" s="44">
        <v>78.665999999999997</v>
      </c>
      <c r="CB35" s="44">
        <v>90.79</v>
      </c>
      <c r="CC35" s="44">
        <v>105.044</v>
      </c>
      <c r="CD35" s="44">
        <v>121.831</v>
      </c>
      <c r="CE35" s="44">
        <v>141.624</v>
      </c>
      <c r="CF35" s="44">
        <v>164.99600000000001</v>
      </c>
      <c r="CG35" s="44">
        <v>192.661</v>
      </c>
      <c r="CH35" s="44">
        <v>225.49100000000001</v>
      </c>
      <c r="CI35" s="44">
        <v>264.52</v>
      </c>
    </row>
    <row r="36" spans="1:87" x14ac:dyDescent="0.25">
      <c r="A36" s="42">
        <v>59</v>
      </c>
      <c r="B36" s="44">
        <v>0.98499999999999999</v>
      </c>
      <c r="C36" s="44">
        <v>0.995</v>
      </c>
      <c r="D36" s="44">
        <v>1.0049999999999999</v>
      </c>
      <c r="E36" s="44">
        <v>1.0149999999999999</v>
      </c>
      <c r="F36" s="44">
        <v>1.026</v>
      </c>
      <c r="G36" s="44">
        <v>1.0369999999999999</v>
      </c>
      <c r="H36" s="44">
        <v>1.0489999999999999</v>
      </c>
      <c r="I36" s="44">
        <v>1.0620000000000001</v>
      </c>
      <c r="J36" s="44">
        <v>1.075</v>
      </c>
      <c r="K36" s="44">
        <v>1.0880000000000001</v>
      </c>
      <c r="L36" s="44">
        <v>1.1020000000000001</v>
      </c>
      <c r="M36" s="44">
        <v>1.117</v>
      </c>
      <c r="N36" s="44">
        <v>1.133</v>
      </c>
      <c r="O36" s="44">
        <v>1.149</v>
      </c>
      <c r="P36" s="44">
        <v>1.1659999999999999</v>
      </c>
      <c r="Q36" s="44">
        <v>1.1850000000000001</v>
      </c>
      <c r="R36" s="44">
        <v>1.2050000000000001</v>
      </c>
      <c r="S36" s="44">
        <v>1.2250000000000001</v>
      </c>
      <c r="T36" s="44">
        <v>1.246</v>
      </c>
      <c r="U36" s="44">
        <v>1.268</v>
      </c>
      <c r="V36" s="44">
        <v>1.29</v>
      </c>
      <c r="W36" s="44">
        <v>1.3140000000000001</v>
      </c>
      <c r="X36" s="44">
        <v>1.34</v>
      </c>
      <c r="Y36" s="44">
        <v>1.3660000000000001</v>
      </c>
      <c r="Z36" s="44">
        <v>1.395</v>
      </c>
      <c r="AA36" s="44">
        <v>1.425</v>
      </c>
      <c r="AB36" s="44">
        <v>1.456</v>
      </c>
      <c r="AC36" s="44">
        <v>1.49</v>
      </c>
      <c r="AD36" s="44">
        <v>1.526</v>
      </c>
      <c r="AE36" s="44">
        <v>1.5640000000000001</v>
      </c>
      <c r="AF36" s="44">
        <v>1.605</v>
      </c>
      <c r="AG36" s="44">
        <v>1.6479999999999999</v>
      </c>
      <c r="AH36" s="44">
        <v>1.6950000000000001</v>
      </c>
      <c r="AI36" s="44">
        <v>1.7450000000000001</v>
      </c>
      <c r="AJ36" s="44">
        <v>1.798</v>
      </c>
      <c r="AK36" s="44">
        <v>1.8560000000000001</v>
      </c>
      <c r="AL36" s="44">
        <v>1.9179999999999999</v>
      </c>
      <c r="AM36" s="44">
        <v>1.9850000000000001</v>
      </c>
      <c r="AN36" s="44">
        <v>2.0579999999999998</v>
      </c>
      <c r="AO36" s="44">
        <v>2.137</v>
      </c>
      <c r="AP36" s="44">
        <v>2.2240000000000002</v>
      </c>
      <c r="AQ36" s="44">
        <v>2.3180000000000001</v>
      </c>
      <c r="AR36" s="44">
        <v>2.4209999999999998</v>
      </c>
      <c r="AS36" s="44">
        <v>2.5339999999999998</v>
      </c>
      <c r="AT36" s="44">
        <v>2.6579999999999999</v>
      </c>
      <c r="AU36" s="44">
        <v>2.7949999999999999</v>
      </c>
      <c r="AV36" s="44">
        <v>2.9470000000000001</v>
      </c>
      <c r="AW36" s="44">
        <v>3.1150000000000002</v>
      </c>
      <c r="AX36" s="44">
        <v>3.302</v>
      </c>
      <c r="AY36" s="44">
        <v>3.51</v>
      </c>
      <c r="AZ36" s="44">
        <v>3.7429999999999999</v>
      </c>
      <c r="BA36" s="44">
        <v>4.0049999999999999</v>
      </c>
      <c r="BB36" s="44">
        <v>4.298</v>
      </c>
      <c r="BC36" s="44">
        <v>4.6289999999999996</v>
      </c>
      <c r="BD36" s="44">
        <v>5.0030000000000001</v>
      </c>
      <c r="BE36" s="44">
        <v>5.4249999999999998</v>
      </c>
      <c r="BF36" s="44">
        <v>5.9039999999999999</v>
      </c>
      <c r="BG36" s="44">
        <v>6.4470000000000001</v>
      </c>
      <c r="BH36" s="44">
        <v>7.0650000000000004</v>
      </c>
      <c r="BI36" s="44">
        <v>7.7690000000000001</v>
      </c>
      <c r="BJ36" s="44">
        <v>8.5730000000000004</v>
      </c>
      <c r="BK36" s="44">
        <v>9.49</v>
      </c>
      <c r="BL36" s="44">
        <v>10.539</v>
      </c>
      <c r="BM36" s="44">
        <v>11.739000000000001</v>
      </c>
      <c r="BN36" s="44">
        <v>13.115</v>
      </c>
      <c r="BO36" s="44">
        <v>14.692</v>
      </c>
      <c r="BP36" s="44">
        <v>16.504000000000001</v>
      </c>
      <c r="BQ36" s="44">
        <v>18.587</v>
      </c>
      <c r="BR36" s="44">
        <v>20.984000000000002</v>
      </c>
      <c r="BS36" s="44">
        <v>23.747</v>
      </c>
      <c r="BT36" s="44">
        <v>26.936</v>
      </c>
      <c r="BU36" s="44">
        <v>30.617000000000001</v>
      </c>
      <c r="BV36" s="44">
        <v>34.874000000000002</v>
      </c>
      <c r="BW36" s="44">
        <v>39.808999999999997</v>
      </c>
      <c r="BX36" s="44">
        <v>45.548999999999999</v>
      </c>
      <c r="BY36" s="44">
        <v>52.24</v>
      </c>
      <c r="BZ36" s="44">
        <v>60.066000000000003</v>
      </c>
      <c r="CA36" s="44">
        <v>69.244</v>
      </c>
      <c r="CB36" s="44">
        <v>80.031000000000006</v>
      </c>
      <c r="CC36" s="44">
        <v>92.730999999999995</v>
      </c>
      <c r="CD36" s="44">
        <v>107.706</v>
      </c>
      <c r="CE36" s="44">
        <v>125.383</v>
      </c>
      <c r="CF36" s="44">
        <v>146.28100000000001</v>
      </c>
      <c r="CG36" s="44">
        <v>171.042</v>
      </c>
      <c r="CH36" s="44">
        <v>200.45599999999999</v>
      </c>
      <c r="CI36" s="44">
        <v>235.458</v>
      </c>
    </row>
    <row r="37" spans="1:87" x14ac:dyDescent="0.25">
      <c r="A37" s="42">
        <v>60</v>
      </c>
      <c r="B37" s="44">
        <v>0.93500000000000005</v>
      </c>
      <c r="C37" s="44">
        <v>0.94399999999999995</v>
      </c>
      <c r="D37" s="44">
        <v>0.95299999999999996</v>
      </c>
      <c r="E37" s="44">
        <v>0.96299999999999997</v>
      </c>
      <c r="F37" s="44">
        <v>0.97299999999999998</v>
      </c>
      <c r="G37" s="44">
        <v>0.98299999999999998</v>
      </c>
      <c r="H37" s="44">
        <v>0.99399999999999999</v>
      </c>
      <c r="I37" s="44">
        <v>1.006</v>
      </c>
      <c r="J37" s="44">
        <v>1.018</v>
      </c>
      <c r="K37" s="44">
        <v>1.03</v>
      </c>
      <c r="L37" s="44">
        <v>1.0429999999999999</v>
      </c>
      <c r="M37" s="44">
        <v>1.0569999999999999</v>
      </c>
      <c r="N37" s="44">
        <v>1.071</v>
      </c>
      <c r="O37" s="44">
        <v>1.0860000000000001</v>
      </c>
      <c r="P37" s="44">
        <v>1.101</v>
      </c>
      <c r="Q37" s="44">
        <v>1.119</v>
      </c>
      <c r="R37" s="44">
        <v>1.1379999999999999</v>
      </c>
      <c r="S37" s="44">
        <v>1.1559999999999999</v>
      </c>
      <c r="T37" s="44">
        <v>1.175</v>
      </c>
      <c r="U37" s="44">
        <v>1.1950000000000001</v>
      </c>
      <c r="V37" s="44">
        <v>1.2150000000000001</v>
      </c>
      <c r="W37" s="44">
        <v>1.2370000000000001</v>
      </c>
      <c r="X37" s="44">
        <v>1.2609999999999999</v>
      </c>
      <c r="Y37" s="44">
        <v>1.2849999999999999</v>
      </c>
      <c r="Z37" s="44">
        <v>1.3109999999999999</v>
      </c>
      <c r="AA37" s="44">
        <v>1.3380000000000001</v>
      </c>
      <c r="AB37" s="44">
        <v>1.367</v>
      </c>
      <c r="AC37" s="44">
        <v>1.397</v>
      </c>
      <c r="AD37" s="44">
        <v>1.43</v>
      </c>
      <c r="AE37" s="44">
        <v>1.464</v>
      </c>
      <c r="AF37" s="44">
        <v>1.5009999999999999</v>
      </c>
      <c r="AG37" s="44">
        <v>1.54</v>
      </c>
      <c r="AH37" s="44">
        <v>1.5820000000000001</v>
      </c>
      <c r="AI37" s="44">
        <v>1.6259999999999999</v>
      </c>
      <c r="AJ37" s="44">
        <v>1.6739999999999999</v>
      </c>
      <c r="AK37" s="44">
        <v>1.726</v>
      </c>
      <c r="AL37" s="44">
        <v>1.7809999999999999</v>
      </c>
      <c r="AM37" s="44">
        <v>1.841</v>
      </c>
      <c r="AN37" s="44">
        <v>1.9059999999999999</v>
      </c>
      <c r="AO37" s="44">
        <v>1.976</v>
      </c>
      <c r="AP37" s="44">
        <v>2.0529999999999999</v>
      </c>
      <c r="AQ37" s="44">
        <v>2.1360000000000001</v>
      </c>
      <c r="AR37" s="44">
        <v>2.2269999999999999</v>
      </c>
      <c r="AS37" s="44">
        <v>2.3260000000000001</v>
      </c>
      <c r="AT37" s="44">
        <v>2.4350000000000001</v>
      </c>
      <c r="AU37" s="44">
        <v>2.5550000000000002</v>
      </c>
      <c r="AV37" s="44">
        <v>2.6869999999999998</v>
      </c>
      <c r="AW37" s="44">
        <v>2.8340000000000001</v>
      </c>
      <c r="AX37" s="44">
        <v>2.9969999999999999</v>
      </c>
      <c r="AY37" s="44">
        <v>3.1779999999999999</v>
      </c>
      <c r="AZ37" s="44">
        <v>3.38</v>
      </c>
      <c r="BA37" s="44">
        <v>3.605</v>
      </c>
      <c r="BB37" s="44">
        <v>3.859</v>
      </c>
      <c r="BC37" s="44">
        <v>4.1440000000000001</v>
      </c>
      <c r="BD37" s="44">
        <v>4.4660000000000002</v>
      </c>
      <c r="BE37" s="44">
        <v>4.8289999999999997</v>
      </c>
      <c r="BF37" s="44">
        <v>5.24</v>
      </c>
      <c r="BG37" s="44">
        <v>5.7069999999999999</v>
      </c>
      <c r="BH37" s="44">
        <v>6.2380000000000004</v>
      </c>
      <c r="BI37" s="44">
        <v>6.843</v>
      </c>
      <c r="BJ37" s="44">
        <v>7.5330000000000004</v>
      </c>
      <c r="BK37" s="44">
        <v>8.3219999999999992</v>
      </c>
      <c r="BL37" s="44">
        <v>9.2240000000000002</v>
      </c>
      <c r="BM37" s="44">
        <v>10.257999999999999</v>
      </c>
      <c r="BN37" s="44">
        <v>11.444000000000001</v>
      </c>
      <c r="BO37" s="44">
        <v>12.807</v>
      </c>
      <c r="BP37" s="44">
        <v>14.374000000000001</v>
      </c>
      <c r="BQ37" s="44">
        <v>16.178999999999998</v>
      </c>
      <c r="BR37" s="44">
        <v>18.260000000000002</v>
      </c>
      <c r="BS37" s="44">
        <v>20.663</v>
      </c>
      <c r="BT37" s="44">
        <v>23.440999999999999</v>
      </c>
      <c r="BU37" s="44">
        <v>26.655000000000001</v>
      </c>
      <c r="BV37" s="44">
        <v>30.379000000000001</v>
      </c>
      <c r="BW37" s="44">
        <v>34.704999999999998</v>
      </c>
      <c r="BX37" s="44">
        <v>39.744</v>
      </c>
      <c r="BY37" s="44">
        <v>45.63</v>
      </c>
      <c r="BZ37" s="44">
        <v>52.524000000000001</v>
      </c>
      <c r="CA37" s="44">
        <v>60.624000000000002</v>
      </c>
      <c r="CB37" s="44">
        <v>70.156000000000006</v>
      </c>
      <c r="CC37" s="44">
        <v>81.393000000000001</v>
      </c>
      <c r="CD37" s="44">
        <v>94.661000000000001</v>
      </c>
      <c r="CE37" s="44">
        <v>110.339</v>
      </c>
      <c r="CF37" s="44">
        <v>128.893</v>
      </c>
      <c r="CG37" s="44">
        <v>150.898</v>
      </c>
      <c r="CH37" s="44">
        <v>177.06100000000001</v>
      </c>
      <c r="CI37" s="44">
        <v>208.22200000000001</v>
      </c>
    </row>
    <row r="38" spans="1:87" x14ac:dyDescent="0.25">
      <c r="A38" s="42">
        <v>61</v>
      </c>
      <c r="B38" s="44">
        <v>0.88700000000000001</v>
      </c>
      <c r="C38" s="44">
        <v>0.89500000000000002</v>
      </c>
      <c r="D38" s="44">
        <v>0.90400000000000003</v>
      </c>
      <c r="E38" s="44">
        <v>0.91300000000000003</v>
      </c>
      <c r="F38" s="44">
        <v>0.92200000000000004</v>
      </c>
      <c r="G38" s="44">
        <v>0.93100000000000005</v>
      </c>
      <c r="H38" s="44">
        <v>0.94099999999999995</v>
      </c>
      <c r="I38" s="44">
        <v>0.95199999999999996</v>
      </c>
      <c r="J38" s="44">
        <v>0.96299999999999997</v>
      </c>
      <c r="K38" s="44">
        <v>0.97399999999999998</v>
      </c>
      <c r="L38" s="44">
        <v>0.98599999999999999</v>
      </c>
      <c r="M38" s="44">
        <v>0.999</v>
      </c>
      <c r="N38" s="44">
        <v>1.012</v>
      </c>
      <c r="O38" s="44">
        <v>1.0249999999999999</v>
      </c>
      <c r="P38" s="44">
        <v>1.04</v>
      </c>
      <c r="Q38" s="44">
        <v>1.056</v>
      </c>
      <c r="R38" s="44">
        <v>1.073</v>
      </c>
      <c r="S38" s="44">
        <v>1.0900000000000001</v>
      </c>
      <c r="T38" s="44">
        <v>1.107</v>
      </c>
      <c r="U38" s="44">
        <v>1.125</v>
      </c>
      <c r="V38" s="44">
        <v>1.1439999999999999</v>
      </c>
      <c r="W38" s="44">
        <v>1.1639999999999999</v>
      </c>
      <c r="X38" s="44">
        <v>1.1850000000000001</v>
      </c>
      <c r="Y38" s="44">
        <v>1.208</v>
      </c>
      <c r="Z38" s="44">
        <v>1.2310000000000001</v>
      </c>
      <c r="AA38" s="44">
        <v>1.256</v>
      </c>
      <c r="AB38" s="44">
        <v>1.282</v>
      </c>
      <c r="AC38" s="44">
        <v>1.31</v>
      </c>
      <c r="AD38" s="44">
        <v>1.339</v>
      </c>
      <c r="AE38" s="44">
        <v>1.37</v>
      </c>
      <c r="AF38" s="44">
        <v>1.403</v>
      </c>
      <c r="AG38" s="44">
        <v>1.4390000000000001</v>
      </c>
      <c r="AH38" s="44">
        <v>1.476</v>
      </c>
      <c r="AI38" s="44">
        <v>1.516</v>
      </c>
      <c r="AJ38" s="44">
        <v>1.5589999999999999</v>
      </c>
      <c r="AK38" s="44">
        <v>1.605</v>
      </c>
      <c r="AL38" s="44">
        <v>1.655</v>
      </c>
      <c r="AM38" s="44">
        <v>1.708</v>
      </c>
      <c r="AN38" s="44">
        <v>1.766</v>
      </c>
      <c r="AO38" s="44">
        <v>1.829</v>
      </c>
      <c r="AP38" s="44">
        <v>1.8959999999999999</v>
      </c>
      <c r="AQ38" s="44">
        <v>1.97</v>
      </c>
      <c r="AR38" s="44">
        <v>2.0499999999999998</v>
      </c>
      <c r="AS38" s="44">
        <v>2.137</v>
      </c>
      <c r="AT38" s="44">
        <v>2.2330000000000001</v>
      </c>
      <c r="AU38" s="44">
        <v>2.3380000000000001</v>
      </c>
      <c r="AV38" s="44">
        <v>2.4540000000000002</v>
      </c>
      <c r="AW38" s="44">
        <v>2.5819999999999999</v>
      </c>
      <c r="AX38" s="44">
        <v>2.7229999999999999</v>
      </c>
      <c r="AY38" s="44">
        <v>2.88</v>
      </c>
      <c r="AZ38" s="44">
        <v>3.0550000000000002</v>
      </c>
      <c r="BA38" s="44">
        <v>3.2509999999999999</v>
      </c>
      <c r="BB38" s="44">
        <v>3.47</v>
      </c>
      <c r="BC38" s="44">
        <v>3.7149999999999999</v>
      </c>
      <c r="BD38" s="44">
        <v>3.992</v>
      </c>
      <c r="BE38" s="44">
        <v>4.3040000000000003</v>
      </c>
      <c r="BF38" s="44">
        <v>4.6580000000000004</v>
      </c>
      <c r="BG38" s="44">
        <v>5.0579999999999998</v>
      </c>
      <c r="BH38" s="44">
        <v>5.5129999999999999</v>
      </c>
      <c r="BI38" s="44">
        <v>6.032</v>
      </c>
      <c r="BJ38" s="44">
        <v>6.6230000000000002</v>
      </c>
      <c r="BK38" s="44">
        <v>7.3</v>
      </c>
      <c r="BL38" s="44">
        <v>8.0730000000000004</v>
      </c>
      <c r="BM38" s="44">
        <v>8.9610000000000003</v>
      </c>
      <c r="BN38" s="44">
        <v>9.98</v>
      </c>
      <c r="BO38" s="44">
        <v>11.151</v>
      </c>
      <c r="BP38" s="44">
        <v>12.5</v>
      </c>
      <c r="BQ38" s="44">
        <v>14.055999999999999</v>
      </c>
      <c r="BR38" s="44">
        <v>15.853</v>
      </c>
      <c r="BS38" s="44">
        <v>17.931999999999999</v>
      </c>
      <c r="BT38" s="44">
        <v>20.338999999999999</v>
      </c>
      <c r="BU38" s="44">
        <v>23.128</v>
      </c>
      <c r="BV38" s="44">
        <v>26.364999999999998</v>
      </c>
      <c r="BW38" s="44">
        <v>30.132000000000001</v>
      </c>
      <c r="BX38" s="44">
        <v>34.527999999999999</v>
      </c>
      <c r="BY38" s="44">
        <v>39.67</v>
      </c>
      <c r="BZ38" s="44">
        <v>45.704000000000001</v>
      </c>
      <c r="CA38" s="44">
        <v>52.802</v>
      </c>
      <c r="CB38" s="44">
        <v>61.167000000000002</v>
      </c>
      <c r="CC38" s="44">
        <v>71.042000000000002</v>
      </c>
      <c r="CD38" s="44">
        <v>82.712999999999994</v>
      </c>
      <c r="CE38" s="44">
        <v>96.52</v>
      </c>
      <c r="CF38" s="44">
        <v>112.875</v>
      </c>
      <c r="CG38" s="44">
        <v>132.28700000000001</v>
      </c>
      <c r="CH38" s="44">
        <v>155.38499999999999</v>
      </c>
      <c r="CI38" s="44">
        <v>182.91300000000001</v>
      </c>
    </row>
    <row r="39" spans="1:87" x14ac:dyDescent="0.25">
      <c r="A39" s="42">
        <v>62</v>
      </c>
      <c r="B39" s="44">
        <v>0.84099999999999997</v>
      </c>
      <c r="C39" s="44">
        <v>0.84899999999999998</v>
      </c>
      <c r="D39" s="44">
        <v>0.85599999999999998</v>
      </c>
      <c r="E39" s="44">
        <v>0.86399999999999999</v>
      </c>
      <c r="F39" s="44">
        <v>0.873</v>
      </c>
      <c r="G39" s="44">
        <v>0.88200000000000001</v>
      </c>
      <c r="H39" s="44">
        <v>0.89100000000000001</v>
      </c>
      <c r="I39" s="44">
        <v>0.9</v>
      </c>
      <c r="J39" s="44">
        <v>0.91</v>
      </c>
      <c r="K39" s="44">
        <v>0.92100000000000004</v>
      </c>
      <c r="L39" s="44">
        <v>0.93200000000000005</v>
      </c>
      <c r="M39" s="44">
        <v>0.94299999999999995</v>
      </c>
      <c r="N39" s="44">
        <v>0.95499999999999996</v>
      </c>
      <c r="O39" s="44">
        <v>0.96799999999999997</v>
      </c>
      <c r="P39" s="44">
        <v>0.98099999999999998</v>
      </c>
      <c r="Q39" s="44">
        <v>0.996</v>
      </c>
      <c r="R39" s="44">
        <v>1.012</v>
      </c>
      <c r="S39" s="44">
        <v>1.0269999999999999</v>
      </c>
      <c r="T39" s="44">
        <v>1.0429999999999999</v>
      </c>
      <c r="U39" s="44">
        <v>1.06</v>
      </c>
      <c r="V39" s="44">
        <v>1.077</v>
      </c>
      <c r="W39" s="44">
        <v>1.095</v>
      </c>
      <c r="X39" s="44">
        <v>1.1140000000000001</v>
      </c>
      <c r="Y39" s="44">
        <v>1.135</v>
      </c>
      <c r="Z39" s="44">
        <v>1.1559999999999999</v>
      </c>
      <c r="AA39" s="44">
        <v>1.1779999999999999</v>
      </c>
      <c r="AB39" s="44">
        <v>1.202</v>
      </c>
      <c r="AC39" s="44">
        <v>1.2270000000000001</v>
      </c>
      <c r="AD39" s="44">
        <v>1.254</v>
      </c>
      <c r="AE39" s="44">
        <v>1.282</v>
      </c>
      <c r="AF39" s="44">
        <v>1.3120000000000001</v>
      </c>
      <c r="AG39" s="44">
        <v>1.3440000000000001</v>
      </c>
      <c r="AH39" s="44">
        <v>1.3779999999999999</v>
      </c>
      <c r="AI39" s="44">
        <v>1.4139999999999999</v>
      </c>
      <c r="AJ39" s="44">
        <v>1.452</v>
      </c>
      <c r="AK39" s="44">
        <v>1.494</v>
      </c>
      <c r="AL39" s="44">
        <v>1.538</v>
      </c>
      <c r="AM39" s="44">
        <v>1.5860000000000001</v>
      </c>
      <c r="AN39" s="44">
        <v>1.637</v>
      </c>
      <c r="AO39" s="44">
        <v>1.6919999999999999</v>
      </c>
      <c r="AP39" s="44">
        <v>1.752</v>
      </c>
      <c r="AQ39" s="44">
        <v>1.8169999999999999</v>
      </c>
      <c r="AR39" s="44">
        <v>1.8879999999999999</v>
      </c>
      <c r="AS39" s="44">
        <v>1.9650000000000001</v>
      </c>
      <c r="AT39" s="44">
        <v>2.0489999999999999</v>
      </c>
      <c r="AU39" s="44">
        <v>2.1419999999999999</v>
      </c>
      <c r="AV39" s="44">
        <v>2.2429999999999999</v>
      </c>
      <c r="AW39" s="44">
        <v>2.355</v>
      </c>
      <c r="AX39" s="44">
        <v>2.4780000000000002</v>
      </c>
      <c r="AY39" s="44">
        <v>2.6150000000000002</v>
      </c>
      <c r="AZ39" s="44">
        <v>2.766</v>
      </c>
      <c r="BA39" s="44">
        <v>2.9359999999999999</v>
      </c>
      <c r="BB39" s="44">
        <v>3.125</v>
      </c>
      <c r="BC39" s="44">
        <v>3.3370000000000002</v>
      </c>
      <c r="BD39" s="44">
        <v>3.5750000000000002</v>
      </c>
      <c r="BE39" s="44">
        <v>3.843</v>
      </c>
      <c r="BF39" s="44">
        <v>4.1459999999999999</v>
      </c>
      <c r="BG39" s="44">
        <v>4.49</v>
      </c>
      <c r="BH39" s="44">
        <v>4.88</v>
      </c>
      <c r="BI39" s="44">
        <v>5.3230000000000004</v>
      </c>
      <c r="BJ39" s="44">
        <v>5.8289999999999997</v>
      </c>
      <c r="BK39" s="44">
        <v>6.4080000000000004</v>
      </c>
      <c r="BL39" s="44">
        <v>7.07</v>
      </c>
      <c r="BM39" s="44">
        <v>7.8289999999999997</v>
      </c>
      <c r="BN39" s="44">
        <v>8.7010000000000005</v>
      </c>
      <c r="BO39" s="44">
        <v>9.7050000000000001</v>
      </c>
      <c r="BP39" s="44">
        <v>10.862</v>
      </c>
      <c r="BQ39" s="44">
        <v>12.196999999999999</v>
      </c>
      <c r="BR39" s="44">
        <v>13.742000000000001</v>
      </c>
      <c r="BS39" s="44">
        <v>15.531000000000001</v>
      </c>
      <c r="BT39" s="44">
        <v>17.606000000000002</v>
      </c>
      <c r="BU39" s="44">
        <v>20.013000000000002</v>
      </c>
      <c r="BV39" s="44">
        <v>22.812999999999999</v>
      </c>
      <c r="BW39" s="44">
        <v>26.074999999999999</v>
      </c>
      <c r="BX39" s="44">
        <v>29.888000000000002</v>
      </c>
      <c r="BY39" s="44">
        <v>34.354999999999997</v>
      </c>
      <c r="BZ39" s="44">
        <v>39.603999999999999</v>
      </c>
      <c r="CA39" s="44">
        <v>45.787999999999997</v>
      </c>
      <c r="CB39" s="44">
        <v>53.085999999999999</v>
      </c>
      <c r="CC39" s="44">
        <v>61.710999999999999</v>
      </c>
      <c r="CD39" s="44">
        <v>71.918000000000006</v>
      </c>
      <c r="CE39" s="44">
        <v>84.004000000000005</v>
      </c>
      <c r="CF39" s="44">
        <v>98.332999999999998</v>
      </c>
      <c r="CG39" s="44">
        <v>115.354</v>
      </c>
      <c r="CH39" s="44">
        <v>135.62100000000001</v>
      </c>
      <c r="CI39" s="44">
        <v>159.78899999999999</v>
      </c>
    </row>
    <row r="40" spans="1:87" x14ac:dyDescent="0.25">
      <c r="A40" s="42">
        <v>63</v>
      </c>
      <c r="B40" s="44">
        <v>0.79700000000000004</v>
      </c>
      <c r="C40" s="44">
        <v>0.80400000000000005</v>
      </c>
      <c r="D40" s="44">
        <v>0.81100000000000005</v>
      </c>
      <c r="E40" s="44">
        <v>0.81799999999999995</v>
      </c>
      <c r="F40" s="44">
        <v>0.82599999999999996</v>
      </c>
      <c r="G40" s="44">
        <v>0.83399999999999996</v>
      </c>
      <c r="H40" s="44">
        <v>0.84199999999999997</v>
      </c>
      <c r="I40" s="44">
        <v>0.85099999999999998</v>
      </c>
      <c r="J40" s="44">
        <v>0.86</v>
      </c>
      <c r="K40" s="44">
        <v>0.87</v>
      </c>
      <c r="L40" s="44">
        <v>0.88</v>
      </c>
      <c r="M40" s="44">
        <v>0.89</v>
      </c>
      <c r="N40" s="44">
        <v>0.90100000000000002</v>
      </c>
      <c r="O40" s="44">
        <v>0.91300000000000003</v>
      </c>
      <c r="P40" s="44">
        <v>0.92500000000000004</v>
      </c>
      <c r="Q40" s="44">
        <v>0.93899999999999995</v>
      </c>
      <c r="R40" s="44">
        <v>0.95299999999999996</v>
      </c>
      <c r="S40" s="44">
        <v>0.96699999999999997</v>
      </c>
      <c r="T40" s="44">
        <v>0.98199999999999998</v>
      </c>
      <c r="U40" s="44">
        <v>0.997</v>
      </c>
      <c r="V40" s="44">
        <v>1.0129999999999999</v>
      </c>
      <c r="W40" s="44">
        <v>1.03</v>
      </c>
      <c r="X40" s="44">
        <v>1.0469999999999999</v>
      </c>
      <c r="Y40" s="44">
        <v>1.0649999999999999</v>
      </c>
      <c r="Z40" s="44">
        <v>1.085</v>
      </c>
      <c r="AA40" s="44">
        <v>1.105</v>
      </c>
      <c r="AB40" s="44">
        <v>1.127</v>
      </c>
      <c r="AC40" s="44">
        <v>1.1499999999999999</v>
      </c>
      <c r="AD40" s="44">
        <v>1.1739999999999999</v>
      </c>
      <c r="AE40" s="44">
        <v>1.1990000000000001</v>
      </c>
      <c r="AF40" s="44">
        <v>1.226</v>
      </c>
      <c r="AG40" s="44">
        <v>1.2549999999999999</v>
      </c>
      <c r="AH40" s="44">
        <v>1.2849999999999999</v>
      </c>
      <c r="AI40" s="44">
        <v>1.3180000000000001</v>
      </c>
      <c r="AJ40" s="44">
        <v>1.3520000000000001</v>
      </c>
      <c r="AK40" s="44">
        <v>1.39</v>
      </c>
      <c r="AL40" s="44">
        <v>1.429</v>
      </c>
      <c r="AM40" s="44">
        <v>1.472</v>
      </c>
      <c r="AN40" s="44">
        <v>1.518</v>
      </c>
      <c r="AO40" s="44">
        <v>1.5669999999999999</v>
      </c>
      <c r="AP40" s="44">
        <v>1.62</v>
      </c>
      <c r="AQ40" s="44">
        <v>1.6779999999999999</v>
      </c>
      <c r="AR40" s="44">
        <v>1.74</v>
      </c>
      <c r="AS40" s="44">
        <v>1.8080000000000001</v>
      </c>
      <c r="AT40" s="44">
        <v>1.883</v>
      </c>
      <c r="AU40" s="44">
        <v>1.964</v>
      </c>
      <c r="AV40" s="44">
        <v>2.052</v>
      </c>
      <c r="AW40" s="44">
        <v>2.15</v>
      </c>
      <c r="AX40" s="44">
        <v>2.258</v>
      </c>
      <c r="AY40" s="44">
        <v>2.3769999999999998</v>
      </c>
      <c r="AZ40" s="44">
        <v>2.508</v>
      </c>
      <c r="BA40" s="44">
        <v>2.6549999999999998</v>
      </c>
      <c r="BB40" s="44">
        <v>2.8180000000000001</v>
      </c>
      <c r="BC40" s="44">
        <v>3.0009999999999999</v>
      </c>
      <c r="BD40" s="44">
        <v>3.206</v>
      </c>
      <c r="BE40" s="44">
        <v>3.4369999999999998</v>
      </c>
      <c r="BF40" s="44">
        <v>3.6970000000000001</v>
      </c>
      <c r="BG40" s="44">
        <v>3.9910000000000001</v>
      </c>
      <c r="BH40" s="44">
        <v>4.3250000000000002</v>
      </c>
      <c r="BI40" s="44">
        <v>4.7050000000000001</v>
      </c>
      <c r="BJ40" s="44">
        <v>5.1369999999999996</v>
      </c>
      <c r="BK40" s="44">
        <v>5.6310000000000002</v>
      </c>
      <c r="BL40" s="44">
        <v>6.1959999999999997</v>
      </c>
      <c r="BM40" s="44">
        <v>6.8440000000000003</v>
      </c>
      <c r="BN40" s="44">
        <v>7.5890000000000004</v>
      </c>
      <c r="BO40" s="44">
        <v>8.4459999999999997</v>
      </c>
      <c r="BP40" s="44">
        <v>9.4350000000000005</v>
      </c>
      <c r="BQ40" s="44">
        <v>10.577999999999999</v>
      </c>
      <c r="BR40" s="44">
        <v>11.9</v>
      </c>
      <c r="BS40" s="44">
        <v>13.433999999999999</v>
      </c>
      <c r="BT40" s="44">
        <v>15.215</v>
      </c>
      <c r="BU40" s="44">
        <v>17.283999999999999</v>
      </c>
      <c r="BV40" s="44">
        <v>19.693000000000001</v>
      </c>
      <c r="BW40" s="44">
        <v>22.504000000000001</v>
      </c>
      <c r="BX40" s="44">
        <v>25.795000000000002</v>
      </c>
      <c r="BY40" s="44">
        <v>29.655999999999999</v>
      </c>
      <c r="BZ40" s="44">
        <v>34.198999999999998</v>
      </c>
      <c r="CA40" s="44">
        <v>39.558999999999997</v>
      </c>
      <c r="CB40" s="44">
        <v>45.893000000000001</v>
      </c>
      <c r="CC40" s="44">
        <v>53.389000000000003</v>
      </c>
      <c r="CD40" s="44">
        <v>62.268000000000001</v>
      </c>
      <c r="CE40" s="44">
        <v>72.793999999999997</v>
      </c>
      <c r="CF40" s="44">
        <v>85.284999999999997</v>
      </c>
      <c r="CG40" s="44">
        <v>100.136</v>
      </c>
      <c r="CH40" s="44">
        <v>117.83</v>
      </c>
      <c r="CI40" s="44">
        <v>138.94399999999999</v>
      </c>
    </row>
    <row r="41" spans="1:87" x14ac:dyDescent="0.25">
      <c r="A41" s="42">
        <v>64</v>
      </c>
      <c r="B41" s="44">
        <v>0.755</v>
      </c>
      <c r="C41" s="44">
        <v>0.76100000000000001</v>
      </c>
      <c r="D41" s="44">
        <v>0.76700000000000002</v>
      </c>
      <c r="E41" s="44">
        <v>0.77400000000000002</v>
      </c>
      <c r="F41" s="44">
        <v>0.78100000000000003</v>
      </c>
      <c r="G41" s="44">
        <v>0.78800000000000003</v>
      </c>
      <c r="H41" s="44">
        <v>0.79600000000000004</v>
      </c>
      <c r="I41" s="44">
        <v>0.80400000000000005</v>
      </c>
      <c r="J41" s="44">
        <v>0.81200000000000006</v>
      </c>
      <c r="K41" s="44">
        <v>0.82099999999999995</v>
      </c>
      <c r="L41" s="44">
        <v>0.83</v>
      </c>
      <c r="M41" s="44">
        <v>0.84</v>
      </c>
      <c r="N41" s="44">
        <v>0.85</v>
      </c>
      <c r="O41" s="44">
        <v>0.86</v>
      </c>
      <c r="P41" s="44">
        <v>0.871</v>
      </c>
      <c r="Q41" s="44">
        <v>0.88400000000000001</v>
      </c>
      <c r="R41" s="44">
        <v>0.89800000000000002</v>
      </c>
      <c r="S41" s="44">
        <v>0.91</v>
      </c>
      <c r="T41" s="44">
        <v>0.92400000000000004</v>
      </c>
      <c r="U41" s="44">
        <v>0.93700000000000006</v>
      </c>
      <c r="V41" s="44">
        <v>0.95199999999999996</v>
      </c>
      <c r="W41" s="44">
        <v>0.96699999999999997</v>
      </c>
      <c r="X41" s="44">
        <v>0.98299999999999998</v>
      </c>
      <c r="Y41" s="44">
        <v>1</v>
      </c>
      <c r="Z41" s="44">
        <v>1.018</v>
      </c>
      <c r="AA41" s="44">
        <v>1.036</v>
      </c>
      <c r="AB41" s="44">
        <v>1.056</v>
      </c>
      <c r="AC41" s="44">
        <v>1.0760000000000001</v>
      </c>
      <c r="AD41" s="44">
        <v>1.0980000000000001</v>
      </c>
      <c r="AE41" s="44">
        <v>1.121</v>
      </c>
      <c r="AF41" s="44">
        <v>1.1459999999999999</v>
      </c>
      <c r="AG41" s="44">
        <v>1.1719999999999999</v>
      </c>
      <c r="AH41" s="44">
        <v>1.1990000000000001</v>
      </c>
      <c r="AI41" s="44">
        <v>1.228</v>
      </c>
      <c r="AJ41" s="44">
        <v>1.2589999999999999</v>
      </c>
      <c r="AK41" s="44">
        <v>1.2929999999999999</v>
      </c>
      <c r="AL41" s="44">
        <v>1.3280000000000001</v>
      </c>
      <c r="AM41" s="44">
        <v>1.3660000000000001</v>
      </c>
      <c r="AN41" s="44">
        <v>1.407</v>
      </c>
      <c r="AO41" s="44">
        <v>1.4510000000000001</v>
      </c>
      <c r="AP41" s="44">
        <v>1.4990000000000001</v>
      </c>
      <c r="AQ41" s="44">
        <v>1.55</v>
      </c>
      <c r="AR41" s="44">
        <v>1.605</v>
      </c>
      <c r="AS41" s="44">
        <v>1.665</v>
      </c>
      <c r="AT41" s="44">
        <v>1.73</v>
      </c>
      <c r="AU41" s="44">
        <v>1.802</v>
      </c>
      <c r="AV41" s="44">
        <v>1.88</v>
      </c>
      <c r="AW41" s="44">
        <v>1.9650000000000001</v>
      </c>
      <c r="AX41" s="44">
        <v>2.0590000000000002</v>
      </c>
      <c r="AY41" s="44">
        <v>2.1629999999999998</v>
      </c>
      <c r="AZ41" s="44">
        <v>2.2770000000000001</v>
      </c>
      <c r="BA41" s="44">
        <v>2.4039999999999999</v>
      </c>
      <c r="BB41" s="44">
        <v>2.5459999999999998</v>
      </c>
      <c r="BC41" s="44">
        <v>2.7040000000000002</v>
      </c>
      <c r="BD41" s="44">
        <v>2.8809999999999998</v>
      </c>
      <c r="BE41" s="44">
        <v>3.0790000000000002</v>
      </c>
      <c r="BF41" s="44">
        <v>3.302</v>
      </c>
      <c r="BG41" s="44">
        <v>3.5550000000000002</v>
      </c>
      <c r="BH41" s="44">
        <v>3.84</v>
      </c>
      <c r="BI41" s="44">
        <v>4.165</v>
      </c>
      <c r="BJ41" s="44">
        <v>4.5339999999999998</v>
      </c>
      <c r="BK41" s="44">
        <v>4.9550000000000001</v>
      </c>
      <c r="BL41" s="44">
        <v>5.4370000000000003</v>
      </c>
      <c r="BM41" s="44">
        <v>5.99</v>
      </c>
      <c r="BN41" s="44">
        <v>6.6239999999999997</v>
      </c>
      <c r="BO41" s="44">
        <v>7.3550000000000004</v>
      </c>
      <c r="BP41" s="44">
        <v>8.1980000000000004</v>
      </c>
      <c r="BQ41" s="44">
        <v>9.1720000000000006</v>
      </c>
      <c r="BR41" s="44">
        <v>10.301</v>
      </c>
      <c r="BS41" s="44">
        <v>11.611000000000001</v>
      </c>
      <c r="BT41" s="44">
        <v>13.132999999999999</v>
      </c>
      <c r="BU41" s="44">
        <v>14.904</v>
      </c>
      <c r="BV41" s="44">
        <v>16.968</v>
      </c>
      <c r="BW41" s="44">
        <v>19.381</v>
      </c>
      <c r="BX41" s="44">
        <v>22.207999999999998</v>
      </c>
      <c r="BY41" s="44">
        <v>25.53</v>
      </c>
      <c r="BZ41" s="44">
        <v>29.443999999999999</v>
      </c>
      <c r="CA41" s="44">
        <v>34.067999999999998</v>
      </c>
      <c r="CB41" s="44">
        <v>39.539000000000001</v>
      </c>
      <c r="CC41" s="44">
        <v>46.021000000000001</v>
      </c>
      <c r="CD41" s="44">
        <v>53.71</v>
      </c>
      <c r="CE41" s="44">
        <v>62.834000000000003</v>
      </c>
      <c r="CF41" s="44">
        <v>73.673000000000002</v>
      </c>
      <c r="CG41" s="44">
        <v>86.570999999999998</v>
      </c>
      <c r="CH41" s="44">
        <v>101.95099999999999</v>
      </c>
      <c r="CI41" s="44">
        <v>120.316</v>
      </c>
    </row>
    <row r="42" spans="1:87" x14ac:dyDescent="0.25">
      <c r="A42" s="42">
        <v>65</v>
      </c>
      <c r="B42" s="44">
        <v>0.71399999999999997</v>
      </c>
      <c r="C42" s="44">
        <v>0.72</v>
      </c>
      <c r="D42" s="44">
        <v>0.72499999999999998</v>
      </c>
      <c r="E42" s="44">
        <v>0.73099999999999998</v>
      </c>
      <c r="F42" s="44">
        <v>0.73799999999999999</v>
      </c>
      <c r="G42" s="44">
        <v>0.74399999999999999</v>
      </c>
      <c r="H42" s="44">
        <v>0.751</v>
      </c>
      <c r="I42" s="44">
        <v>0.75900000000000001</v>
      </c>
      <c r="J42" s="44">
        <v>0.76600000000000001</v>
      </c>
      <c r="K42" s="44">
        <v>0.77400000000000002</v>
      </c>
      <c r="L42" s="44">
        <v>0.78300000000000003</v>
      </c>
      <c r="M42" s="44">
        <v>0.79200000000000004</v>
      </c>
      <c r="N42" s="44">
        <v>0.80100000000000005</v>
      </c>
      <c r="O42" s="44">
        <v>0.81</v>
      </c>
      <c r="P42" s="44">
        <v>0.82</v>
      </c>
      <c r="Q42" s="44">
        <v>0.83199999999999996</v>
      </c>
      <c r="R42" s="44">
        <v>0.84399999999999997</v>
      </c>
      <c r="S42" s="44">
        <v>0.85599999999999998</v>
      </c>
      <c r="T42" s="44">
        <v>0.86799999999999999</v>
      </c>
      <c r="U42" s="44">
        <v>0.88100000000000001</v>
      </c>
      <c r="V42" s="44">
        <v>0.89400000000000002</v>
      </c>
      <c r="W42" s="44">
        <v>0.90800000000000003</v>
      </c>
      <c r="X42" s="44">
        <v>0.92300000000000004</v>
      </c>
      <c r="Y42" s="44">
        <v>0.93799999999999994</v>
      </c>
      <c r="Z42" s="44">
        <v>0.95399999999999996</v>
      </c>
      <c r="AA42" s="44">
        <v>0.97099999999999997</v>
      </c>
      <c r="AB42" s="44">
        <v>0.98899999999999999</v>
      </c>
      <c r="AC42" s="44">
        <v>1.0069999999999999</v>
      </c>
      <c r="AD42" s="44">
        <v>1.0269999999999999</v>
      </c>
      <c r="AE42" s="44">
        <v>1.048</v>
      </c>
      <c r="AF42" s="44">
        <v>1.07</v>
      </c>
      <c r="AG42" s="44">
        <v>1.0940000000000001</v>
      </c>
      <c r="AH42" s="44">
        <v>1.1180000000000001</v>
      </c>
      <c r="AI42" s="44">
        <v>1.145</v>
      </c>
      <c r="AJ42" s="44">
        <v>1.173</v>
      </c>
      <c r="AK42" s="44">
        <v>1.202</v>
      </c>
      <c r="AL42" s="44">
        <v>1.234</v>
      </c>
      <c r="AM42" s="44">
        <v>1.268</v>
      </c>
      <c r="AN42" s="44">
        <v>1.3049999999999999</v>
      </c>
      <c r="AO42" s="44">
        <v>1.3440000000000001</v>
      </c>
      <c r="AP42" s="44">
        <v>1.3859999999999999</v>
      </c>
      <c r="AQ42" s="44">
        <v>1.4319999999999999</v>
      </c>
      <c r="AR42" s="44">
        <v>1.4810000000000001</v>
      </c>
      <c r="AS42" s="44">
        <v>1.534</v>
      </c>
      <c r="AT42" s="44">
        <v>1.5920000000000001</v>
      </c>
      <c r="AU42" s="44">
        <v>1.6539999999999999</v>
      </c>
      <c r="AV42" s="44">
        <v>1.7230000000000001</v>
      </c>
      <c r="AW42" s="44">
        <v>1.798</v>
      </c>
      <c r="AX42" s="44">
        <v>1.88</v>
      </c>
      <c r="AY42" s="44">
        <v>1.97</v>
      </c>
      <c r="AZ42" s="44">
        <v>2.0699999999999998</v>
      </c>
      <c r="BA42" s="44">
        <v>2.181</v>
      </c>
      <c r="BB42" s="44">
        <v>2.3029999999999999</v>
      </c>
      <c r="BC42" s="44">
        <v>2.44</v>
      </c>
      <c r="BD42" s="44">
        <v>2.5920000000000001</v>
      </c>
      <c r="BE42" s="44">
        <v>2.7629999999999999</v>
      </c>
      <c r="BF42" s="44">
        <v>2.9550000000000001</v>
      </c>
      <c r="BG42" s="44">
        <v>3.1709999999999998</v>
      </c>
      <c r="BH42" s="44">
        <v>3.4159999999999999</v>
      </c>
      <c r="BI42" s="44">
        <v>3.6930000000000001</v>
      </c>
      <c r="BJ42" s="44">
        <v>4.008</v>
      </c>
      <c r="BK42" s="44">
        <v>4.367</v>
      </c>
      <c r="BL42" s="44">
        <v>4.7779999999999996</v>
      </c>
      <c r="BM42" s="44">
        <v>5.2480000000000002</v>
      </c>
      <c r="BN42" s="44">
        <v>5.7880000000000003</v>
      </c>
      <c r="BO42" s="44">
        <v>6.41</v>
      </c>
      <c r="BP42" s="44">
        <v>7.1269999999999998</v>
      </c>
      <c r="BQ42" s="44">
        <v>7.9560000000000004</v>
      </c>
      <c r="BR42" s="44">
        <v>8.9160000000000004</v>
      </c>
      <c r="BS42" s="44">
        <v>10.032</v>
      </c>
      <c r="BT42" s="44">
        <v>11.329000000000001</v>
      </c>
      <c r="BU42" s="44">
        <v>12.839</v>
      </c>
      <c r="BV42" s="44">
        <v>14.602</v>
      </c>
      <c r="BW42" s="44">
        <v>16.663</v>
      </c>
      <c r="BX42" s="44">
        <v>19.082000000000001</v>
      </c>
      <c r="BY42" s="44">
        <v>21.928000000000001</v>
      </c>
      <c r="BZ42" s="44">
        <v>25.286000000000001</v>
      </c>
      <c r="CA42" s="44">
        <v>29.257000000000001</v>
      </c>
      <c r="CB42" s="44">
        <v>33.962000000000003</v>
      </c>
      <c r="CC42" s="44">
        <v>39.543999999999997</v>
      </c>
      <c r="CD42" s="44">
        <v>46.171999999999997</v>
      </c>
      <c r="CE42" s="44">
        <v>54.048000000000002</v>
      </c>
      <c r="CF42" s="44">
        <v>63.414000000000001</v>
      </c>
      <c r="CG42" s="44">
        <v>74.570999999999998</v>
      </c>
      <c r="CH42" s="44">
        <v>87.888000000000005</v>
      </c>
      <c r="CI42" s="44">
        <v>103.80200000000001</v>
      </c>
    </row>
    <row r="43" spans="1:87" x14ac:dyDescent="0.25">
      <c r="A43" s="42">
        <v>66</v>
      </c>
      <c r="B43" s="44">
        <v>0.67500000000000004</v>
      </c>
      <c r="C43" s="44">
        <v>0.68</v>
      </c>
      <c r="D43" s="44">
        <v>0.68500000000000005</v>
      </c>
      <c r="E43" s="44">
        <v>0.69</v>
      </c>
      <c r="F43" s="44">
        <v>0.69599999999999995</v>
      </c>
      <c r="G43" s="44">
        <v>0.70199999999999996</v>
      </c>
      <c r="H43" s="44">
        <v>0.70899999999999996</v>
      </c>
      <c r="I43" s="44">
        <v>0.71499999999999997</v>
      </c>
      <c r="J43" s="44">
        <v>0.72199999999999998</v>
      </c>
      <c r="K43" s="44">
        <v>0.73</v>
      </c>
      <c r="L43" s="44">
        <v>0.73699999999999999</v>
      </c>
      <c r="M43" s="44">
        <v>0.745</v>
      </c>
      <c r="N43" s="44">
        <v>0.754</v>
      </c>
      <c r="O43" s="44">
        <v>0.76200000000000001</v>
      </c>
      <c r="P43" s="44">
        <v>0.77200000000000002</v>
      </c>
      <c r="Q43" s="44">
        <v>0.78200000000000003</v>
      </c>
      <c r="R43" s="44">
        <v>0.79400000000000004</v>
      </c>
      <c r="S43" s="44">
        <v>0.80500000000000005</v>
      </c>
      <c r="T43" s="44">
        <v>0.81599999999999995</v>
      </c>
      <c r="U43" s="44">
        <v>0.82699999999999996</v>
      </c>
      <c r="V43" s="44">
        <v>0.83899999999999997</v>
      </c>
      <c r="W43" s="44">
        <v>0.85199999999999998</v>
      </c>
      <c r="X43" s="44">
        <v>0.86499999999999999</v>
      </c>
      <c r="Y43" s="44">
        <v>0.879</v>
      </c>
      <c r="Z43" s="44">
        <v>0.89400000000000002</v>
      </c>
      <c r="AA43" s="44">
        <v>0.90900000000000003</v>
      </c>
      <c r="AB43" s="44">
        <v>0.92500000000000004</v>
      </c>
      <c r="AC43" s="44">
        <v>0.94199999999999995</v>
      </c>
      <c r="AD43" s="44">
        <v>0.96</v>
      </c>
      <c r="AE43" s="44">
        <v>0.97899999999999998</v>
      </c>
      <c r="AF43" s="44">
        <v>0.999</v>
      </c>
      <c r="AG43" s="44">
        <v>1.02</v>
      </c>
      <c r="AH43" s="44">
        <v>1.0429999999999999</v>
      </c>
      <c r="AI43" s="44">
        <v>1.0660000000000001</v>
      </c>
      <c r="AJ43" s="44">
        <v>1.0920000000000001</v>
      </c>
      <c r="AK43" s="44">
        <v>1.1180000000000001</v>
      </c>
      <c r="AL43" s="44">
        <v>1.147</v>
      </c>
      <c r="AM43" s="44">
        <v>1.177</v>
      </c>
      <c r="AN43" s="44">
        <v>1.21</v>
      </c>
      <c r="AO43" s="44">
        <v>1.2450000000000001</v>
      </c>
      <c r="AP43" s="44">
        <v>1.2829999999999999</v>
      </c>
      <c r="AQ43" s="44">
        <v>1.323</v>
      </c>
      <c r="AR43" s="44">
        <v>1.367</v>
      </c>
      <c r="AS43" s="44">
        <v>1.4139999999999999</v>
      </c>
      <c r="AT43" s="44">
        <v>1.4650000000000001</v>
      </c>
      <c r="AU43" s="44">
        <v>1.52</v>
      </c>
      <c r="AV43" s="44">
        <v>1.58</v>
      </c>
      <c r="AW43" s="44">
        <v>1.6459999999999999</v>
      </c>
      <c r="AX43" s="44">
        <v>1.718</v>
      </c>
      <c r="AY43" s="44">
        <v>1.7969999999999999</v>
      </c>
      <c r="AZ43" s="44">
        <v>1.8839999999999999</v>
      </c>
      <c r="BA43" s="44">
        <v>1.98</v>
      </c>
      <c r="BB43" s="44">
        <v>2.0859999999999999</v>
      </c>
      <c r="BC43" s="44">
        <v>2.2040000000000002</v>
      </c>
      <c r="BD43" s="44">
        <v>2.3359999999999999</v>
      </c>
      <c r="BE43" s="44">
        <v>2.4830000000000001</v>
      </c>
      <c r="BF43" s="44">
        <v>2.6480000000000001</v>
      </c>
      <c r="BG43" s="44">
        <v>2.8340000000000001</v>
      </c>
      <c r="BH43" s="44">
        <v>3.0430000000000001</v>
      </c>
      <c r="BI43" s="44">
        <v>3.28</v>
      </c>
      <c r="BJ43" s="44">
        <v>3.55</v>
      </c>
      <c r="BK43" s="44">
        <v>3.8559999999999999</v>
      </c>
      <c r="BL43" s="44">
        <v>4.2050000000000001</v>
      </c>
      <c r="BM43" s="44">
        <v>4.6050000000000004</v>
      </c>
      <c r="BN43" s="44">
        <v>5.0640000000000001</v>
      </c>
      <c r="BO43" s="44">
        <v>5.5919999999999996</v>
      </c>
      <c r="BP43" s="44">
        <v>6.2009999999999996</v>
      </c>
      <c r="BQ43" s="44">
        <v>6.9050000000000002</v>
      </c>
      <c r="BR43" s="44">
        <v>7.72</v>
      </c>
      <c r="BS43" s="44">
        <v>8.6669999999999998</v>
      </c>
      <c r="BT43" s="44">
        <v>9.77</v>
      </c>
      <c r="BU43" s="44">
        <v>11.054</v>
      </c>
      <c r="BV43" s="44">
        <v>12.553000000000001</v>
      </c>
      <c r="BW43" s="44">
        <v>14.308999999999999</v>
      </c>
      <c r="BX43" s="44">
        <v>16.370999999999999</v>
      </c>
      <c r="BY43" s="44">
        <v>18.798999999999999</v>
      </c>
      <c r="BZ43" s="44">
        <v>21.667000000000002</v>
      </c>
      <c r="CA43" s="44">
        <v>25.062999999999999</v>
      </c>
      <c r="CB43" s="44">
        <v>29.091999999999999</v>
      </c>
      <c r="CC43" s="44">
        <v>33.877000000000002</v>
      </c>
      <c r="CD43" s="44">
        <v>39.567</v>
      </c>
      <c r="CE43" s="44">
        <v>46.335999999999999</v>
      </c>
      <c r="CF43" s="44">
        <v>54.395000000000003</v>
      </c>
      <c r="CG43" s="44">
        <v>64.004999999999995</v>
      </c>
      <c r="CH43" s="44">
        <v>75.489000000000004</v>
      </c>
      <c r="CI43" s="44">
        <v>89.225999999999999</v>
      </c>
    </row>
    <row r="44" spans="1:87" x14ac:dyDescent="0.25">
      <c r="A44" s="42">
        <v>67</v>
      </c>
      <c r="B44" s="44">
        <v>0.63800000000000001</v>
      </c>
      <c r="C44" s="44">
        <v>0.64200000000000002</v>
      </c>
      <c r="D44" s="44">
        <v>0.64700000000000002</v>
      </c>
      <c r="E44" s="44">
        <v>0.65100000000000002</v>
      </c>
      <c r="F44" s="44">
        <v>0.65700000000000003</v>
      </c>
      <c r="G44" s="44">
        <v>0.66200000000000003</v>
      </c>
      <c r="H44" s="44">
        <v>0.66800000000000004</v>
      </c>
      <c r="I44" s="44">
        <v>0.67400000000000004</v>
      </c>
      <c r="J44" s="44">
        <v>0.68</v>
      </c>
      <c r="K44" s="44">
        <v>0.68700000000000006</v>
      </c>
      <c r="L44" s="44">
        <v>0.69399999999999995</v>
      </c>
      <c r="M44" s="44">
        <v>0.70099999999999996</v>
      </c>
      <c r="N44" s="44">
        <v>0.70899999999999996</v>
      </c>
      <c r="O44" s="44">
        <v>0.71699999999999997</v>
      </c>
      <c r="P44" s="44">
        <v>0.72499999999999998</v>
      </c>
      <c r="Q44" s="44">
        <v>0.73499999999999999</v>
      </c>
      <c r="R44" s="44">
        <v>0.746</v>
      </c>
      <c r="S44" s="44">
        <v>0.755</v>
      </c>
      <c r="T44" s="44">
        <v>0.76600000000000001</v>
      </c>
      <c r="U44" s="44">
        <v>0.77600000000000002</v>
      </c>
      <c r="V44" s="44">
        <v>0.78700000000000003</v>
      </c>
      <c r="W44" s="44">
        <v>0.79900000000000004</v>
      </c>
      <c r="X44" s="44">
        <v>0.81100000000000005</v>
      </c>
      <c r="Y44" s="44">
        <v>0.82399999999999995</v>
      </c>
      <c r="Z44" s="44">
        <v>0.83699999999999997</v>
      </c>
      <c r="AA44" s="44">
        <v>0.85099999999999998</v>
      </c>
      <c r="AB44" s="44">
        <v>0.86599999999999999</v>
      </c>
      <c r="AC44" s="44">
        <v>0.88100000000000001</v>
      </c>
      <c r="AD44" s="44">
        <v>0.89700000000000002</v>
      </c>
      <c r="AE44" s="44">
        <v>0.91400000000000003</v>
      </c>
      <c r="AF44" s="44">
        <v>0.93200000000000005</v>
      </c>
      <c r="AG44" s="44">
        <v>0.95099999999999996</v>
      </c>
      <c r="AH44" s="44">
        <v>0.97199999999999998</v>
      </c>
      <c r="AI44" s="44">
        <v>0.99299999999999999</v>
      </c>
      <c r="AJ44" s="44">
        <v>1.016</v>
      </c>
      <c r="AK44" s="44">
        <v>1.04</v>
      </c>
      <c r="AL44" s="44">
        <v>1.0649999999999999</v>
      </c>
      <c r="AM44" s="44">
        <v>1.093</v>
      </c>
      <c r="AN44" s="44">
        <v>1.1220000000000001</v>
      </c>
      <c r="AO44" s="44">
        <v>1.153</v>
      </c>
      <c r="AP44" s="44">
        <v>1.1870000000000001</v>
      </c>
      <c r="AQ44" s="44">
        <v>1.2230000000000001</v>
      </c>
      <c r="AR44" s="44">
        <v>1.2609999999999999</v>
      </c>
      <c r="AS44" s="44">
        <v>1.3029999999999999</v>
      </c>
      <c r="AT44" s="44">
        <v>1.3480000000000001</v>
      </c>
      <c r="AU44" s="44">
        <v>1.397</v>
      </c>
      <c r="AV44" s="44">
        <v>1.45</v>
      </c>
      <c r="AW44" s="44">
        <v>1.508</v>
      </c>
      <c r="AX44" s="44">
        <v>1.571</v>
      </c>
      <c r="AY44" s="44">
        <v>1.64</v>
      </c>
      <c r="AZ44" s="44">
        <v>1.716</v>
      </c>
      <c r="BA44" s="44">
        <v>1.8</v>
      </c>
      <c r="BB44" s="44">
        <v>1.8919999999999999</v>
      </c>
      <c r="BC44" s="44">
        <v>1.994</v>
      </c>
      <c r="BD44" s="44">
        <v>2.1080000000000001</v>
      </c>
      <c r="BE44" s="44">
        <v>2.2349999999999999</v>
      </c>
      <c r="BF44" s="44">
        <v>2.3769999999999998</v>
      </c>
      <c r="BG44" s="44">
        <v>2.5369999999999999</v>
      </c>
      <c r="BH44" s="44">
        <v>2.7160000000000002</v>
      </c>
      <c r="BI44" s="44">
        <v>2.919</v>
      </c>
      <c r="BJ44" s="44">
        <v>3.149</v>
      </c>
      <c r="BK44" s="44">
        <v>3.41</v>
      </c>
      <c r="BL44" s="44">
        <v>3.7069999999999999</v>
      </c>
      <c r="BM44" s="44">
        <v>4.0469999999999997</v>
      </c>
      <c r="BN44" s="44">
        <v>4.4370000000000003</v>
      </c>
      <c r="BO44" s="44">
        <v>4.8849999999999998</v>
      </c>
      <c r="BP44" s="44">
        <v>5.4009999999999998</v>
      </c>
      <c r="BQ44" s="44">
        <v>5.9969999999999999</v>
      </c>
      <c r="BR44" s="44">
        <v>6.6879999999999997</v>
      </c>
      <c r="BS44" s="44">
        <v>7.49</v>
      </c>
      <c r="BT44" s="44">
        <v>8.4239999999999995</v>
      </c>
      <c r="BU44" s="44">
        <v>9.5120000000000005</v>
      </c>
      <c r="BV44" s="44">
        <v>10.784000000000001</v>
      </c>
      <c r="BW44" s="44">
        <v>12.273</v>
      </c>
      <c r="BX44" s="44">
        <v>14.023999999999999</v>
      </c>
      <c r="BY44" s="44">
        <v>16.087</v>
      </c>
      <c r="BZ44" s="44">
        <v>18.526</v>
      </c>
      <c r="CA44" s="44">
        <v>21.417999999999999</v>
      </c>
      <c r="CB44" s="44">
        <v>24.852</v>
      </c>
      <c r="CC44" s="44">
        <v>28.934999999999999</v>
      </c>
      <c r="CD44" s="44">
        <v>33.795000000000002</v>
      </c>
      <c r="CE44" s="44">
        <v>39.582999999999998</v>
      </c>
      <c r="CF44" s="44">
        <v>46.482999999999997</v>
      </c>
      <c r="CG44" s="44">
        <v>54.72</v>
      </c>
      <c r="CH44" s="44">
        <v>64.573999999999998</v>
      </c>
      <c r="CI44" s="44">
        <v>76.373999999999995</v>
      </c>
    </row>
    <row r="45" spans="1:87" x14ac:dyDescent="0.25">
      <c r="A45" s="42">
        <v>68</v>
      </c>
      <c r="B45" s="44">
        <v>0.60199999999999998</v>
      </c>
      <c r="C45" s="44">
        <v>0.60599999999999998</v>
      </c>
      <c r="D45" s="44">
        <v>0.61</v>
      </c>
      <c r="E45" s="44">
        <v>0.61399999999999999</v>
      </c>
      <c r="F45" s="44">
        <v>0.61899999999999999</v>
      </c>
      <c r="G45" s="44">
        <v>0.624</v>
      </c>
      <c r="H45" s="44">
        <v>0.629</v>
      </c>
      <c r="I45" s="44">
        <v>0.63400000000000001</v>
      </c>
      <c r="J45" s="44">
        <v>0.64</v>
      </c>
      <c r="K45" s="44">
        <v>0.64600000000000002</v>
      </c>
      <c r="L45" s="44">
        <v>0.65200000000000002</v>
      </c>
      <c r="M45" s="44">
        <v>0.65900000000000003</v>
      </c>
      <c r="N45" s="44">
        <v>0.66600000000000004</v>
      </c>
      <c r="O45" s="44">
        <v>0.67300000000000004</v>
      </c>
      <c r="P45" s="44">
        <v>0.68100000000000005</v>
      </c>
      <c r="Q45" s="44">
        <v>0.69</v>
      </c>
      <c r="R45" s="44">
        <v>0.7</v>
      </c>
      <c r="S45" s="44">
        <v>0.70899999999999996</v>
      </c>
      <c r="T45" s="44">
        <v>0.71799999999999997</v>
      </c>
      <c r="U45" s="44">
        <v>0.72799999999999998</v>
      </c>
      <c r="V45" s="44">
        <v>0.73799999999999999</v>
      </c>
      <c r="W45" s="44">
        <v>0.748</v>
      </c>
      <c r="X45" s="44">
        <v>0.75900000000000001</v>
      </c>
      <c r="Y45" s="44">
        <v>0.77100000000000002</v>
      </c>
      <c r="Z45" s="44">
        <v>0.78300000000000003</v>
      </c>
      <c r="AA45" s="44">
        <v>0.79600000000000004</v>
      </c>
      <c r="AB45" s="44">
        <v>0.80900000000000005</v>
      </c>
      <c r="AC45" s="44">
        <v>0.82299999999999995</v>
      </c>
      <c r="AD45" s="44">
        <v>0.83799999999999997</v>
      </c>
      <c r="AE45" s="44">
        <v>0.85299999999999998</v>
      </c>
      <c r="AF45" s="44">
        <v>0.87</v>
      </c>
      <c r="AG45" s="44">
        <v>0.88700000000000001</v>
      </c>
      <c r="AH45" s="44">
        <v>0.90500000000000003</v>
      </c>
      <c r="AI45" s="44">
        <v>0.92400000000000004</v>
      </c>
      <c r="AJ45" s="44">
        <v>0.94499999999999995</v>
      </c>
      <c r="AK45" s="44">
        <v>0.96599999999999997</v>
      </c>
      <c r="AL45" s="44">
        <v>0.98899999999999999</v>
      </c>
      <c r="AM45" s="44">
        <v>1.014</v>
      </c>
      <c r="AN45" s="44">
        <v>1.04</v>
      </c>
      <c r="AO45" s="44">
        <v>1.0680000000000001</v>
      </c>
      <c r="AP45" s="44">
        <v>1.0980000000000001</v>
      </c>
      <c r="AQ45" s="44">
        <v>1.1299999999999999</v>
      </c>
      <c r="AR45" s="44">
        <v>1.1639999999999999</v>
      </c>
      <c r="AS45" s="44">
        <v>1.2010000000000001</v>
      </c>
      <c r="AT45" s="44">
        <v>1.2410000000000001</v>
      </c>
      <c r="AU45" s="44">
        <v>1.284</v>
      </c>
      <c r="AV45" s="44">
        <v>1.331</v>
      </c>
      <c r="AW45" s="44">
        <v>1.3819999999999999</v>
      </c>
      <c r="AX45" s="44">
        <v>1.4370000000000001</v>
      </c>
      <c r="AY45" s="44">
        <v>1.498</v>
      </c>
      <c r="AZ45" s="44">
        <v>1.5640000000000001</v>
      </c>
      <c r="BA45" s="44">
        <v>1.637</v>
      </c>
      <c r="BB45" s="44">
        <v>1.7170000000000001</v>
      </c>
      <c r="BC45" s="44">
        <v>1.806</v>
      </c>
      <c r="BD45" s="44">
        <v>1.905</v>
      </c>
      <c r="BE45" s="44">
        <v>2.0150000000000001</v>
      </c>
      <c r="BF45" s="44">
        <v>2.137</v>
      </c>
      <c r="BG45" s="44">
        <v>2.274</v>
      </c>
      <c r="BH45" s="44">
        <v>2.4279999999999999</v>
      </c>
      <c r="BI45" s="44">
        <v>2.601</v>
      </c>
      <c r="BJ45" s="44">
        <v>2.798</v>
      </c>
      <c r="BK45" s="44">
        <v>3.02</v>
      </c>
      <c r="BL45" s="44">
        <v>3.274</v>
      </c>
      <c r="BM45" s="44">
        <v>3.5619999999999998</v>
      </c>
      <c r="BN45" s="44">
        <v>3.8929999999999998</v>
      </c>
      <c r="BO45" s="44">
        <v>4.2729999999999997</v>
      </c>
      <c r="BP45" s="44">
        <v>4.71</v>
      </c>
      <c r="BQ45" s="44">
        <v>5.2140000000000004</v>
      </c>
      <c r="BR45" s="44">
        <v>5.7990000000000004</v>
      </c>
      <c r="BS45" s="44">
        <v>6.4770000000000003</v>
      </c>
      <c r="BT45" s="44">
        <v>7.266</v>
      </c>
      <c r="BU45" s="44">
        <v>8.1859999999999999</v>
      </c>
      <c r="BV45" s="44">
        <v>9.2609999999999992</v>
      </c>
      <c r="BW45" s="44">
        <v>10.52</v>
      </c>
      <c r="BX45" s="44">
        <v>12.000999999999999</v>
      </c>
      <c r="BY45" s="44">
        <v>13.747999999999999</v>
      </c>
      <c r="BZ45" s="44">
        <v>15.814</v>
      </c>
      <c r="CA45" s="44">
        <v>18.265999999999998</v>
      </c>
      <c r="CB45" s="44">
        <v>21.18</v>
      </c>
      <c r="CC45" s="44">
        <v>24.648</v>
      </c>
      <c r="CD45" s="44">
        <v>28.779</v>
      </c>
      <c r="CE45" s="44">
        <v>33.704999999999998</v>
      </c>
      <c r="CF45" s="44">
        <v>39.582999999999998</v>
      </c>
      <c r="CG45" s="44">
        <v>46.606999999999999</v>
      </c>
      <c r="CH45" s="44">
        <v>55.018999999999998</v>
      </c>
      <c r="CI45" s="44">
        <v>65.103999999999999</v>
      </c>
    </row>
    <row r="46" spans="1:87" x14ac:dyDescent="0.25">
      <c r="A46" s="42">
        <v>69</v>
      </c>
      <c r="B46" s="44">
        <v>0.56699999999999995</v>
      </c>
      <c r="C46" s="44">
        <v>0.57099999999999995</v>
      </c>
      <c r="D46" s="44">
        <v>0.57399999999999995</v>
      </c>
      <c r="E46" s="44">
        <v>0.57799999999999996</v>
      </c>
      <c r="F46" s="44">
        <v>0.58199999999999996</v>
      </c>
      <c r="G46" s="44">
        <v>0.58699999999999997</v>
      </c>
      <c r="H46" s="44">
        <v>0.59099999999999997</v>
      </c>
      <c r="I46" s="44">
        <v>0.59599999999999997</v>
      </c>
      <c r="J46" s="44">
        <v>0.60099999999999998</v>
      </c>
      <c r="K46" s="44">
        <v>0.60699999999999998</v>
      </c>
      <c r="L46" s="44">
        <v>0.61299999999999999</v>
      </c>
      <c r="M46" s="44">
        <v>0.61899999999999999</v>
      </c>
      <c r="N46" s="44">
        <v>0.625</v>
      </c>
      <c r="O46" s="44">
        <v>0.63200000000000001</v>
      </c>
      <c r="P46" s="44">
        <v>0.63900000000000001</v>
      </c>
      <c r="Q46" s="44">
        <v>0.64700000000000002</v>
      </c>
      <c r="R46" s="44">
        <v>0.65600000000000003</v>
      </c>
      <c r="S46" s="44">
        <v>0.66400000000000003</v>
      </c>
      <c r="T46" s="44">
        <v>0.67300000000000004</v>
      </c>
      <c r="U46" s="44">
        <v>0.68200000000000005</v>
      </c>
      <c r="V46" s="44">
        <v>0.69099999999999995</v>
      </c>
      <c r="W46" s="44">
        <v>0.7</v>
      </c>
      <c r="X46" s="44">
        <v>0.71</v>
      </c>
      <c r="Y46" s="44">
        <v>0.72099999999999997</v>
      </c>
      <c r="Z46" s="44">
        <v>0.73199999999999998</v>
      </c>
      <c r="AA46" s="44">
        <v>0.74299999999999999</v>
      </c>
      <c r="AB46" s="44">
        <v>0.75600000000000001</v>
      </c>
      <c r="AC46" s="44">
        <v>0.76800000000000002</v>
      </c>
      <c r="AD46" s="44">
        <v>0.78200000000000003</v>
      </c>
      <c r="AE46" s="44">
        <v>0.79600000000000004</v>
      </c>
      <c r="AF46" s="44">
        <v>0.81</v>
      </c>
      <c r="AG46" s="44">
        <v>0.82599999999999996</v>
      </c>
      <c r="AH46" s="44">
        <v>0.84199999999999997</v>
      </c>
      <c r="AI46" s="44">
        <v>0.86</v>
      </c>
      <c r="AJ46" s="44">
        <v>0.878</v>
      </c>
      <c r="AK46" s="44">
        <v>0.89800000000000002</v>
      </c>
      <c r="AL46" s="44">
        <v>0.91800000000000004</v>
      </c>
      <c r="AM46" s="44">
        <v>0.94</v>
      </c>
      <c r="AN46" s="44">
        <v>0.96399999999999997</v>
      </c>
      <c r="AO46" s="44">
        <v>0.98899999999999999</v>
      </c>
      <c r="AP46" s="44">
        <v>1.0149999999999999</v>
      </c>
      <c r="AQ46" s="44">
        <v>1.044</v>
      </c>
      <c r="AR46" s="44">
        <v>1.0740000000000001</v>
      </c>
      <c r="AS46" s="44">
        <v>1.107</v>
      </c>
      <c r="AT46" s="44">
        <v>1.143</v>
      </c>
      <c r="AU46" s="44">
        <v>1.181</v>
      </c>
      <c r="AV46" s="44">
        <v>1.222</v>
      </c>
      <c r="AW46" s="44">
        <v>1.2669999999999999</v>
      </c>
      <c r="AX46" s="44">
        <v>1.3160000000000001</v>
      </c>
      <c r="AY46" s="44">
        <v>1.369</v>
      </c>
      <c r="AZ46" s="44">
        <v>1.427</v>
      </c>
      <c r="BA46" s="44">
        <v>1.49</v>
      </c>
      <c r="BB46" s="44">
        <v>1.56</v>
      </c>
      <c r="BC46" s="44">
        <v>1.6379999999999999</v>
      </c>
      <c r="BD46" s="44">
        <v>1.7230000000000001</v>
      </c>
      <c r="BE46" s="44">
        <v>1.8180000000000001</v>
      </c>
      <c r="BF46" s="44">
        <v>1.923</v>
      </c>
      <c r="BG46" s="44">
        <v>2.0409999999999999</v>
      </c>
      <c r="BH46" s="44">
        <v>2.1739999999999999</v>
      </c>
      <c r="BI46" s="44">
        <v>2.3220000000000001</v>
      </c>
      <c r="BJ46" s="44">
        <v>2.4900000000000002</v>
      </c>
      <c r="BK46" s="44">
        <v>2.68</v>
      </c>
      <c r="BL46" s="44">
        <v>2.8959999999999999</v>
      </c>
      <c r="BM46" s="44">
        <v>3.141</v>
      </c>
      <c r="BN46" s="44">
        <v>3.4220000000000002</v>
      </c>
      <c r="BO46" s="44">
        <v>3.7429999999999999</v>
      </c>
      <c r="BP46" s="44">
        <v>4.1130000000000004</v>
      </c>
      <c r="BQ46" s="44">
        <v>4.54</v>
      </c>
      <c r="BR46" s="44">
        <v>5.0330000000000004</v>
      </c>
      <c r="BS46" s="44">
        <v>5.6059999999999999</v>
      </c>
      <c r="BT46" s="44">
        <v>6.2709999999999999</v>
      </c>
      <c r="BU46" s="44">
        <v>7.0469999999999997</v>
      </c>
      <c r="BV46" s="44">
        <v>7.9530000000000003</v>
      </c>
      <c r="BW46" s="44">
        <v>9.0150000000000006</v>
      </c>
      <c r="BX46" s="44">
        <v>10.263999999999999</v>
      </c>
      <c r="BY46" s="44">
        <v>11.737</v>
      </c>
      <c r="BZ46" s="44">
        <v>13.481</v>
      </c>
      <c r="CA46" s="44">
        <v>15.551</v>
      </c>
      <c r="CB46" s="44">
        <v>18.012</v>
      </c>
      <c r="CC46" s="44">
        <v>20.943999999999999</v>
      </c>
      <c r="CD46" s="44">
        <v>24.44</v>
      </c>
      <c r="CE46" s="44">
        <v>28.61</v>
      </c>
      <c r="CF46" s="44">
        <v>33.591000000000001</v>
      </c>
      <c r="CG46" s="44">
        <v>39.548999999999999</v>
      </c>
      <c r="CH46" s="44">
        <v>46.69</v>
      </c>
      <c r="CI46" s="44">
        <v>55.259</v>
      </c>
    </row>
    <row r="47" spans="1:87" x14ac:dyDescent="0.25">
      <c r="A47" s="42">
        <v>70</v>
      </c>
      <c r="B47" s="44">
        <v>0.53500000000000003</v>
      </c>
      <c r="C47" s="44">
        <v>0.53800000000000003</v>
      </c>
      <c r="D47" s="44">
        <v>0.54100000000000004</v>
      </c>
      <c r="E47" s="44">
        <v>0.54400000000000004</v>
      </c>
      <c r="F47" s="44">
        <v>0.54800000000000004</v>
      </c>
      <c r="G47" s="44">
        <v>0.55200000000000005</v>
      </c>
      <c r="H47" s="44">
        <v>0.55600000000000005</v>
      </c>
      <c r="I47" s="44">
        <v>0.56000000000000005</v>
      </c>
      <c r="J47" s="44">
        <v>0.56499999999999995</v>
      </c>
      <c r="K47" s="44">
        <v>0.56999999999999995</v>
      </c>
      <c r="L47" s="44">
        <v>0.57499999999999996</v>
      </c>
      <c r="M47" s="44">
        <v>0.57999999999999996</v>
      </c>
      <c r="N47" s="44">
        <v>0.58599999999999997</v>
      </c>
      <c r="O47" s="44">
        <v>0.59199999999999997</v>
      </c>
      <c r="P47" s="44">
        <v>0.59799999999999998</v>
      </c>
      <c r="Q47" s="44">
        <v>0.60599999999999998</v>
      </c>
      <c r="R47" s="44">
        <v>0.61399999999999999</v>
      </c>
      <c r="S47" s="44">
        <v>0.622</v>
      </c>
      <c r="T47" s="44">
        <v>0.63</v>
      </c>
      <c r="U47" s="44">
        <v>0.63800000000000001</v>
      </c>
      <c r="V47" s="44">
        <v>0.64600000000000002</v>
      </c>
      <c r="W47" s="44">
        <v>0.65500000000000003</v>
      </c>
      <c r="X47" s="44">
        <v>0.66400000000000003</v>
      </c>
      <c r="Y47" s="44">
        <v>0.67300000000000004</v>
      </c>
      <c r="Z47" s="44">
        <v>0.68300000000000005</v>
      </c>
      <c r="AA47" s="44">
        <v>0.69399999999999995</v>
      </c>
      <c r="AB47" s="44">
        <v>0.70499999999999996</v>
      </c>
      <c r="AC47" s="44">
        <v>0.71599999999999997</v>
      </c>
      <c r="AD47" s="44">
        <v>0.72899999999999998</v>
      </c>
      <c r="AE47" s="44">
        <v>0.74099999999999999</v>
      </c>
      <c r="AF47" s="44">
        <v>0.755</v>
      </c>
      <c r="AG47" s="44">
        <v>0.76900000000000002</v>
      </c>
      <c r="AH47" s="44">
        <v>0.78400000000000003</v>
      </c>
      <c r="AI47" s="44">
        <v>0.79900000000000004</v>
      </c>
      <c r="AJ47" s="44">
        <v>0.81599999999999995</v>
      </c>
      <c r="AK47" s="44">
        <v>0.83299999999999996</v>
      </c>
      <c r="AL47" s="44">
        <v>0.85199999999999998</v>
      </c>
      <c r="AM47" s="44">
        <v>0.872</v>
      </c>
      <c r="AN47" s="44">
        <v>0.89200000000000002</v>
      </c>
      <c r="AO47" s="44">
        <v>0.91500000000000004</v>
      </c>
      <c r="AP47" s="44">
        <v>0.93899999999999995</v>
      </c>
      <c r="AQ47" s="44">
        <v>0.96399999999999997</v>
      </c>
      <c r="AR47" s="44">
        <v>0.99099999999999999</v>
      </c>
      <c r="AS47" s="44">
        <v>1.02</v>
      </c>
      <c r="AT47" s="44">
        <v>1.052</v>
      </c>
      <c r="AU47" s="44">
        <v>1.0860000000000001</v>
      </c>
      <c r="AV47" s="44">
        <v>1.1220000000000001</v>
      </c>
      <c r="AW47" s="44">
        <v>1.1619999999999999</v>
      </c>
      <c r="AX47" s="44">
        <v>1.2050000000000001</v>
      </c>
      <c r="AY47" s="44">
        <v>1.2509999999999999</v>
      </c>
      <c r="AZ47" s="44">
        <v>1.302</v>
      </c>
      <c r="BA47" s="44">
        <v>1.3580000000000001</v>
      </c>
      <c r="BB47" s="44">
        <v>1.419</v>
      </c>
      <c r="BC47" s="44">
        <v>1.486</v>
      </c>
      <c r="BD47" s="44">
        <v>1.56</v>
      </c>
      <c r="BE47" s="44">
        <v>1.6419999999999999</v>
      </c>
      <c r="BF47" s="44">
        <v>1.7330000000000001</v>
      </c>
      <c r="BG47" s="44">
        <v>1.835</v>
      </c>
      <c r="BH47" s="44">
        <v>1.9490000000000001</v>
      </c>
      <c r="BI47" s="44">
        <v>2.0760000000000001</v>
      </c>
      <c r="BJ47" s="44">
        <v>2.2200000000000002</v>
      </c>
      <c r="BK47" s="44">
        <v>2.3820000000000001</v>
      </c>
      <c r="BL47" s="44">
        <v>2.5649999999999999</v>
      </c>
      <c r="BM47" s="44">
        <v>2.774</v>
      </c>
      <c r="BN47" s="44">
        <v>3.012</v>
      </c>
      <c r="BO47" s="44">
        <v>3.2850000000000001</v>
      </c>
      <c r="BP47" s="44">
        <v>3.5979999999999999</v>
      </c>
      <c r="BQ47" s="44">
        <v>3.9580000000000002</v>
      </c>
      <c r="BR47" s="44">
        <v>4.3739999999999997</v>
      </c>
      <c r="BS47" s="44">
        <v>4.8570000000000002</v>
      </c>
      <c r="BT47" s="44">
        <v>5.4169999999999998</v>
      </c>
      <c r="BU47" s="44">
        <v>6.07</v>
      </c>
      <c r="BV47" s="44">
        <v>6.8319999999999999</v>
      </c>
      <c r="BW47" s="44">
        <v>7.7249999999999996</v>
      </c>
      <c r="BX47" s="44">
        <v>8.7750000000000004</v>
      </c>
      <c r="BY47" s="44">
        <v>10.013</v>
      </c>
      <c r="BZ47" s="44">
        <v>11.478999999999999</v>
      </c>
      <c r="CA47" s="44">
        <v>13.22</v>
      </c>
      <c r="CB47" s="44">
        <v>15.291</v>
      </c>
      <c r="CC47" s="44">
        <v>17.757999999999999</v>
      </c>
      <c r="CD47" s="44">
        <v>20.701000000000001</v>
      </c>
      <c r="CE47" s="44">
        <v>24.213999999999999</v>
      </c>
      <c r="CF47" s="44">
        <v>28.411999999999999</v>
      </c>
      <c r="CG47" s="44">
        <v>33.436999999999998</v>
      </c>
      <c r="CH47" s="44">
        <v>39.463999999999999</v>
      </c>
      <c r="CI47" s="44">
        <v>46.701000000000001</v>
      </c>
    </row>
    <row r="48" spans="1:87" x14ac:dyDescent="0.25">
      <c r="A48" s="42">
        <v>71</v>
      </c>
      <c r="B48" s="44">
        <v>0.503</v>
      </c>
      <c r="C48" s="44">
        <v>0.50600000000000001</v>
      </c>
      <c r="D48" s="44">
        <v>0.50800000000000001</v>
      </c>
      <c r="E48" s="44">
        <v>0.51100000000000001</v>
      </c>
      <c r="F48" s="44">
        <v>0.51500000000000001</v>
      </c>
      <c r="G48" s="44">
        <v>0.51800000000000002</v>
      </c>
      <c r="H48" s="44">
        <v>0.52200000000000002</v>
      </c>
      <c r="I48" s="44">
        <v>0.52600000000000002</v>
      </c>
      <c r="J48" s="44">
        <v>0.53</v>
      </c>
      <c r="K48" s="44">
        <v>0.53400000000000003</v>
      </c>
      <c r="L48" s="44">
        <v>0.53900000000000003</v>
      </c>
      <c r="M48" s="44">
        <v>0.54400000000000004</v>
      </c>
      <c r="N48" s="44">
        <v>0.54900000000000004</v>
      </c>
      <c r="O48" s="44">
        <v>0.55400000000000005</v>
      </c>
      <c r="P48" s="44">
        <v>0.56000000000000005</v>
      </c>
      <c r="Q48" s="44">
        <v>0.56699999999999995</v>
      </c>
      <c r="R48" s="44">
        <v>0.57499999999999996</v>
      </c>
      <c r="S48" s="44">
        <v>0.58199999999999996</v>
      </c>
      <c r="T48" s="44">
        <v>0.58899999999999997</v>
      </c>
      <c r="U48" s="44">
        <v>0.59599999999999997</v>
      </c>
      <c r="V48" s="44">
        <v>0.60399999999999998</v>
      </c>
      <c r="W48" s="44">
        <v>0.61199999999999999</v>
      </c>
      <c r="X48" s="44">
        <v>0.62</v>
      </c>
      <c r="Y48" s="44">
        <v>0.629</v>
      </c>
      <c r="Z48" s="44">
        <v>0.63800000000000001</v>
      </c>
      <c r="AA48" s="44">
        <v>0.64700000000000002</v>
      </c>
      <c r="AB48" s="44">
        <v>0.65700000000000003</v>
      </c>
      <c r="AC48" s="44">
        <v>0.66800000000000004</v>
      </c>
      <c r="AD48" s="44">
        <v>0.67900000000000005</v>
      </c>
      <c r="AE48" s="44">
        <v>0.69</v>
      </c>
      <c r="AF48" s="44">
        <v>0.70199999999999996</v>
      </c>
      <c r="AG48" s="44">
        <v>0.71499999999999997</v>
      </c>
      <c r="AH48" s="44">
        <v>0.72799999999999998</v>
      </c>
      <c r="AI48" s="44">
        <v>0.74199999999999999</v>
      </c>
      <c r="AJ48" s="44">
        <v>0.75700000000000001</v>
      </c>
      <c r="AK48" s="44">
        <v>0.77300000000000002</v>
      </c>
      <c r="AL48" s="44">
        <v>0.79</v>
      </c>
      <c r="AM48" s="44">
        <v>0.80700000000000005</v>
      </c>
      <c r="AN48" s="44">
        <v>0.82599999999999996</v>
      </c>
      <c r="AO48" s="44">
        <v>0.84599999999999997</v>
      </c>
      <c r="AP48" s="44">
        <v>0.86799999999999999</v>
      </c>
      <c r="AQ48" s="44">
        <v>0.89</v>
      </c>
      <c r="AR48" s="44">
        <v>0.91400000000000003</v>
      </c>
      <c r="AS48" s="44">
        <v>0.94</v>
      </c>
      <c r="AT48" s="44">
        <v>0.96799999999999997</v>
      </c>
      <c r="AU48" s="44">
        <v>0.998</v>
      </c>
      <c r="AV48" s="44">
        <v>1.0309999999999999</v>
      </c>
      <c r="AW48" s="44">
        <v>1.0649999999999999</v>
      </c>
      <c r="AX48" s="44">
        <v>1.103</v>
      </c>
      <c r="AY48" s="44">
        <v>1.1439999999999999</v>
      </c>
      <c r="AZ48" s="44">
        <v>1.1890000000000001</v>
      </c>
      <c r="BA48" s="44">
        <v>1.2370000000000001</v>
      </c>
      <c r="BB48" s="44">
        <v>1.2909999999999999</v>
      </c>
      <c r="BC48" s="44">
        <v>1.349</v>
      </c>
      <c r="BD48" s="44">
        <v>1.4139999999999999</v>
      </c>
      <c r="BE48" s="44">
        <v>1.4850000000000001</v>
      </c>
      <c r="BF48" s="44">
        <v>1.5640000000000001</v>
      </c>
      <c r="BG48" s="44">
        <v>1.6519999999999999</v>
      </c>
      <c r="BH48" s="44">
        <v>1.7490000000000001</v>
      </c>
      <c r="BI48" s="44">
        <v>1.859</v>
      </c>
      <c r="BJ48" s="44">
        <v>1.982</v>
      </c>
      <c r="BK48" s="44">
        <v>2.12</v>
      </c>
      <c r="BL48" s="44">
        <v>2.2770000000000001</v>
      </c>
      <c r="BM48" s="44">
        <v>2.4550000000000001</v>
      </c>
      <c r="BN48" s="44">
        <v>2.657</v>
      </c>
      <c r="BO48" s="44">
        <v>2.8879999999999999</v>
      </c>
      <c r="BP48" s="44">
        <v>3.1520000000000001</v>
      </c>
      <c r="BQ48" s="44">
        <v>3.456</v>
      </c>
      <c r="BR48" s="44">
        <v>3.8069999999999999</v>
      </c>
      <c r="BS48" s="44">
        <v>4.2140000000000004</v>
      </c>
      <c r="BT48" s="44">
        <v>4.6849999999999996</v>
      </c>
      <c r="BU48" s="44">
        <v>5.2329999999999997</v>
      </c>
      <c r="BV48" s="44">
        <v>5.8730000000000002</v>
      </c>
      <c r="BW48" s="44">
        <v>6.6219999999999999</v>
      </c>
      <c r="BX48" s="44">
        <v>7.5030000000000001</v>
      </c>
      <c r="BY48" s="44">
        <v>8.5410000000000004</v>
      </c>
      <c r="BZ48" s="44">
        <v>9.77</v>
      </c>
      <c r="CA48" s="44">
        <v>11.228</v>
      </c>
      <c r="CB48" s="44">
        <v>12.962999999999999</v>
      </c>
      <c r="CC48" s="44">
        <v>15.03</v>
      </c>
      <c r="CD48" s="44">
        <v>17.497</v>
      </c>
      <c r="CE48" s="44">
        <v>20.440999999999999</v>
      </c>
      <c r="CF48" s="44">
        <v>23.960999999999999</v>
      </c>
      <c r="CG48" s="44">
        <v>28.173999999999999</v>
      </c>
      <c r="CH48" s="44">
        <v>33.228999999999999</v>
      </c>
      <c r="CI48" s="44">
        <v>39.301000000000002</v>
      </c>
    </row>
    <row r="49" spans="1:87" x14ac:dyDescent="0.25">
      <c r="A49" s="42">
        <v>72</v>
      </c>
      <c r="B49" s="44">
        <v>0.47299999999999998</v>
      </c>
      <c r="C49" s="44">
        <v>0.47499999999999998</v>
      </c>
      <c r="D49" s="44">
        <v>0.47799999999999998</v>
      </c>
      <c r="E49" s="44">
        <v>0.48</v>
      </c>
      <c r="F49" s="44">
        <v>0.48299999999999998</v>
      </c>
      <c r="G49" s="44">
        <v>0.48599999999999999</v>
      </c>
      <c r="H49" s="44">
        <v>0.48899999999999999</v>
      </c>
      <c r="I49" s="44">
        <v>0.49299999999999999</v>
      </c>
      <c r="J49" s="44">
        <v>0.496</v>
      </c>
      <c r="K49" s="44">
        <v>0.5</v>
      </c>
      <c r="L49" s="44">
        <v>0.505</v>
      </c>
      <c r="M49" s="44">
        <v>0.50900000000000001</v>
      </c>
      <c r="N49" s="44">
        <v>0.51400000000000001</v>
      </c>
      <c r="O49" s="44">
        <v>0.51900000000000002</v>
      </c>
      <c r="P49" s="44">
        <v>0.52400000000000002</v>
      </c>
      <c r="Q49" s="44">
        <v>0.53</v>
      </c>
      <c r="R49" s="44">
        <v>0.53700000000000003</v>
      </c>
      <c r="S49" s="44">
        <v>0.54300000000000004</v>
      </c>
      <c r="T49" s="44">
        <v>0.55000000000000004</v>
      </c>
      <c r="U49" s="44">
        <v>0.55700000000000005</v>
      </c>
      <c r="V49" s="44">
        <v>0.56399999999999995</v>
      </c>
      <c r="W49" s="44">
        <v>0.57099999999999995</v>
      </c>
      <c r="X49" s="44">
        <v>0.57799999999999996</v>
      </c>
      <c r="Y49" s="44">
        <v>0.58599999999999997</v>
      </c>
      <c r="Z49" s="44">
        <v>0.59499999999999997</v>
      </c>
      <c r="AA49" s="44">
        <v>0.60299999999999998</v>
      </c>
      <c r="AB49" s="44">
        <v>0.61199999999999999</v>
      </c>
      <c r="AC49" s="44">
        <v>0.622</v>
      </c>
      <c r="AD49" s="44">
        <v>0.63200000000000001</v>
      </c>
      <c r="AE49" s="44">
        <v>0.64200000000000002</v>
      </c>
      <c r="AF49" s="44">
        <v>0.65300000000000002</v>
      </c>
      <c r="AG49" s="44">
        <v>0.66500000000000004</v>
      </c>
      <c r="AH49" s="44">
        <v>0.67700000000000005</v>
      </c>
      <c r="AI49" s="44">
        <v>0.68899999999999995</v>
      </c>
      <c r="AJ49" s="44">
        <v>0.70299999999999996</v>
      </c>
      <c r="AK49" s="44">
        <v>0.71699999999999997</v>
      </c>
      <c r="AL49" s="44">
        <v>0.73199999999999998</v>
      </c>
      <c r="AM49" s="44">
        <v>0.748</v>
      </c>
      <c r="AN49" s="44">
        <v>0.76500000000000001</v>
      </c>
      <c r="AO49" s="44">
        <v>0.78300000000000003</v>
      </c>
      <c r="AP49" s="44">
        <v>0.80200000000000005</v>
      </c>
      <c r="AQ49" s="44">
        <v>0.82199999999999995</v>
      </c>
      <c r="AR49" s="44">
        <v>0.84299999999999997</v>
      </c>
      <c r="AS49" s="44">
        <v>0.86699999999999999</v>
      </c>
      <c r="AT49" s="44">
        <v>0.89100000000000001</v>
      </c>
      <c r="AU49" s="44">
        <v>0.91800000000000004</v>
      </c>
      <c r="AV49" s="44">
        <v>0.94599999999999995</v>
      </c>
      <c r="AW49" s="44">
        <v>0.97699999999999998</v>
      </c>
      <c r="AX49" s="44">
        <v>1.0109999999999999</v>
      </c>
      <c r="AY49" s="44">
        <v>1.0469999999999999</v>
      </c>
      <c r="AZ49" s="44">
        <v>1.0860000000000001</v>
      </c>
      <c r="BA49" s="44">
        <v>1.129</v>
      </c>
      <c r="BB49" s="44">
        <v>1.175</v>
      </c>
      <c r="BC49" s="44">
        <v>1.226</v>
      </c>
      <c r="BD49" s="44">
        <v>1.282</v>
      </c>
      <c r="BE49" s="44">
        <v>1.3440000000000001</v>
      </c>
      <c r="BF49" s="44">
        <v>1.413</v>
      </c>
      <c r="BG49" s="44">
        <v>1.488</v>
      </c>
      <c r="BH49" s="44">
        <v>1.573</v>
      </c>
      <c r="BI49" s="44">
        <v>1.667</v>
      </c>
      <c r="BJ49" s="44">
        <v>1.772</v>
      </c>
      <c r="BK49" s="44">
        <v>1.891</v>
      </c>
      <c r="BL49" s="44">
        <v>2.0249999999999999</v>
      </c>
      <c r="BM49" s="44">
        <v>2.1760000000000002</v>
      </c>
      <c r="BN49" s="44">
        <v>2.3479999999999999</v>
      </c>
      <c r="BO49" s="44">
        <v>2.544</v>
      </c>
      <c r="BP49" s="44">
        <v>2.7669999999999999</v>
      </c>
      <c r="BQ49" s="44">
        <v>3.024</v>
      </c>
      <c r="BR49" s="44">
        <v>3.32</v>
      </c>
      <c r="BS49" s="44">
        <v>3.6619999999999999</v>
      </c>
      <c r="BT49" s="44">
        <v>4.0590000000000002</v>
      </c>
      <c r="BU49" s="44">
        <v>4.5190000000000001</v>
      </c>
      <c r="BV49" s="44">
        <v>5.056</v>
      </c>
      <c r="BW49" s="44">
        <v>5.6829999999999998</v>
      </c>
      <c r="BX49" s="44">
        <v>6.42</v>
      </c>
      <c r="BY49" s="44">
        <v>7.2889999999999997</v>
      </c>
      <c r="BZ49" s="44">
        <v>8.3170000000000002</v>
      </c>
      <c r="CA49" s="44">
        <v>9.5359999999999996</v>
      </c>
      <c r="CB49" s="44">
        <v>10.984999999999999</v>
      </c>
      <c r="CC49" s="44">
        <v>12.712</v>
      </c>
      <c r="CD49" s="44">
        <v>14.772</v>
      </c>
      <c r="CE49" s="44">
        <v>17.231000000000002</v>
      </c>
      <c r="CF49" s="44">
        <v>20.170000000000002</v>
      </c>
      <c r="CG49" s="44">
        <v>23.687999999999999</v>
      </c>
      <c r="CH49" s="44">
        <v>27.908999999999999</v>
      </c>
      <c r="CI49" s="44">
        <v>32.979999999999997</v>
      </c>
    </row>
    <row r="50" spans="1:87" x14ac:dyDescent="0.25">
      <c r="A50" s="42">
        <v>73</v>
      </c>
      <c r="B50" s="44">
        <v>0.44500000000000001</v>
      </c>
      <c r="C50" s="44">
        <v>0.44600000000000001</v>
      </c>
      <c r="D50" s="44">
        <v>0.44900000000000001</v>
      </c>
      <c r="E50" s="44">
        <v>0.45100000000000001</v>
      </c>
      <c r="F50" s="44">
        <v>0.45300000000000001</v>
      </c>
      <c r="G50" s="44">
        <v>0.45600000000000002</v>
      </c>
      <c r="H50" s="44">
        <v>0.45900000000000002</v>
      </c>
      <c r="I50" s="44">
        <v>0.46200000000000002</v>
      </c>
      <c r="J50" s="44">
        <v>0.46500000000000002</v>
      </c>
      <c r="K50" s="44">
        <v>0.46800000000000003</v>
      </c>
      <c r="L50" s="44">
        <v>0.47199999999999998</v>
      </c>
      <c r="M50" s="44">
        <v>0.47599999999999998</v>
      </c>
      <c r="N50" s="44">
        <v>0.48</v>
      </c>
      <c r="O50" s="44">
        <v>0.48499999999999999</v>
      </c>
      <c r="P50" s="44">
        <v>0.48899999999999999</v>
      </c>
      <c r="Q50" s="44">
        <v>0.495</v>
      </c>
      <c r="R50" s="44">
        <v>0.502</v>
      </c>
      <c r="S50" s="44">
        <v>0.50700000000000001</v>
      </c>
      <c r="T50" s="44">
        <v>0.51300000000000001</v>
      </c>
      <c r="U50" s="44">
        <v>0.51900000000000002</v>
      </c>
      <c r="V50" s="44">
        <v>0.52600000000000002</v>
      </c>
      <c r="W50" s="44">
        <v>0.53200000000000003</v>
      </c>
      <c r="X50" s="44">
        <v>0.53900000000000003</v>
      </c>
      <c r="Y50" s="44">
        <v>0.54600000000000004</v>
      </c>
      <c r="Z50" s="44">
        <v>0.55400000000000005</v>
      </c>
      <c r="AA50" s="44">
        <v>0.56200000000000006</v>
      </c>
      <c r="AB50" s="44">
        <v>0.56999999999999995</v>
      </c>
      <c r="AC50" s="44">
        <v>0.57799999999999996</v>
      </c>
      <c r="AD50" s="44">
        <v>0.58699999999999997</v>
      </c>
      <c r="AE50" s="44">
        <v>0.59699999999999998</v>
      </c>
      <c r="AF50" s="44">
        <v>0.60699999999999998</v>
      </c>
      <c r="AG50" s="44">
        <v>0.61699999999999999</v>
      </c>
      <c r="AH50" s="44">
        <v>0.628</v>
      </c>
      <c r="AI50" s="44">
        <v>0.64</v>
      </c>
      <c r="AJ50" s="44">
        <v>0.65200000000000002</v>
      </c>
      <c r="AK50" s="44">
        <v>0.66400000000000003</v>
      </c>
      <c r="AL50" s="44">
        <v>0.67800000000000005</v>
      </c>
      <c r="AM50" s="44">
        <v>0.69199999999999995</v>
      </c>
      <c r="AN50" s="44">
        <v>0.70699999999999996</v>
      </c>
      <c r="AO50" s="44">
        <v>0.72299999999999998</v>
      </c>
      <c r="AP50" s="44">
        <v>0.74</v>
      </c>
      <c r="AQ50" s="44">
        <v>0.75800000000000001</v>
      </c>
      <c r="AR50" s="44">
        <v>0.77800000000000002</v>
      </c>
      <c r="AS50" s="44">
        <v>0.79800000000000004</v>
      </c>
      <c r="AT50" s="44">
        <v>0.82</v>
      </c>
      <c r="AU50" s="44">
        <v>0.84399999999999997</v>
      </c>
      <c r="AV50" s="44">
        <v>0.86899999999999999</v>
      </c>
      <c r="AW50" s="44">
        <v>0.89700000000000002</v>
      </c>
      <c r="AX50" s="44">
        <v>0.92600000000000005</v>
      </c>
      <c r="AY50" s="44">
        <v>0.95799999999999996</v>
      </c>
      <c r="AZ50" s="44">
        <v>0.99199999999999999</v>
      </c>
      <c r="BA50" s="44">
        <v>1.03</v>
      </c>
      <c r="BB50" s="44">
        <v>1.071</v>
      </c>
      <c r="BC50" s="44">
        <v>1.115</v>
      </c>
      <c r="BD50" s="44">
        <v>1.1639999999999999</v>
      </c>
      <c r="BE50" s="44">
        <v>1.218</v>
      </c>
      <c r="BF50" s="44">
        <v>1.2769999999999999</v>
      </c>
      <c r="BG50" s="44">
        <v>1.343</v>
      </c>
      <c r="BH50" s="44">
        <v>1.4159999999999999</v>
      </c>
      <c r="BI50" s="44">
        <v>1.4970000000000001</v>
      </c>
      <c r="BJ50" s="44">
        <v>1.587</v>
      </c>
      <c r="BK50" s="44">
        <v>1.6890000000000001</v>
      </c>
      <c r="BL50" s="44">
        <v>1.8029999999999999</v>
      </c>
      <c r="BM50" s="44">
        <v>1.9330000000000001</v>
      </c>
      <c r="BN50" s="44">
        <v>2.0790000000000002</v>
      </c>
      <c r="BO50" s="44">
        <v>2.2450000000000001</v>
      </c>
      <c r="BP50" s="44">
        <v>2.4350000000000001</v>
      </c>
      <c r="BQ50" s="44">
        <v>2.6520000000000001</v>
      </c>
      <c r="BR50" s="44">
        <v>2.9020000000000001</v>
      </c>
      <c r="BS50" s="44">
        <v>3.19</v>
      </c>
      <c r="BT50" s="44">
        <v>3.5230000000000001</v>
      </c>
      <c r="BU50" s="44">
        <v>3.91</v>
      </c>
      <c r="BV50" s="44">
        <v>4.359</v>
      </c>
      <c r="BW50" s="44">
        <v>4.8849999999999998</v>
      </c>
      <c r="BX50" s="44">
        <v>5.5019999999999998</v>
      </c>
      <c r="BY50" s="44">
        <v>6.2270000000000003</v>
      </c>
      <c r="BZ50" s="44">
        <v>7.085</v>
      </c>
      <c r="CA50" s="44">
        <v>8.1029999999999998</v>
      </c>
      <c r="CB50" s="44">
        <v>9.3119999999999994</v>
      </c>
      <c r="CC50" s="44">
        <v>10.750999999999999</v>
      </c>
      <c r="CD50" s="44">
        <v>12.467000000000001</v>
      </c>
      <c r="CE50" s="44">
        <v>14.515000000000001</v>
      </c>
      <c r="CF50" s="44">
        <v>16.962</v>
      </c>
      <c r="CG50" s="44">
        <v>19.890999999999998</v>
      </c>
      <c r="CH50" s="44">
        <v>23.404</v>
      </c>
      <c r="CI50" s="44">
        <v>27.623000000000001</v>
      </c>
    </row>
    <row r="51" spans="1:87" x14ac:dyDescent="0.25">
      <c r="A51" s="42">
        <v>74</v>
      </c>
      <c r="B51" s="44">
        <v>0.41699999999999998</v>
      </c>
      <c r="C51" s="44">
        <v>0.41899999999999998</v>
      </c>
      <c r="D51" s="44">
        <v>0.42099999999999999</v>
      </c>
      <c r="E51" s="44">
        <v>0.42299999999999999</v>
      </c>
      <c r="F51" s="44">
        <v>0.42499999999999999</v>
      </c>
      <c r="G51" s="44">
        <v>0.42699999999999999</v>
      </c>
      <c r="H51" s="44">
        <v>0.42899999999999999</v>
      </c>
      <c r="I51" s="44">
        <v>0.432</v>
      </c>
      <c r="J51" s="44">
        <v>0.435</v>
      </c>
      <c r="K51" s="44">
        <v>0.438</v>
      </c>
      <c r="L51" s="44">
        <v>0.441</v>
      </c>
      <c r="M51" s="44">
        <v>0.44500000000000001</v>
      </c>
      <c r="N51" s="44">
        <v>0.44800000000000001</v>
      </c>
      <c r="O51" s="44">
        <v>0.45200000000000001</v>
      </c>
      <c r="P51" s="44">
        <v>0.45700000000000002</v>
      </c>
      <c r="Q51" s="44">
        <v>0.46200000000000002</v>
      </c>
      <c r="R51" s="44">
        <v>0.46800000000000003</v>
      </c>
      <c r="S51" s="44">
        <v>0.47299999999999998</v>
      </c>
      <c r="T51" s="44">
        <v>0.47799999999999998</v>
      </c>
      <c r="U51" s="44">
        <v>0.48399999999999999</v>
      </c>
      <c r="V51" s="44">
        <v>0.49</v>
      </c>
      <c r="W51" s="44">
        <v>0.496</v>
      </c>
      <c r="X51" s="44">
        <v>0.502</v>
      </c>
      <c r="Y51" s="44">
        <v>0.50900000000000001</v>
      </c>
      <c r="Z51" s="44">
        <v>0.51500000000000001</v>
      </c>
      <c r="AA51" s="44">
        <v>0.52200000000000002</v>
      </c>
      <c r="AB51" s="44">
        <v>0.53</v>
      </c>
      <c r="AC51" s="44">
        <v>0.53800000000000003</v>
      </c>
      <c r="AD51" s="44">
        <v>0.54600000000000004</v>
      </c>
      <c r="AE51" s="44">
        <v>0.55400000000000005</v>
      </c>
      <c r="AF51" s="44">
        <v>0.56299999999999994</v>
      </c>
      <c r="AG51" s="44">
        <v>0.57299999999999995</v>
      </c>
      <c r="AH51" s="44">
        <v>0.58299999999999996</v>
      </c>
      <c r="AI51" s="44">
        <v>0.59299999999999997</v>
      </c>
      <c r="AJ51" s="44">
        <v>0.60399999999999998</v>
      </c>
      <c r="AK51" s="44">
        <v>0.61499999999999999</v>
      </c>
      <c r="AL51" s="44">
        <v>0.627</v>
      </c>
      <c r="AM51" s="44">
        <v>0.64</v>
      </c>
      <c r="AN51" s="44">
        <v>0.65400000000000003</v>
      </c>
      <c r="AO51" s="44">
        <v>0.66800000000000004</v>
      </c>
      <c r="AP51" s="44">
        <v>0.68300000000000005</v>
      </c>
      <c r="AQ51" s="44">
        <v>0.7</v>
      </c>
      <c r="AR51" s="44">
        <v>0.71699999999999997</v>
      </c>
      <c r="AS51" s="44">
        <v>0.73499999999999999</v>
      </c>
      <c r="AT51" s="44">
        <v>0.755</v>
      </c>
      <c r="AU51" s="44">
        <v>0.77600000000000002</v>
      </c>
      <c r="AV51" s="44">
        <v>0.79800000000000004</v>
      </c>
      <c r="AW51" s="44">
        <v>0.82199999999999995</v>
      </c>
      <c r="AX51" s="44">
        <v>0.84799999999999998</v>
      </c>
      <c r="AY51" s="44">
        <v>0.877</v>
      </c>
      <c r="AZ51" s="44">
        <v>0.90700000000000003</v>
      </c>
      <c r="BA51" s="44">
        <v>0.94</v>
      </c>
      <c r="BB51" s="44">
        <v>0.97599999999999998</v>
      </c>
      <c r="BC51" s="44">
        <v>1.0149999999999999</v>
      </c>
      <c r="BD51" s="44">
        <v>1.0569999999999999</v>
      </c>
      <c r="BE51" s="44">
        <v>1.1040000000000001</v>
      </c>
      <c r="BF51" s="44">
        <v>1.1559999999999999</v>
      </c>
      <c r="BG51" s="44">
        <v>1.2130000000000001</v>
      </c>
      <c r="BH51" s="44">
        <v>1.276</v>
      </c>
      <c r="BI51" s="44">
        <v>1.3460000000000001</v>
      </c>
      <c r="BJ51" s="44">
        <v>1.4239999999999999</v>
      </c>
      <c r="BK51" s="44">
        <v>1.5109999999999999</v>
      </c>
      <c r="BL51" s="44">
        <v>1.609</v>
      </c>
      <c r="BM51" s="44">
        <v>1.7190000000000001</v>
      </c>
      <c r="BN51" s="44">
        <v>1.8440000000000001</v>
      </c>
      <c r="BO51" s="44">
        <v>1.9850000000000001</v>
      </c>
      <c r="BP51" s="44">
        <v>2.1459999999999999</v>
      </c>
      <c r="BQ51" s="44">
        <v>2.33</v>
      </c>
      <c r="BR51" s="44">
        <v>2.5409999999999999</v>
      </c>
      <c r="BS51" s="44">
        <v>2.7839999999999998</v>
      </c>
      <c r="BT51" s="44">
        <v>3.0640000000000001</v>
      </c>
      <c r="BU51" s="44">
        <v>3.3889999999999998</v>
      </c>
      <c r="BV51" s="44">
        <v>3.766</v>
      </c>
      <c r="BW51" s="44">
        <v>4.2050000000000001</v>
      </c>
      <c r="BX51" s="44">
        <v>4.7210000000000001</v>
      </c>
      <c r="BY51" s="44">
        <v>5.327</v>
      </c>
      <c r="BZ51" s="44">
        <v>6.0419999999999998</v>
      </c>
      <c r="CA51" s="44">
        <v>6.89</v>
      </c>
      <c r="CB51" s="44">
        <v>7.8959999999999999</v>
      </c>
      <c r="CC51" s="44">
        <v>9.0939999999999994</v>
      </c>
      <c r="CD51" s="44">
        <v>10.52</v>
      </c>
      <c r="CE51" s="44">
        <v>12.222</v>
      </c>
      <c r="CF51" s="44">
        <v>14.253</v>
      </c>
      <c r="CG51" s="44">
        <v>16.684000000000001</v>
      </c>
      <c r="CH51" s="44">
        <v>19.597999999999999</v>
      </c>
      <c r="CI51" s="44">
        <v>23.097999999999999</v>
      </c>
    </row>
    <row r="52" spans="1:87" x14ac:dyDescent="0.25">
      <c r="A52" s="42">
        <v>75</v>
      </c>
      <c r="B52" s="44">
        <v>0.39100000000000001</v>
      </c>
      <c r="C52" s="44">
        <v>0.39300000000000002</v>
      </c>
      <c r="D52" s="44">
        <v>0.39400000000000002</v>
      </c>
      <c r="E52" s="44">
        <v>0.39600000000000002</v>
      </c>
      <c r="F52" s="44">
        <v>0.39800000000000002</v>
      </c>
      <c r="G52" s="44">
        <v>0.39900000000000002</v>
      </c>
      <c r="H52" s="44">
        <v>0.40200000000000002</v>
      </c>
      <c r="I52" s="44">
        <v>0.40400000000000003</v>
      </c>
      <c r="J52" s="44">
        <v>0.40600000000000003</v>
      </c>
      <c r="K52" s="44">
        <v>0.40899999999999997</v>
      </c>
      <c r="L52" s="44">
        <v>0.41199999999999998</v>
      </c>
      <c r="M52" s="44">
        <v>0.41499999999999998</v>
      </c>
      <c r="N52" s="44">
        <v>0.41799999999999998</v>
      </c>
      <c r="O52" s="44">
        <v>0.42199999999999999</v>
      </c>
      <c r="P52" s="44">
        <v>0.42599999999999999</v>
      </c>
      <c r="Q52" s="44">
        <v>0.43</v>
      </c>
      <c r="R52" s="44">
        <v>0.436</v>
      </c>
      <c r="S52" s="44">
        <v>0.441</v>
      </c>
      <c r="T52" s="44">
        <v>0.44500000000000001</v>
      </c>
      <c r="U52" s="44">
        <v>0.45100000000000001</v>
      </c>
      <c r="V52" s="44">
        <v>0.45600000000000002</v>
      </c>
      <c r="W52" s="44">
        <v>0.46100000000000002</v>
      </c>
      <c r="X52" s="44">
        <v>0.46700000000000003</v>
      </c>
      <c r="Y52" s="44">
        <v>0.47299999999999998</v>
      </c>
      <c r="Z52" s="44">
        <v>0.47899999999999998</v>
      </c>
      <c r="AA52" s="44">
        <v>0.48599999999999999</v>
      </c>
      <c r="AB52" s="44">
        <v>0.49199999999999999</v>
      </c>
      <c r="AC52" s="44">
        <v>0.499</v>
      </c>
      <c r="AD52" s="44">
        <v>0.50700000000000001</v>
      </c>
      <c r="AE52" s="44">
        <v>0.51500000000000001</v>
      </c>
      <c r="AF52" s="44">
        <v>0.52300000000000002</v>
      </c>
      <c r="AG52" s="44">
        <v>0.53100000000000003</v>
      </c>
      <c r="AH52" s="44">
        <v>0.54</v>
      </c>
      <c r="AI52" s="44">
        <v>0.54900000000000004</v>
      </c>
      <c r="AJ52" s="44">
        <v>0.55900000000000005</v>
      </c>
      <c r="AK52" s="44">
        <v>0.56899999999999995</v>
      </c>
      <c r="AL52" s="44">
        <v>0.57999999999999996</v>
      </c>
      <c r="AM52" s="44">
        <v>0.59199999999999997</v>
      </c>
      <c r="AN52" s="44">
        <v>0.60399999999999998</v>
      </c>
      <c r="AO52" s="44">
        <v>0.61699999999999999</v>
      </c>
      <c r="AP52" s="44">
        <v>0.63100000000000001</v>
      </c>
      <c r="AQ52" s="44">
        <v>0.64500000000000002</v>
      </c>
      <c r="AR52" s="44">
        <v>0.66</v>
      </c>
      <c r="AS52" s="44">
        <v>0.67700000000000005</v>
      </c>
      <c r="AT52" s="44">
        <v>0.69399999999999995</v>
      </c>
      <c r="AU52" s="44">
        <v>0.71299999999999997</v>
      </c>
      <c r="AV52" s="44">
        <v>0.73299999999999998</v>
      </c>
      <c r="AW52" s="44">
        <v>0.754</v>
      </c>
      <c r="AX52" s="44">
        <v>0.77700000000000002</v>
      </c>
      <c r="AY52" s="44">
        <v>0.80200000000000005</v>
      </c>
      <c r="AZ52" s="44">
        <v>0.82899999999999996</v>
      </c>
      <c r="BA52" s="44">
        <v>0.85799999999999998</v>
      </c>
      <c r="BB52" s="44">
        <v>0.88900000000000001</v>
      </c>
      <c r="BC52" s="44">
        <v>0.92400000000000004</v>
      </c>
      <c r="BD52" s="44">
        <v>0.96099999999999997</v>
      </c>
      <c r="BE52" s="44">
        <v>1.002</v>
      </c>
      <c r="BF52" s="44">
        <v>1.0469999999999999</v>
      </c>
      <c r="BG52" s="44">
        <v>1.0960000000000001</v>
      </c>
      <c r="BH52" s="44">
        <v>1.151</v>
      </c>
      <c r="BI52" s="44">
        <v>1.2110000000000001</v>
      </c>
      <c r="BJ52" s="44">
        <v>1.2789999999999999</v>
      </c>
      <c r="BK52" s="44">
        <v>1.3540000000000001</v>
      </c>
      <c r="BL52" s="44">
        <v>1.4379999999999999</v>
      </c>
      <c r="BM52" s="44">
        <v>1.532</v>
      </c>
      <c r="BN52" s="44">
        <v>1.6379999999999999</v>
      </c>
      <c r="BO52" s="44">
        <v>1.7589999999999999</v>
      </c>
      <c r="BP52" s="44">
        <v>1.895</v>
      </c>
      <c r="BQ52" s="44">
        <v>2.0510000000000002</v>
      </c>
      <c r="BR52" s="44">
        <v>2.2290000000000001</v>
      </c>
      <c r="BS52" s="44">
        <v>2.4340000000000002</v>
      </c>
      <c r="BT52" s="44">
        <v>2.67</v>
      </c>
      <c r="BU52" s="44">
        <v>2.9430000000000001</v>
      </c>
      <c r="BV52" s="44">
        <v>3.2589999999999999</v>
      </c>
      <c r="BW52" s="44">
        <v>3.6269999999999998</v>
      </c>
      <c r="BX52" s="44">
        <v>4.0579999999999998</v>
      </c>
      <c r="BY52" s="44">
        <v>4.5640000000000001</v>
      </c>
      <c r="BZ52" s="44">
        <v>5.16</v>
      </c>
      <c r="CA52" s="44">
        <v>5.8650000000000002</v>
      </c>
      <c r="CB52" s="44">
        <v>6.702</v>
      </c>
      <c r="CC52" s="44">
        <v>7.6970000000000001</v>
      </c>
      <c r="CD52" s="44">
        <v>8.8810000000000002</v>
      </c>
      <c r="CE52" s="44">
        <v>10.292</v>
      </c>
      <c r="CF52" s="44">
        <v>11.976000000000001</v>
      </c>
      <c r="CG52" s="44">
        <v>13.989000000000001</v>
      </c>
      <c r="CH52" s="44">
        <v>16.401</v>
      </c>
      <c r="CI52" s="44">
        <v>19.295999999999999</v>
      </c>
    </row>
  </sheetData>
  <sheetProtection algorithmName="SHA-512" hashValue="qigjNe9D/ZzCVee7XhLPI98KEsmBzxGBSwB7qxjnitKRiz+nu0vebzwkYxwd8exwSacIEFVCWWp6XB6Mw+SOvw==" saltValue="av3IPqUR8eAS9lpsG5M6Zw==" spinCount="100000" sheet="1" objects="1" scenarios="1"/>
  <conditionalFormatting sqref="A6:A21">
    <cfRule type="expression" dxfId="107" priority="1" stopIfTrue="1">
      <formula>MOD(ROW(),2)=0</formula>
    </cfRule>
    <cfRule type="expression" dxfId="106" priority="2" stopIfTrue="1">
      <formula>MOD(ROW(),2)&lt;&gt;0</formula>
    </cfRule>
  </conditionalFormatting>
  <conditionalFormatting sqref="B6:M21">
    <cfRule type="expression" dxfId="105" priority="3" stopIfTrue="1">
      <formula>MOD(ROW(),2)=0</formula>
    </cfRule>
    <cfRule type="expression" dxfId="104" priority="4" stopIfTrue="1">
      <formula>MOD(ROW(),2)&lt;&gt;0</formula>
    </cfRule>
  </conditionalFormatting>
  <conditionalFormatting sqref="A26:A52">
    <cfRule type="expression" dxfId="103" priority="5" stopIfTrue="1">
      <formula>MOD(ROW(),2)=0</formula>
    </cfRule>
    <cfRule type="expression" dxfId="102" priority="6" stopIfTrue="1">
      <formula>MOD(ROW(),2)&lt;&gt;0</formula>
    </cfRule>
  </conditionalFormatting>
  <conditionalFormatting sqref="B26:CI52">
    <cfRule type="expression" dxfId="101" priority="7" stopIfTrue="1">
      <formula>MOD(ROW(),2)=0</formula>
    </cfRule>
    <cfRule type="expression" dxfId="100" priority="8" stopIfTrue="1">
      <formula>MOD(ROW(),2)&lt;&gt;0</formula>
    </cfRule>
  </conditionalFormatting>
  <pageMargins left="0.7" right="0.7" top="0.75" bottom="0.75" header="0.3" footer="0.3"/>
  <tableParts count="1">
    <tablePart r:id="rId1"/>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062B5-1F39-475A-8104-6B53D0F23EFA}">
  <sheetPr codeName="Sheet91"/>
  <dimension ref="A1:CI52"/>
  <sheetViews>
    <sheetView showGridLines="0" workbookViewId="0">
      <selection activeCell="A6" sqref="A6"/>
    </sheetView>
  </sheetViews>
  <sheetFormatPr defaultRowHeight="12.5" x14ac:dyDescent="0.25"/>
  <cols>
    <col min="1" max="1" width="31.54296875" customWidth="1"/>
    <col min="2" max="87"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Allocation - x-721</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149</v>
      </c>
      <c r="C8" s="46"/>
      <c r="D8" s="46"/>
      <c r="E8" s="46"/>
      <c r="F8" s="46"/>
      <c r="G8" s="46"/>
      <c r="H8" s="46"/>
      <c r="I8" s="46"/>
      <c r="J8" s="46"/>
      <c r="K8" s="46"/>
      <c r="L8" s="46"/>
      <c r="M8" s="46"/>
    </row>
    <row r="9" spans="1:13" x14ac:dyDescent="0.25">
      <c r="A9" s="40" t="s">
        <v>129</v>
      </c>
      <c r="B9" s="46" t="s">
        <v>405</v>
      </c>
      <c r="C9" s="46"/>
      <c r="D9" s="46"/>
      <c r="E9" s="46"/>
      <c r="F9" s="46"/>
      <c r="G9" s="46"/>
      <c r="H9" s="46"/>
      <c r="I9" s="46"/>
      <c r="J9" s="46"/>
      <c r="K9" s="46"/>
      <c r="L9" s="46"/>
      <c r="M9" s="46"/>
    </row>
    <row r="10" spans="1:13" x14ac:dyDescent="0.25">
      <c r="A10" s="40" t="s">
        <v>6</v>
      </c>
      <c r="B10" s="46" t="s">
        <v>406</v>
      </c>
      <c r="C10" s="46"/>
      <c r="D10" s="46"/>
      <c r="E10" s="46"/>
      <c r="F10" s="46"/>
      <c r="G10" s="46"/>
      <c r="H10" s="46"/>
      <c r="I10" s="46"/>
      <c r="J10" s="46"/>
      <c r="K10" s="46"/>
      <c r="L10" s="46"/>
      <c r="M10" s="46"/>
    </row>
    <row r="11" spans="1:13" x14ac:dyDescent="0.25">
      <c r="A11" s="40" t="s">
        <v>130</v>
      </c>
      <c r="B11" s="46" t="s">
        <v>417</v>
      </c>
      <c r="C11" s="46"/>
      <c r="D11" s="46"/>
      <c r="E11" s="46"/>
      <c r="F11" s="46"/>
      <c r="G11" s="46"/>
      <c r="H11" s="46"/>
      <c r="I11" s="46"/>
      <c r="J11" s="46"/>
      <c r="K11" s="46"/>
      <c r="L11" s="46"/>
      <c r="M11" s="46"/>
    </row>
    <row r="12" spans="1:13" x14ac:dyDescent="0.25">
      <c r="A12" s="40" t="s">
        <v>131</v>
      </c>
      <c r="B12" s="46" t="s">
        <v>408</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721</v>
      </c>
      <c r="C14" s="46"/>
      <c r="D14" s="46"/>
      <c r="E14" s="46"/>
      <c r="F14" s="46"/>
      <c r="G14" s="46"/>
      <c r="H14" s="46"/>
      <c r="I14" s="46"/>
      <c r="J14" s="46"/>
      <c r="K14" s="46"/>
      <c r="L14" s="46"/>
      <c r="M14" s="46"/>
    </row>
    <row r="15" spans="1:13" x14ac:dyDescent="0.25">
      <c r="A15" s="40" t="s">
        <v>433</v>
      </c>
      <c r="B15" s="46" t="s">
        <v>418</v>
      </c>
      <c r="C15" s="46"/>
      <c r="D15" s="46"/>
      <c r="E15" s="46"/>
      <c r="F15" s="46"/>
      <c r="G15" s="46"/>
      <c r="H15" s="46"/>
      <c r="I15" s="46"/>
      <c r="J15" s="46"/>
      <c r="K15" s="46"/>
      <c r="L15" s="46"/>
      <c r="M15" s="46"/>
    </row>
    <row r="16" spans="1:13" x14ac:dyDescent="0.25">
      <c r="A16" s="40" t="s">
        <v>135</v>
      </c>
      <c r="B16" s="46" t="s">
        <v>419</v>
      </c>
      <c r="C16" s="46"/>
      <c r="D16" s="46"/>
      <c r="E16" s="46"/>
      <c r="F16" s="46"/>
      <c r="G16" s="46"/>
      <c r="H16" s="46"/>
      <c r="I16" s="46"/>
      <c r="J16" s="46"/>
      <c r="K16" s="46"/>
      <c r="L16" s="46"/>
      <c r="M16" s="46"/>
    </row>
    <row r="17" spans="1:87" x14ac:dyDescent="0.25">
      <c r="A17" s="41" t="s">
        <v>434</v>
      </c>
      <c r="B17" s="46"/>
      <c r="C17" s="46"/>
      <c r="D17" s="46"/>
      <c r="E17" s="46"/>
      <c r="F17" s="46"/>
      <c r="G17" s="46"/>
      <c r="H17" s="46"/>
      <c r="I17" s="46"/>
      <c r="J17" s="46"/>
      <c r="K17" s="46"/>
      <c r="L17" s="46"/>
      <c r="M17" s="46"/>
    </row>
    <row r="18" spans="1:87" x14ac:dyDescent="0.25">
      <c r="A18" s="40" t="s">
        <v>137</v>
      </c>
      <c r="B18" s="47">
        <v>45190</v>
      </c>
      <c r="C18" s="47"/>
      <c r="D18" s="47"/>
      <c r="E18" s="47"/>
      <c r="F18" s="47"/>
      <c r="G18" s="47"/>
      <c r="H18" s="47"/>
      <c r="I18" s="47"/>
      <c r="J18" s="47"/>
      <c r="K18" s="47"/>
      <c r="L18" s="47"/>
      <c r="M18" s="47"/>
    </row>
    <row r="19" spans="1:87" x14ac:dyDescent="0.25">
      <c r="A19" s="40" t="s">
        <v>138</v>
      </c>
      <c r="B19" s="47">
        <v>45231</v>
      </c>
      <c r="C19" s="47"/>
      <c r="D19" s="47"/>
      <c r="E19" s="47"/>
      <c r="F19" s="47"/>
      <c r="G19" s="47"/>
      <c r="H19" s="47"/>
      <c r="I19" s="47"/>
      <c r="J19" s="47"/>
      <c r="K19" s="47"/>
      <c r="L19" s="47"/>
      <c r="M19" s="47"/>
    </row>
    <row r="20" spans="1:87" x14ac:dyDescent="0.25">
      <c r="A20" s="40" t="s">
        <v>139</v>
      </c>
      <c r="B20" s="46" t="s">
        <v>148</v>
      </c>
      <c r="C20" s="46"/>
      <c r="D20" s="46"/>
      <c r="E20" s="46"/>
      <c r="F20" s="46"/>
      <c r="G20" s="46"/>
      <c r="H20" s="46"/>
      <c r="I20" s="46"/>
      <c r="J20" s="46"/>
      <c r="K20" s="46"/>
      <c r="L20" s="46"/>
      <c r="M20" s="46"/>
    </row>
    <row r="21" spans="1:87" x14ac:dyDescent="0.25">
      <c r="A21" s="40" t="s">
        <v>435</v>
      </c>
      <c r="B21" s="46" t="s">
        <v>72</v>
      </c>
      <c r="C21" s="46"/>
      <c r="D21" s="46"/>
      <c r="E21" s="46"/>
      <c r="F21" s="46"/>
      <c r="G21" s="46"/>
      <c r="H21" s="46"/>
      <c r="I21" s="46"/>
      <c r="J21" s="46"/>
      <c r="K21" s="46"/>
      <c r="L21" s="46"/>
      <c r="M21" s="46"/>
    </row>
    <row r="23" spans="1:87" x14ac:dyDescent="0.25">
      <c r="A23" s="23" t="str">
        <f>HYPERLINK("#'Factor List'!A1", "Back to Factor List")</f>
        <v>Back to Factor List</v>
      </c>
      <c r="B23" s="23" t="str">
        <f>HYPERLINK("#'Assumptions'!A1", "Assumptions")</f>
        <v>Assumptions</v>
      </c>
    </row>
    <row r="26" spans="1:87" s="59" customFormat="1" ht="13" x14ac:dyDescent="0.25">
      <c r="A26" s="58" t="s">
        <v>164</v>
      </c>
      <c r="B26" s="58">
        <v>0</v>
      </c>
      <c r="C26" s="58">
        <v>1</v>
      </c>
      <c r="D26" s="58">
        <v>2</v>
      </c>
      <c r="E26" s="58">
        <v>3</v>
      </c>
      <c r="F26" s="58">
        <v>4</v>
      </c>
      <c r="G26" s="58">
        <v>5</v>
      </c>
      <c r="H26" s="58">
        <v>6</v>
      </c>
      <c r="I26" s="58">
        <v>7</v>
      </c>
      <c r="J26" s="58">
        <v>8</v>
      </c>
      <c r="K26" s="58">
        <v>9</v>
      </c>
      <c r="L26" s="58">
        <v>10</v>
      </c>
      <c r="M26" s="58">
        <v>11</v>
      </c>
      <c r="N26" s="58">
        <v>12</v>
      </c>
      <c r="O26" s="58">
        <v>13</v>
      </c>
      <c r="P26" s="58">
        <v>14</v>
      </c>
      <c r="Q26" s="58">
        <v>15</v>
      </c>
      <c r="R26" s="58">
        <v>16</v>
      </c>
      <c r="S26" s="58">
        <v>17</v>
      </c>
      <c r="T26" s="58">
        <v>18</v>
      </c>
      <c r="U26" s="58">
        <v>19</v>
      </c>
      <c r="V26" s="58">
        <v>20</v>
      </c>
      <c r="W26" s="58">
        <v>21</v>
      </c>
      <c r="X26" s="58">
        <v>22</v>
      </c>
      <c r="Y26" s="58">
        <v>23</v>
      </c>
      <c r="Z26" s="58">
        <v>24</v>
      </c>
      <c r="AA26" s="58">
        <v>25</v>
      </c>
      <c r="AB26" s="58">
        <v>26</v>
      </c>
      <c r="AC26" s="58">
        <v>27</v>
      </c>
      <c r="AD26" s="58">
        <v>28</v>
      </c>
      <c r="AE26" s="58">
        <v>29</v>
      </c>
      <c r="AF26" s="58">
        <v>30</v>
      </c>
      <c r="AG26" s="58">
        <v>31</v>
      </c>
      <c r="AH26" s="58">
        <v>32</v>
      </c>
      <c r="AI26" s="58">
        <v>33</v>
      </c>
      <c r="AJ26" s="58">
        <v>34</v>
      </c>
      <c r="AK26" s="58">
        <v>35</v>
      </c>
      <c r="AL26" s="58">
        <v>36</v>
      </c>
      <c r="AM26" s="58">
        <v>37</v>
      </c>
      <c r="AN26" s="58">
        <v>38</v>
      </c>
      <c r="AO26" s="58">
        <v>39</v>
      </c>
      <c r="AP26" s="58">
        <v>40</v>
      </c>
      <c r="AQ26" s="58">
        <v>41</v>
      </c>
      <c r="AR26" s="58">
        <v>42</v>
      </c>
      <c r="AS26" s="58">
        <v>43</v>
      </c>
      <c r="AT26" s="58">
        <v>44</v>
      </c>
      <c r="AU26" s="58">
        <v>45</v>
      </c>
      <c r="AV26" s="58">
        <v>46</v>
      </c>
      <c r="AW26" s="58">
        <v>47</v>
      </c>
      <c r="AX26" s="58">
        <v>48</v>
      </c>
      <c r="AY26" s="58">
        <v>49</v>
      </c>
      <c r="AZ26" s="58">
        <v>50</v>
      </c>
      <c r="BA26" s="58">
        <v>51</v>
      </c>
      <c r="BB26" s="58">
        <v>52</v>
      </c>
      <c r="BC26" s="58">
        <v>53</v>
      </c>
      <c r="BD26" s="58">
        <v>54</v>
      </c>
      <c r="BE26" s="58">
        <v>55</v>
      </c>
      <c r="BF26" s="58">
        <v>56</v>
      </c>
      <c r="BG26" s="58">
        <v>57</v>
      </c>
      <c r="BH26" s="58">
        <v>58</v>
      </c>
      <c r="BI26" s="58">
        <v>59</v>
      </c>
      <c r="BJ26" s="58">
        <v>60</v>
      </c>
      <c r="BK26" s="58">
        <v>61</v>
      </c>
      <c r="BL26" s="58">
        <v>62</v>
      </c>
      <c r="BM26" s="58">
        <v>63</v>
      </c>
      <c r="BN26" s="58">
        <v>64</v>
      </c>
      <c r="BO26" s="58">
        <v>65</v>
      </c>
      <c r="BP26" s="58">
        <v>66</v>
      </c>
      <c r="BQ26" s="58">
        <v>67</v>
      </c>
      <c r="BR26" s="58">
        <v>68</v>
      </c>
      <c r="BS26" s="58">
        <v>69</v>
      </c>
      <c r="BT26" s="58">
        <v>70</v>
      </c>
      <c r="BU26" s="58">
        <v>71</v>
      </c>
      <c r="BV26" s="58">
        <v>72</v>
      </c>
      <c r="BW26" s="58">
        <v>73</v>
      </c>
      <c r="BX26" s="58">
        <v>74</v>
      </c>
      <c r="BY26" s="58">
        <v>75</v>
      </c>
      <c r="BZ26" s="58">
        <v>76</v>
      </c>
      <c r="CA26" s="58">
        <v>77</v>
      </c>
      <c r="CB26" s="58">
        <v>78</v>
      </c>
      <c r="CC26" s="58">
        <v>79</v>
      </c>
      <c r="CD26" s="58">
        <v>80</v>
      </c>
      <c r="CE26" s="58">
        <v>81</v>
      </c>
      <c r="CF26" s="58">
        <v>82</v>
      </c>
      <c r="CG26" s="58">
        <v>83</v>
      </c>
      <c r="CH26" s="58">
        <v>84</v>
      </c>
      <c r="CI26" s="58">
        <v>85</v>
      </c>
    </row>
    <row r="27" spans="1:87" x14ac:dyDescent="0.25">
      <c r="A27" s="42">
        <v>50</v>
      </c>
      <c r="B27" s="44">
        <v>1.635</v>
      </c>
      <c r="C27" s="44">
        <v>1.655</v>
      </c>
      <c r="D27" s="44">
        <v>1.677</v>
      </c>
      <c r="E27" s="44">
        <v>1.6990000000000001</v>
      </c>
      <c r="F27" s="44">
        <v>1.7230000000000001</v>
      </c>
      <c r="G27" s="44">
        <v>1.748</v>
      </c>
      <c r="H27" s="44">
        <v>1.7729999999999999</v>
      </c>
      <c r="I27" s="44">
        <v>1.8009999999999999</v>
      </c>
      <c r="J27" s="44">
        <v>1.829</v>
      </c>
      <c r="K27" s="44">
        <v>1.859</v>
      </c>
      <c r="L27" s="44">
        <v>1.891</v>
      </c>
      <c r="M27" s="44">
        <v>1.9239999999999999</v>
      </c>
      <c r="N27" s="44">
        <v>1.9590000000000001</v>
      </c>
      <c r="O27" s="44">
        <v>1.996</v>
      </c>
      <c r="P27" s="44">
        <v>2.036</v>
      </c>
      <c r="Q27" s="44">
        <v>2.0790000000000002</v>
      </c>
      <c r="R27" s="44">
        <v>2.1240000000000001</v>
      </c>
      <c r="S27" s="44">
        <v>2.17</v>
      </c>
      <c r="T27" s="44">
        <v>2.2200000000000002</v>
      </c>
      <c r="U27" s="44">
        <v>2.2719999999999998</v>
      </c>
      <c r="V27" s="44">
        <v>2.3279999999999998</v>
      </c>
      <c r="W27" s="44">
        <v>2.3879999999999999</v>
      </c>
      <c r="X27" s="44">
        <v>2.4510000000000001</v>
      </c>
      <c r="Y27" s="44">
        <v>2.5190000000000001</v>
      </c>
      <c r="Z27" s="44">
        <v>2.593</v>
      </c>
      <c r="AA27" s="44">
        <v>2.6709999999999998</v>
      </c>
      <c r="AB27" s="44">
        <v>2.7559999999999998</v>
      </c>
      <c r="AC27" s="44">
        <v>2.847</v>
      </c>
      <c r="AD27" s="44">
        <v>2.9460000000000002</v>
      </c>
      <c r="AE27" s="44">
        <v>3.052</v>
      </c>
      <c r="AF27" s="44">
        <v>3.169</v>
      </c>
      <c r="AG27" s="44">
        <v>3.2949999999999999</v>
      </c>
      <c r="AH27" s="44">
        <v>3.4329999999999998</v>
      </c>
      <c r="AI27" s="44">
        <v>3.585</v>
      </c>
      <c r="AJ27" s="44">
        <v>3.7509999999999999</v>
      </c>
      <c r="AK27" s="44">
        <v>3.9329999999999998</v>
      </c>
      <c r="AL27" s="44">
        <v>4.1349999999999998</v>
      </c>
      <c r="AM27" s="44">
        <v>4.3579999999999997</v>
      </c>
      <c r="AN27" s="44">
        <v>4.6050000000000004</v>
      </c>
      <c r="AO27" s="44">
        <v>4.88</v>
      </c>
      <c r="AP27" s="44">
        <v>5.1859999999999999</v>
      </c>
      <c r="AQ27" s="44">
        <v>5.5289999999999999</v>
      </c>
      <c r="AR27" s="44">
        <v>5.9119999999999999</v>
      </c>
      <c r="AS27" s="44">
        <v>6.3410000000000002</v>
      </c>
      <c r="AT27" s="44">
        <v>6.8239999999999998</v>
      </c>
      <c r="AU27" s="44">
        <v>7.367</v>
      </c>
      <c r="AV27" s="44">
        <v>7.9790000000000001</v>
      </c>
      <c r="AW27" s="44">
        <v>8.67</v>
      </c>
      <c r="AX27" s="44">
        <v>9.4489999999999998</v>
      </c>
      <c r="AY27" s="44">
        <v>10.33</v>
      </c>
      <c r="AZ27" s="44">
        <v>11.324999999999999</v>
      </c>
      <c r="BA27" s="44">
        <v>12.45</v>
      </c>
      <c r="BB27" s="44">
        <v>13.72</v>
      </c>
      <c r="BC27" s="44">
        <v>15.153</v>
      </c>
      <c r="BD27" s="44">
        <v>16.77</v>
      </c>
      <c r="BE27" s="44">
        <v>18.591999999999999</v>
      </c>
      <c r="BF27" s="44">
        <v>20.640999999999998</v>
      </c>
      <c r="BG27" s="44">
        <v>22.945</v>
      </c>
      <c r="BH27" s="44">
        <v>25.53</v>
      </c>
      <c r="BI27" s="44">
        <v>28.427</v>
      </c>
      <c r="BJ27" s="44">
        <v>31.672000000000001</v>
      </c>
      <c r="BK27" s="44">
        <v>35.304000000000002</v>
      </c>
      <c r="BL27" s="44">
        <v>39.369</v>
      </c>
      <c r="BM27" s="44">
        <v>43.918999999999997</v>
      </c>
      <c r="BN27" s="44">
        <v>49.014000000000003</v>
      </c>
      <c r="BO27" s="44">
        <v>54.723999999999997</v>
      </c>
      <c r="BP27" s="44">
        <v>61.137</v>
      </c>
      <c r="BQ27" s="44">
        <v>68.349999999999994</v>
      </c>
      <c r="BR27" s="44">
        <v>76.484999999999999</v>
      </c>
      <c r="BS27" s="44">
        <v>85.686000000000007</v>
      </c>
      <c r="BT27" s="44">
        <v>96.129000000000005</v>
      </c>
      <c r="BU27" s="44">
        <v>108.006</v>
      </c>
      <c r="BV27" s="44">
        <v>121.554</v>
      </c>
      <c r="BW27" s="44">
        <v>137.089</v>
      </c>
      <c r="BX27" s="44">
        <v>154.98099999999999</v>
      </c>
      <c r="BY27" s="44">
        <v>175.68100000000001</v>
      </c>
      <c r="BZ27" s="44">
        <v>199.72800000000001</v>
      </c>
      <c r="CA27" s="44">
        <v>227.77600000000001</v>
      </c>
      <c r="CB27" s="44">
        <v>260.61</v>
      </c>
      <c r="CC27" s="44">
        <v>299.15199999999999</v>
      </c>
      <c r="CD27" s="44">
        <v>344.49200000000002</v>
      </c>
      <c r="CE27" s="44">
        <v>397.95400000000001</v>
      </c>
      <c r="CF27" s="44">
        <v>461.13299999999998</v>
      </c>
      <c r="CG27" s="44">
        <v>535.93399999999997</v>
      </c>
      <c r="CH27" s="44">
        <v>624.66499999999996</v>
      </c>
      <c r="CI27" s="44">
        <v>730.07</v>
      </c>
    </row>
    <row r="28" spans="1:87" x14ac:dyDescent="0.25">
      <c r="A28" s="42">
        <v>51</v>
      </c>
      <c r="B28" s="44">
        <v>1.5589999999999999</v>
      </c>
      <c r="C28" s="44">
        <v>1.5780000000000001</v>
      </c>
      <c r="D28" s="44">
        <v>1.5980000000000001</v>
      </c>
      <c r="E28" s="44">
        <v>1.6180000000000001</v>
      </c>
      <c r="F28" s="44">
        <v>1.64</v>
      </c>
      <c r="G28" s="44">
        <v>1.663</v>
      </c>
      <c r="H28" s="44">
        <v>1.6870000000000001</v>
      </c>
      <c r="I28" s="44">
        <v>1.712</v>
      </c>
      <c r="J28" s="44">
        <v>1.738</v>
      </c>
      <c r="K28" s="44">
        <v>1.766</v>
      </c>
      <c r="L28" s="44">
        <v>1.7949999999999999</v>
      </c>
      <c r="M28" s="44">
        <v>1.8260000000000001</v>
      </c>
      <c r="N28" s="44">
        <v>1.8580000000000001</v>
      </c>
      <c r="O28" s="44">
        <v>1.8919999999999999</v>
      </c>
      <c r="P28" s="44">
        <v>1.927</v>
      </c>
      <c r="Q28" s="44">
        <v>1.9670000000000001</v>
      </c>
      <c r="R28" s="44">
        <v>2.008</v>
      </c>
      <c r="S28" s="44">
        <v>2.0510000000000002</v>
      </c>
      <c r="T28" s="44">
        <v>2.0960000000000001</v>
      </c>
      <c r="U28" s="44">
        <v>2.1429999999999998</v>
      </c>
      <c r="V28" s="44">
        <v>2.194</v>
      </c>
      <c r="W28" s="44">
        <v>2.2480000000000002</v>
      </c>
      <c r="X28" s="44">
        <v>2.306</v>
      </c>
      <c r="Y28" s="44">
        <v>2.367</v>
      </c>
      <c r="Z28" s="44">
        <v>2.4329999999999998</v>
      </c>
      <c r="AA28" s="44">
        <v>2.504</v>
      </c>
      <c r="AB28" s="44">
        <v>2.58</v>
      </c>
      <c r="AC28" s="44">
        <v>2.6619999999999999</v>
      </c>
      <c r="AD28" s="44">
        <v>2.75</v>
      </c>
      <c r="AE28" s="44">
        <v>2.8460000000000001</v>
      </c>
      <c r="AF28" s="44">
        <v>2.9489999999999998</v>
      </c>
      <c r="AG28" s="44">
        <v>3.0609999999999999</v>
      </c>
      <c r="AH28" s="44">
        <v>3.1840000000000002</v>
      </c>
      <c r="AI28" s="44">
        <v>3.3180000000000001</v>
      </c>
      <c r="AJ28" s="44">
        <v>3.464</v>
      </c>
      <c r="AK28" s="44">
        <v>3.625</v>
      </c>
      <c r="AL28" s="44">
        <v>3.802</v>
      </c>
      <c r="AM28" s="44">
        <v>3.9969999999999999</v>
      </c>
      <c r="AN28" s="44">
        <v>4.2130000000000001</v>
      </c>
      <c r="AO28" s="44">
        <v>4.4530000000000003</v>
      </c>
      <c r="AP28" s="44">
        <v>4.72</v>
      </c>
      <c r="AQ28" s="44">
        <v>5.0170000000000003</v>
      </c>
      <c r="AR28" s="44">
        <v>5.3490000000000002</v>
      </c>
      <c r="AS28" s="44">
        <v>5.7210000000000001</v>
      </c>
      <c r="AT28" s="44">
        <v>6.1379999999999999</v>
      </c>
      <c r="AU28" s="44">
        <v>6.6070000000000002</v>
      </c>
      <c r="AV28" s="44">
        <v>7.1349999999999998</v>
      </c>
      <c r="AW28" s="44">
        <v>7.73</v>
      </c>
      <c r="AX28" s="44">
        <v>8.4019999999999992</v>
      </c>
      <c r="AY28" s="44">
        <v>9.1609999999999996</v>
      </c>
      <c r="AZ28" s="44">
        <v>10.02</v>
      </c>
      <c r="BA28" s="44">
        <v>10.991</v>
      </c>
      <c r="BB28" s="44">
        <v>12.089</v>
      </c>
      <c r="BC28" s="44">
        <v>13.33</v>
      </c>
      <c r="BD28" s="44">
        <v>14.733000000000001</v>
      </c>
      <c r="BE28" s="44">
        <v>16.318000000000001</v>
      </c>
      <c r="BF28" s="44">
        <v>18.106000000000002</v>
      </c>
      <c r="BG28" s="44">
        <v>20.120999999999999</v>
      </c>
      <c r="BH28" s="44">
        <v>22.388999999999999</v>
      </c>
      <c r="BI28" s="44">
        <v>24.939</v>
      </c>
      <c r="BJ28" s="44">
        <v>27.803000000000001</v>
      </c>
      <c r="BK28" s="44">
        <v>31.018999999999998</v>
      </c>
      <c r="BL28" s="44">
        <v>34.627000000000002</v>
      </c>
      <c r="BM28" s="44">
        <v>38.677</v>
      </c>
      <c r="BN28" s="44">
        <v>43.220999999999997</v>
      </c>
      <c r="BO28" s="44">
        <v>48.323999999999998</v>
      </c>
      <c r="BP28" s="44">
        <v>54.061999999999998</v>
      </c>
      <c r="BQ28" s="44">
        <v>60.524999999999999</v>
      </c>
      <c r="BR28" s="44">
        <v>67.817999999999998</v>
      </c>
      <c r="BS28" s="44">
        <v>76.070999999999998</v>
      </c>
      <c r="BT28" s="44">
        <v>85.44</v>
      </c>
      <c r="BU28" s="44">
        <v>96.093999999999994</v>
      </c>
      <c r="BV28" s="44">
        <v>108.246</v>
      </c>
      <c r="BW28" s="44">
        <v>122.173</v>
      </c>
      <c r="BX28" s="44">
        <v>138.208</v>
      </c>
      <c r="BY28" s="44">
        <v>156.75200000000001</v>
      </c>
      <c r="BZ28" s="44">
        <v>178.28399999999999</v>
      </c>
      <c r="CA28" s="44">
        <v>203.38900000000001</v>
      </c>
      <c r="CB28" s="44">
        <v>232.76900000000001</v>
      </c>
      <c r="CC28" s="44">
        <v>267.25</v>
      </c>
      <c r="CD28" s="44">
        <v>307.80900000000003</v>
      </c>
      <c r="CE28" s="44">
        <v>355.63400000000001</v>
      </c>
      <c r="CF28" s="44">
        <v>412.16</v>
      </c>
      <c r="CG28" s="44">
        <v>479.09899999999999</v>
      </c>
      <c r="CH28" s="44">
        <v>558.53</v>
      </c>
      <c r="CI28" s="44">
        <v>652.928</v>
      </c>
    </row>
    <row r="29" spans="1:87" x14ac:dyDescent="0.25">
      <c r="A29" s="42">
        <v>52</v>
      </c>
      <c r="B29" s="44">
        <v>1.486</v>
      </c>
      <c r="C29" s="44">
        <v>1.504</v>
      </c>
      <c r="D29" s="44">
        <v>1.522</v>
      </c>
      <c r="E29" s="44">
        <v>1.5409999999999999</v>
      </c>
      <c r="F29" s="44">
        <v>1.5609999999999999</v>
      </c>
      <c r="G29" s="44">
        <v>1.5820000000000001</v>
      </c>
      <c r="H29" s="44">
        <v>1.6040000000000001</v>
      </c>
      <c r="I29" s="44">
        <v>1.627</v>
      </c>
      <c r="J29" s="44">
        <v>1.651</v>
      </c>
      <c r="K29" s="44">
        <v>1.677</v>
      </c>
      <c r="L29" s="44">
        <v>1.704</v>
      </c>
      <c r="M29" s="44">
        <v>1.732</v>
      </c>
      <c r="N29" s="44">
        <v>1.7609999999999999</v>
      </c>
      <c r="O29" s="44">
        <v>1.792</v>
      </c>
      <c r="P29" s="44">
        <v>1.825</v>
      </c>
      <c r="Q29" s="44">
        <v>1.861</v>
      </c>
      <c r="R29" s="44">
        <v>1.899</v>
      </c>
      <c r="S29" s="44">
        <v>1.9379999999999999</v>
      </c>
      <c r="T29" s="44">
        <v>1.9790000000000001</v>
      </c>
      <c r="U29" s="44">
        <v>2.0230000000000001</v>
      </c>
      <c r="V29" s="44">
        <v>2.069</v>
      </c>
      <c r="W29" s="44">
        <v>2.1179999999999999</v>
      </c>
      <c r="X29" s="44">
        <v>2.17</v>
      </c>
      <c r="Y29" s="44">
        <v>2.226</v>
      </c>
      <c r="Z29" s="44">
        <v>2.2850000000000001</v>
      </c>
      <c r="AA29" s="44">
        <v>2.3490000000000002</v>
      </c>
      <c r="AB29" s="44">
        <v>2.4169999999999998</v>
      </c>
      <c r="AC29" s="44">
        <v>2.4910000000000001</v>
      </c>
      <c r="AD29" s="44">
        <v>2.57</v>
      </c>
      <c r="AE29" s="44">
        <v>2.6549999999999998</v>
      </c>
      <c r="AF29" s="44">
        <v>2.7469999999999999</v>
      </c>
      <c r="AG29" s="44">
        <v>2.8479999999999999</v>
      </c>
      <c r="AH29" s="44">
        <v>2.956</v>
      </c>
      <c r="AI29" s="44">
        <v>3.0750000000000002</v>
      </c>
      <c r="AJ29" s="44">
        <v>3.2040000000000002</v>
      </c>
      <c r="AK29" s="44">
        <v>3.3460000000000001</v>
      </c>
      <c r="AL29" s="44">
        <v>3.5019999999999998</v>
      </c>
      <c r="AM29" s="44">
        <v>3.673</v>
      </c>
      <c r="AN29" s="44">
        <v>3.8620000000000001</v>
      </c>
      <c r="AO29" s="44">
        <v>4.0720000000000001</v>
      </c>
      <c r="AP29" s="44">
        <v>4.3040000000000003</v>
      </c>
      <c r="AQ29" s="44">
        <v>4.5620000000000003</v>
      </c>
      <c r="AR29" s="44">
        <v>4.8499999999999996</v>
      </c>
      <c r="AS29" s="44">
        <v>5.173</v>
      </c>
      <c r="AT29" s="44">
        <v>5.5330000000000004</v>
      </c>
      <c r="AU29" s="44">
        <v>5.9379999999999997</v>
      </c>
      <c r="AV29" s="44">
        <v>6.3940000000000001</v>
      </c>
      <c r="AW29" s="44">
        <v>6.907</v>
      </c>
      <c r="AX29" s="44">
        <v>7.4859999999999998</v>
      </c>
      <c r="AY29" s="44">
        <v>8.14</v>
      </c>
      <c r="AZ29" s="44">
        <v>8.8789999999999996</v>
      </c>
      <c r="BA29" s="44">
        <v>9.7159999999999993</v>
      </c>
      <c r="BB29" s="44">
        <v>10.663</v>
      </c>
      <c r="BC29" s="44">
        <v>11.734999999999999</v>
      </c>
      <c r="BD29" s="44">
        <v>12.949</v>
      </c>
      <c r="BE29" s="44">
        <v>14.323</v>
      </c>
      <c r="BF29" s="44">
        <v>15.875999999999999</v>
      </c>
      <c r="BG29" s="44">
        <v>17.631</v>
      </c>
      <c r="BH29" s="44">
        <v>19.611999999999998</v>
      </c>
      <c r="BI29" s="44">
        <v>21.846</v>
      </c>
      <c r="BJ29" s="44">
        <v>24.363</v>
      </c>
      <c r="BK29" s="44">
        <v>27.196999999999999</v>
      </c>
      <c r="BL29" s="44">
        <v>30.385999999999999</v>
      </c>
      <c r="BM29" s="44">
        <v>33.975000000000001</v>
      </c>
      <c r="BN29" s="44">
        <v>38.011000000000003</v>
      </c>
      <c r="BO29" s="44">
        <v>42.554000000000002</v>
      </c>
      <c r="BP29" s="44">
        <v>47.671999999999997</v>
      </c>
      <c r="BQ29" s="44">
        <v>53.444000000000003</v>
      </c>
      <c r="BR29" s="44">
        <v>59.963999999999999</v>
      </c>
      <c r="BS29" s="44">
        <v>67.347999999999999</v>
      </c>
      <c r="BT29" s="44">
        <v>75.734999999999999</v>
      </c>
      <c r="BU29" s="44">
        <v>85.272000000000006</v>
      </c>
      <c r="BV29" s="44">
        <v>96.15</v>
      </c>
      <c r="BW29" s="44">
        <v>108.613</v>
      </c>
      <c r="BX29" s="44">
        <v>122.956</v>
      </c>
      <c r="BY29" s="44">
        <v>139.53399999999999</v>
      </c>
      <c r="BZ29" s="44">
        <v>158.774</v>
      </c>
      <c r="CA29" s="44">
        <v>181.19399999999999</v>
      </c>
      <c r="CB29" s="44">
        <v>207.41800000000001</v>
      </c>
      <c r="CC29" s="44">
        <v>238.18199999999999</v>
      </c>
      <c r="CD29" s="44">
        <v>274.35500000000002</v>
      </c>
      <c r="CE29" s="44">
        <v>316.99599999999998</v>
      </c>
      <c r="CF29" s="44">
        <v>367.387</v>
      </c>
      <c r="CG29" s="44">
        <v>427.05700000000002</v>
      </c>
      <c r="CH29" s="44">
        <v>497.863</v>
      </c>
      <c r="CI29" s="44">
        <v>582.02099999999996</v>
      </c>
    </row>
    <row r="30" spans="1:87" x14ac:dyDescent="0.25">
      <c r="A30" s="42">
        <v>53</v>
      </c>
      <c r="B30" s="44">
        <v>1.4159999999999999</v>
      </c>
      <c r="C30" s="44">
        <v>1.4330000000000001</v>
      </c>
      <c r="D30" s="44">
        <v>1.45</v>
      </c>
      <c r="E30" s="44">
        <v>1.4670000000000001</v>
      </c>
      <c r="F30" s="44">
        <v>1.486</v>
      </c>
      <c r="G30" s="44">
        <v>1.5049999999999999</v>
      </c>
      <c r="H30" s="44">
        <v>1.526</v>
      </c>
      <c r="I30" s="44">
        <v>1.5469999999999999</v>
      </c>
      <c r="J30" s="44">
        <v>1.569</v>
      </c>
      <c r="K30" s="44">
        <v>1.5920000000000001</v>
      </c>
      <c r="L30" s="44">
        <v>1.617</v>
      </c>
      <c r="M30" s="44">
        <v>1.643</v>
      </c>
      <c r="N30" s="44">
        <v>1.67</v>
      </c>
      <c r="O30" s="44">
        <v>1.698</v>
      </c>
      <c r="P30" s="44">
        <v>1.728</v>
      </c>
      <c r="Q30" s="44">
        <v>1.762</v>
      </c>
      <c r="R30" s="44">
        <v>1.796</v>
      </c>
      <c r="S30" s="44">
        <v>1.8320000000000001</v>
      </c>
      <c r="T30" s="44">
        <v>1.869</v>
      </c>
      <c r="U30" s="44">
        <v>1.909</v>
      </c>
      <c r="V30" s="44">
        <v>1.9510000000000001</v>
      </c>
      <c r="W30" s="44">
        <v>1.9950000000000001</v>
      </c>
      <c r="X30" s="44">
        <v>2.0430000000000001</v>
      </c>
      <c r="Y30" s="44">
        <v>2.093</v>
      </c>
      <c r="Z30" s="44">
        <v>2.1469999999999998</v>
      </c>
      <c r="AA30" s="44">
        <v>2.2040000000000002</v>
      </c>
      <c r="AB30" s="44">
        <v>2.266</v>
      </c>
      <c r="AC30" s="44">
        <v>2.3319999999999999</v>
      </c>
      <c r="AD30" s="44">
        <v>2.403</v>
      </c>
      <c r="AE30" s="44">
        <v>2.48</v>
      </c>
      <c r="AF30" s="44">
        <v>2.5619999999999998</v>
      </c>
      <c r="AG30" s="44">
        <v>2.6509999999999998</v>
      </c>
      <c r="AH30" s="44">
        <v>2.7480000000000002</v>
      </c>
      <c r="AI30" s="44">
        <v>2.8540000000000001</v>
      </c>
      <c r="AJ30" s="44">
        <v>2.968</v>
      </c>
      <c r="AK30" s="44">
        <v>3.0939999999999999</v>
      </c>
      <c r="AL30" s="44">
        <v>3.2309999999999999</v>
      </c>
      <c r="AM30" s="44">
        <v>3.3809999999999998</v>
      </c>
      <c r="AN30" s="44">
        <v>3.5470000000000002</v>
      </c>
      <c r="AO30" s="44">
        <v>3.73</v>
      </c>
      <c r="AP30" s="44">
        <v>3.9329999999999998</v>
      </c>
      <c r="AQ30" s="44">
        <v>4.1580000000000004</v>
      </c>
      <c r="AR30" s="44">
        <v>4.4089999999999998</v>
      </c>
      <c r="AS30" s="44">
        <v>4.6879999999999997</v>
      </c>
      <c r="AT30" s="44">
        <v>5</v>
      </c>
      <c r="AU30" s="44">
        <v>5.35</v>
      </c>
      <c r="AV30" s="44">
        <v>5.7430000000000003</v>
      </c>
      <c r="AW30" s="44">
        <v>6.1859999999999999</v>
      </c>
      <c r="AX30" s="44">
        <v>6.6840000000000002</v>
      </c>
      <c r="AY30" s="44">
        <v>7.2469999999999999</v>
      </c>
      <c r="AZ30" s="44">
        <v>7.8840000000000003</v>
      </c>
      <c r="BA30" s="44">
        <v>8.6039999999999992</v>
      </c>
      <c r="BB30" s="44">
        <v>9.4190000000000005</v>
      </c>
      <c r="BC30" s="44">
        <v>10.343999999999999</v>
      </c>
      <c r="BD30" s="44">
        <v>11.391</v>
      </c>
      <c r="BE30" s="44">
        <v>12.577999999999999</v>
      </c>
      <c r="BF30" s="44">
        <v>13.923</v>
      </c>
      <c r="BG30" s="44">
        <v>15.446</v>
      </c>
      <c r="BH30" s="44">
        <v>17.170000000000002</v>
      </c>
      <c r="BI30" s="44">
        <v>19.119</v>
      </c>
      <c r="BJ30" s="44">
        <v>21.321000000000002</v>
      </c>
      <c r="BK30" s="44">
        <v>23.806999999999999</v>
      </c>
      <c r="BL30" s="44">
        <v>26.614999999999998</v>
      </c>
      <c r="BM30" s="44">
        <v>29.782</v>
      </c>
      <c r="BN30" s="44">
        <v>33.353999999999999</v>
      </c>
      <c r="BO30" s="44">
        <v>37.384</v>
      </c>
      <c r="BP30" s="44">
        <v>41.933999999999997</v>
      </c>
      <c r="BQ30" s="44">
        <v>47.073999999999998</v>
      </c>
      <c r="BR30" s="44">
        <v>52.889000000000003</v>
      </c>
      <c r="BS30" s="44">
        <v>59.481000000000002</v>
      </c>
      <c r="BT30" s="44">
        <v>66.972999999999999</v>
      </c>
      <c r="BU30" s="44">
        <v>75.498000000000005</v>
      </c>
      <c r="BV30" s="44">
        <v>85.221000000000004</v>
      </c>
      <c r="BW30" s="44">
        <v>96.361000000000004</v>
      </c>
      <c r="BX30" s="44">
        <v>109.178</v>
      </c>
      <c r="BY30" s="44">
        <v>123.985</v>
      </c>
      <c r="BZ30" s="44">
        <v>141.16</v>
      </c>
      <c r="CA30" s="44">
        <v>161.16200000000001</v>
      </c>
      <c r="CB30" s="44">
        <v>184.54400000000001</v>
      </c>
      <c r="CC30" s="44">
        <v>211.958</v>
      </c>
      <c r="CD30" s="44">
        <v>244.17599999999999</v>
      </c>
      <c r="CE30" s="44">
        <v>282.13600000000002</v>
      </c>
      <c r="CF30" s="44">
        <v>326.97800000000001</v>
      </c>
      <c r="CG30" s="44">
        <v>380.06200000000001</v>
      </c>
      <c r="CH30" s="44">
        <v>443.04199999999997</v>
      </c>
      <c r="CI30" s="44">
        <v>517.88900000000001</v>
      </c>
    </row>
    <row r="31" spans="1:87" x14ac:dyDescent="0.25">
      <c r="A31" s="42">
        <v>54</v>
      </c>
      <c r="B31" s="44">
        <v>1.349</v>
      </c>
      <c r="C31" s="44">
        <v>1.3640000000000001</v>
      </c>
      <c r="D31" s="44">
        <v>1.38</v>
      </c>
      <c r="E31" s="44">
        <v>1.397</v>
      </c>
      <c r="F31" s="44">
        <v>1.4139999999999999</v>
      </c>
      <c r="G31" s="44">
        <v>1.4319999999999999</v>
      </c>
      <c r="H31" s="44">
        <v>1.45</v>
      </c>
      <c r="I31" s="44">
        <v>1.47</v>
      </c>
      <c r="J31" s="44">
        <v>1.49</v>
      </c>
      <c r="K31" s="44">
        <v>1.512</v>
      </c>
      <c r="L31" s="44">
        <v>1.534</v>
      </c>
      <c r="M31" s="44">
        <v>1.5580000000000001</v>
      </c>
      <c r="N31" s="44">
        <v>1.583</v>
      </c>
      <c r="O31" s="44">
        <v>1.609</v>
      </c>
      <c r="P31" s="44">
        <v>1.637</v>
      </c>
      <c r="Q31" s="44">
        <v>1.667</v>
      </c>
      <c r="R31" s="44">
        <v>1.6990000000000001</v>
      </c>
      <c r="S31" s="44">
        <v>1.732</v>
      </c>
      <c r="T31" s="44">
        <v>1.766</v>
      </c>
      <c r="U31" s="44">
        <v>1.802</v>
      </c>
      <c r="V31" s="44">
        <v>1.84</v>
      </c>
      <c r="W31" s="44">
        <v>1.881</v>
      </c>
      <c r="X31" s="44">
        <v>1.9239999999999999</v>
      </c>
      <c r="Y31" s="44">
        <v>1.9690000000000001</v>
      </c>
      <c r="Z31" s="44">
        <v>2.0179999999999998</v>
      </c>
      <c r="AA31" s="44">
        <v>2.0699999999999998</v>
      </c>
      <c r="AB31" s="44">
        <v>2.1259999999999999</v>
      </c>
      <c r="AC31" s="44">
        <v>2.1850000000000001</v>
      </c>
      <c r="AD31" s="44">
        <v>2.2490000000000001</v>
      </c>
      <c r="AE31" s="44">
        <v>2.3170000000000002</v>
      </c>
      <c r="AF31" s="44">
        <v>2.391</v>
      </c>
      <c r="AG31" s="44">
        <v>2.4710000000000001</v>
      </c>
      <c r="AH31" s="44">
        <v>2.5569999999999999</v>
      </c>
      <c r="AI31" s="44">
        <v>2.6509999999999998</v>
      </c>
      <c r="AJ31" s="44">
        <v>2.7530000000000001</v>
      </c>
      <c r="AK31" s="44">
        <v>2.8639999999999999</v>
      </c>
      <c r="AL31" s="44">
        <v>2.9849999999999999</v>
      </c>
      <c r="AM31" s="44">
        <v>3.1179999999999999</v>
      </c>
      <c r="AN31" s="44">
        <v>3.2629999999999999</v>
      </c>
      <c r="AO31" s="44">
        <v>3.4239999999999999</v>
      </c>
      <c r="AP31" s="44">
        <v>3.601</v>
      </c>
      <c r="AQ31" s="44">
        <v>3.798</v>
      </c>
      <c r="AR31" s="44">
        <v>4.016</v>
      </c>
      <c r="AS31" s="44">
        <v>4.258</v>
      </c>
      <c r="AT31" s="44">
        <v>4.5289999999999999</v>
      </c>
      <c r="AU31" s="44">
        <v>4.8319999999999999</v>
      </c>
      <c r="AV31" s="44">
        <v>5.1710000000000003</v>
      </c>
      <c r="AW31" s="44">
        <v>5.5529999999999999</v>
      </c>
      <c r="AX31" s="44">
        <v>5.9820000000000002</v>
      </c>
      <c r="AY31" s="44">
        <v>6.4669999999999996</v>
      </c>
      <c r="AZ31" s="44">
        <v>7.0140000000000002</v>
      </c>
      <c r="BA31" s="44">
        <v>7.633</v>
      </c>
      <c r="BB31" s="44">
        <v>8.3350000000000009</v>
      </c>
      <c r="BC31" s="44">
        <v>9.1300000000000008</v>
      </c>
      <c r="BD31" s="44">
        <v>10.032</v>
      </c>
      <c r="BE31" s="44">
        <v>11.055</v>
      </c>
      <c r="BF31" s="44">
        <v>12.215999999999999</v>
      </c>
      <c r="BG31" s="44">
        <v>13.534000000000001</v>
      </c>
      <c r="BH31" s="44">
        <v>15.028</v>
      </c>
      <c r="BI31" s="44">
        <v>16.721</v>
      </c>
      <c r="BJ31" s="44">
        <v>18.64</v>
      </c>
      <c r="BK31" s="44">
        <v>20.812999999999999</v>
      </c>
      <c r="BL31" s="44">
        <v>23.273</v>
      </c>
      <c r="BM31" s="44">
        <v>26.056000000000001</v>
      </c>
      <c r="BN31" s="44">
        <v>29.204000000000001</v>
      </c>
      <c r="BO31" s="44">
        <v>32.765000000000001</v>
      </c>
      <c r="BP31" s="44">
        <v>36.795000000000002</v>
      </c>
      <c r="BQ31" s="44">
        <v>41.356999999999999</v>
      </c>
      <c r="BR31" s="44">
        <v>46.527000000000001</v>
      </c>
      <c r="BS31" s="44">
        <v>52.396999999999998</v>
      </c>
      <c r="BT31" s="44">
        <v>59.076000000000001</v>
      </c>
      <c r="BU31" s="44">
        <v>66.680000000000007</v>
      </c>
      <c r="BV31" s="44">
        <v>75.358000000000004</v>
      </c>
      <c r="BW31" s="44">
        <v>85.3</v>
      </c>
      <c r="BX31" s="44">
        <v>96.738</v>
      </c>
      <c r="BY31" s="44">
        <v>109.94799999999999</v>
      </c>
      <c r="BZ31" s="44">
        <v>125.264</v>
      </c>
      <c r="CA31" s="44">
        <v>143.09</v>
      </c>
      <c r="CB31" s="44">
        <v>163.916</v>
      </c>
      <c r="CC31" s="44">
        <v>188.316</v>
      </c>
      <c r="CD31" s="44">
        <v>216.97200000000001</v>
      </c>
      <c r="CE31" s="44">
        <v>250.714</v>
      </c>
      <c r="CF31" s="44">
        <v>290.55099999999999</v>
      </c>
      <c r="CG31" s="44">
        <v>337.68299999999999</v>
      </c>
      <c r="CH31" s="44">
        <v>393.577</v>
      </c>
      <c r="CI31" s="44">
        <v>459.97800000000001</v>
      </c>
    </row>
    <row r="32" spans="1:87" x14ac:dyDescent="0.25">
      <c r="A32" s="42">
        <v>55</v>
      </c>
      <c r="B32" s="44">
        <v>1.2849999999999999</v>
      </c>
      <c r="C32" s="44">
        <v>1.2989999999999999</v>
      </c>
      <c r="D32" s="44">
        <v>1.3140000000000001</v>
      </c>
      <c r="E32" s="44">
        <v>1.329</v>
      </c>
      <c r="F32" s="44">
        <v>1.345</v>
      </c>
      <c r="G32" s="44">
        <v>1.361</v>
      </c>
      <c r="H32" s="44">
        <v>1.379</v>
      </c>
      <c r="I32" s="44">
        <v>1.397</v>
      </c>
      <c r="J32" s="44">
        <v>1.415</v>
      </c>
      <c r="K32" s="44">
        <v>1.4350000000000001</v>
      </c>
      <c r="L32" s="44">
        <v>1.456</v>
      </c>
      <c r="M32" s="44">
        <v>1.478</v>
      </c>
      <c r="N32" s="44">
        <v>1.5009999999999999</v>
      </c>
      <c r="O32" s="44">
        <v>1.5249999999999999</v>
      </c>
      <c r="P32" s="44">
        <v>1.55</v>
      </c>
      <c r="Q32" s="44">
        <v>1.5780000000000001</v>
      </c>
      <c r="R32" s="44">
        <v>1.607</v>
      </c>
      <c r="S32" s="44">
        <v>1.637</v>
      </c>
      <c r="T32" s="44">
        <v>1.6679999999999999</v>
      </c>
      <c r="U32" s="44">
        <v>1.7010000000000001</v>
      </c>
      <c r="V32" s="44">
        <v>1.736</v>
      </c>
      <c r="W32" s="44">
        <v>1.7729999999999999</v>
      </c>
      <c r="X32" s="44">
        <v>1.8120000000000001</v>
      </c>
      <c r="Y32" s="44">
        <v>1.853</v>
      </c>
      <c r="Z32" s="44">
        <v>1.897</v>
      </c>
      <c r="AA32" s="44">
        <v>1.944</v>
      </c>
      <c r="AB32" s="44">
        <v>1.9950000000000001</v>
      </c>
      <c r="AC32" s="44">
        <v>2.048</v>
      </c>
      <c r="AD32" s="44">
        <v>2.1059999999999999</v>
      </c>
      <c r="AE32" s="44">
        <v>2.1669999999999998</v>
      </c>
      <c r="AF32" s="44">
        <v>2.234</v>
      </c>
      <c r="AG32" s="44">
        <v>2.3050000000000002</v>
      </c>
      <c r="AH32" s="44">
        <v>2.3820000000000001</v>
      </c>
      <c r="AI32" s="44">
        <v>2.4660000000000002</v>
      </c>
      <c r="AJ32" s="44">
        <v>2.556</v>
      </c>
      <c r="AK32" s="44">
        <v>2.6539999999999999</v>
      </c>
      <c r="AL32" s="44">
        <v>2.7610000000000001</v>
      </c>
      <c r="AM32" s="44">
        <v>2.879</v>
      </c>
      <c r="AN32" s="44">
        <v>3.0070000000000001</v>
      </c>
      <c r="AO32" s="44">
        <v>3.1480000000000001</v>
      </c>
      <c r="AP32" s="44">
        <v>3.3029999999999999</v>
      </c>
      <c r="AQ32" s="44">
        <v>3.4750000000000001</v>
      </c>
      <c r="AR32" s="44">
        <v>3.665</v>
      </c>
      <c r="AS32" s="44">
        <v>3.8759999999999999</v>
      </c>
      <c r="AT32" s="44">
        <v>4.1109999999999998</v>
      </c>
      <c r="AU32" s="44">
        <v>4.3730000000000002</v>
      </c>
      <c r="AV32" s="44">
        <v>4.6669999999999998</v>
      </c>
      <c r="AW32" s="44">
        <v>4.9960000000000004</v>
      </c>
      <c r="AX32" s="44">
        <v>5.367</v>
      </c>
      <c r="AY32" s="44">
        <v>5.7839999999999998</v>
      </c>
      <c r="AZ32" s="44">
        <v>6.2539999999999996</v>
      </c>
      <c r="BA32" s="44">
        <v>6.7869999999999999</v>
      </c>
      <c r="BB32" s="44">
        <v>7.3890000000000002</v>
      </c>
      <c r="BC32" s="44">
        <v>8.0730000000000004</v>
      </c>
      <c r="BD32" s="44">
        <v>8.8480000000000008</v>
      </c>
      <c r="BE32" s="44">
        <v>9.7279999999999998</v>
      </c>
      <c r="BF32" s="44">
        <v>10.728</v>
      </c>
      <c r="BG32" s="44">
        <v>11.864000000000001</v>
      </c>
      <c r="BH32" s="44">
        <v>13.154999999999999</v>
      </c>
      <c r="BI32" s="44">
        <v>14.622</v>
      </c>
      <c r="BJ32" s="44">
        <v>16.286999999999999</v>
      </c>
      <c r="BK32" s="44">
        <v>18.178000000000001</v>
      </c>
      <c r="BL32" s="44">
        <v>20.324000000000002</v>
      </c>
      <c r="BM32" s="44">
        <v>22.76</v>
      </c>
      <c r="BN32" s="44">
        <v>25.523</v>
      </c>
      <c r="BO32" s="44">
        <v>28.657</v>
      </c>
      <c r="BP32" s="44">
        <v>32.213000000000001</v>
      </c>
      <c r="BQ32" s="44">
        <v>36.249000000000002</v>
      </c>
      <c r="BR32" s="44">
        <v>40.832000000000001</v>
      </c>
      <c r="BS32" s="44">
        <v>46.043999999999997</v>
      </c>
      <c r="BT32" s="44">
        <v>51.982999999999997</v>
      </c>
      <c r="BU32" s="44">
        <v>58.753</v>
      </c>
      <c r="BV32" s="44">
        <v>66.483000000000004</v>
      </c>
      <c r="BW32" s="44">
        <v>75.346000000000004</v>
      </c>
      <c r="BX32" s="44">
        <v>85.542000000000002</v>
      </c>
      <c r="BY32" s="44">
        <v>97.316999999999993</v>
      </c>
      <c r="BZ32" s="44">
        <v>110.96599999999999</v>
      </c>
      <c r="CA32" s="44">
        <v>126.84399999999999</v>
      </c>
      <c r="CB32" s="44">
        <v>145.38300000000001</v>
      </c>
      <c r="CC32" s="44">
        <v>167.089</v>
      </c>
      <c r="CD32" s="44">
        <v>192.56399999999999</v>
      </c>
      <c r="CE32" s="44">
        <v>222.53899999999999</v>
      </c>
      <c r="CF32" s="44">
        <v>257.90100000000001</v>
      </c>
      <c r="CG32" s="44">
        <v>299.71199999999999</v>
      </c>
      <c r="CH32" s="44">
        <v>349.26100000000002</v>
      </c>
      <c r="CI32" s="44">
        <v>408.09100000000001</v>
      </c>
    </row>
    <row r="33" spans="1:87" x14ac:dyDescent="0.25">
      <c r="A33" s="42">
        <v>56</v>
      </c>
      <c r="B33" s="44">
        <v>1.224</v>
      </c>
      <c r="C33" s="44">
        <v>1.2370000000000001</v>
      </c>
      <c r="D33" s="44">
        <v>1.25</v>
      </c>
      <c r="E33" s="44">
        <v>1.264</v>
      </c>
      <c r="F33" s="44">
        <v>1.2789999999999999</v>
      </c>
      <c r="G33" s="44">
        <v>1.294</v>
      </c>
      <c r="H33" s="44">
        <v>1.31</v>
      </c>
      <c r="I33" s="44">
        <v>1.327</v>
      </c>
      <c r="J33" s="44">
        <v>1.3440000000000001</v>
      </c>
      <c r="K33" s="44">
        <v>1.3620000000000001</v>
      </c>
      <c r="L33" s="44">
        <v>1.381</v>
      </c>
      <c r="M33" s="44">
        <v>1.401</v>
      </c>
      <c r="N33" s="44">
        <v>1.4219999999999999</v>
      </c>
      <c r="O33" s="44">
        <v>1.444</v>
      </c>
      <c r="P33" s="44">
        <v>1.4670000000000001</v>
      </c>
      <c r="Q33" s="44">
        <v>1.4930000000000001</v>
      </c>
      <c r="R33" s="44">
        <v>1.52</v>
      </c>
      <c r="S33" s="44">
        <v>1.5469999999999999</v>
      </c>
      <c r="T33" s="44">
        <v>1.5760000000000001</v>
      </c>
      <c r="U33" s="44">
        <v>1.6060000000000001</v>
      </c>
      <c r="V33" s="44">
        <v>1.6379999999999999</v>
      </c>
      <c r="W33" s="44">
        <v>1.671</v>
      </c>
      <c r="X33" s="44">
        <v>1.7070000000000001</v>
      </c>
      <c r="Y33" s="44">
        <v>1.744</v>
      </c>
      <c r="Z33" s="44">
        <v>1.7849999999999999</v>
      </c>
      <c r="AA33" s="44">
        <v>1.827</v>
      </c>
      <c r="AB33" s="44">
        <v>1.873</v>
      </c>
      <c r="AC33" s="44">
        <v>1.921</v>
      </c>
      <c r="AD33" s="44">
        <v>1.9730000000000001</v>
      </c>
      <c r="AE33" s="44">
        <v>2.028</v>
      </c>
      <c r="AF33" s="44">
        <v>2.0880000000000001</v>
      </c>
      <c r="AG33" s="44">
        <v>2.1520000000000001</v>
      </c>
      <c r="AH33" s="44">
        <v>2.2210000000000001</v>
      </c>
      <c r="AI33" s="44">
        <v>2.2949999999999999</v>
      </c>
      <c r="AJ33" s="44">
        <v>2.3759999999999999</v>
      </c>
      <c r="AK33" s="44">
        <v>2.4630000000000001</v>
      </c>
      <c r="AL33" s="44">
        <v>2.5579999999999998</v>
      </c>
      <c r="AM33" s="44">
        <v>2.6619999999999999</v>
      </c>
      <c r="AN33" s="44">
        <v>2.7749999999999999</v>
      </c>
      <c r="AO33" s="44">
        <v>2.899</v>
      </c>
      <c r="AP33" s="44">
        <v>3.0350000000000001</v>
      </c>
      <c r="AQ33" s="44">
        <v>3.1850000000000001</v>
      </c>
      <c r="AR33" s="44">
        <v>3.351</v>
      </c>
      <c r="AS33" s="44">
        <v>3.5350000000000001</v>
      </c>
      <c r="AT33" s="44">
        <v>3.74</v>
      </c>
      <c r="AU33" s="44">
        <v>3.9670000000000001</v>
      </c>
      <c r="AV33" s="44">
        <v>4.2220000000000004</v>
      </c>
      <c r="AW33" s="44">
        <v>4.5060000000000002</v>
      </c>
      <c r="AX33" s="44">
        <v>4.8259999999999996</v>
      </c>
      <c r="AY33" s="44">
        <v>5.1849999999999996</v>
      </c>
      <c r="AZ33" s="44">
        <v>5.59</v>
      </c>
      <c r="BA33" s="44">
        <v>6.0469999999999997</v>
      </c>
      <c r="BB33" s="44">
        <v>6.5650000000000004</v>
      </c>
      <c r="BC33" s="44">
        <v>7.1520000000000001</v>
      </c>
      <c r="BD33" s="44">
        <v>7.8170000000000002</v>
      </c>
      <c r="BE33" s="44">
        <v>8.5730000000000004</v>
      </c>
      <c r="BF33" s="44">
        <v>9.4329999999999998</v>
      </c>
      <c r="BG33" s="44">
        <v>10.41</v>
      </c>
      <c r="BH33" s="44">
        <v>11.523</v>
      </c>
      <c r="BI33" s="44">
        <v>12.788</v>
      </c>
      <c r="BJ33" s="44">
        <v>14.228</v>
      </c>
      <c r="BK33" s="44">
        <v>15.868</v>
      </c>
      <c r="BL33" s="44">
        <v>17.734000000000002</v>
      </c>
      <c r="BM33" s="44">
        <v>19.856999999999999</v>
      </c>
      <c r="BN33" s="44">
        <v>22.271999999999998</v>
      </c>
      <c r="BO33" s="44">
        <v>25.018999999999998</v>
      </c>
      <c r="BP33" s="44">
        <v>28.145</v>
      </c>
      <c r="BQ33" s="44">
        <v>31.701000000000001</v>
      </c>
      <c r="BR33" s="44">
        <v>35.75</v>
      </c>
      <c r="BS33" s="44">
        <v>40.363999999999997</v>
      </c>
      <c r="BT33" s="44">
        <v>45.631</v>
      </c>
      <c r="BU33" s="44">
        <v>51.643999999999998</v>
      </c>
      <c r="BV33" s="44">
        <v>58.518999999999998</v>
      </c>
      <c r="BW33" s="44">
        <v>66.406000000000006</v>
      </c>
      <c r="BX33" s="44">
        <v>75.484999999999999</v>
      </c>
      <c r="BY33" s="44">
        <v>85.972999999999999</v>
      </c>
      <c r="BZ33" s="44">
        <v>98.128</v>
      </c>
      <c r="CA33" s="44">
        <v>112.26600000000001</v>
      </c>
      <c r="CB33" s="44">
        <v>128.76599999999999</v>
      </c>
      <c r="CC33" s="44">
        <v>148.07400000000001</v>
      </c>
      <c r="CD33" s="44">
        <v>170.71899999999999</v>
      </c>
      <c r="CE33" s="44">
        <v>197.346</v>
      </c>
      <c r="CF33" s="44">
        <v>228.73400000000001</v>
      </c>
      <c r="CG33" s="44">
        <v>265.81700000000001</v>
      </c>
      <c r="CH33" s="44">
        <v>309.73</v>
      </c>
      <c r="CI33" s="44">
        <v>361.82799999999997</v>
      </c>
    </row>
    <row r="34" spans="1:87" x14ac:dyDescent="0.25">
      <c r="A34" s="42">
        <v>57</v>
      </c>
      <c r="B34" s="44">
        <v>1.165</v>
      </c>
      <c r="C34" s="44">
        <v>1.177</v>
      </c>
      <c r="D34" s="44">
        <v>1.1890000000000001</v>
      </c>
      <c r="E34" s="44">
        <v>1.202</v>
      </c>
      <c r="F34" s="44">
        <v>1.216</v>
      </c>
      <c r="G34" s="44">
        <v>1.23</v>
      </c>
      <c r="H34" s="44">
        <v>1.244</v>
      </c>
      <c r="I34" s="44">
        <v>1.26</v>
      </c>
      <c r="J34" s="44">
        <v>1.276</v>
      </c>
      <c r="K34" s="44">
        <v>1.2929999999999999</v>
      </c>
      <c r="L34" s="44">
        <v>1.31</v>
      </c>
      <c r="M34" s="44">
        <v>1.3280000000000001</v>
      </c>
      <c r="N34" s="44">
        <v>1.3480000000000001</v>
      </c>
      <c r="O34" s="44">
        <v>1.3680000000000001</v>
      </c>
      <c r="P34" s="44">
        <v>1.389</v>
      </c>
      <c r="Q34" s="44">
        <v>1.413</v>
      </c>
      <c r="R34" s="44">
        <v>1.4379999999999999</v>
      </c>
      <c r="S34" s="44">
        <v>1.4630000000000001</v>
      </c>
      <c r="T34" s="44">
        <v>1.4890000000000001</v>
      </c>
      <c r="U34" s="44">
        <v>1.516</v>
      </c>
      <c r="V34" s="44">
        <v>1.5449999999999999</v>
      </c>
      <c r="W34" s="44">
        <v>1.5760000000000001</v>
      </c>
      <c r="X34" s="44">
        <v>1.6080000000000001</v>
      </c>
      <c r="Y34" s="44">
        <v>1.6419999999999999</v>
      </c>
      <c r="Z34" s="44">
        <v>1.679</v>
      </c>
      <c r="AA34" s="44">
        <v>1.7170000000000001</v>
      </c>
      <c r="AB34" s="44">
        <v>1.758</v>
      </c>
      <c r="AC34" s="44">
        <v>1.802</v>
      </c>
      <c r="AD34" s="44">
        <v>1.849</v>
      </c>
      <c r="AE34" s="44">
        <v>1.899</v>
      </c>
      <c r="AF34" s="44">
        <v>1.952</v>
      </c>
      <c r="AG34" s="44">
        <v>2.0099999999999998</v>
      </c>
      <c r="AH34" s="44">
        <v>2.0720000000000001</v>
      </c>
      <c r="AI34" s="44">
        <v>2.1379999999999999</v>
      </c>
      <c r="AJ34" s="44">
        <v>2.21</v>
      </c>
      <c r="AK34" s="44">
        <v>2.2879999999999998</v>
      </c>
      <c r="AL34" s="44">
        <v>2.3719999999999999</v>
      </c>
      <c r="AM34" s="44">
        <v>2.464</v>
      </c>
      <c r="AN34" s="44">
        <v>2.5640000000000001</v>
      </c>
      <c r="AO34" s="44">
        <v>2.673</v>
      </c>
      <c r="AP34" s="44">
        <v>2.7930000000000001</v>
      </c>
      <c r="AQ34" s="44">
        <v>2.9249999999999998</v>
      </c>
      <c r="AR34" s="44">
        <v>3.07</v>
      </c>
      <c r="AS34" s="44">
        <v>3.2309999999999999</v>
      </c>
      <c r="AT34" s="44">
        <v>3.4089999999999998</v>
      </c>
      <c r="AU34" s="44">
        <v>3.6070000000000002</v>
      </c>
      <c r="AV34" s="44">
        <v>3.827</v>
      </c>
      <c r="AW34" s="44">
        <v>4.0730000000000004</v>
      </c>
      <c r="AX34" s="44">
        <v>4.3490000000000002</v>
      </c>
      <c r="AY34" s="44">
        <v>4.6589999999999998</v>
      </c>
      <c r="AZ34" s="44">
        <v>5.008</v>
      </c>
      <c r="BA34" s="44">
        <v>5.4009999999999998</v>
      </c>
      <c r="BB34" s="44">
        <v>5.8460000000000001</v>
      </c>
      <c r="BC34" s="44">
        <v>6.3490000000000002</v>
      </c>
      <c r="BD34" s="44">
        <v>6.92</v>
      </c>
      <c r="BE34" s="44">
        <v>7.569</v>
      </c>
      <c r="BF34" s="44">
        <v>8.3059999999999992</v>
      </c>
      <c r="BG34" s="44">
        <v>9.1460000000000008</v>
      </c>
      <c r="BH34" s="44">
        <v>10.102</v>
      </c>
      <c r="BI34" s="44">
        <v>11.191000000000001</v>
      </c>
      <c r="BJ34" s="44">
        <v>12.433</v>
      </c>
      <c r="BK34" s="44">
        <v>13.85</v>
      </c>
      <c r="BL34" s="44">
        <v>15.465999999999999</v>
      </c>
      <c r="BM34" s="44">
        <v>17.309000000000001</v>
      </c>
      <c r="BN34" s="44">
        <v>19.411999999999999</v>
      </c>
      <c r="BO34" s="44">
        <v>21.811</v>
      </c>
      <c r="BP34" s="44">
        <v>24.547000000000001</v>
      </c>
      <c r="BQ34" s="44">
        <v>27.67</v>
      </c>
      <c r="BR34" s="44">
        <v>31.234000000000002</v>
      </c>
      <c r="BS34" s="44">
        <v>35.305999999999997</v>
      </c>
      <c r="BT34" s="44">
        <v>39.965000000000003</v>
      </c>
      <c r="BU34" s="44">
        <v>45.292999999999999</v>
      </c>
      <c r="BV34" s="44">
        <v>51.393999999999998</v>
      </c>
      <c r="BW34" s="44">
        <v>58.402000000000001</v>
      </c>
      <c r="BX34" s="44">
        <v>66.477999999999994</v>
      </c>
      <c r="BY34" s="44">
        <v>75.811000000000007</v>
      </c>
      <c r="BZ34" s="44">
        <v>86.632000000000005</v>
      </c>
      <c r="CA34" s="44">
        <v>99.22</v>
      </c>
      <c r="CB34" s="44">
        <v>113.90900000000001</v>
      </c>
      <c r="CC34" s="44">
        <v>131.09200000000001</v>
      </c>
      <c r="CD34" s="44">
        <v>151.23500000000001</v>
      </c>
      <c r="CE34" s="44">
        <v>174.90700000000001</v>
      </c>
      <c r="CF34" s="44">
        <v>202.792</v>
      </c>
      <c r="CG34" s="44">
        <v>235.71299999999999</v>
      </c>
      <c r="CH34" s="44">
        <v>274.66800000000001</v>
      </c>
      <c r="CI34" s="44">
        <v>320.84800000000001</v>
      </c>
    </row>
    <row r="35" spans="1:87" x14ac:dyDescent="0.25">
      <c r="A35" s="42">
        <v>58</v>
      </c>
      <c r="B35" s="44">
        <v>1.1080000000000001</v>
      </c>
      <c r="C35" s="44">
        <v>1.119</v>
      </c>
      <c r="D35" s="44">
        <v>1.131</v>
      </c>
      <c r="E35" s="44">
        <v>1.143</v>
      </c>
      <c r="F35" s="44">
        <v>1.155</v>
      </c>
      <c r="G35" s="44">
        <v>1.1679999999999999</v>
      </c>
      <c r="H35" s="44">
        <v>1.1819999999999999</v>
      </c>
      <c r="I35" s="44">
        <v>1.196</v>
      </c>
      <c r="J35" s="44">
        <v>1.2110000000000001</v>
      </c>
      <c r="K35" s="44">
        <v>1.226</v>
      </c>
      <c r="L35" s="44">
        <v>1.242</v>
      </c>
      <c r="M35" s="44">
        <v>1.2589999999999999</v>
      </c>
      <c r="N35" s="44">
        <v>1.2769999999999999</v>
      </c>
      <c r="O35" s="44">
        <v>1.2949999999999999</v>
      </c>
      <c r="P35" s="44">
        <v>1.3149999999999999</v>
      </c>
      <c r="Q35" s="44">
        <v>1.337</v>
      </c>
      <c r="R35" s="44">
        <v>1.359</v>
      </c>
      <c r="S35" s="44">
        <v>1.3819999999999999</v>
      </c>
      <c r="T35" s="44">
        <v>1.4059999999999999</v>
      </c>
      <c r="U35" s="44">
        <v>1.431</v>
      </c>
      <c r="V35" s="44">
        <v>1.458</v>
      </c>
      <c r="W35" s="44">
        <v>1.486</v>
      </c>
      <c r="X35" s="44">
        <v>1.5149999999999999</v>
      </c>
      <c r="Y35" s="44">
        <v>1.546</v>
      </c>
      <c r="Z35" s="44">
        <v>1.579</v>
      </c>
      <c r="AA35" s="44">
        <v>1.6140000000000001</v>
      </c>
      <c r="AB35" s="44">
        <v>1.6519999999999999</v>
      </c>
      <c r="AC35" s="44">
        <v>1.6910000000000001</v>
      </c>
      <c r="AD35" s="44">
        <v>1.7330000000000001</v>
      </c>
      <c r="AE35" s="44">
        <v>1.7789999999999999</v>
      </c>
      <c r="AF35" s="44">
        <v>1.827</v>
      </c>
      <c r="AG35" s="44">
        <v>1.8779999999999999</v>
      </c>
      <c r="AH35" s="44">
        <v>1.9339999999999999</v>
      </c>
      <c r="AI35" s="44">
        <v>1.9930000000000001</v>
      </c>
      <c r="AJ35" s="44">
        <v>2.0569999999999999</v>
      </c>
      <c r="AK35" s="44">
        <v>2.1269999999999998</v>
      </c>
      <c r="AL35" s="44">
        <v>2.202</v>
      </c>
      <c r="AM35" s="44">
        <v>2.2829999999999999</v>
      </c>
      <c r="AN35" s="44">
        <v>2.3719999999999999</v>
      </c>
      <c r="AO35" s="44">
        <v>2.468</v>
      </c>
      <c r="AP35" s="44">
        <v>2.5739999999999998</v>
      </c>
      <c r="AQ35" s="44">
        <v>2.69</v>
      </c>
      <c r="AR35" s="44">
        <v>2.8180000000000001</v>
      </c>
      <c r="AS35" s="44">
        <v>2.9580000000000002</v>
      </c>
      <c r="AT35" s="44">
        <v>3.113</v>
      </c>
      <c r="AU35" s="44">
        <v>3.286</v>
      </c>
      <c r="AV35" s="44">
        <v>3.4769999999999999</v>
      </c>
      <c r="AW35" s="44">
        <v>3.69</v>
      </c>
      <c r="AX35" s="44">
        <v>3.9289999999999998</v>
      </c>
      <c r="AY35" s="44">
        <v>4.1959999999999997</v>
      </c>
      <c r="AZ35" s="44">
        <v>4.4969999999999999</v>
      </c>
      <c r="BA35" s="44">
        <v>4.835</v>
      </c>
      <c r="BB35" s="44">
        <v>5.2169999999999996</v>
      </c>
      <c r="BC35" s="44">
        <v>5.649</v>
      </c>
      <c r="BD35" s="44">
        <v>6.1390000000000002</v>
      </c>
      <c r="BE35" s="44">
        <v>6.6950000000000003</v>
      </c>
      <c r="BF35" s="44">
        <v>7.327</v>
      </c>
      <c r="BG35" s="44">
        <v>8.0470000000000006</v>
      </c>
      <c r="BH35" s="44">
        <v>8.8670000000000009</v>
      </c>
      <c r="BI35" s="44">
        <v>9.8030000000000008</v>
      </c>
      <c r="BJ35" s="44">
        <v>10.871</v>
      </c>
      <c r="BK35" s="44">
        <v>12.090999999999999</v>
      </c>
      <c r="BL35" s="44">
        <v>13.486000000000001</v>
      </c>
      <c r="BM35" s="44">
        <v>15.081</v>
      </c>
      <c r="BN35" s="44">
        <v>16.905000000000001</v>
      </c>
      <c r="BO35" s="44">
        <v>18.991</v>
      </c>
      <c r="BP35" s="44">
        <v>21.376999999999999</v>
      </c>
      <c r="BQ35" s="44">
        <v>24.108000000000001</v>
      </c>
      <c r="BR35" s="44">
        <v>27.234000000000002</v>
      </c>
      <c r="BS35" s="44">
        <v>30.815000000000001</v>
      </c>
      <c r="BT35" s="44">
        <v>34.921999999999997</v>
      </c>
      <c r="BU35" s="44">
        <v>39.628999999999998</v>
      </c>
      <c r="BV35" s="44">
        <v>45.030999999999999</v>
      </c>
      <c r="BW35" s="44">
        <v>51.246000000000002</v>
      </c>
      <c r="BX35" s="44">
        <v>58.415999999999997</v>
      </c>
      <c r="BY35" s="44">
        <v>66.712999999999994</v>
      </c>
      <c r="BZ35" s="44">
        <v>76.34</v>
      </c>
      <c r="CA35" s="44">
        <v>87.543000000000006</v>
      </c>
      <c r="CB35" s="44">
        <v>100.619</v>
      </c>
      <c r="CC35" s="44">
        <v>115.916</v>
      </c>
      <c r="CD35" s="44">
        <v>133.845</v>
      </c>
      <c r="CE35" s="44">
        <v>154.90700000000001</v>
      </c>
      <c r="CF35" s="44">
        <v>179.70699999999999</v>
      </c>
      <c r="CG35" s="44">
        <v>208.96799999999999</v>
      </c>
      <c r="CH35" s="44">
        <v>243.571</v>
      </c>
      <c r="CI35" s="44">
        <v>284.56099999999998</v>
      </c>
    </row>
    <row r="36" spans="1:87" x14ac:dyDescent="0.25">
      <c r="A36" s="42">
        <v>59</v>
      </c>
      <c r="B36" s="44">
        <v>1.054</v>
      </c>
      <c r="C36" s="44">
        <v>1.0640000000000001</v>
      </c>
      <c r="D36" s="44">
        <v>1.075</v>
      </c>
      <c r="E36" s="44">
        <v>1.0860000000000001</v>
      </c>
      <c r="F36" s="44">
        <v>1.097</v>
      </c>
      <c r="G36" s="44">
        <v>1.109</v>
      </c>
      <c r="H36" s="44">
        <v>1.1220000000000001</v>
      </c>
      <c r="I36" s="44">
        <v>1.135</v>
      </c>
      <c r="J36" s="44">
        <v>1.149</v>
      </c>
      <c r="K36" s="44">
        <v>1.163</v>
      </c>
      <c r="L36" s="44">
        <v>1.1779999999999999</v>
      </c>
      <c r="M36" s="44">
        <v>1.1930000000000001</v>
      </c>
      <c r="N36" s="44">
        <v>1.2090000000000001</v>
      </c>
      <c r="O36" s="44">
        <v>1.226</v>
      </c>
      <c r="P36" s="44">
        <v>1.244</v>
      </c>
      <c r="Q36" s="44">
        <v>1.264</v>
      </c>
      <c r="R36" s="44">
        <v>1.2849999999999999</v>
      </c>
      <c r="S36" s="44">
        <v>1.306</v>
      </c>
      <c r="T36" s="44">
        <v>1.3280000000000001</v>
      </c>
      <c r="U36" s="44">
        <v>1.351</v>
      </c>
      <c r="V36" s="44">
        <v>1.375</v>
      </c>
      <c r="W36" s="44">
        <v>1.401</v>
      </c>
      <c r="X36" s="44">
        <v>1.427</v>
      </c>
      <c r="Y36" s="44">
        <v>1.456</v>
      </c>
      <c r="Z36" s="44">
        <v>1.486</v>
      </c>
      <c r="AA36" s="44">
        <v>1.518</v>
      </c>
      <c r="AB36" s="44">
        <v>1.552</v>
      </c>
      <c r="AC36" s="44">
        <v>1.587</v>
      </c>
      <c r="AD36" s="44">
        <v>1.6259999999999999</v>
      </c>
      <c r="AE36" s="44">
        <v>1.6659999999999999</v>
      </c>
      <c r="AF36" s="44">
        <v>1.71</v>
      </c>
      <c r="AG36" s="44">
        <v>1.756</v>
      </c>
      <c r="AH36" s="44">
        <v>1.806</v>
      </c>
      <c r="AI36" s="44">
        <v>1.859</v>
      </c>
      <c r="AJ36" s="44">
        <v>1.917</v>
      </c>
      <c r="AK36" s="44">
        <v>1.9790000000000001</v>
      </c>
      <c r="AL36" s="44">
        <v>2.0459999999999998</v>
      </c>
      <c r="AM36" s="44">
        <v>2.1179999999999999</v>
      </c>
      <c r="AN36" s="44">
        <v>2.1970000000000001</v>
      </c>
      <c r="AO36" s="44">
        <v>2.282</v>
      </c>
      <c r="AP36" s="44">
        <v>2.375</v>
      </c>
      <c r="AQ36" s="44">
        <v>2.4780000000000002</v>
      </c>
      <c r="AR36" s="44">
        <v>2.59</v>
      </c>
      <c r="AS36" s="44">
        <v>2.7130000000000001</v>
      </c>
      <c r="AT36" s="44">
        <v>2.8490000000000002</v>
      </c>
      <c r="AU36" s="44">
        <v>2.9990000000000001</v>
      </c>
      <c r="AV36" s="44">
        <v>3.165</v>
      </c>
      <c r="AW36" s="44">
        <v>3.351</v>
      </c>
      <c r="AX36" s="44">
        <v>3.5569999999999999</v>
      </c>
      <c r="AY36" s="44">
        <v>3.7879999999999998</v>
      </c>
      <c r="AZ36" s="44">
        <v>4.048</v>
      </c>
      <c r="BA36" s="44">
        <v>4.3390000000000004</v>
      </c>
      <c r="BB36" s="44">
        <v>4.6669999999999998</v>
      </c>
      <c r="BC36" s="44">
        <v>5.0380000000000003</v>
      </c>
      <c r="BD36" s="44">
        <v>5.4589999999999996</v>
      </c>
      <c r="BE36" s="44">
        <v>5.9349999999999996</v>
      </c>
      <c r="BF36" s="44">
        <v>6.4770000000000003</v>
      </c>
      <c r="BG36" s="44">
        <v>7.0940000000000003</v>
      </c>
      <c r="BH36" s="44">
        <v>7.7960000000000003</v>
      </c>
      <c r="BI36" s="44">
        <v>8.5990000000000002</v>
      </c>
      <c r="BJ36" s="44">
        <v>9.5150000000000006</v>
      </c>
      <c r="BK36" s="44">
        <v>10.564</v>
      </c>
      <c r="BL36" s="44">
        <v>11.763999999999999</v>
      </c>
      <c r="BM36" s="44">
        <v>13.14</v>
      </c>
      <c r="BN36" s="44">
        <v>14.715999999999999</v>
      </c>
      <c r="BO36" s="44">
        <v>16.524000000000001</v>
      </c>
      <c r="BP36" s="44">
        <v>18.597999999999999</v>
      </c>
      <c r="BQ36" s="44">
        <v>20.978000000000002</v>
      </c>
      <c r="BR36" s="44">
        <v>23.71</v>
      </c>
      <c r="BS36" s="44">
        <v>26.849</v>
      </c>
      <c r="BT36" s="44">
        <v>30.457999999999998</v>
      </c>
      <c r="BU36" s="44">
        <v>34.606999999999999</v>
      </c>
      <c r="BV36" s="44">
        <v>39.378</v>
      </c>
      <c r="BW36" s="44">
        <v>44.88</v>
      </c>
      <c r="BX36" s="44">
        <v>51.238999999999997</v>
      </c>
      <c r="BY36" s="44">
        <v>58.609000000000002</v>
      </c>
      <c r="BZ36" s="44">
        <v>67.171000000000006</v>
      </c>
      <c r="CA36" s="44">
        <v>77.144999999999996</v>
      </c>
      <c r="CB36" s="44">
        <v>88.796000000000006</v>
      </c>
      <c r="CC36" s="44">
        <v>102.432</v>
      </c>
      <c r="CD36" s="44">
        <v>118.42</v>
      </c>
      <c r="CE36" s="44">
        <v>137.203</v>
      </c>
      <c r="CF36" s="44">
        <v>159.31899999999999</v>
      </c>
      <c r="CG36" s="44">
        <v>185.41</v>
      </c>
      <c r="CH36" s="44">
        <v>216.25399999999999</v>
      </c>
      <c r="CI36" s="44">
        <v>252.78</v>
      </c>
    </row>
    <row r="37" spans="1:87" x14ac:dyDescent="0.25">
      <c r="A37" s="42">
        <v>60</v>
      </c>
      <c r="B37" s="44">
        <v>1.002</v>
      </c>
      <c r="C37" s="44">
        <v>1.0109999999999999</v>
      </c>
      <c r="D37" s="44">
        <v>1.0209999999999999</v>
      </c>
      <c r="E37" s="44">
        <v>1.0309999999999999</v>
      </c>
      <c r="F37" s="44">
        <v>1.042</v>
      </c>
      <c r="G37" s="44">
        <v>1.0529999999999999</v>
      </c>
      <c r="H37" s="44">
        <v>1.0649999999999999</v>
      </c>
      <c r="I37" s="44">
        <v>1.077</v>
      </c>
      <c r="J37" s="44">
        <v>1.089</v>
      </c>
      <c r="K37" s="44">
        <v>1.1020000000000001</v>
      </c>
      <c r="L37" s="44">
        <v>1.1160000000000001</v>
      </c>
      <c r="M37" s="44">
        <v>1.1299999999999999</v>
      </c>
      <c r="N37" s="44">
        <v>1.145</v>
      </c>
      <c r="O37" s="44">
        <v>1.161</v>
      </c>
      <c r="P37" s="44">
        <v>1.177</v>
      </c>
      <c r="Q37" s="44">
        <v>1.1950000000000001</v>
      </c>
      <c r="R37" s="44">
        <v>1.2150000000000001</v>
      </c>
      <c r="S37" s="44">
        <v>1.234</v>
      </c>
      <c r="T37" s="44">
        <v>1.254</v>
      </c>
      <c r="U37" s="44">
        <v>1.2749999999999999</v>
      </c>
      <c r="V37" s="44">
        <v>1.2969999999999999</v>
      </c>
      <c r="W37" s="44">
        <v>1.32</v>
      </c>
      <c r="X37" s="44">
        <v>1.345</v>
      </c>
      <c r="Y37" s="44">
        <v>1.371</v>
      </c>
      <c r="Z37" s="44">
        <v>1.3979999999999999</v>
      </c>
      <c r="AA37" s="44">
        <v>1.427</v>
      </c>
      <c r="AB37" s="44">
        <v>1.458</v>
      </c>
      <c r="AC37" s="44">
        <v>1.49</v>
      </c>
      <c r="AD37" s="44">
        <v>1.5249999999999999</v>
      </c>
      <c r="AE37" s="44">
        <v>1.5620000000000001</v>
      </c>
      <c r="AF37" s="44">
        <v>1.601</v>
      </c>
      <c r="AG37" s="44">
        <v>1.643</v>
      </c>
      <c r="AH37" s="44">
        <v>1.6870000000000001</v>
      </c>
      <c r="AI37" s="44">
        <v>1.7350000000000001</v>
      </c>
      <c r="AJ37" s="44">
        <v>1.7869999999999999</v>
      </c>
      <c r="AK37" s="44">
        <v>1.8420000000000001</v>
      </c>
      <c r="AL37" s="44">
        <v>1.9019999999999999</v>
      </c>
      <c r="AM37" s="44">
        <v>1.966</v>
      </c>
      <c r="AN37" s="44">
        <v>2.036</v>
      </c>
      <c r="AO37" s="44">
        <v>2.1120000000000001</v>
      </c>
      <c r="AP37" s="44">
        <v>2.1949999999999998</v>
      </c>
      <c r="AQ37" s="44">
        <v>2.2850000000000001</v>
      </c>
      <c r="AR37" s="44">
        <v>2.383</v>
      </c>
      <c r="AS37" s="44">
        <v>2.4910000000000001</v>
      </c>
      <c r="AT37" s="44">
        <v>2.61</v>
      </c>
      <c r="AU37" s="44">
        <v>2.742</v>
      </c>
      <c r="AV37" s="44">
        <v>2.887</v>
      </c>
      <c r="AW37" s="44">
        <v>3.048</v>
      </c>
      <c r="AX37" s="44">
        <v>3.2269999999999999</v>
      </c>
      <c r="AY37" s="44">
        <v>3.427</v>
      </c>
      <c r="AZ37" s="44">
        <v>3.6509999999999998</v>
      </c>
      <c r="BA37" s="44">
        <v>3.903</v>
      </c>
      <c r="BB37" s="44">
        <v>4.1849999999999996</v>
      </c>
      <c r="BC37" s="44">
        <v>4.5039999999999996</v>
      </c>
      <c r="BD37" s="44">
        <v>4.8650000000000002</v>
      </c>
      <c r="BE37" s="44">
        <v>5.2729999999999997</v>
      </c>
      <c r="BF37" s="44">
        <v>5.7370000000000001</v>
      </c>
      <c r="BG37" s="44">
        <v>6.2649999999999997</v>
      </c>
      <c r="BH37" s="44">
        <v>6.867</v>
      </c>
      <c r="BI37" s="44">
        <v>7.5529999999999999</v>
      </c>
      <c r="BJ37" s="44">
        <v>8.3379999999999992</v>
      </c>
      <c r="BK37" s="44">
        <v>9.2370000000000001</v>
      </c>
      <c r="BL37" s="44">
        <v>10.268000000000001</v>
      </c>
      <c r="BM37" s="44">
        <v>11.451000000000001</v>
      </c>
      <c r="BN37" s="44">
        <v>12.808999999999999</v>
      </c>
      <c r="BO37" s="44">
        <v>14.37</v>
      </c>
      <c r="BP37" s="44">
        <v>16.166</v>
      </c>
      <c r="BQ37" s="44">
        <v>18.231000000000002</v>
      </c>
      <c r="BR37" s="44">
        <v>20.61</v>
      </c>
      <c r="BS37" s="44">
        <v>23.35</v>
      </c>
      <c r="BT37" s="44">
        <v>26.51</v>
      </c>
      <c r="BU37" s="44">
        <v>30.152999999999999</v>
      </c>
      <c r="BV37" s="44">
        <v>34.353000000000002</v>
      </c>
      <c r="BW37" s="44">
        <v>39.209000000000003</v>
      </c>
      <c r="BX37" s="44">
        <v>44.835000000000001</v>
      </c>
      <c r="BY37" s="44">
        <v>51.369</v>
      </c>
      <c r="BZ37" s="44">
        <v>58.972000000000001</v>
      </c>
      <c r="CA37" s="44">
        <v>67.843999999999994</v>
      </c>
      <c r="CB37" s="44">
        <v>78.218999999999994</v>
      </c>
      <c r="CC37" s="44">
        <v>90.375</v>
      </c>
      <c r="CD37" s="44">
        <v>104.639</v>
      </c>
      <c r="CE37" s="44">
        <v>121.408</v>
      </c>
      <c r="CF37" s="44">
        <v>141.161</v>
      </c>
      <c r="CG37" s="44">
        <v>164.47</v>
      </c>
      <c r="CH37" s="44">
        <v>192.03</v>
      </c>
      <c r="CI37" s="44">
        <v>224.66900000000001</v>
      </c>
    </row>
    <row r="38" spans="1:87" x14ac:dyDescent="0.25">
      <c r="A38" s="42">
        <v>61</v>
      </c>
      <c r="B38" s="44">
        <v>0.95199999999999996</v>
      </c>
      <c r="C38" s="44">
        <v>0.96099999999999997</v>
      </c>
      <c r="D38" s="44">
        <v>0.97</v>
      </c>
      <c r="E38" s="44">
        <v>0.97899999999999998</v>
      </c>
      <c r="F38" s="44">
        <v>0.98899999999999999</v>
      </c>
      <c r="G38" s="44">
        <v>0.999</v>
      </c>
      <c r="H38" s="44">
        <v>1.01</v>
      </c>
      <c r="I38" s="44">
        <v>1.0209999999999999</v>
      </c>
      <c r="J38" s="44">
        <v>1.032</v>
      </c>
      <c r="K38" s="44">
        <v>1.044</v>
      </c>
      <c r="L38" s="44">
        <v>1.0569999999999999</v>
      </c>
      <c r="M38" s="44">
        <v>1.07</v>
      </c>
      <c r="N38" s="44">
        <v>1.0840000000000001</v>
      </c>
      <c r="O38" s="44">
        <v>1.0980000000000001</v>
      </c>
      <c r="P38" s="44">
        <v>1.113</v>
      </c>
      <c r="Q38" s="44">
        <v>1.1299999999999999</v>
      </c>
      <c r="R38" s="44">
        <v>1.1479999999999999</v>
      </c>
      <c r="S38" s="44">
        <v>1.165</v>
      </c>
      <c r="T38" s="44">
        <v>1.1839999999999999</v>
      </c>
      <c r="U38" s="44">
        <v>1.2030000000000001</v>
      </c>
      <c r="V38" s="44">
        <v>1.2230000000000001</v>
      </c>
      <c r="W38" s="44">
        <v>1.244</v>
      </c>
      <c r="X38" s="44">
        <v>1.2669999999999999</v>
      </c>
      <c r="Y38" s="44">
        <v>1.29</v>
      </c>
      <c r="Z38" s="44">
        <v>1.3149999999999999</v>
      </c>
      <c r="AA38" s="44">
        <v>1.3420000000000001</v>
      </c>
      <c r="AB38" s="44">
        <v>1.369</v>
      </c>
      <c r="AC38" s="44">
        <v>1.399</v>
      </c>
      <c r="AD38" s="44">
        <v>1.43</v>
      </c>
      <c r="AE38" s="44">
        <v>1.464</v>
      </c>
      <c r="AF38" s="44">
        <v>1.4990000000000001</v>
      </c>
      <c r="AG38" s="44">
        <v>1.5369999999999999</v>
      </c>
      <c r="AH38" s="44">
        <v>1.577</v>
      </c>
      <c r="AI38" s="44">
        <v>1.62</v>
      </c>
      <c r="AJ38" s="44">
        <v>1.6659999999999999</v>
      </c>
      <c r="AK38" s="44">
        <v>1.716</v>
      </c>
      <c r="AL38" s="44">
        <v>1.7689999999999999</v>
      </c>
      <c r="AM38" s="44">
        <v>1.827</v>
      </c>
      <c r="AN38" s="44">
        <v>1.889</v>
      </c>
      <c r="AO38" s="44">
        <v>1.956</v>
      </c>
      <c r="AP38" s="44">
        <v>2.0289999999999999</v>
      </c>
      <c r="AQ38" s="44">
        <v>2.109</v>
      </c>
      <c r="AR38" s="44">
        <v>2.1960000000000002</v>
      </c>
      <c r="AS38" s="44">
        <v>2.2909999999999999</v>
      </c>
      <c r="AT38" s="44">
        <v>2.3959999999999999</v>
      </c>
      <c r="AU38" s="44">
        <v>2.5099999999999998</v>
      </c>
      <c r="AV38" s="44">
        <v>2.637</v>
      </c>
      <c r="AW38" s="44">
        <v>2.778</v>
      </c>
      <c r="AX38" s="44">
        <v>2.9329999999999998</v>
      </c>
      <c r="AY38" s="44">
        <v>3.1070000000000002</v>
      </c>
      <c r="AZ38" s="44">
        <v>3.3010000000000002</v>
      </c>
      <c r="BA38" s="44">
        <v>3.5169999999999999</v>
      </c>
      <c r="BB38" s="44">
        <v>3.7610000000000001</v>
      </c>
      <c r="BC38" s="44">
        <v>4.0350000000000001</v>
      </c>
      <c r="BD38" s="44">
        <v>4.3449999999999998</v>
      </c>
      <c r="BE38" s="44">
        <v>4.6950000000000003</v>
      </c>
      <c r="BF38" s="44">
        <v>5.0919999999999996</v>
      </c>
      <c r="BG38" s="44">
        <v>5.5439999999999996</v>
      </c>
      <c r="BH38" s="44">
        <v>6.0579999999999998</v>
      </c>
      <c r="BI38" s="44">
        <v>6.6449999999999996</v>
      </c>
      <c r="BJ38" s="44">
        <v>7.3159999999999998</v>
      </c>
      <c r="BK38" s="44">
        <v>8.0850000000000009</v>
      </c>
      <c r="BL38" s="44">
        <v>8.968</v>
      </c>
      <c r="BM38" s="44">
        <v>9.9819999999999993</v>
      </c>
      <c r="BN38" s="44">
        <v>11.148</v>
      </c>
      <c r="BO38" s="44">
        <v>12.49</v>
      </c>
      <c r="BP38" s="44">
        <v>14.038</v>
      </c>
      <c r="BQ38" s="44">
        <v>15.823</v>
      </c>
      <c r="BR38" s="44">
        <v>17.882999999999999</v>
      </c>
      <c r="BS38" s="44">
        <v>20.263999999999999</v>
      </c>
      <c r="BT38" s="44">
        <v>23.016999999999999</v>
      </c>
      <c r="BU38" s="44">
        <v>26.2</v>
      </c>
      <c r="BV38" s="44">
        <v>29.881</v>
      </c>
      <c r="BW38" s="44">
        <v>34.148000000000003</v>
      </c>
      <c r="BX38" s="44">
        <v>39.103999999999999</v>
      </c>
      <c r="BY38" s="44">
        <v>44.872999999999998</v>
      </c>
      <c r="BZ38" s="44">
        <v>51.601999999999997</v>
      </c>
      <c r="CA38" s="44">
        <v>59.466999999999999</v>
      </c>
      <c r="CB38" s="44">
        <v>68.682000000000002</v>
      </c>
      <c r="CC38" s="44">
        <v>79.494</v>
      </c>
      <c r="CD38" s="44">
        <v>92.197000000000003</v>
      </c>
      <c r="CE38" s="44">
        <v>107.145</v>
      </c>
      <c r="CF38" s="44">
        <v>124.768</v>
      </c>
      <c r="CG38" s="44">
        <v>145.577</v>
      </c>
      <c r="CH38" s="44">
        <v>170.196</v>
      </c>
      <c r="CI38" s="44">
        <v>199.363</v>
      </c>
    </row>
    <row r="39" spans="1:87" x14ac:dyDescent="0.25">
      <c r="A39" s="42">
        <v>62</v>
      </c>
      <c r="B39" s="44">
        <v>0.90400000000000003</v>
      </c>
      <c r="C39" s="44">
        <v>0.91200000000000003</v>
      </c>
      <c r="D39" s="44">
        <v>0.92</v>
      </c>
      <c r="E39" s="44">
        <v>0.92900000000000005</v>
      </c>
      <c r="F39" s="44">
        <v>0.93799999999999994</v>
      </c>
      <c r="G39" s="44">
        <v>0.94699999999999995</v>
      </c>
      <c r="H39" s="44">
        <v>0.95699999999999996</v>
      </c>
      <c r="I39" s="44">
        <v>0.96699999999999997</v>
      </c>
      <c r="J39" s="44">
        <v>0.97799999999999998</v>
      </c>
      <c r="K39" s="44">
        <v>0.98899999999999999</v>
      </c>
      <c r="L39" s="44">
        <v>1</v>
      </c>
      <c r="M39" s="44">
        <v>1.012</v>
      </c>
      <c r="N39" s="44">
        <v>1.0249999999999999</v>
      </c>
      <c r="O39" s="44">
        <v>1.038</v>
      </c>
      <c r="P39" s="44">
        <v>1.052</v>
      </c>
      <c r="Q39" s="44">
        <v>1.0680000000000001</v>
      </c>
      <c r="R39" s="44">
        <v>1.0840000000000001</v>
      </c>
      <c r="S39" s="44">
        <v>1.1000000000000001</v>
      </c>
      <c r="T39" s="44">
        <v>1.117</v>
      </c>
      <c r="U39" s="44">
        <v>1.1339999999999999</v>
      </c>
      <c r="V39" s="44">
        <v>1.153</v>
      </c>
      <c r="W39" s="44">
        <v>1.1719999999999999</v>
      </c>
      <c r="X39" s="44">
        <v>1.1930000000000001</v>
      </c>
      <c r="Y39" s="44">
        <v>1.214</v>
      </c>
      <c r="Z39" s="44">
        <v>1.2370000000000001</v>
      </c>
      <c r="AA39" s="44">
        <v>1.2609999999999999</v>
      </c>
      <c r="AB39" s="44">
        <v>1.286</v>
      </c>
      <c r="AC39" s="44">
        <v>1.3129999999999999</v>
      </c>
      <c r="AD39" s="44">
        <v>1.341</v>
      </c>
      <c r="AE39" s="44">
        <v>1.3720000000000001</v>
      </c>
      <c r="AF39" s="44">
        <v>1.4039999999999999</v>
      </c>
      <c r="AG39" s="44">
        <v>1.4379999999999999</v>
      </c>
      <c r="AH39" s="44">
        <v>1.474</v>
      </c>
      <c r="AI39" s="44">
        <v>1.5129999999999999</v>
      </c>
      <c r="AJ39" s="44">
        <v>1.554</v>
      </c>
      <c r="AK39" s="44">
        <v>1.599</v>
      </c>
      <c r="AL39" s="44">
        <v>1.6459999999999999</v>
      </c>
      <c r="AM39" s="44">
        <v>1.698</v>
      </c>
      <c r="AN39" s="44">
        <v>1.7529999999999999</v>
      </c>
      <c r="AO39" s="44">
        <v>1.8129999999999999</v>
      </c>
      <c r="AP39" s="44">
        <v>1.8779999999999999</v>
      </c>
      <c r="AQ39" s="44">
        <v>1.948</v>
      </c>
      <c r="AR39" s="44">
        <v>2.0249999999999999</v>
      </c>
      <c r="AS39" s="44">
        <v>2.109</v>
      </c>
      <c r="AT39" s="44">
        <v>2.2010000000000001</v>
      </c>
      <c r="AU39" s="44">
        <v>2.302</v>
      </c>
      <c r="AV39" s="44">
        <v>2.4119999999999999</v>
      </c>
      <c r="AW39" s="44">
        <v>2.5350000000000001</v>
      </c>
      <c r="AX39" s="44">
        <v>2.67</v>
      </c>
      <c r="AY39" s="44">
        <v>2.8210000000000002</v>
      </c>
      <c r="AZ39" s="44">
        <v>2.9889999999999999</v>
      </c>
      <c r="BA39" s="44">
        <v>3.1760000000000002</v>
      </c>
      <c r="BB39" s="44">
        <v>3.3860000000000001</v>
      </c>
      <c r="BC39" s="44">
        <v>3.6219999999999999</v>
      </c>
      <c r="BD39" s="44">
        <v>3.8879999999999999</v>
      </c>
      <c r="BE39" s="44">
        <v>4.1879999999999997</v>
      </c>
      <c r="BF39" s="44">
        <v>4.5279999999999996</v>
      </c>
      <c r="BG39" s="44">
        <v>4.9139999999999997</v>
      </c>
      <c r="BH39" s="44">
        <v>5.3540000000000001</v>
      </c>
      <c r="BI39" s="44">
        <v>5.8550000000000004</v>
      </c>
      <c r="BJ39" s="44">
        <v>6.4279999999999999</v>
      </c>
      <c r="BK39" s="44">
        <v>7.0839999999999996</v>
      </c>
      <c r="BL39" s="44">
        <v>7.8369999999999997</v>
      </c>
      <c r="BM39" s="44">
        <v>8.7029999999999994</v>
      </c>
      <c r="BN39" s="44">
        <v>9.7010000000000005</v>
      </c>
      <c r="BO39" s="44">
        <v>10.85</v>
      </c>
      <c r="BP39" s="44">
        <v>12.178000000000001</v>
      </c>
      <c r="BQ39" s="44">
        <v>13.712999999999999</v>
      </c>
      <c r="BR39" s="44">
        <v>15.488</v>
      </c>
      <c r="BS39" s="44">
        <v>17.545000000000002</v>
      </c>
      <c r="BT39" s="44">
        <v>19.93</v>
      </c>
      <c r="BU39" s="44">
        <v>22.695</v>
      </c>
      <c r="BV39" s="44">
        <v>25.901</v>
      </c>
      <c r="BW39" s="44">
        <v>29.628</v>
      </c>
      <c r="BX39" s="44">
        <v>33.968000000000004</v>
      </c>
      <c r="BY39" s="44">
        <v>39.033000000000001</v>
      </c>
      <c r="BZ39" s="44">
        <v>44.954999999999998</v>
      </c>
      <c r="CA39" s="44">
        <v>51.892000000000003</v>
      </c>
      <c r="CB39" s="44">
        <v>60.034999999999997</v>
      </c>
      <c r="CC39" s="44">
        <v>69.605000000000004</v>
      </c>
      <c r="CD39" s="44">
        <v>80.866</v>
      </c>
      <c r="CE39" s="44">
        <v>94.135999999999996</v>
      </c>
      <c r="CF39" s="44">
        <v>109.797</v>
      </c>
      <c r="CG39" s="44">
        <v>128.30699999999999</v>
      </c>
      <c r="CH39" s="44">
        <v>150.22200000000001</v>
      </c>
      <c r="CI39" s="44">
        <v>176.202</v>
      </c>
    </row>
    <row r="40" spans="1:87" x14ac:dyDescent="0.25">
      <c r="A40" s="42">
        <v>63</v>
      </c>
      <c r="B40" s="44">
        <v>0.85799999999999998</v>
      </c>
      <c r="C40" s="44">
        <v>0.86499999999999999</v>
      </c>
      <c r="D40" s="44">
        <v>0.873</v>
      </c>
      <c r="E40" s="44">
        <v>0.88100000000000001</v>
      </c>
      <c r="F40" s="44">
        <v>0.88900000000000001</v>
      </c>
      <c r="G40" s="44">
        <v>0.89700000000000002</v>
      </c>
      <c r="H40" s="44">
        <v>0.90600000000000003</v>
      </c>
      <c r="I40" s="44">
        <v>0.91600000000000004</v>
      </c>
      <c r="J40" s="44">
        <v>0.92600000000000005</v>
      </c>
      <c r="K40" s="44">
        <v>0.93600000000000005</v>
      </c>
      <c r="L40" s="44">
        <v>0.94599999999999995</v>
      </c>
      <c r="M40" s="44">
        <v>0.95699999999999996</v>
      </c>
      <c r="N40" s="44">
        <v>0.96899999999999997</v>
      </c>
      <c r="O40" s="44">
        <v>0.98099999999999998</v>
      </c>
      <c r="P40" s="44">
        <v>0.99399999999999999</v>
      </c>
      <c r="Q40" s="44">
        <v>1.008</v>
      </c>
      <c r="R40" s="44">
        <v>1.0229999999999999</v>
      </c>
      <c r="S40" s="44">
        <v>1.038</v>
      </c>
      <c r="T40" s="44">
        <v>1.0529999999999999</v>
      </c>
      <c r="U40" s="44">
        <v>1.069</v>
      </c>
      <c r="V40" s="44">
        <v>1.0860000000000001</v>
      </c>
      <c r="W40" s="44">
        <v>1.1040000000000001</v>
      </c>
      <c r="X40" s="44">
        <v>1.123</v>
      </c>
      <c r="Y40" s="44">
        <v>1.1419999999999999</v>
      </c>
      <c r="Z40" s="44">
        <v>1.163</v>
      </c>
      <c r="AA40" s="44">
        <v>1.1850000000000001</v>
      </c>
      <c r="AB40" s="44">
        <v>1.208</v>
      </c>
      <c r="AC40" s="44">
        <v>1.232</v>
      </c>
      <c r="AD40" s="44">
        <v>1.258</v>
      </c>
      <c r="AE40" s="44">
        <v>1.2849999999999999</v>
      </c>
      <c r="AF40" s="44">
        <v>1.3140000000000001</v>
      </c>
      <c r="AG40" s="44">
        <v>1.345</v>
      </c>
      <c r="AH40" s="44">
        <v>1.377</v>
      </c>
      <c r="AI40" s="44">
        <v>1.4119999999999999</v>
      </c>
      <c r="AJ40" s="44">
        <v>1.45</v>
      </c>
      <c r="AK40" s="44">
        <v>1.4890000000000001</v>
      </c>
      <c r="AL40" s="44">
        <v>1.532</v>
      </c>
      <c r="AM40" s="44">
        <v>1.5780000000000001</v>
      </c>
      <c r="AN40" s="44">
        <v>1.6279999999999999</v>
      </c>
      <c r="AO40" s="44">
        <v>1.681</v>
      </c>
      <c r="AP40" s="44">
        <v>1.7390000000000001</v>
      </c>
      <c r="AQ40" s="44">
        <v>1.8009999999999999</v>
      </c>
      <c r="AR40" s="44">
        <v>1.869</v>
      </c>
      <c r="AS40" s="44">
        <v>1.9430000000000001</v>
      </c>
      <c r="AT40" s="44">
        <v>2.024</v>
      </c>
      <c r="AU40" s="44">
        <v>2.1120000000000001</v>
      </c>
      <c r="AV40" s="44">
        <v>2.2090000000000001</v>
      </c>
      <c r="AW40" s="44">
        <v>2.3159999999999998</v>
      </c>
      <c r="AX40" s="44">
        <v>2.4340000000000002</v>
      </c>
      <c r="AY40" s="44">
        <v>2.5649999999999999</v>
      </c>
      <c r="AZ40" s="44">
        <v>2.7109999999999999</v>
      </c>
      <c r="BA40" s="44">
        <v>2.8730000000000002</v>
      </c>
      <c r="BB40" s="44">
        <v>3.0539999999999998</v>
      </c>
      <c r="BC40" s="44">
        <v>3.2570000000000001</v>
      </c>
      <c r="BD40" s="44">
        <v>3.4849999999999999</v>
      </c>
      <c r="BE40" s="44">
        <v>3.7429999999999999</v>
      </c>
      <c r="BF40" s="44">
        <v>4.0339999999999998</v>
      </c>
      <c r="BG40" s="44">
        <v>4.3639999999999999</v>
      </c>
      <c r="BH40" s="44">
        <v>4.7389999999999999</v>
      </c>
      <c r="BI40" s="44">
        <v>5.1669999999999998</v>
      </c>
      <c r="BJ40" s="44">
        <v>5.6550000000000002</v>
      </c>
      <c r="BK40" s="44">
        <v>6.2140000000000004</v>
      </c>
      <c r="BL40" s="44">
        <v>6.8550000000000004</v>
      </c>
      <c r="BM40" s="44">
        <v>7.593</v>
      </c>
      <c r="BN40" s="44">
        <v>8.4429999999999996</v>
      </c>
      <c r="BO40" s="44">
        <v>9.4250000000000007</v>
      </c>
      <c r="BP40" s="44">
        <v>10.558999999999999</v>
      </c>
      <c r="BQ40" s="44">
        <v>11.872</v>
      </c>
      <c r="BR40" s="44">
        <v>13.394</v>
      </c>
      <c r="BS40" s="44">
        <v>15.161</v>
      </c>
      <c r="BT40" s="44">
        <v>17.215</v>
      </c>
      <c r="BU40" s="44">
        <v>19.602</v>
      </c>
      <c r="BV40" s="44">
        <v>22.376999999999999</v>
      </c>
      <c r="BW40" s="44">
        <v>25.611999999999998</v>
      </c>
      <c r="BX40" s="44">
        <v>29.388999999999999</v>
      </c>
      <c r="BY40" s="44">
        <v>33.808999999999997</v>
      </c>
      <c r="BZ40" s="44">
        <v>38.988</v>
      </c>
      <c r="CA40" s="44">
        <v>45.069000000000003</v>
      </c>
      <c r="CB40" s="44">
        <v>52.222999999999999</v>
      </c>
      <c r="CC40" s="44">
        <v>60.648000000000003</v>
      </c>
      <c r="CD40" s="44">
        <v>70.578000000000003</v>
      </c>
      <c r="CE40" s="44">
        <v>82.296000000000006</v>
      </c>
      <c r="CF40" s="44">
        <v>96.146000000000001</v>
      </c>
      <c r="CG40" s="44">
        <v>112.535</v>
      </c>
      <c r="CH40" s="44">
        <v>131.95699999999999</v>
      </c>
      <c r="CI40" s="44">
        <v>155</v>
      </c>
    </row>
    <row r="41" spans="1:87" x14ac:dyDescent="0.25">
      <c r="A41" s="42">
        <v>64</v>
      </c>
      <c r="B41" s="44">
        <v>0.81299999999999994</v>
      </c>
      <c r="C41" s="44">
        <v>0.82</v>
      </c>
      <c r="D41" s="44">
        <v>0.82699999999999996</v>
      </c>
      <c r="E41" s="44">
        <v>0.83399999999999996</v>
      </c>
      <c r="F41" s="44">
        <v>0.84199999999999997</v>
      </c>
      <c r="G41" s="44">
        <v>0.85</v>
      </c>
      <c r="H41" s="44">
        <v>0.85799999999999998</v>
      </c>
      <c r="I41" s="44">
        <v>0.86599999999999999</v>
      </c>
      <c r="J41" s="44">
        <v>0.875</v>
      </c>
      <c r="K41" s="44">
        <v>0.88500000000000001</v>
      </c>
      <c r="L41" s="44">
        <v>0.89500000000000002</v>
      </c>
      <c r="M41" s="44">
        <v>0.90500000000000003</v>
      </c>
      <c r="N41" s="44">
        <v>0.91500000000000004</v>
      </c>
      <c r="O41" s="44">
        <v>0.92600000000000005</v>
      </c>
      <c r="P41" s="44">
        <v>0.93799999999999994</v>
      </c>
      <c r="Q41" s="44">
        <v>0.95099999999999996</v>
      </c>
      <c r="R41" s="44">
        <v>0.96499999999999997</v>
      </c>
      <c r="S41" s="44">
        <v>0.97899999999999998</v>
      </c>
      <c r="T41" s="44">
        <v>0.99299999999999999</v>
      </c>
      <c r="U41" s="44">
        <v>1.0069999999999999</v>
      </c>
      <c r="V41" s="44">
        <v>1.0229999999999999</v>
      </c>
      <c r="W41" s="44">
        <v>1.0389999999999999</v>
      </c>
      <c r="X41" s="44">
        <v>1.056</v>
      </c>
      <c r="Y41" s="44">
        <v>1.0740000000000001</v>
      </c>
      <c r="Z41" s="44">
        <v>1.093</v>
      </c>
      <c r="AA41" s="44">
        <v>1.113</v>
      </c>
      <c r="AB41" s="44">
        <v>1.133</v>
      </c>
      <c r="AC41" s="44">
        <v>1.1559999999999999</v>
      </c>
      <c r="AD41" s="44">
        <v>1.179</v>
      </c>
      <c r="AE41" s="44">
        <v>1.204</v>
      </c>
      <c r="AF41" s="44">
        <v>1.23</v>
      </c>
      <c r="AG41" s="44">
        <v>1.258</v>
      </c>
      <c r="AH41" s="44">
        <v>1.2869999999999999</v>
      </c>
      <c r="AI41" s="44">
        <v>1.319</v>
      </c>
      <c r="AJ41" s="44">
        <v>1.3520000000000001</v>
      </c>
      <c r="AK41" s="44">
        <v>1.3879999999999999</v>
      </c>
      <c r="AL41" s="44">
        <v>1.4259999999999999</v>
      </c>
      <c r="AM41" s="44">
        <v>1.4670000000000001</v>
      </c>
      <c r="AN41" s="44">
        <v>1.5109999999999999</v>
      </c>
      <c r="AO41" s="44">
        <v>1.5589999999999999</v>
      </c>
      <c r="AP41" s="44">
        <v>1.61</v>
      </c>
      <c r="AQ41" s="44">
        <v>1.6659999999999999</v>
      </c>
      <c r="AR41" s="44">
        <v>1.726</v>
      </c>
      <c r="AS41" s="44">
        <v>1.7909999999999999</v>
      </c>
      <c r="AT41" s="44">
        <v>1.8620000000000001</v>
      </c>
      <c r="AU41" s="44">
        <v>1.94</v>
      </c>
      <c r="AV41" s="44">
        <v>2.0249999999999999</v>
      </c>
      <c r="AW41" s="44">
        <v>2.1190000000000002</v>
      </c>
      <c r="AX41" s="44">
        <v>2.222</v>
      </c>
      <c r="AY41" s="44">
        <v>2.3359999999999999</v>
      </c>
      <c r="AZ41" s="44">
        <v>2.4620000000000002</v>
      </c>
      <c r="BA41" s="44">
        <v>2.6030000000000002</v>
      </c>
      <c r="BB41" s="44">
        <v>2.7589999999999999</v>
      </c>
      <c r="BC41" s="44">
        <v>2.9340000000000002</v>
      </c>
      <c r="BD41" s="44">
        <v>3.1309999999999998</v>
      </c>
      <c r="BE41" s="44">
        <v>3.3519999999999999</v>
      </c>
      <c r="BF41" s="44">
        <v>3.601</v>
      </c>
      <c r="BG41" s="44">
        <v>3.883</v>
      </c>
      <c r="BH41" s="44">
        <v>4.2030000000000003</v>
      </c>
      <c r="BI41" s="44">
        <v>4.5679999999999996</v>
      </c>
      <c r="BJ41" s="44">
        <v>4.9829999999999997</v>
      </c>
      <c r="BK41" s="44">
        <v>5.4589999999999996</v>
      </c>
      <c r="BL41" s="44">
        <v>6.0039999999999996</v>
      </c>
      <c r="BM41" s="44">
        <v>6.6310000000000002</v>
      </c>
      <c r="BN41" s="44">
        <v>7.3540000000000001</v>
      </c>
      <c r="BO41" s="44">
        <v>8.1890000000000001</v>
      </c>
      <c r="BP41" s="44">
        <v>9.1539999999999999</v>
      </c>
      <c r="BQ41" s="44">
        <v>10.273</v>
      </c>
      <c r="BR41" s="44">
        <v>11.571999999999999</v>
      </c>
      <c r="BS41" s="44">
        <v>13.083</v>
      </c>
      <c r="BT41" s="44">
        <v>14.843</v>
      </c>
      <c r="BU41" s="44">
        <v>16.891999999999999</v>
      </c>
      <c r="BV41" s="44">
        <v>19.28</v>
      </c>
      <c r="BW41" s="44">
        <v>22.071000000000002</v>
      </c>
      <c r="BX41" s="44">
        <v>25.338000000000001</v>
      </c>
      <c r="BY41" s="44">
        <v>29.17</v>
      </c>
      <c r="BZ41" s="44">
        <v>33.673000000000002</v>
      </c>
      <c r="CA41" s="44">
        <v>38.972999999999999</v>
      </c>
      <c r="CB41" s="44">
        <v>45.220999999999997</v>
      </c>
      <c r="CC41" s="44">
        <v>52.594999999999999</v>
      </c>
      <c r="CD41" s="44">
        <v>61.304000000000002</v>
      </c>
      <c r="CE41" s="44">
        <v>71.599999999999994</v>
      </c>
      <c r="CF41" s="44">
        <v>83.787999999999997</v>
      </c>
      <c r="CG41" s="44">
        <v>98.231999999999999</v>
      </c>
      <c r="CH41" s="44">
        <v>115.37</v>
      </c>
      <c r="CI41" s="44">
        <v>135.727</v>
      </c>
    </row>
    <row r="42" spans="1:87" x14ac:dyDescent="0.25">
      <c r="A42" s="42">
        <v>65</v>
      </c>
      <c r="B42" s="44">
        <v>0.77100000000000002</v>
      </c>
      <c r="C42" s="44">
        <v>0.77700000000000002</v>
      </c>
      <c r="D42" s="44">
        <v>0.78300000000000003</v>
      </c>
      <c r="E42" s="44">
        <v>0.79</v>
      </c>
      <c r="F42" s="44">
        <v>0.79600000000000004</v>
      </c>
      <c r="G42" s="44">
        <v>0.80400000000000005</v>
      </c>
      <c r="H42" s="44">
        <v>0.81100000000000005</v>
      </c>
      <c r="I42" s="44">
        <v>0.81899999999999995</v>
      </c>
      <c r="J42" s="44">
        <v>0.82699999999999996</v>
      </c>
      <c r="K42" s="44">
        <v>0.83599999999999997</v>
      </c>
      <c r="L42" s="44">
        <v>0.84499999999999997</v>
      </c>
      <c r="M42" s="44">
        <v>0.85399999999999998</v>
      </c>
      <c r="N42" s="44">
        <v>0.86399999999999999</v>
      </c>
      <c r="O42" s="44">
        <v>0.874</v>
      </c>
      <c r="P42" s="44">
        <v>0.88500000000000001</v>
      </c>
      <c r="Q42" s="44">
        <v>0.89700000000000002</v>
      </c>
      <c r="R42" s="44">
        <v>0.91</v>
      </c>
      <c r="S42" s="44">
        <v>0.92200000000000004</v>
      </c>
      <c r="T42" s="44">
        <v>0.93500000000000005</v>
      </c>
      <c r="U42" s="44">
        <v>0.94799999999999995</v>
      </c>
      <c r="V42" s="44">
        <v>0.96299999999999997</v>
      </c>
      <c r="W42" s="44">
        <v>0.97699999999999998</v>
      </c>
      <c r="X42" s="44">
        <v>0.99299999999999999</v>
      </c>
      <c r="Y42" s="44">
        <v>1.0089999999999999</v>
      </c>
      <c r="Z42" s="44">
        <v>1.026</v>
      </c>
      <c r="AA42" s="44">
        <v>1.044</v>
      </c>
      <c r="AB42" s="44">
        <v>1.0629999999999999</v>
      </c>
      <c r="AC42" s="44">
        <v>1.083</v>
      </c>
      <c r="AD42" s="44">
        <v>1.105</v>
      </c>
      <c r="AE42" s="44">
        <v>1.127</v>
      </c>
      <c r="AF42" s="44">
        <v>1.151</v>
      </c>
      <c r="AG42" s="44">
        <v>1.1759999999999999</v>
      </c>
      <c r="AH42" s="44">
        <v>1.202</v>
      </c>
      <c r="AI42" s="44">
        <v>1.2310000000000001</v>
      </c>
      <c r="AJ42" s="44">
        <v>1.2609999999999999</v>
      </c>
      <c r="AK42" s="44">
        <v>1.2929999999999999</v>
      </c>
      <c r="AL42" s="44">
        <v>1.327</v>
      </c>
      <c r="AM42" s="44">
        <v>1.3640000000000001</v>
      </c>
      <c r="AN42" s="44">
        <v>1.4039999999999999</v>
      </c>
      <c r="AO42" s="44">
        <v>1.446</v>
      </c>
      <c r="AP42" s="44">
        <v>1.492</v>
      </c>
      <c r="AQ42" s="44">
        <v>1.5409999999999999</v>
      </c>
      <c r="AR42" s="44">
        <v>1.5940000000000001</v>
      </c>
      <c r="AS42" s="44">
        <v>1.6519999999999999</v>
      </c>
      <c r="AT42" s="44">
        <v>1.7150000000000001</v>
      </c>
      <c r="AU42" s="44">
        <v>1.784</v>
      </c>
      <c r="AV42" s="44">
        <v>1.8580000000000001</v>
      </c>
      <c r="AW42" s="44">
        <v>1.94</v>
      </c>
      <c r="AX42" s="44">
        <v>2.0299999999999998</v>
      </c>
      <c r="AY42" s="44">
        <v>2.13</v>
      </c>
      <c r="AZ42" s="44">
        <v>2.2400000000000002</v>
      </c>
      <c r="BA42" s="44">
        <v>2.3610000000000002</v>
      </c>
      <c r="BB42" s="44">
        <v>2.4969999999999999</v>
      </c>
      <c r="BC42" s="44">
        <v>2.6480000000000001</v>
      </c>
      <c r="BD42" s="44">
        <v>2.8170000000000002</v>
      </c>
      <c r="BE42" s="44">
        <v>3.0070000000000001</v>
      </c>
      <c r="BF42" s="44">
        <v>3.22</v>
      </c>
      <c r="BG42" s="44">
        <v>3.4620000000000002</v>
      </c>
      <c r="BH42" s="44">
        <v>3.7349999999999999</v>
      </c>
      <c r="BI42" s="44">
        <v>4.0449999999999999</v>
      </c>
      <c r="BJ42" s="44">
        <v>4.399</v>
      </c>
      <c r="BK42" s="44">
        <v>4.8029999999999999</v>
      </c>
      <c r="BL42" s="44">
        <v>5.2670000000000003</v>
      </c>
      <c r="BM42" s="44">
        <v>5.7990000000000004</v>
      </c>
      <c r="BN42" s="44">
        <v>6.4119999999999999</v>
      </c>
      <c r="BO42" s="44">
        <v>7.12</v>
      </c>
      <c r="BP42" s="44">
        <v>7.94</v>
      </c>
      <c r="BQ42" s="44">
        <v>8.89</v>
      </c>
      <c r="BR42" s="44">
        <v>9.9949999999999992</v>
      </c>
      <c r="BS42" s="44">
        <v>11.281000000000001</v>
      </c>
      <c r="BT42" s="44">
        <v>12.781000000000001</v>
      </c>
      <c r="BU42" s="44">
        <v>14.531000000000001</v>
      </c>
      <c r="BV42" s="44">
        <v>16.576000000000001</v>
      </c>
      <c r="BW42" s="44">
        <v>18.97</v>
      </c>
      <c r="BX42" s="44">
        <v>21.78</v>
      </c>
      <c r="BY42" s="44">
        <v>25.084</v>
      </c>
      <c r="BZ42" s="44">
        <v>28.975000000000001</v>
      </c>
      <c r="CA42" s="44">
        <v>33.567</v>
      </c>
      <c r="CB42" s="44">
        <v>38.994</v>
      </c>
      <c r="CC42" s="44">
        <v>45.412999999999997</v>
      </c>
      <c r="CD42" s="44">
        <v>53.011000000000003</v>
      </c>
      <c r="CE42" s="44">
        <v>62.012</v>
      </c>
      <c r="CF42" s="44">
        <v>72.686999999999998</v>
      </c>
      <c r="CG42" s="44">
        <v>85.36</v>
      </c>
      <c r="CH42" s="44">
        <v>100.423</v>
      </c>
      <c r="CI42" s="44">
        <v>118.34</v>
      </c>
    </row>
    <row r="43" spans="1:87" x14ac:dyDescent="0.25">
      <c r="A43" s="42">
        <v>66</v>
      </c>
      <c r="B43" s="44">
        <v>0.73</v>
      </c>
      <c r="C43" s="44">
        <v>0.73499999999999999</v>
      </c>
      <c r="D43" s="44">
        <v>0.74099999999999999</v>
      </c>
      <c r="E43" s="44">
        <v>0.747</v>
      </c>
      <c r="F43" s="44">
        <v>0.753</v>
      </c>
      <c r="G43" s="44">
        <v>0.75900000000000001</v>
      </c>
      <c r="H43" s="44">
        <v>0.76600000000000001</v>
      </c>
      <c r="I43" s="44">
        <v>0.77400000000000002</v>
      </c>
      <c r="J43" s="44">
        <v>0.78100000000000003</v>
      </c>
      <c r="K43" s="44">
        <v>0.78900000000000003</v>
      </c>
      <c r="L43" s="44">
        <v>0.79700000000000004</v>
      </c>
      <c r="M43" s="44">
        <v>0.80600000000000005</v>
      </c>
      <c r="N43" s="44">
        <v>0.81499999999999995</v>
      </c>
      <c r="O43" s="44">
        <v>0.82399999999999995</v>
      </c>
      <c r="P43" s="44">
        <v>0.83399999999999996</v>
      </c>
      <c r="Q43" s="44">
        <v>0.84499999999999997</v>
      </c>
      <c r="R43" s="44">
        <v>0.85699999999999998</v>
      </c>
      <c r="S43" s="44">
        <v>0.86799999999999999</v>
      </c>
      <c r="T43" s="44">
        <v>0.88</v>
      </c>
      <c r="U43" s="44">
        <v>0.89200000000000002</v>
      </c>
      <c r="V43" s="44">
        <v>0.90500000000000003</v>
      </c>
      <c r="W43" s="44">
        <v>0.91900000000000004</v>
      </c>
      <c r="X43" s="44">
        <v>0.93300000000000005</v>
      </c>
      <c r="Y43" s="44">
        <v>0.94799999999999995</v>
      </c>
      <c r="Z43" s="44">
        <v>0.96299999999999997</v>
      </c>
      <c r="AA43" s="44">
        <v>0.98</v>
      </c>
      <c r="AB43" s="44">
        <v>0.997</v>
      </c>
      <c r="AC43" s="44">
        <v>1.0149999999999999</v>
      </c>
      <c r="AD43" s="44">
        <v>1.034</v>
      </c>
      <c r="AE43" s="44">
        <v>1.0549999999999999</v>
      </c>
      <c r="AF43" s="44">
        <v>1.0760000000000001</v>
      </c>
      <c r="AG43" s="44">
        <v>1.099</v>
      </c>
      <c r="AH43" s="44">
        <v>1.123</v>
      </c>
      <c r="AI43" s="44">
        <v>1.1479999999999999</v>
      </c>
      <c r="AJ43" s="44">
        <v>1.1759999999999999</v>
      </c>
      <c r="AK43" s="44">
        <v>1.204</v>
      </c>
      <c r="AL43" s="44">
        <v>1.2350000000000001</v>
      </c>
      <c r="AM43" s="44">
        <v>1.268</v>
      </c>
      <c r="AN43" s="44">
        <v>1.304</v>
      </c>
      <c r="AO43" s="44">
        <v>1.341</v>
      </c>
      <c r="AP43" s="44">
        <v>1.3819999999999999</v>
      </c>
      <c r="AQ43" s="44">
        <v>1.4259999999999999</v>
      </c>
      <c r="AR43" s="44">
        <v>1.4730000000000001</v>
      </c>
      <c r="AS43" s="44">
        <v>1.5249999999999999</v>
      </c>
      <c r="AT43" s="44">
        <v>1.58</v>
      </c>
      <c r="AU43" s="44">
        <v>1.64</v>
      </c>
      <c r="AV43" s="44">
        <v>1.706</v>
      </c>
      <c r="AW43" s="44">
        <v>1.778</v>
      </c>
      <c r="AX43" s="44">
        <v>1.857</v>
      </c>
      <c r="AY43" s="44">
        <v>1.944</v>
      </c>
      <c r="AZ43" s="44">
        <v>2.0390000000000001</v>
      </c>
      <c r="BA43" s="44">
        <v>2.145</v>
      </c>
      <c r="BB43" s="44">
        <v>2.262</v>
      </c>
      <c r="BC43" s="44">
        <v>2.3929999999999998</v>
      </c>
      <c r="BD43" s="44">
        <v>2.5390000000000001</v>
      </c>
      <c r="BE43" s="44">
        <v>2.702</v>
      </c>
      <c r="BF43" s="44">
        <v>2.8849999999999998</v>
      </c>
      <c r="BG43" s="44">
        <v>3.0920000000000001</v>
      </c>
      <c r="BH43" s="44">
        <v>3.3250000000000002</v>
      </c>
      <c r="BI43" s="44">
        <v>3.59</v>
      </c>
      <c r="BJ43" s="44">
        <v>3.89</v>
      </c>
      <c r="BK43" s="44">
        <v>4.234</v>
      </c>
      <c r="BL43" s="44">
        <v>4.6269999999999998</v>
      </c>
      <c r="BM43" s="44">
        <v>5.0780000000000003</v>
      </c>
      <c r="BN43" s="44">
        <v>5.5970000000000004</v>
      </c>
      <c r="BO43" s="44">
        <v>6.1970000000000001</v>
      </c>
      <c r="BP43" s="44">
        <v>6.89</v>
      </c>
      <c r="BQ43" s="44">
        <v>7.6950000000000003</v>
      </c>
      <c r="BR43" s="44">
        <v>8.6300000000000008</v>
      </c>
      <c r="BS43" s="44">
        <v>9.7210000000000001</v>
      </c>
      <c r="BT43" s="44">
        <v>10.994</v>
      </c>
      <c r="BU43" s="44">
        <v>12.481999999999999</v>
      </c>
      <c r="BV43" s="44">
        <v>14.222</v>
      </c>
      <c r="BW43" s="44">
        <v>16.263999999999999</v>
      </c>
      <c r="BX43" s="44">
        <v>18.664999999999999</v>
      </c>
      <c r="BY43" s="44">
        <v>21.495000000000001</v>
      </c>
      <c r="BZ43" s="44">
        <v>24.835999999999999</v>
      </c>
      <c r="CA43" s="44">
        <v>28.788</v>
      </c>
      <c r="CB43" s="44">
        <v>33.469000000000001</v>
      </c>
      <c r="CC43" s="44">
        <v>39.018999999999998</v>
      </c>
      <c r="CD43" s="44">
        <v>45.603000000000002</v>
      </c>
      <c r="CE43" s="44">
        <v>53.42</v>
      </c>
      <c r="CF43" s="44">
        <v>62.71</v>
      </c>
      <c r="CG43" s="44">
        <v>73.759</v>
      </c>
      <c r="CH43" s="44">
        <v>86.915999999999997</v>
      </c>
      <c r="CI43" s="44">
        <v>102.59399999999999</v>
      </c>
    </row>
    <row r="44" spans="1:87" x14ac:dyDescent="0.25">
      <c r="A44" s="42">
        <v>67</v>
      </c>
      <c r="B44" s="44">
        <v>0.69</v>
      </c>
      <c r="C44" s="44">
        <v>0.69499999999999995</v>
      </c>
      <c r="D44" s="44">
        <v>0.7</v>
      </c>
      <c r="E44" s="44">
        <v>0.70499999999999996</v>
      </c>
      <c r="F44" s="44">
        <v>0.71099999999999997</v>
      </c>
      <c r="G44" s="44">
        <v>0.71699999999999997</v>
      </c>
      <c r="H44" s="44">
        <v>0.72299999999999998</v>
      </c>
      <c r="I44" s="44">
        <v>0.73</v>
      </c>
      <c r="J44" s="44">
        <v>0.73699999999999999</v>
      </c>
      <c r="K44" s="44">
        <v>0.74399999999999999</v>
      </c>
      <c r="L44" s="44">
        <v>0.752</v>
      </c>
      <c r="M44" s="44">
        <v>0.75900000000000001</v>
      </c>
      <c r="N44" s="44">
        <v>0.76800000000000002</v>
      </c>
      <c r="O44" s="44">
        <v>0.77600000000000002</v>
      </c>
      <c r="P44" s="44">
        <v>0.78500000000000003</v>
      </c>
      <c r="Q44" s="44">
        <v>0.79500000000000004</v>
      </c>
      <c r="R44" s="44">
        <v>0.80600000000000005</v>
      </c>
      <c r="S44" s="44">
        <v>0.81599999999999995</v>
      </c>
      <c r="T44" s="44">
        <v>0.82699999999999996</v>
      </c>
      <c r="U44" s="44">
        <v>0.83899999999999997</v>
      </c>
      <c r="V44" s="44">
        <v>0.85</v>
      </c>
      <c r="W44" s="44">
        <v>0.86299999999999999</v>
      </c>
      <c r="X44" s="44">
        <v>0.876</v>
      </c>
      <c r="Y44" s="44">
        <v>0.88900000000000001</v>
      </c>
      <c r="Z44" s="44">
        <v>0.90300000000000002</v>
      </c>
      <c r="AA44" s="44">
        <v>0.91800000000000004</v>
      </c>
      <c r="AB44" s="44">
        <v>0.93400000000000005</v>
      </c>
      <c r="AC44" s="44">
        <v>0.95099999999999996</v>
      </c>
      <c r="AD44" s="44">
        <v>0.96799999999999997</v>
      </c>
      <c r="AE44" s="44">
        <v>0.98599999999999999</v>
      </c>
      <c r="AF44" s="44">
        <v>1.006</v>
      </c>
      <c r="AG44" s="44">
        <v>1.026</v>
      </c>
      <c r="AH44" s="44">
        <v>1.048</v>
      </c>
      <c r="AI44" s="44">
        <v>1.071</v>
      </c>
      <c r="AJ44" s="44">
        <v>1.0960000000000001</v>
      </c>
      <c r="AK44" s="44">
        <v>1.1220000000000001</v>
      </c>
      <c r="AL44" s="44">
        <v>1.149</v>
      </c>
      <c r="AM44" s="44">
        <v>1.179</v>
      </c>
      <c r="AN44" s="44">
        <v>1.21</v>
      </c>
      <c r="AO44" s="44">
        <v>1.244</v>
      </c>
      <c r="AP44" s="44">
        <v>1.28</v>
      </c>
      <c r="AQ44" s="44">
        <v>1.32</v>
      </c>
      <c r="AR44" s="44">
        <v>1.3620000000000001</v>
      </c>
      <c r="AS44" s="44">
        <v>1.407</v>
      </c>
      <c r="AT44" s="44">
        <v>1.456</v>
      </c>
      <c r="AU44" s="44">
        <v>1.5089999999999999</v>
      </c>
      <c r="AV44" s="44">
        <v>1.5669999999999999</v>
      </c>
      <c r="AW44" s="44">
        <v>1.631</v>
      </c>
      <c r="AX44" s="44">
        <v>1.7</v>
      </c>
      <c r="AY44" s="44">
        <v>1.7749999999999999</v>
      </c>
      <c r="AZ44" s="44">
        <v>1.859</v>
      </c>
      <c r="BA44" s="44">
        <v>1.9510000000000001</v>
      </c>
      <c r="BB44" s="44">
        <v>2.052</v>
      </c>
      <c r="BC44" s="44">
        <v>2.165</v>
      </c>
      <c r="BD44" s="44">
        <v>2.2909999999999999</v>
      </c>
      <c r="BE44" s="44">
        <v>2.431</v>
      </c>
      <c r="BF44" s="44">
        <v>2.589</v>
      </c>
      <c r="BG44" s="44">
        <v>2.766</v>
      </c>
      <c r="BH44" s="44">
        <v>2.9649999999999999</v>
      </c>
      <c r="BI44" s="44">
        <v>3.19</v>
      </c>
      <c r="BJ44" s="44">
        <v>3.4460000000000002</v>
      </c>
      <c r="BK44" s="44">
        <v>3.738</v>
      </c>
      <c r="BL44" s="44">
        <v>4.0709999999999997</v>
      </c>
      <c r="BM44" s="44">
        <v>4.4530000000000003</v>
      </c>
      <c r="BN44" s="44">
        <v>4.8920000000000003</v>
      </c>
      <c r="BO44" s="44">
        <v>5.399</v>
      </c>
      <c r="BP44" s="44">
        <v>5.984</v>
      </c>
      <c r="BQ44" s="44">
        <v>6.6639999999999997</v>
      </c>
      <c r="BR44" s="44">
        <v>7.4530000000000003</v>
      </c>
      <c r="BS44" s="44">
        <v>8.3740000000000006</v>
      </c>
      <c r="BT44" s="44">
        <v>9.4499999999999993</v>
      </c>
      <c r="BU44" s="44">
        <v>10.708</v>
      </c>
      <c r="BV44" s="44">
        <v>12.182</v>
      </c>
      <c r="BW44" s="44">
        <v>13.913</v>
      </c>
      <c r="BX44" s="44">
        <v>15.952999999999999</v>
      </c>
      <c r="BY44" s="44">
        <v>18.361000000000001</v>
      </c>
      <c r="BZ44" s="44">
        <v>21.21</v>
      </c>
      <c r="CA44" s="44">
        <v>24.587</v>
      </c>
      <c r="CB44" s="44">
        <v>28.594999999999999</v>
      </c>
      <c r="CC44" s="44">
        <v>33.357999999999997</v>
      </c>
      <c r="CD44" s="44">
        <v>39.020000000000003</v>
      </c>
      <c r="CE44" s="44">
        <v>45.756</v>
      </c>
      <c r="CF44" s="44">
        <v>53.777999999999999</v>
      </c>
      <c r="CG44" s="44">
        <v>63.338000000000001</v>
      </c>
      <c r="CH44" s="44">
        <v>74.742000000000004</v>
      </c>
      <c r="CI44" s="44">
        <v>88.355999999999995</v>
      </c>
    </row>
    <row r="45" spans="1:87" x14ac:dyDescent="0.25">
      <c r="A45" s="42">
        <v>68</v>
      </c>
      <c r="B45" s="44">
        <v>0.65200000000000002</v>
      </c>
      <c r="C45" s="44">
        <v>0.65700000000000003</v>
      </c>
      <c r="D45" s="44">
        <v>0.66100000000000003</v>
      </c>
      <c r="E45" s="44">
        <v>0.66600000000000004</v>
      </c>
      <c r="F45" s="44">
        <v>0.67100000000000004</v>
      </c>
      <c r="G45" s="44">
        <v>0.67600000000000005</v>
      </c>
      <c r="H45" s="44">
        <v>0.68200000000000005</v>
      </c>
      <c r="I45" s="44">
        <v>0.68799999999999994</v>
      </c>
      <c r="J45" s="44">
        <v>0.69399999999999995</v>
      </c>
      <c r="K45" s="44">
        <v>0.70099999999999996</v>
      </c>
      <c r="L45" s="44">
        <v>0.70799999999999996</v>
      </c>
      <c r="M45" s="44">
        <v>0.71499999999999997</v>
      </c>
      <c r="N45" s="44">
        <v>0.72199999999999998</v>
      </c>
      <c r="O45" s="44">
        <v>0.73</v>
      </c>
      <c r="P45" s="44">
        <v>0.73799999999999999</v>
      </c>
      <c r="Q45" s="44">
        <v>0.748</v>
      </c>
      <c r="R45" s="44">
        <v>0.75800000000000001</v>
      </c>
      <c r="S45" s="44">
        <v>0.76700000000000002</v>
      </c>
      <c r="T45" s="44">
        <v>0.77700000000000002</v>
      </c>
      <c r="U45" s="44">
        <v>0.78700000000000003</v>
      </c>
      <c r="V45" s="44">
        <v>0.79800000000000004</v>
      </c>
      <c r="W45" s="44">
        <v>0.80900000000000005</v>
      </c>
      <c r="X45" s="44">
        <v>0.82099999999999995</v>
      </c>
      <c r="Y45" s="44">
        <v>0.83399999999999996</v>
      </c>
      <c r="Z45" s="44">
        <v>0.84699999999999998</v>
      </c>
      <c r="AA45" s="44">
        <v>0.86</v>
      </c>
      <c r="AB45" s="44">
        <v>0.874</v>
      </c>
      <c r="AC45" s="44">
        <v>0.88900000000000001</v>
      </c>
      <c r="AD45" s="44">
        <v>0.90500000000000003</v>
      </c>
      <c r="AE45" s="44">
        <v>0.92200000000000004</v>
      </c>
      <c r="AF45" s="44">
        <v>0.93899999999999995</v>
      </c>
      <c r="AG45" s="44">
        <v>0.95799999999999996</v>
      </c>
      <c r="AH45" s="44">
        <v>0.97799999999999998</v>
      </c>
      <c r="AI45" s="44">
        <v>0.998</v>
      </c>
      <c r="AJ45" s="44">
        <v>1.02</v>
      </c>
      <c r="AK45" s="44">
        <v>1.044</v>
      </c>
      <c r="AL45" s="44">
        <v>1.069</v>
      </c>
      <c r="AM45" s="44">
        <v>1.095</v>
      </c>
      <c r="AN45" s="44">
        <v>1.1240000000000001</v>
      </c>
      <c r="AO45" s="44">
        <v>1.1539999999999999</v>
      </c>
      <c r="AP45" s="44">
        <v>1.1859999999999999</v>
      </c>
      <c r="AQ45" s="44">
        <v>1.2210000000000001</v>
      </c>
      <c r="AR45" s="44">
        <v>1.258</v>
      </c>
      <c r="AS45" s="44">
        <v>1.2989999999999999</v>
      </c>
      <c r="AT45" s="44">
        <v>1.3420000000000001</v>
      </c>
      <c r="AU45" s="44">
        <v>1.389</v>
      </c>
      <c r="AV45" s="44">
        <v>1.44</v>
      </c>
      <c r="AW45" s="44">
        <v>1.496</v>
      </c>
      <c r="AX45" s="44">
        <v>1.556</v>
      </c>
      <c r="AY45" s="44">
        <v>1.623</v>
      </c>
      <c r="AZ45" s="44">
        <v>1.696</v>
      </c>
      <c r="BA45" s="44">
        <v>1.776</v>
      </c>
      <c r="BB45" s="44">
        <v>1.8640000000000001</v>
      </c>
      <c r="BC45" s="44">
        <v>1.962</v>
      </c>
      <c r="BD45" s="44">
        <v>2.0699999999999998</v>
      </c>
      <c r="BE45" s="44">
        <v>2.1909999999999998</v>
      </c>
      <c r="BF45" s="44">
        <v>2.3260000000000001</v>
      </c>
      <c r="BG45" s="44">
        <v>2.4780000000000002</v>
      </c>
      <c r="BH45" s="44">
        <v>2.6480000000000001</v>
      </c>
      <c r="BI45" s="44">
        <v>2.8410000000000002</v>
      </c>
      <c r="BJ45" s="44">
        <v>3.0590000000000002</v>
      </c>
      <c r="BK45" s="44">
        <v>3.306</v>
      </c>
      <c r="BL45" s="44">
        <v>3.589</v>
      </c>
      <c r="BM45" s="44">
        <v>3.9119999999999999</v>
      </c>
      <c r="BN45" s="44">
        <v>4.2830000000000004</v>
      </c>
      <c r="BO45" s="44">
        <v>4.71</v>
      </c>
      <c r="BP45" s="44">
        <v>5.2039999999999997</v>
      </c>
      <c r="BQ45" s="44">
        <v>5.7770000000000001</v>
      </c>
      <c r="BR45" s="44">
        <v>6.4420000000000002</v>
      </c>
      <c r="BS45" s="44">
        <v>7.2169999999999996</v>
      </c>
      <c r="BT45" s="44">
        <v>8.1229999999999993</v>
      </c>
      <c r="BU45" s="44">
        <v>9.1829999999999998</v>
      </c>
      <c r="BV45" s="44">
        <v>10.425000000000001</v>
      </c>
      <c r="BW45" s="44">
        <v>11.887</v>
      </c>
      <c r="BX45" s="44">
        <v>13.61</v>
      </c>
      <c r="BY45" s="44">
        <v>15.648</v>
      </c>
      <c r="BZ45" s="44">
        <v>18.062999999999999</v>
      </c>
      <c r="CA45" s="44">
        <v>20.93</v>
      </c>
      <c r="CB45" s="44">
        <v>24.34</v>
      </c>
      <c r="CC45" s="44">
        <v>28.399000000000001</v>
      </c>
      <c r="CD45" s="44">
        <v>33.234999999999999</v>
      </c>
      <c r="CE45" s="44">
        <v>39</v>
      </c>
      <c r="CF45" s="44">
        <v>45.878</v>
      </c>
      <c r="CG45" s="44">
        <v>54.091000000000001</v>
      </c>
      <c r="CH45" s="44">
        <v>63.906999999999996</v>
      </c>
      <c r="CI45" s="44">
        <v>75.646000000000001</v>
      </c>
    </row>
    <row r="46" spans="1:87" x14ac:dyDescent="0.25">
      <c r="A46" s="42">
        <v>69</v>
      </c>
      <c r="B46" s="44">
        <v>0.61599999999999999</v>
      </c>
      <c r="C46" s="44">
        <v>0.62</v>
      </c>
      <c r="D46" s="44">
        <v>0.624</v>
      </c>
      <c r="E46" s="44">
        <v>0.628</v>
      </c>
      <c r="F46" s="44">
        <v>0.63300000000000001</v>
      </c>
      <c r="G46" s="44">
        <v>0.63700000000000001</v>
      </c>
      <c r="H46" s="44">
        <v>0.64300000000000002</v>
      </c>
      <c r="I46" s="44">
        <v>0.64800000000000002</v>
      </c>
      <c r="J46" s="44">
        <v>0.65400000000000003</v>
      </c>
      <c r="K46" s="44">
        <v>0.66</v>
      </c>
      <c r="L46" s="44">
        <v>0.66600000000000004</v>
      </c>
      <c r="M46" s="44">
        <v>0.67200000000000004</v>
      </c>
      <c r="N46" s="44">
        <v>0.67900000000000005</v>
      </c>
      <c r="O46" s="44">
        <v>0.68600000000000005</v>
      </c>
      <c r="P46" s="44">
        <v>0.69399999999999995</v>
      </c>
      <c r="Q46" s="44">
        <v>0.70199999999999996</v>
      </c>
      <c r="R46" s="44">
        <v>0.71199999999999997</v>
      </c>
      <c r="S46" s="44">
        <v>0.72</v>
      </c>
      <c r="T46" s="44">
        <v>0.72899999999999998</v>
      </c>
      <c r="U46" s="44">
        <v>0.73899999999999999</v>
      </c>
      <c r="V46" s="44">
        <v>0.749</v>
      </c>
      <c r="W46" s="44">
        <v>0.75900000000000001</v>
      </c>
      <c r="X46" s="44">
        <v>0.77</v>
      </c>
      <c r="Y46" s="44">
        <v>0.78100000000000003</v>
      </c>
      <c r="Z46" s="44">
        <v>0.79300000000000004</v>
      </c>
      <c r="AA46" s="44">
        <v>0.80500000000000005</v>
      </c>
      <c r="AB46" s="44">
        <v>0.81799999999999995</v>
      </c>
      <c r="AC46" s="44">
        <v>0.83199999999999996</v>
      </c>
      <c r="AD46" s="44">
        <v>0.84599999999999997</v>
      </c>
      <c r="AE46" s="44">
        <v>0.86099999999999999</v>
      </c>
      <c r="AF46" s="44">
        <v>0.877</v>
      </c>
      <c r="AG46" s="44">
        <v>0.89400000000000002</v>
      </c>
      <c r="AH46" s="44">
        <v>0.91100000000000003</v>
      </c>
      <c r="AI46" s="44">
        <v>0.93</v>
      </c>
      <c r="AJ46" s="44">
        <v>0.95</v>
      </c>
      <c r="AK46" s="44">
        <v>0.97099999999999997</v>
      </c>
      <c r="AL46" s="44">
        <v>0.99299999999999999</v>
      </c>
      <c r="AM46" s="44">
        <v>1.0169999999999999</v>
      </c>
      <c r="AN46" s="44">
        <v>1.042</v>
      </c>
      <c r="AO46" s="44">
        <v>1.069</v>
      </c>
      <c r="AP46" s="44">
        <v>1.0980000000000001</v>
      </c>
      <c r="AQ46" s="44">
        <v>1.129</v>
      </c>
      <c r="AR46" s="44">
        <v>1.163</v>
      </c>
      <c r="AS46" s="44">
        <v>1.198</v>
      </c>
      <c r="AT46" s="44">
        <v>1.2370000000000001</v>
      </c>
      <c r="AU46" s="44">
        <v>1.2789999999999999</v>
      </c>
      <c r="AV46" s="44">
        <v>1.3240000000000001</v>
      </c>
      <c r="AW46" s="44">
        <v>1.373</v>
      </c>
      <c r="AX46" s="44">
        <v>1.4259999999999999</v>
      </c>
      <c r="AY46" s="44">
        <v>1.484</v>
      </c>
      <c r="AZ46" s="44">
        <v>1.548</v>
      </c>
      <c r="BA46" s="44">
        <v>1.617</v>
      </c>
      <c r="BB46" s="44">
        <v>1.694</v>
      </c>
      <c r="BC46" s="44">
        <v>1.7789999999999999</v>
      </c>
      <c r="BD46" s="44">
        <v>1.873</v>
      </c>
      <c r="BE46" s="44">
        <v>1.9770000000000001</v>
      </c>
      <c r="BF46" s="44">
        <v>2.0939999999999999</v>
      </c>
      <c r="BG46" s="44">
        <v>2.2240000000000002</v>
      </c>
      <c r="BH46" s="44">
        <v>2.3690000000000002</v>
      </c>
      <c r="BI46" s="44">
        <v>2.5339999999999998</v>
      </c>
      <c r="BJ46" s="44">
        <v>2.7189999999999999</v>
      </c>
      <c r="BK46" s="44">
        <v>2.9289999999999998</v>
      </c>
      <c r="BL46" s="44">
        <v>3.169</v>
      </c>
      <c r="BM46" s="44">
        <v>3.4420000000000002</v>
      </c>
      <c r="BN46" s="44">
        <v>3.7559999999999998</v>
      </c>
      <c r="BO46" s="44">
        <v>4.1159999999999997</v>
      </c>
      <c r="BP46" s="44">
        <v>4.532</v>
      </c>
      <c r="BQ46" s="44">
        <v>5.0129999999999999</v>
      </c>
      <c r="BR46" s="44">
        <v>5.5720000000000001</v>
      </c>
      <c r="BS46" s="44">
        <v>6.2229999999999999</v>
      </c>
      <c r="BT46" s="44">
        <v>6.984</v>
      </c>
      <c r="BU46" s="44">
        <v>7.8739999999999997</v>
      </c>
      <c r="BV46" s="44">
        <v>8.9169999999999998</v>
      </c>
      <c r="BW46" s="44">
        <v>10.145</v>
      </c>
      <c r="BX46" s="44">
        <v>11.593999999999999</v>
      </c>
      <c r="BY46" s="44">
        <v>13.308</v>
      </c>
      <c r="BZ46" s="44">
        <v>15.343</v>
      </c>
      <c r="CA46" s="44">
        <v>17.762</v>
      </c>
      <c r="CB46" s="44">
        <v>20.643000000000001</v>
      </c>
      <c r="CC46" s="44">
        <v>24.079000000000001</v>
      </c>
      <c r="CD46" s="44">
        <v>28.178999999999998</v>
      </c>
      <c r="CE46" s="44">
        <v>33.073999999999998</v>
      </c>
      <c r="CF46" s="44">
        <v>38.926000000000002</v>
      </c>
      <c r="CG46" s="44">
        <v>45.924999999999997</v>
      </c>
      <c r="CH46" s="44">
        <v>54.305</v>
      </c>
      <c r="CI46" s="44">
        <v>64.343000000000004</v>
      </c>
    </row>
    <row r="47" spans="1:87" x14ac:dyDescent="0.25">
      <c r="A47" s="42">
        <v>70</v>
      </c>
      <c r="B47" s="44">
        <v>0.58099999999999996</v>
      </c>
      <c r="C47" s="44">
        <v>0.58399999999999996</v>
      </c>
      <c r="D47" s="44">
        <v>0.58799999999999997</v>
      </c>
      <c r="E47" s="44">
        <v>0.59199999999999997</v>
      </c>
      <c r="F47" s="44">
        <v>0.59599999999999997</v>
      </c>
      <c r="G47" s="44">
        <v>0.6</v>
      </c>
      <c r="H47" s="44">
        <v>0.60499999999999998</v>
      </c>
      <c r="I47" s="44">
        <v>0.60899999999999999</v>
      </c>
      <c r="J47" s="44">
        <v>0.61499999999999999</v>
      </c>
      <c r="K47" s="44">
        <v>0.62</v>
      </c>
      <c r="L47" s="44">
        <v>0.626</v>
      </c>
      <c r="M47" s="44">
        <v>0.63200000000000001</v>
      </c>
      <c r="N47" s="44">
        <v>0.63800000000000001</v>
      </c>
      <c r="O47" s="44">
        <v>0.64400000000000002</v>
      </c>
      <c r="P47" s="44">
        <v>0.65100000000000002</v>
      </c>
      <c r="Q47" s="44">
        <v>0.65900000000000003</v>
      </c>
      <c r="R47" s="44">
        <v>0.66700000000000004</v>
      </c>
      <c r="S47" s="44">
        <v>0.67500000000000004</v>
      </c>
      <c r="T47" s="44">
        <v>0.68400000000000005</v>
      </c>
      <c r="U47" s="44">
        <v>0.69199999999999995</v>
      </c>
      <c r="V47" s="44">
        <v>0.70099999999999996</v>
      </c>
      <c r="W47" s="44">
        <v>0.71099999999999997</v>
      </c>
      <c r="X47" s="44">
        <v>0.72</v>
      </c>
      <c r="Y47" s="44">
        <v>0.73099999999999998</v>
      </c>
      <c r="Z47" s="44">
        <v>0.74099999999999999</v>
      </c>
      <c r="AA47" s="44">
        <v>0.753</v>
      </c>
      <c r="AB47" s="44">
        <v>0.76400000000000001</v>
      </c>
      <c r="AC47" s="44">
        <v>0.77700000000000002</v>
      </c>
      <c r="AD47" s="44">
        <v>0.79</v>
      </c>
      <c r="AE47" s="44">
        <v>0.80300000000000005</v>
      </c>
      <c r="AF47" s="44">
        <v>0.81799999999999995</v>
      </c>
      <c r="AG47" s="44">
        <v>0.83299999999999996</v>
      </c>
      <c r="AH47" s="44">
        <v>0.84899999999999998</v>
      </c>
      <c r="AI47" s="44">
        <v>0.86599999999999999</v>
      </c>
      <c r="AJ47" s="44">
        <v>0.88400000000000001</v>
      </c>
      <c r="AK47" s="44">
        <v>0.90300000000000002</v>
      </c>
      <c r="AL47" s="44">
        <v>0.92300000000000004</v>
      </c>
      <c r="AM47" s="44">
        <v>0.94399999999999995</v>
      </c>
      <c r="AN47" s="44">
        <v>0.96699999999999997</v>
      </c>
      <c r="AO47" s="44">
        <v>0.99099999999999999</v>
      </c>
      <c r="AP47" s="44">
        <v>1.0169999999999999</v>
      </c>
      <c r="AQ47" s="44">
        <v>1.044</v>
      </c>
      <c r="AR47" s="44">
        <v>1.0740000000000001</v>
      </c>
      <c r="AS47" s="44">
        <v>1.1060000000000001</v>
      </c>
      <c r="AT47" s="44">
        <v>1.1399999999999999</v>
      </c>
      <c r="AU47" s="44">
        <v>1.177</v>
      </c>
      <c r="AV47" s="44">
        <v>1.2170000000000001</v>
      </c>
      <c r="AW47" s="44">
        <v>1.26</v>
      </c>
      <c r="AX47" s="44">
        <v>1.3069999999999999</v>
      </c>
      <c r="AY47" s="44">
        <v>1.3580000000000001</v>
      </c>
      <c r="AZ47" s="44">
        <v>1.413</v>
      </c>
      <c r="BA47" s="44">
        <v>1.474</v>
      </c>
      <c r="BB47" s="44">
        <v>1.5409999999999999</v>
      </c>
      <c r="BC47" s="44">
        <v>1.615</v>
      </c>
      <c r="BD47" s="44">
        <v>1.696</v>
      </c>
      <c r="BE47" s="44">
        <v>1.786</v>
      </c>
      <c r="BF47" s="44">
        <v>1.8859999999999999</v>
      </c>
      <c r="BG47" s="44">
        <v>1.998</v>
      </c>
      <c r="BH47" s="44">
        <v>2.1230000000000002</v>
      </c>
      <c r="BI47" s="44">
        <v>2.2629999999999999</v>
      </c>
      <c r="BJ47" s="44">
        <v>2.4209999999999998</v>
      </c>
      <c r="BK47" s="44">
        <v>2.6</v>
      </c>
      <c r="BL47" s="44">
        <v>2.8029999999999999</v>
      </c>
      <c r="BM47" s="44">
        <v>3.0339999999999998</v>
      </c>
      <c r="BN47" s="44">
        <v>3.2989999999999999</v>
      </c>
      <c r="BO47" s="44">
        <v>3.6030000000000002</v>
      </c>
      <c r="BP47" s="44">
        <v>3.9529999999999998</v>
      </c>
      <c r="BQ47" s="44">
        <v>4.3570000000000002</v>
      </c>
      <c r="BR47" s="44">
        <v>4.8259999999999996</v>
      </c>
      <c r="BS47" s="44">
        <v>5.3710000000000004</v>
      </c>
      <c r="BT47" s="44">
        <v>6.008</v>
      </c>
      <c r="BU47" s="44">
        <v>6.7530000000000001</v>
      </c>
      <c r="BV47" s="44">
        <v>7.6260000000000003</v>
      </c>
      <c r="BW47" s="44">
        <v>8.6530000000000005</v>
      </c>
      <c r="BX47" s="44">
        <v>9.8659999999999997</v>
      </c>
      <c r="BY47" s="44">
        <v>11.302</v>
      </c>
      <c r="BZ47" s="44">
        <v>13.007</v>
      </c>
      <c r="CA47" s="44">
        <v>15.036</v>
      </c>
      <c r="CB47" s="44">
        <v>17.454999999999998</v>
      </c>
      <c r="CC47" s="44">
        <v>20.344000000000001</v>
      </c>
      <c r="CD47" s="44">
        <v>23.795000000000002</v>
      </c>
      <c r="CE47" s="44">
        <v>27.922999999999998</v>
      </c>
      <c r="CF47" s="44">
        <v>32.863</v>
      </c>
      <c r="CG47" s="44">
        <v>38.780999999999999</v>
      </c>
      <c r="CH47" s="44">
        <v>45.877000000000002</v>
      </c>
      <c r="CI47" s="44">
        <v>54.39</v>
      </c>
    </row>
    <row r="48" spans="1:87" x14ac:dyDescent="0.25">
      <c r="A48" s="42">
        <v>71</v>
      </c>
      <c r="B48" s="44">
        <v>0.54700000000000004</v>
      </c>
      <c r="C48" s="44">
        <v>0.55000000000000004</v>
      </c>
      <c r="D48" s="44">
        <v>0.55300000000000005</v>
      </c>
      <c r="E48" s="44">
        <v>0.55700000000000005</v>
      </c>
      <c r="F48" s="44">
        <v>0.56000000000000005</v>
      </c>
      <c r="G48" s="44">
        <v>0.56399999999999995</v>
      </c>
      <c r="H48" s="44">
        <v>0.56799999999999995</v>
      </c>
      <c r="I48" s="44">
        <v>0.57199999999999995</v>
      </c>
      <c r="J48" s="44">
        <v>0.57699999999999996</v>
      </c>
      <c r="K48" s="44">
        <v>0.58199999999999996</v>
      </c>
      <c r="L48" s="44">
        <v>0.58699999999999997</v>
      </c>
      <c r="M48" s="44">
        <v>0.59199999999999997</v>
      </c>
      <c r="N48" s="44">
        <v>0.59799999999999998</v>
      </c>
      <c r="O48" s="44">
        <v>0.60399999999999998</v>
      </c>
      <c r="P48" s="44">
        <v>0.61</v>
      </c>
      <c r="Q48" s="44">
        <v>0.61699999999999999</v>
      </c>
      <c r="R48" s="44">
        <v>0.625</v>
      </c>
      <c r="S48" s="44">
        <v>0.63200000000000001</v>
      </c>
      <c r="T48" s="44">
        <v>0.64</v>
      </c>
      <c r="U48" s="44">
        <v>0.64800000000000002</v>
      </c>
      <c r="V48" s="44">
        <v>0.65600000000000003</v>
      </c>
      <c r="W48" s="44">
        <v>0.66400000000000003</v>
      </c>
      <c r="X48" s="44">
        <v>0.67300000000000004</v>
      </c>
      <c r="Y48" s="44">
        <v>0.68300000000000005</v>
      </c>
      <c r="Z48" s="44">
        <v>0.69199999999999995</v>
      </c>
      <c r="AA48" s="44">
        <v>0.70299999999999996</v>
      </c>
      <c r="AB48" s="44">
        <v>0.71299999999999997</v>
      </c>
      <c r="AC48" s="44">
        <v>0.72499999999999998</v>
      </c>
      <c r="AD48" s="44">
        <v>0.73599999999999999</v>
      </c>
      <c r="AE48" s="44">
        <v>0.749</v>
      </c>
      <c r="AF48" s="44">
        <v>0.76200000000000001</v>
      </c>
      <c r="AG48" s="44">
        <v>0.77500000000000002</v>
      </c>
      <c r="AH48" s="44">
        <v>0.79</v>
      </c>
      <c r="AI48" s="44">
        <v>0.80500000000000005</v>
      </c>
      <c r="AJ48" s="44">
        <v>0.82099999999999995</v>
      </c>
      <c r="AK48" s="44">
        <v>0.83799999999999997</v>
      </c>
      <c r="AL48" s="44">
        <v>0.85599999999999998</v>
      </c>
      <c r="AM48" s="44">
        <v>0.875</v>
      </c>
      <c r="AN48" s="44">
        <v>0.89600000000000002</v>
      </c>
      <c r="AO48" s="44">
        <v>0.91700000000000004</v>
      </c>
      <c r="AP48" s="44">
        <v>0.94</v>
      </c>
      <c r="AQ48" s="44">
        <v>0.96499999999999997</v>
      </c>
      <c r="AR48" s="44">
        <v>0.99099999999999999</v>
      </c>
      <c r="AS48" s="44">
        <v>1.02</v>
      </c>
      <c r="AT48" s="44">
        <v>1.05</v>
      </c>
      <c r="AU48" s="44">
        <v>1.083</v>
      </c>
      <c r="AV48" s="44">
        <v>1.1180000000000001</v>
      </c>
      <c r="AW48" s="44">
        <v>1.1559999999999999</v>
      </c>
      <c r="AX48" s="44">
        <v>1.1970000000000001</v>
      </c>
      <c r="AY48" s="44">
        <v>1.242</v>
      </c>
      <c r="AZ48" s="44">
        <v>1.2909999999999999</v>
      </c>
      <c r="BA48" s="44">
        <v>1.3440000000000001</v>
      </c>
      <c r="BB48" s="44">
        <v>1.4019999999999999</v>
      </c>
      <c r="BC48" s="44">
        <v>1.466</v>
      </c>
      <c r="BD48" s="44">
        <v>1.536</v>
      </c>
      <c r="BE48" s="44">
        <v>1.6140000000000001</v>
      </c>
      <c r="BF48" s="44">
        <v>1.7010000000000001</v>
      </c>
      <c r="BG48" s="44">
        <v>1.7969999999999999</v>
      </c>
      <c r="BH48" s="44">
        <v>1.9039999999999999</v>
      </c>
      <c r="BI48" s="44">
        <v>2.024</v>
      </c>
      <c r="BJ48" s="44">
        <v>2.1579999999999999</v>
      </c>
      <c r="BK48" s="44">
        <v>2.31</v>
      </c>
      <c r="BL48" s="44">
        <v>2.4820000000000002</v>
      </c>
      <c r="BM48" s="44">
        <v>2.6779999999999999</v>
      </c>
      <c r="BN48" s="44">
        <v>2.9009999999999998</v>
      </c>
      <c r="BO48" s="44">
        <v>3.157</v>
      </c>
      <c r="BP48" s="44">
        <v>3.4510000000000001</v>
      </c>
      <c r="BQ48" s="44">
        <v>3.79</v>
      </c>
      <c r="BR48" s="44">
        <v>4.1829999999999998</v>
      </c>
      <c r="BS48" s="44">
        <v>4.6390000000000002</v>
      </c>
      <c r="BT48" s="44">
        <v>5.1710000000000003</v>
      </c>
      <c r="BU48" s="44">
        <v>5.7919999999999998</v>
      </c>
      <c r="BV48" s="44">
        <v>6.5190000000000001</v>
      </c>
      <c r="BW48" s="44">
        <v>7.3739999999999997</v>
      </c>
      <c r="BX48" s="44">
        <v>8.3829999999999991</v>
      </c>
      <c r="BY48" s="44">
        <v>9.5779999999999994</v>
      </c>
      <c r="BZ48" s="44">
        <v>10.997</v>
      </c>
      <c r="CA48" s="44">
        <v>12.686</v>
      </c>
      <c r="CB48" s="44">
        <v>14.7</v>
      </c>
      <c r="CC48" s="44">
        <v>17.106000000000002</v>
      </c>
      <c r="CD48" s="44">
        <v>19.983000000000001</v>
      </c>
      <c r="CE48" s="44">
        <v>23.425000000000001</v>
      </c>
      <c r="CF48" s="44">
        <v>27.548999999999999</v>
      </c>
      <c r="CG48" s="44">
        <v>32.491999999999997</v>
      </c>
      <c r="CH48" s="44">
        <v>38.423000000000002</v>
      </c>
      <c r="CI48" s="44">
        <v>45.542999999999999</v>
      </c>
    </row>
    <row r="49" spans="1:87" x14ac:dyDescent="0.25">
      <c r="A49" s="42">
        <v>72</v>
      </c>
      <c r="B49" s="44">
        <v>0.51500000000000001</v>
      </c>
      <c r="C49" s="44">
        <v>0.51800000000000002</v>
      </c>
      <c r="D49" s="44">
        <v>0.52</v>
      </c>
      <c r="E49" s="44">
        <v>0.52300000000000002</v>
      </c>
      <c r="F49" s="44">
        <v>0.52600000000000002</v>
      </c>
      <c r="G49" s="44">
        <v>0.53</v>
      </c>
      <c r="H49" s="44">
        <v>0.53300000000000003</v>
      </c>
      <c r="I49" s="44">
        <v>0.53700000000000003</v>
      </c>
      <c r="J49" s="44">
        <v>0.54100000000000004</v>
      </c>
      <c r="K49" s="44">
        <v>0.54600000000000004</v>
      </c>
      <c r="L49" s="44">
        <v>0.55000000000000004</v>
      </c>
      <c r="M49" s="44">
        <v>0.55500000000000005</v>
      </c>
      <c r="N49" s="44">
        <v>0.56000000000000005</v>
      </c>
      <c r="O49" s="44">
        <v>0.56599999999999995</v>
      </c>
      <c r="P49" s="44">
        <v>0.57099999999999995</v>
      </c>
      <c r="Q49" s="44">
        <v>0.57799999999999996</v>
      </c>
      <c r="R49" s="44">
        <v>0.58499999999999996</v>
      </c>
      <c r="S49" s="44">
        <v>0.59199999999999997</v>
      </c>
      <c r="T49" s="44">
        <v>0.59899999999999998</v>
      </c>
      <c r="U49" s="44">
        <v>0.60599999999999998</v>
      </c>
      <c r="V49" s="44">
        <v>0.61299999999999999</v>
      </c>
      <c r="W49" s="44">
        <v>0.621</v>
      </c>
      <c r="X49" s="44">
        <v>0.629</v>
      </c>
      <c r="Y49" s="44">
        <v>0.63800000000000001</v>
      </c>
      <c r="Z49" s="44">
        <v>0.64600000000000002</v>
      </c>
      <c r="AA49" s="44">
        <v>0.65600000000000003</v>
      </c>
      <c r="AB49" s="44">
        <v>0.66500000000000004</v>
      </c>
      <c r="AC49" s="44">
        <v>0.67500000000000004</v>
      </c>
      <c r="AD49" s="44">
        <v>0.68600000000000005</v>
      </c>
      <c r="AE49" s="44">
        <v>0.69699999999999995</v>
      </c>
      <c r="AF49" s="44">
        <v>0.70899999999999996</v>
      </c>
      <c r="AG49" s="44">
        <v>0.72099999999999997</v>
      </c>
      <c r="AH49" s="44">
        <v>0.73399999999999999</v>
      </c>
      <c r="AI49" s="44">
        <v>0.748</v>
      </c>
      <c r="AJ49" s="44">
        <v>0.76300000000000001</v>
      </c>
      <c r="AK49" s="44">
        <v>0.77800000000000002</v>
      </c>
      <c r="AL49" s="44">
        <v>0.79400000000000004</v>
      </c>
      <c r="AM49" s="44">
        <v>0.81100000000000005</v>
      </c>
      <c r="AN49" s="44">
        <v>0.83</v>
      </c>
      <c r="AO49" s="44">
        <v>0.84899999999999998</v>
      </c>
      <c r="AP49" s="44">
        <v>0.87</v>
      </c>
      <c r="AQ49" s="44">
        <v>0.89200000000000002</v>
      </c>
      <c r="AR49" s="44">
        <v>0.91500000000000004</v>
      </c>
      <c r="AS49" s="44">
        <v>0.94</v>
      </c>
      <c r="AT49" s="44">
        <v>0.96699999999999997</v>
      </c>
      <c r="AU49" s="44">
        <v>0.996</v>
      </c>
      <c r="AV49" s="44">
        <v>1.0269999999999999</v>
      </c>
      <c r="AW49" s="44">
        <v>1.0609999999999999</v>
      </c>
      <c r="AX49" s="44">
        <v>1.097</v>
      </c>
      <c r="AY49" s="44">
        <v>1.137</v>
      </c>
      <c r="AZ49" s="44">
        <v>1.179</v>
      </c>
      <c r="BA49" s="44">
        <v>1.226</v>
      </c>
      <c r="BB49" s="44">
        <v>1.2769999999999999</v>
      </c>
      <c r="BC49" s="44">
        <v>1.333</v>
      </c>
      <c r="BD49" s="44">
        <v>1.3939999999999999</v>
      </c>
      <c r="BE49" s="44">
        <v>1.4610000000000001</v>
      </c>
      <c r="BF49" s="44">
        <v>1.536</v>
      </c>
      <c r="BG49" s="44">
        <v>1.6180000000000001</v>
      </c>
      <c r="BH49" s="44">
        <v>1.71</v>
      </c>
      <c r="BI49" s="44">
        <v>1.8129999999999999</v>
      </c>
      <c r="BJ49" s="44">
        <v>1.9279999999999999</v>
      </c>
      <c r="BK49" s="44">
        <v>2.0579999999999998</v>
      </c>
      <c r="BL49" s="44">
        <v>2.2040000000000002</v>
      </c>
      <c r="BM49" s="44">
        <v>2.37</v>
      </c>
      <c r="BN49" s="44">
        <v>2.5590000000000002</v>
      </c>
      <c r="BO49" s="44">
        <v>2.774</v>
      </c>
      <c r="BP49" s="44">
        <v>3.0219999999999998</v>
      </c>
      <c r="BQ49" s="44">
        <v>3.306</v>
      </c>
      <c r="BR49" s="44">
        <v>3.6349999999999998</v>
      </c>
      <c r="BS49" s="44">
        <v>4.0170000000000003</v>
      </c>
      <c r="BT49" s="44">
        <v>4.4610000000000003</v>
      </c>
      <c r="BU49" s="44">
        <v>4.9800000000000004</v>
      </c>
      <c r="BV49" s="44">
        <v>5.5860000000000003</v>
      </c>
      <c r="BW49" s="44">
        <v>6.298</v>
      </c>
      <c r="BX49" s="44">
        <v>7.1379999999999999</v>
      </c>
      <c r="BY49" s="44">
        <v>8.1310000000000002</v>
      </c>
      <c r="BZ49" s="44">
        <v>9.3109999999999999</v>
      </c>
      <c r="CA49" s="44">
        <v>10.715</v>
      </c>
      <c r="CB49" s="44">
        <v>12.39</v>
      </c>
      <c r="CC49" s="44">
        <v>14.391999999999999</v>
      </c>
      <c r="CD49" s="44">
        <v>16.786999999999999</v>
      </c>
      <c r="CE49" s="44">
        <v>19.654</v>
      </c>
      <c r="CF49" s="44">
        <v>23.091000000000001</v>
      </c>
      <c r="CG49" s="44">
        <v>27.215</v>
      </c>
      <c r="CH49" s="44">
        <v>32.167000000000002</v>
      </c>
      <c r="CI49" s="44">
        <v>38.116999999999997</v>
      </c>
    </row>
    <row r="50" spans="1:87" x14ac:dyDescent="0.25">
      <c r="A50" s="42">
        <v>73</v>
      </c>
      <c r="B50" s="44">
        <v>0.48499999999999999</v>
      </c>
      <c r="C50" s="44">
        <v>0.48699999999999999</v>
      </c>
      <c r="D50" s="44">
        <v>0.48899999999999999</v>
      </c>
      <c r="E50" s="44">
        <v>0.49099999999999999</v>
      </c>
      <c r="F50" s="44">
        <v>0.49399999999999999</v>
      </c>
      <c r="G50" s="44">
        <v>0.497</v>
      </c>
      <c r="H50" s="44">
        <v>0.5</v>
      </c>
      <c r="I50" s="44">
        <v>0.504</v>
      </c>
      <c r="J50" s="44">
        <v>0.50700000000000001</v>
      </c>
      <c r="K50" s="44">
        <v>0.51100000000000001</v>
      </c>
      <c r="L50" s="44">
        <v>0.51500000000000001</v>
      </c>
      <c r="M50" s="44">
        <v>0.52</v>
      </c>
      <c r="N50" s="44">
        <v>0.52400000000000002</v>
      </c>
      <c r="O50" s="44">
        <v>0.52900000000000003</v>
      </c>
      <c r="P50" s="44">
        <v>0.53400000000000003</v>
      </c>
      <c r="Q50" s="44">
        <v>0.54</v>
      </c>
      <c r="R50" s="44">
        <v>0.54700000000000004</v>
      </c>
      <c r="S50" s="44">
        <v>0.55300000000000005</v>
      </c>
      <c r="T50" s="44">
        <v>0.55900000000000005</v>
      </c>
      <c r="U50" s="44">
        <v>0.56599999999999995</v>
      </c>
      <c r="V50" s="44">
        <v>0.57199999999999995</v>
      </c>
      <c r="W50" s="44">
        <v>0.57999999999999996</v>
      </c>
      <c r="X50" s="44">
        <v>0.58699999999999997</v>
      </c>
      <c r="Y50" s="44">
        <v>0.59499999999999997</v>
      </c>
      <c r="Z50" s="44">
        <v>0.60299999999999998</v>
      </c>
      <c r="AA50" s="44">
        <v>0.61099999999999999</v>
      </c>
      <c r="AB50" s="44">
        <v>0.62</v>
      </c>
      <c r="AC50" s="44">
        <v>0.629</v>
      </c>
      <c r="AD50" s="44">
        <v>0.63900000000000001</v>
      </c>
      <c r="AE50" s="44">
        <v>0.64900000000000002</v>
      </c>
      <c r="AF50" s="44">
        <v>0.65900000000000003</v>
      </c>
      <c r="AG50" s="44">
        <v>0.67100000000000004</v>
      </c>
      <c r="AH50" s="44">
        <v>0.68200000000000005</v>
      </c>
      <c r="AI50" s="44">
        <v>0.69499999999999995</v>
      </c>
      <c r="AJ50" s="44">
        <v>0.70799999999999996</v>
      </c>
      <c r="AK50" s="44">
        <v>0.72199999999999998</v>
      </c>
      <c r="AL50" s="44">
        <v>0.73599999999999999</v>
      </c>
      <c r="AM50" s="44">
        <v>0.752</v>
      </c>
      <c r="AN50" s="44">
        <v>0.76800000000000002</v>
      </c>
      <c r="AO50" s="44">
        <v>0.78500000000000003</v>
      </c>
      <c r="AP50" s="44">
        <v>0.80400000000000005</v>
      </c>
      <c r="AQ50" s="44">
        <v>0.82299999999999995</v>
      </c>
      <c r="AR50" s="44">
        <v>0.84399999999999997</v>
      </c>
      <c r="AS50" s="44">
        <v>0.86699999999999999</v>
      </c>
      <c r="AT50" s="44">
        <v>0.89100000000000001</v>
      </c>
      <c r="AU50" s="44">
        <v>0.91600000000000004</v>
      </c>
      <c r="AV50" s="44">
        <v>0.94399999999999995</v>
      </c>
      <c r="AW50" s="44">
        <v>0.97399999999999998</v>
      </c>
      <c r="AX50" s="44">
        <v>1.006</v>
      </c>
      <c r="AY50" s="44">
        <v>1.04</v>
      </c>
      <c r="AZ50" s="44">
        <v>1.0780000000000001</v>
      </c>
      <c r="BA50" s="44">
        <v>1.119</v>
      </c>
      <c r="BB50" s="44">
        <v>1.163</v>
      </c>
      <c r="BC50" s="44">
        <v>1.212</v>
      </c>
      <c r="BD50" s="44">
        <v>1.2649999999999999</v>
      </c>
      <c r="BE50" s="44">
        <v>1.323</v>
      </c>
      <c r="BF50" s="44">
        <v>1.3879999999999999</v>
      </c>
      <c r="BG50" s="44">
        <v>1.4590000000000001</v>
      </c>
      <c r="BH50" s="44">
        <v>1.538</v>
      </c>
      <c r="BI50" s="44">
        <v>1.627</v>
      </c>
      <c r="BJ50" s="44">
        <v>1.7250000000000001</v>
      </c>
      <c r="BK50" s="44">
        <v>1.835</v>
      </c>
      <c r="BL50" s="44">
        <v>1.96</v>
      </c>
      <c r="BM50" s="44">
        <v>2.101</v>
      </c>
      <c r="BN50" s="44">
        <v>2.2599999999999998</v>
      </c>
      <c r="BO50" s="44">
        <v>2.4420000000000002</v>
      </c>
      <c r="BP50" s="44">
        <v>2.6509999999999998</v>
      </c>
      <c r="BQ50" s="44">
        <v>2.89</v>
      </c>
      <c r="BR50" s="44">
        <v>3.1659999999999999</v>
      </c>
      <c r="BS50" s="44">
        <v>3.4849999999999999</v>
      </c>
      <c r="BT50" s="44">
        <v>3.8559999999999999</v>
      </c>
      <c r="BU50" s="44">
        <v>4.2880000000000003</v>
      </c>
      <c r="BV50" s="44">
        <v>4.7919999999999998</v>
      </c>
      <c r="BW50" s="44">
        <v>5.3840000000000003</v>
      </c>
      <c r="BX50" s="44">
        <v>6.0819999999999999</v>
      </c>
      <c r="BY50" s="44">
        <v>6.9059999999999997</v>
      </c>
      <c r="BZ50" s="44">
        <v>7.8840000000000003</v>
      </c>
      <c r="CA50" s="44">
        <v>9.048</v>
      </c>
      <c r="CB50" s="44">
        <v>10.436</v>
      </c>
      <c r="CC50" s="44">
        <v>12.093999999999999</v>
      </c>
      <c r="CD50" s="44">
        <v>14.077999999999999</v>
      </c>
      <c r="CE50" s="44">
        <v>16.454000000000001</v>
      </c>
      <c r="CF50" s="44">
        <v>19.303000000000001</v>
      </c>
      <c r="CG50" s="44">
        <v>22.722999999999999</v>
      </c>
      <c r="CH50" s="44">
        <v>26.832000000000001</v>
      </c>
      <c r="CI50" s="44">
        <v>31.771999999999998</v>
      </c>
    </row>
    <row r="51" spans="1:87" x14ac:dyDescent="0.25">
      <c r="A51" s="42">
        <v>74</v>
      </c>
      <c r="B51" s="44">
        <v>0.45500000000000002</v>
      </c>
      <c r="C51" s="44">
        <v>0.45700000000000002</v>
      </c>
      <c r="D51" s="44">
        <v>0.45900000000000002</v>
      </c>
      <c r="E51" s="44">
        <v>0.46100000000000002</v>
      </c>
      <c r="F51" s="44">
        <v>0.46300000000000002</v>
      </c>
      <c r="G51" s="44">
        <v>0.46600000000000003</v>
      </c>
      <c r="H51" s="44">
        <v>0.46899999999999997</v>
      </c>
      <c r="I51" s="44">
        <v>0.47199999999999998</v>
      </c>
      <c r="J51" s="44">
        <v>0.47499999999999998</v>
      </c>
      <c r="K51" s="44">
        <v>0.47799999999999998</v>
      </c>
      <c r="L51" s="44">
        <v>0.48199999999999998</v>
      </c>
      <c r="M51" s="44">
        <v>0.48599999999999999</v>
      </c>
      <c r="N51" s="44">
        <v>0.49</v>
      </c>
      <c r="O51" s="44">
        <v>0.49399999999999999</v>
      </c>
      <c r="P51" s="44">
        <v>0.499</v>
      </c>
      <c r="Q51" s="44">
        <v>0.505</v>
      </c>
      <c r="R51" s="44">
        <v>0.51100000000000001</v>
      </c>
      <c r="S51" s="44">
        <v>0.51600000000000001</v>
      </c>
      <c r="T51" s="44">
        <v>0.52200000000000002</v>
      </c>
      <c r="U51" s="44">
        <v>0.52800000000000002</v>
      </c>
      <c r="V51" s="44">
        <v>0.53400000000000003</v>
      </c>
      <c r="W51" s="44">
        <v>0.54</v>
      </c>
      <c r="X51" s="44">
        <v>0.54700000000000004</v>
      </c>
      <c r="Y51" s="44">
        <v>0.55400000000000005</v>
      </c>
      <c r="Z51" s="44">
        <v>0.56100000000000005</v>
      </c>
      <c r="AA51" s="44">
        <v>0.56899999999999995</v>
      </c>
      <c r="AB51" s="44">
        <v>0.57699999999999996</v>
      </c>
      <c r="AC51" s="44">
        <v>0.58499999999999996</v>
      </c>
      <c r="AD51" s="44">
        <v>0.59399999999999997</v>
      </c>
      <c r="AE51" s="44">
        <v>0.60299999999999998</v>
      </c>
      <c r="AF51" s="44">
        <v>0.61299999999999999</v>
      </c>
      <c r="AG51" s="44">
        <v>0.623</v>
      </c>
      <c r="AH51" s="44">
        <v>0.63300000000000001</v>
      </c>
      <c r="AI51" s="44">
        <v>0.64500000000000002</v>
      </c>
      <c r="AJ51" s="44">
        <v>0.65600000000000003</v>
      </c>
      <c r="AK51" s="44">
        <v>0.66900000000000004</v>
      </c>
      <c r="AL51" s="44">
        <v>0.68200000000000005</v>
      </c>
      <c r="AM51" s="44">
        <v>0.69599999999999995</v>
      </c>
      <c r="AN51" s="44">
        <v>0.71</v>
      </c>
      <c r="AO51" s="44">
        <v>0.72599999999999998</v>
      </c>
      <c r="AP51" s="44">
        <v>0.74199999999999999</v>
      </c>
      <c r="AQ51" s="44">
        <v>0.76</v>
      </c>
      <c r="AR51" s="44">
        <v>0.77900000000000003</v>
      </c>
      <c r="AS51" s="44">
        <v>0.79900000000000004</v>
      </c>
      <c r="AT51" s="44">
        <v>0.82</v>
      </c>
      <c r="AU51" s="44">
        <v>0.84299999999999997</v>
      </c>
      <c r="AV51" s="44">
        <v>0.86699999999999999</v>
      </c>
      <c r="AW51" s="44">
        <v>0.89300000000000002</v>
      </c>
      <c r="AX51" s="44">
        <v>0.92200000000000004</v>
      </c>
      <c r="AY51" s="44">
        <v>0.95199999999999996</v>
      </c>
      <c r="AZ51" s="44">
        <v>0.98499999999999999</v>
      </c>
      <c r="BA51" s="44">
        <v>1.0209999999999999</v>
      </c>
      <c r="BB51" s="44">
        <v>1.06</v>
      </c>
      <c r="BC51" s="44">
        <v>1.1020000000000001</v>
      </c>
      <c r="BD51" s="44">
        <v>1.149</v>
      </c>
      <c r="BE51" s="44">
        <v>1.1990000000000001</v>
      </c>
      <c r="BF51" s="44">
        <v>1.2549999999999999</v>
      </c>
      <c r="BG51" s="44">
        <v>1.3169999999999999</v>
      </c>
      <c r="BH51" s="44">
        <v>1.385</v>
      </c>
      <c r="BI51" s="44">
        <v>1.4610000000000001</v>
      </c>
      <c r="BJ51" s="44">
        <v>1.5449999999999999</v>
      </c>
      <c r="BK51" s="44">
        <v>1.64</v>
      </c>
      <c r="BL51" s="44">
        <v>1.746</v>
      </c>
      <c r="BM51" s="44">
        <v>1.865</v>
      </c>
      <c r="BN51" s="44">
        <v>2</v>
      </c>
      <c r="BO51" s="44">
        <v>2.1539999999999999</v>
      </c>
      <c r="BP51" s="44">
        <v>2.33</v>
      </c>
      <c r="BQ51" s="44">
        <v>2.5310000000000001</v>
      </c>
      <c r="BR51" s="44">
        <v>2.762</v>
      </c>
      <c r="BS51" s="44">
        <v>3.0289999999999999</v>
      </c>
      <c r="BT51" s="44">
        <v>3.339</v>
      </c>
      <c r="BU51" s="44">
        <v>3.6989999999999998</v>
      </c>
      <c r="BV51" s="44">
        <v>4.1189999999999998</v>
      </c>
      <c r="BW51" s="44">
        <v>4.6100000000000003</v>
      </c>
      <c r="BX51" s="44">
        <v>5.1890000000000001</v>
      </c>
      <c r="BY51" s="44">
        <v>5.8710000000000004</v>
      </c>
      <c r="BZ51" s="44">
        <v>6.68</v>
      </c>
      <c r="CA51" s="44">
        <v>7.6420000000000003</v>
      </c>
      <c r="CB51" s="44">
        <v>8.7889999999999997</v>
      </c>
      <c r="CC51" s="44">
        <v>10.157999999999999</v>
      </c>
      <c r="CD51" s="44">
        <v>11.795</v>
      </c>
      <c r="CE51" s="44">
        <v>13.756</v>
      </c>
      <c r="CF51" s="44">
        <v>16.106999999999999</v>
      </c>
      <c r="CG51" s="44">
        <v>18.928999999999998</v>
      </c>
      <c r="CH51" s="44">
        <v>22.321000000000002</v>
      </c>
      <c r="CI51" s="44">
        <v>26.4</v>
      </c>
    </row>
    <row r="52" spans="1:87" x14ac:dyDescent="0.25">
      <c r="A52" s="42">
        <v>75</v>
      </c>
      <c r="B52" s="44">
        <v>0.42699999999999999</v>
      </c>
      <c r="C52" s="44">
        <v>0.42899999999999999</v>
      </c>
      <c r="D52" s="44">
        <v>0.43</v>
      </c>
      <c r="E52" s="44">
        <v>0.432</v>
      </c>
      <c r="F52" s="44">
        <v>0.434</v>
      </c>
      <c r="G52" s="44">
        <v>0.436</v>
      </c>
      <c r="H52" s="44">
        <v>0.438</v>
      </c>
      <c r="I52" s="44">
        <v>0.441</v>
      </c>
      <c r="J52" s="44">
        <v>0.44400000000000001</v>
      </c>
      <c r="K52" s="44">
        <v>0.44700000000000001</v>
      </c>
      <c r="L52" s="44">
        <v>0.45</v>
      </c>
      <c r="M52" s="44">
        <v>0.45400000000000001</v>
      </c>
      <c r="N52" s="44">
        <v>0.45700000000000002</v>
      </c>
      <c r="O52" s="44">
        <v>0.46100000000000002</v>
      </c>
      <c r="P52" s="44">
        <v>0.46500000000000002</v>
      </c>
      <c r="Q52" s="44">
        <v>0.47</v>
      </c>
      <c r="R52" s="44">
        <v>0.47599999999999998</v>
      </c>
      <c r="S52" s="44">
        <v>0.48099999999999998</v>
      </c>
      <c r="T52" s="44">
        <v>0.48599999999999999</v>
      </c>
      <c r="U52" s="44">
        <v>0.49199999999999999</v>
      </c>
      <c r="V52" s="44">
        <v>0.497</v>
      </c>
      <c r="W52" s="44">
        <v>0.503</v>
      </c>
      <c r="X52" s="44">
        <v>0.50900000000000001</v>
      </c>
      <c r="Y52" s="44">
        <v>0.51500000000000001</v>
      </c>
      <c r="Z52" s="44">
        <v>0.52200000000000002</v>
      </c>
      <c r="AA52" s="44">
        <v>0.52900000000000003</v>
      </c>
      <c r="AB52" s="44">
        <v>0.53600000000000003</v>
      </c>
      <c r="AC52" s="44">
        <v>0.54400000000000004</v>
      </c>
      <c r="AD52" s="44">
        <v>0.55200000000000005</v>
      </c>
      <c r="AE52" s="44">
        <v>0.56000000000000005</v>
      </c>
      <c r="AF52" s="44">
        <v>0.56899999999999995</v>
      </c>
      <c r="AG52" s="44">
        <v>0.57799999999999996</v>
      </c>
      <c r="AH52" s="44">
        <v>0.58699999999999997</v>
      </c>
      <c r="AI52" s="44">
        <v>0.59699999999999998</v>
      </c>
      <c r="AJ52" s="44">
        <v>0.60799999999999998</v>
      </c>
      <c r="AK52" s="44">
        <v>0.61899999999999999</v>
      </c>
      <c r="AL52" s="44">
        <v>0.63100000000000001</v>
      </c>
      <c r="AM52" s="44">
        <v>0.64300000000000002</v>
      </c>
      <c r="AN52" s="44">
        <v>0.65600000000000003</v>
      </c>
      <c r="AO52" s="44">
        <v>0.67</v>
      </c>
      <c r="AP52" s="44">
        <v>0.68500000000000005</v>
      </c>
      <c r="AQ52" s="44">
        <v>0.70099999999999996</v>
      </c>
      <c r="AR52" s="44">
        <v>0.71699999999999997</v>
      </c>
      <c r="AS52" s="44">
        <v>0.73499999999999999</v>
      </c>
      <c r="AT52" s="44">
        <v>0.754</v>
      </c>
      <c r="AU52" s="44">
        <v>0.77400000000000002</v>
      </c>
      <c r="AV52" s="44">
        <v>0.79600000000000004</v>
      </c>
      <c r="AW52" s="44">
        <v>0.81899999999999995</v>
      </c>
      <c r="AX52" s="44">
        <v>0.84399999999999997</v>
      </c>
      <c r="AY52" s="44">
        <v>0.871</v>
      </c>
      <c r="AZ52" s="44">
        <v>0.9</v>
      </c>
      <c r="BA52" s="44">
        <v>0.93200000000000005</v>
      </c>
      <c r="BB52" s="44">
        <v>0.96599999999999997</v>
      </c>
      <c r="BC52" s="44">
        <v>1.0029999999999999</v>
      </c>
      <c r="BD52" s="44">
        <v>1.0429999999999999</v>
      </c>
      <c r="BE52" s="44">
        <v>1.087</v>
      </c>
      <c r="BF52" s="44">
        <v>1.1359999999999999</v>
      </c>
      <c r="BG52" s="44">
        <v>1.1890000000000001</v>
      </c>
      <c r="BH52" s="44">
        <v>1.248</v>
      </c>
      <c r="BI52" s="44">
        <v>1.3129999999999999</v>
      </c>
      <c r="BJ52" s="44">
        <v>1.3859999999999999</v>
      </c>
      <c r="BK52" s="44">
        <v>1.466</v>
      </c>
      <c r="BL52" s="44">
        <v>1.5569999999999999</v>
      </c>
      <c r="BM52" s="44">
        <v>1.6579999999999999</v>
      </c>
      <c r="BN52" s="44">
        <v>1.7729999999999999</v>
      </c>
      <c r="BO52" s="44">
        <v>1.903</v>
      </c>
      <c r="BP52" s="44">
        <v>2.052</v>
      </c>
      <c r="BQ52" s="44">
        <v>2.2210000000000001</v>
      </c>
      <c r="BR52" s="44">
        <v>2.415</v>
      </c>
      <c r="BS52" s="44">
        <v>2.6379999999999999</v>
      </c>
      <c r="BT52" s="44">
        <v>2.8969999999999998</v>
      </c>
      <c r="BU52" s="44">
        <v>3.1970000000000001</v>
      </c>
      <c r="BV52" s="44">
        <v>3.5459999999999998</v>
      </c>
      <c r="BW52" s="44">
        <v>3.9540000000000002</v>
      </c>
      <c r="BX52" s="44">
        <v>4.4329999999999998</v>
      </c>
      <c r="BY52" s="44">
        <v>4.9980000000000002</v>
      </c>
      <c r="BZ52" s="44">
        <v>5.6660000000000004</v>
      </c>
      <c r="CA52" s="44">
        <v>6.46</v>
      </c>
      <c r="CB52" s="44">
        <v>7.4039999999999999</v>
      </c>
      <c r="CC52" s="44">
        <v>8.532</v>
      </c>
      <c r="CD52" s="44">
        <v>9.8789999999999996</v>
      </c>
      <c r="CE52" s="44">
        <v>11.491</v>
      </c>
      <c r="CF52" s="44">
        <v>13.423</v>
      </c>
      <c r="CG52" s="44">
        <v>15.742000000000001</v>
      </c>
      <c r="CH52" s="44">
        <v>18.527999999999999</v>
      </c>
      <c r="CI52" s="44">
        <v>21.879000000000001</v>
      </c>
    </row>
  </sheetData>
  <sheetProtection algorithmName="SHA-512" hashValue="0/1aSDCjNgFATqjJ0+TJFvBmQtt0/Up06/N3d7y+nJabSObXgh5COVrrxz21GNiTTlcX6bCrSlcv7DEe0Uu68g==" saltValue="KfygZvtsbzWD9YhWe5KabA==" spinCount="100000" sheet="1" objects="1" scenarios="1"/>
  <conditionalFormatting sqref="A6:A21">
    <cfRule type="expression" dxfId="97" priority="1" stopIfTrue="1">
      <formula>MOD(ROW(),2)=0</formula>
    </cfRule>
    <cfRule type="expression" dxfId="96" priority="2" stopIfTrue="1">
      <formula>MOD(ROW(),2)&lt;&gt;0</formula>
    </cfRule>
  </conditionalFormatting>
  <conditionalFormatting sqref="B6:M21">
    <cfRule type="expression" dxfId="95" priority="3" stopIfTrue="1">
      <formula>MOD(ROW(),2)=0</formula>
    </cfRule>
    <cfRule type="expression" dxfId="94" priority="4" stopIfTrue="1">
      <formula>MOD(ROW(),2)&lt;&gt;0</formula>
    </cfRule>
  </conditionalFormatting>
  <conditionalFormatting sqref="A26:A52">
    <cfRule type="expression" dxfId="93" priority="5" stopIfTrue="1">
      <formula>MOD(ROW(),2)=0</formula>
    </cfRule>
    <cfRule type="expression" dxfId="92" priority="6" stopIfTrue="1">
      <formula>MOD(ROW(),2)&lt;&gt;0</formula>
    </cfRule>
  </conditionalFormatting>
  <conditionalFormatting sqref="B26:CI52">
    <cfRule type="expression" dxfId="91" priority="7" stopIfTrue="1">
      <formula>MOD(ROW(),2)=0</formula>
    </cfRule>
    <cfRule type="expression" dxfId="90" priority="8" stopIfTrue="1">
      <formula>MOD(ROW(),2)&lt;&gt;0</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FC236-E024-4C4A-BF68-E9277DE26F16}">
  <sheetPr codeName="Sheet11"/>
  <dimension ref="A1:C80"/>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JPS - Consolidated Factor Spreadsheet</v>
      </c>
    </row>
    <row r="3" spans="1:3" s="1" customFormat="1" ht="15.5" x14ac:dyDescent="0.35">
      <c r="A3" s="30" t="s">
        <v>2</v>
      </c>
      <c r="B3" s="3" t="str">
        <f>TABLE_FACTOR_TYPE_1 &amp; " - x-" &amp; TABLE_SERIES_NUMBER_1</f>
        <v>CETV - x-204</v>
      </c>
    </row>
    <row r="6" spans="1:3" x14ac:dyDescent="0.25">
      <c r="A6" s="40" t="s">
        <v>429</v>
      </c>
      <c r="B6" s="46" t="s">
        <v>430</v>
      </c>
      <c r="C6" s="46"/>
    </row>
    <row r="7" spans="1:3" x14ac:dyDescent="0.25">
      <c r="A7" s="40" t="s">
        <v>431</v>
      </c>
      <c r="B7" s="46" t="s">
        <v>31</v>
      </c>
      <c r="C7" s="46"/>
    </row>
    <row r="8" spans="1:3" x14ac:dyDescent="0.25">
      <c r="A8" s="40" t="s">
        <v>128</v>
      </c>
      <c r="B8" s="46" t="s">
        <v>149</v>
      </c>
      <c r="C8" s="46"/>
    </row>
    <row r="9" spans="1:3" x14ac:dyDescent="0.25">
      <c r="A9" s="40" t="s">
        <v>129</v>
      </c>
      <c r="B9" s="46" t="s">
        <v>142</v>
      </c>
      <c r="C9" s="46"/>
    </row>
    <row r="10" spans="1:3" ht="50" x14ac:dyDescent="0.25">
      <c r="A10" s="40" t="s">
        <v>6</v>
      </c>
      <c r="B10" s="46" t="s">
        <v>156</v>
      </c>
      <c r="C10" s="46"/>
    </row>
    <row r="11" spans="1:3" x14ac:dyDescent="0.25">
      <c r="A11" s="40" t="s">
        <v>130</v>
      </c>
      <c r="B11" s="46" t="s">
        <v>144</v>
      </c>
      <c r="C11" s="46"/>
    </row>
    <row r="12" spans="1:3" x14ac:dyDescent="0.25">
      <c r="A12" s="40" t="s">
        <v>131</v>
      </c>
      <c r="B12" s="46" t="s">
        <v>145</v>
      </c>
      <c r="C12" s="46"/>
    </row>
    <row r="13" spans="1:3" x14ac:dyDescent="0.25">
      <c r="A13" s="40" t="s">
        <v>432</v>
      </c>
      <c r="B13" s="46">
        <v>0</v>
      </c>
      <c r="C13" s="46"/>
    </row>
    <row r="14" spans="1:3" x14ac:dyDescent="0.25">
      <c r="A14" s="40" t="s">
        <v>133</v>
      </c>
      <c r="B14" s="46">
        <v>204</v>
      </c>
      <c r="C14" s="46"/>
    </row>
    <row r="15" spans="1:3" x14ac:dyDescent="0.25">
      <c r="A15" s="40" t="s">
        <v>433</v>
      </c>
      <c r="B15" s="46" t="s">
        <v>157</v>
      </c>
      <c r="C15" s="46"/>
    </row>
    <row r="16" spans="1:3" x14ac:dyDescent="0.25">
      <c r="A16" s="40" t="s">
        <v>135</v>
      </c>
      <c r="B16" s="46" t="s">
        <v>158</v>
      </c>
      <c r="C16" s="46"/>
    </row>
    <row r="17" spans="1:3" x14ac:dyDescent="0.25">
      <c r="A17" s="41" t="s">
        <v>434</v>
      </c>
      <c r="B17" s="46"/>
      <c r="C17" s="46"/>
    </row>
    <row r="18" spans="1:3" x14ac:dyDescent="0.25">
      <c r="A18" s="40" t="s">
        <v>137</v>
      </c>
      <c r="B18" s="47">
        <v>46175</v>
      </c>
      <c r="C18" s="47"/>
    </row>
    <row r="19" spans="1:3" x14ac:dyDescent="0.25">
      <c r="A19" s="40" t="s">
        <v>138</v>
      </c>
      <c r="B19" s="47">
        <v>46161</v>
      </c>
      <c r="C19" s="47"/>
    </row>
    <row r="20" spans="1:3" x14ac:dyDescent="0.25">
      <c r="A20" s="40" t="s">
        <v>139</v>
      </c>
      <c r="B20" s="46" t="s">
        <v>148</v>
      </c>
      <c r="C20" s="46"/>
    </row>
    <row r="21" spans="1:3" x14ac:dyDescent="0.25">
      <c r="A21" s="40" t="s">
        <v>435</v>
      </c>
      <c r="B21" s="46" t="s">
        <v>71</v>
      </c>
      <c r="C21" s="46"/>
    </row>
    <row r="23" spans="1:3" x14ac:dyDescent="0.25">
      <c r="A23" s="23" t="str">
        <f>HYPERLINK("#'Factor List'!A1", "Back to Factor List")</f>
        <v>Back to Factor List</v>
      </c>
      <c r="B23" s="23" t="str">
        <f>HYPERLINK("#'Assumptions'!A1", "Assumptions")</f>
        <v>Assumptions</v>
      </c>
    </row>
    <row r="26" spans="1:3" s="59" customFormat="1" ht="26" x14ac:dyDescent="0.25">
      <c r="A26" s="58" t="s">
        <v>164</v>
      </c>
      <c r="B26" s="58" t="s">
        <v>436</v>
      </c>
      <c r="C26" s="58" t="s">
        <v>437</v>
      </c>
    </row>
    <row r="27" spans="1:3" x14ac:dyDescent="0.25">
      <c r="A27" s="42">
        <v>21</v>
      </c>
      <c r="B27" s="44">
        <v>3.1120000000000001</v>
      </c>
      <c r="C27" s="44">
        <v>0.73699999999999999</v>
      </c>
    </row>
    <row r="28" spans="1:3" x14ac:dyDescent="0.25">
      <c r="A28" s="42">
        <v>22</v>
      </c>
      <c r="B28" s="44">
        <v>3.2320000000000002</v>
      </c>
      <c r="C28" s="44">
        <v>0.76500000000000001</v>
      </c>
    </row>
    <row r="29" spans="1:3" x14ac:dyDescent="0.25">
      <c r="A29" s="42">
        <v>23</v>
      </c>
      <c r="B29" s="44">
        <v>3.355</v>
      </c>
      <c r="C29" s="44">
        <v>0.79400000000000004</v>
      </c>
    </row>
    <row r="30" spans="1:3" x14ac:dyDescent="0.25">
      <c r="A30" s="42">
        <v>24</v>
      </c>
      <c r="B30" s="44">
        <v>3.484</v>
      </c>
      <c r="C30" s="44">
        <v>0.82399999999999995</v>
      </c>
    </row>
    <row r="31" spans="1:3" x14ac:dyDescent="0.25">
      <c r="A31" s="42">
        <v>25</v>
      </c>
      <c r="B31" s="44">
        <v>3.6179999999999999</v>
      </c>
      <c r="C31" s="44">
        <v>0.85499999999999998</v>
      </c>
    </row>
    <row r="32" spans="1:3" x14ac:dyDescent="0.25">
      <c r="A32" s="42">
        <v>26</v>
      </c>
      <c r="B32" s="44">
        <v>3.7559999999999998</v>
      </c>
      <c r="C32" s="44">
        <v>0.88700000000000001</v>
      </c>
    </row>
    <row r="33" spans="1:3" x14ac:dyDescent="0.25">
      <c r="A33" s="42">
        <v>27</v>
      </c>
      <c r="B33" s="44">
        <v>3.9</v>
      </c>
      <c r="C33" s="44">
        <v>0.92</v>
      </c>
    </row>
    <row r="34" spans="1:3" x14ac:dyDescent="0.25">
      <c r="A34" s="42">
        <v>28</v>
      </c>
      <c r="B34" s="44">
        <v>4.0490000000000004</v>
      </c>
      <c r="C34" s="44">
        <v>0.95499999999999996</v>
      </c>
    </row>
    <row r="35" spans="1:3" x14ac:dyDescent="0.25">
      <c r="A35" s="42">
        <v>29</v>
      </c>
      <c r="B35" s="44">
        <v>4.2050000000000001</v>
      </c>
      <c r="C35" s="44">
        <v>0.99099999999999999</v>
      </c>
    </row>
    <row r="36" spans="1:3" x14ac:dyDescent="0.25">
      <c r="A36" s="42">
        <v>30</v>
      </c>
      <c r="B36" s="44">
        <v>4.3659999999999997</v>
      </c>
      <c r="C36" s="44">
        <v>1.0289999999999999</v>
      </c>
    </row>
    <row r="37" spans="1:3" x14ac:dyDescent="0.25">
      <c r="A37" s="42">
        <v>31</v>
      </c>
      <c r="B37" s="44">
        <v>4.5330000000000004</v>
      </c>
      <c r="C37" s="44">
        <v>1.0680000000000001</v>
      </c>
    </row>
    <row r="38" spans="1:3" x14ac:dyDescent="0.25">
      <c r="A38" s="42">
        <v>32</v>
      </c>
      <c r="B38" s="44">
        <v>4.7060000000000004</v>
      </c>
      <c r="C38" s="44">
        <v>1.109</v>
      </c>
    </row>
    <row r="39" spans="1:3" x14ac:dyDescent="0.25">
      <c r="A39" s="42">
        <v>33</v>
      </c>
      <c r="B39" s="44">
        <v>4.8860000000000001</v>
      </c>
      <c r="C39" s="44">
        <v>1.151</v>
      </c>
    </row>
    <row r="40" spans="1:3" x14ac:dyDescent="0.25">
      <c r="A40" s="42">
        <v>34</v>
      </c>
      <c r="B40" s="44">
        <v>5.0730000000000004</v>
      </c>
      <c r="C40" s="44">
        <v>1.1950000000000001</v>
      </c>
    </row>
    <row r="41" spans="1:3" x14ac:dyDescent="0.25">
      <c r="A41" s="42">
        <v>35</v>
      </c>
      <c r="B41" s="44">
        <v>5.2679999999999998</v>
      </c>
      <c r="C41" s="44">
        <v>1.2410000000000001</v>
      </c>
    </row>
    <row r="42" spans="1:3" x14ac:dyDescent="0.25">
      <c r="A42" s="42">
        <v>36</v>
      </c>
      <c r="B42" s="44">
        <v>5.4690000000000003</v>
      </c>
      <c r="C42" s="44">
        <v>1.288</v>
      </c>
    </row>
    <row r="43" spans="1:3" x14ac:dyDescent="0.25">
      <c r="A43" s="42">
        <v>37</v>
      </c>
      <c r="B43" s="44">
        <v>5.6790000000000003</v>
      </c>
      <c r="C43" s="44">
        <v>1.337</v>
      </c>
    </row>
    <row r="44" spans="1:3" x14ac:dyDescent="0.25">
      <c r="A44" s="42">
        <v>38</v>
      </c>
      <c r="B44" s="44">
        <v>5.8959999999999999</v>
      </c>
      <c r="C44" s="44">
        <v>1.387</v>
      </c>
    </row>
    <row r="45" spans="1:3" x14ac:dyDescent="0.25">
      <c r="A45" s="42">
        <v>39</v>
      </c>
      <c r="B45" s="44">
        <v>6.1219999999999999</v>
      </c>
      <c r="C45" s="44">
        <v>1.4390000000000001</v>
      </c>
    </row>
    <row r="46" spans="1:3" x14ac:dyDescent="0.25">
      <c r="A46" s="42">
        <v>40</v>
      </c>
      <c r="B46" s="44">
        <v>6.3570000000000002</v>
      </c>
      <c r="C46" s="44">
        <v>1.4930000000000001</v>
      </c>
    </row>
    <row r="47" spans="1:3" x14ac:dyDescent="0.25">
      <c r="A47" s="42">
        <v>41</v>
      </c>
      <c r="B47" s="44">
        <v>6.601</v>
      </c>
      <c r="C47" s="44">
        <v>1.548</v>
      </c>
    </row>
    <row r="48" spans="1:3" x14ac:dyDescent="0.25">
      <c r="A48" s="42">
        <v>42</v>
      </c>
      <c r="B48" s="44">
        <v>6.8550000000000004</v>
      </c>
      <c r="C48" s="44">
        <v>1.605</v>
      </c>
    </row>
    <row r="49" spans="1:3" x14ac:dyDescent="0.25">
      <c r="A49" s="42">
        <v>43</v>
      </c>
      <c r="B49" s="44">
        <v>7.1180000000000003</v>
      </c>
      <c r="C49" s="44">
        <v>1.6639999999999999</v>
      </c>
    </row>
    <row r="50" spans="1:3" x14ac:dyDescent="0.25">
      <c r="A50" s="42">
        <v>44</v>
      </c>
      <c r="B50" s="44">
        <v>7.3920000000000003</v>
      </c>
      <c r="C50" s="44">
        <v>1.7250000000000001</v>
      </c>
    </row>
    <row r="51" spans="1:3" x14ac:dyDescent="0.25">
      <c r="A51" s="42">
        <v>45</v>
      </c>
      <c r="B51" s="44">
        <v>7.6769999999999996</v>
      </c>
      <c r="C51" s="44">
        <v>1.7869999999999999</v>
      </c>
    </row>
    <row r="52" spans="1:3" x14ac:dyDescent="0.25">
      <c r="A52" s="42">
        <v>46</v>
      </c>
      <c r="B52" s="44">
        <v>7.9740000000000002</v>
      </c>
      <c r="C52" s="44">
        <v>1.85</v>
      </c>
    </row>
    <row r="53" spans="1:3" x14ac:dyDescent="0.25">
      <c r="A53" s="42">
        <v>47</v>
      </c>
      <c r="B53" s="44">
        <v>8.2829999999999995</v>
      </c>
      <c r="C53" s="44">
        <v>1.915</v>
      </c>
    </row>
    <row r="54" spans="1:3" x14ac:dyDescent="0.25">
      <c r="A54" s="42">
        <v>48</v>
      </c>
      <c r="B54" s="44">
        <v>8.6039999999999992</v>
      </c>
      <c r="C54" s="44">
        <v>1.9810000000000001</v>
      </c>
    </row>
    <row r="55" spans="1:3" x14ac:dyDescent="0.25">
      <c r="A55" s="42">
        <v>49</v>
      </c>
      <c r="B55" s="44">
        <v>8.9380000000000006</v>
      </c>
      <c r="C55" s="44">
        <v>2.048</v>
      </c>
    </row>
    <row r="56" spans="1:3" x14ac:dyDescent="0.25">
      <c r="A56" s="42">
        <v>50</v>
      </c>
      <c r="B56" s="44">
        <v>9.2859999999999996</v>
      </c>
      <c r="C56" s="44">
        <v>2.1179999999999999</v>
      </c>
    </row>
    <row r="57" spans="1:3" x14ac:dyDescent="0.25">
      <c r="A57" s="42">
        <v>51</v>
      </c>
      <c r="B57" s="44">
        <v>9.6479999999999997</v>
      </c>
      <c r="C57" s="44">
        <v>2.1890000000000001</v>
      </c>
    </row>
    <row r="58" spans="1:3" x14ac:dyDescent="0.25">
      <c r="A58" s="42">
        <v>52</v>
      </c>
      <c r="B58" s="44">
        <v>10.025</v>
      </c>
      <c r="C58" s="44">
        <v>2.262</v>
      </c>
    </row>
    <row r="59" spans="1:3" x14ac:dyDescent="0.25">
      <c r="A59" s="42">
        <v>53</v>
      </c>
      <c r="B59" s="44">
        <v>10.417999999999999</v>
      </c>
      <c r="C59" s="44">
        <v>2.335</v>
      </c>
    </row>
    <row r="60" spans="1:3" x14ac:dyDescent="0.25">
      <c r="A60" s="42">
        <v>54</v>
      </c>
      <c r="B60" s="44">
        <v>10.829000000000001</v>
      </c>
      <c r="C60" s="44">
        <v>2.4089999999999998</v>
      </c>
    </row>
    <row r="61" spans="1:3" x14ac:dyDescent="0.25">
      <c r="A61" s="42">
        <v>55</v>
      </c>
      <c r="B61" s="44">
        <v>11.257999999999999</v>
      </c>
      <c r="C61" s="44">
        <v>2.4820000000000002</v>
      </c>
    </row>
    <row r="62" spans="1:3" x14ac:dyDescent="0.25">
      <c r="A62" s="42">
        <v>56</v>
      </c>
      <c r="B62" s="44">
        <v>11.707000000000001</v>
      </c>
      <c r="C62" s="44">
        <v>2.556</v>
      </c>
    </row>
    <row r="63" spans="1:3" x14ac:dyDescent="0.25">
      <c r="A63" s="42">
        <v>57</v>
      </c>
      <c r="B63" s="44">
        <v>12.175000000000001</v>
      </c>
      <c r="C63" s="44">
        <v>2.6309999999999998</v>
      </c>
    </row>
    <row r="64" spans="1:3" x14ac:dyDescent="0.25">
      <c r="A64" s="42">
        <v>58</v>
      </c>
      <c r="B64" s="44">
        <v>12.664</v>
      </c>
      <c r="C64" s="44">
        <v>2.706</v>
      </c>
    </row>
    <row r="65" spans="1:3" x14ac:dyDescent="0.25">
      <c r="A65" s="42">
        <v>59</v>
      </c>
      <c r="B65" s="44">
        <v>13.175000000000001</v>
      </c>
      <c r="C65" s="44">
        <v>2.7829999999999999</v>
      </c>
    </row>
    <row r="66" spans="1:3" x14ac:dyDescent="0.25">
      <c r="A66" s="42">
        <v>60</v>
      </c>
      <c r="B66" s="44">
        <v>13.71</v>
      </c>
      <c r="C66" s="44">
        <v>2.859</v>
      </c>
    </row>
    <row r="67" spans="1:3" x14ac:dyDescent="0.25">
      <c r="A67" s="42">
        <v>61</v>
      </c>
      <c r="B67" s="44">
        <v>14.271000000000001</v>
      </c>
      <c r="C67" s="44">
        <v>2.9359999999999999</v>
      </c>
    </row>
    <row r="68" spans="1:3" x14ac:dyDescent="0.25">
      <c r="A68" s="42">
        <v>62</v>
      </c>
      <c r="B68" s="44">
        <v>14.858000000000001</v>
      </c>
      <c r="C68" s="44">
        <v>3.012</v>
      </c>
    </row>
    <row r="69" spans="1:3" x14ac:dyDescent="0.25">
      <c r="A69" s="42">
        <v>63</v>
      </c>
      <c r="B69" s="44">
        <v>15.474</v>
      </c>
      <c r="C69" s="44">
        <v>3.0880000000000001</v>
      </c>
    </row>
    <row r="70" spans="1:3" x14ac:dyDescent="0.25">
      <c r="A70" s="42">
        <v>64</v>
      </c>
      <c r="B70" s="44">
        <v>16.12</v>
      </c>
      <c r="C70" s="44">
        <v>3.1640000000000001</v>
      </c>
    </row>
    <row r="71" spans="1:3" x14ac:dyDescent="0.25">
      <c r="A71" s="42">
        <v>65</v>
      </c>
      <c r="B71" s="44">
        <v>16.798999999999999</v>
      </c>
      <c r="C71" s="44">
        <v>3.238</v>
      </c>
    </row>
    <row r="72" spans="1:3" x14ac:dyDescent="0.25">
      <c r="A72" s="42">
        <v>66</v>
      </c>
      <c r="B72" s="44">
        <v>17.513000000000002</v>
      </c>
      <c r="C72" s="44">
        <v>3.3109999999999999</v>
      </c>
    </row>
    <row r="73" spans="1:3" x14ac:dyDescent="0.25">
      <c r="A73" s="42">
        <v>67</v>
      </c>
      <c r="B73" s="44">
        <v>17.565000000000001</v>
      </c>
      <c r="C73" s="44">
        <v>3.355</v>
      </c>
    </row>
    <row r="74" spans="1:3" x14ac:dyDescent="0.25">
      <c r="A74" s="42">
        <v>68</v>
      </c>
      <c r="B74" s="44">
        <v>16.934999999999999</v>
      </c>
      <c r="C74" s="44">
        <v>3.3679999999999999</v>
      </c>
    </row>
    <row r="75" spans="1:3" x14ac:dyDescent="0.25">
      <c r="A75" s="42">
        <v>69</v>
      </c>
      <c r="B75" s="44">
        <v>16.3</v>
      </c>
      <c r="C75" s="44">
        <v>3.379</v>
      </c>
    </row>
    <row r="76" spans="1:3" x14ac:dyDescent="0.25">
      <c r="A76" s="42">
        <v>70</v>
      </c>
      <c r="B76" s="44">
        <v>15.662000000000001</v>
      </c>
      <c r="C76" s="44">
        <v>3.3879999999999999</v>
      </c>
    </row>
    <row r="77" spans="1:3" x14ac:dyDescent="0.25">
      <c r="A77" s="42">
        <v>71</v>
      </c>
      <c r="B77" s="44">
        <v>15.023</v>
      </c>
      <c r="C77" s="44">
        <v>3.3919999999999999</v>
      </c>
    </row>
    <row r="78" spans="1:3" x14ac:dyDescent="0.25">
      <c r="A78" s="42">
        <v>72</v>
      </c>
      <c r="B78" s="44">
        <v>14.385999999999999</v>
      </c>
      <c r="C78" s="44">
        <v>3.3919999999999999</v>
      </c>
    </row>
    <row r="79" spans="1:3" x14ac:dyDescent="0.25">
      <c r="A79" s="42">
        <v>73</v>
      </c>
      <c r="B79" s="44">
        <v>13.749000000000001</v>
      </c>
      <c r="C79" s="44">
        <v>3.3860000000000001</v>
      </c>
    </row>
    <row r="80" spans="1:3" x14ac:dyDescent="0.25">
      <c r="A80" s="42">
        <v>74</v>
      </c>
      <c r="B80" s="44">
        <v>13.114000000000001</v>
      </c>
      <c r="C80" s="44">
        <v>3.3719999999999999</v>
      </c>
    </row>
  </sheetData>
  <sheetProtection algorithmName="SHA-512" hashValue="V7qzHRx1/U3OKPZwbNGIFWqtfSl7S1mVi53KFMlwd+e98ENYFEOvZ1uUkqB9uA4wZNKlnqls3aDX0fwHzA2gEw==" saltValue="mpc5Q3eoSIaxScsilifqug==" spinCount="100000" sheet="1" objects="1" scenarios="1"/>
  <conditionalFormatting sqref="A6:A21">
    <cfRule type="expression" dxfId="861" priority="11" stopIfTrue="1">
      <formula>MOD(ROW(),2)=0</formula>
    </cfRule>
    <cfRule type="expression" dxfId="860" priority="12" stopIfTrue="1">
      <formula>MOD(ROW(),2)&lt;&gt;0</formula>
    </cfRule>
  </conditionalFormatting>
  <conditionalFormatting sqref="B6:C17 B20:C21 C18:C19">
    <cfRule type="expression" dxfId="859" priority="13" stopIfTrue="1">
      <formula>MOD(ROW(),2)=0</formula>
    </cfRule>
    <cfRule type="expression" dxfId="858" priority="14" stopIfTrue="1">
      <formula>MOD(ROW(),2)&lt;&gt;0</formula>
    </cfRule>
  </conditionalFormatting>
  <conditionalFormatting sqref="A26:A80">
    <cfRule type="expression" dxfId="857" priority="15" stopIfTrue="1">
      <formula>MOD(ROW(),2)=0</formula>
    </cfRule>
    <cfRule type="expression" dxfId="856" priority="16" stopIfTrue="1">
      <formula>MOD(ROW(),2)&lt;&gt;0</formula>
    </cfRule>
  </conditionalFormatting>
  <conditionalFormatting sqref="B26:C80">
    <cfRule type="expression" dxfId="855" priority="17" stopIfTrue="1">
      <formula>MOD(ROW(),2)=0</formula>
    </cfRule>
    <cfRule type="expression" dxfId="854" priority="18" stopIfTrue="1">
      <formula>MOD(ROW(),2)&lt;&gt;0</formula>
    </cfRule>
  </conditionalFormatting>
  <conditionalFormatting sqref="B18:B19">
    <cfRule type="expression" dxfId="33" priority="1" stopIfTrue="1">
      <formula>MOD(ROW(),2)=0</formula>
    </cfRule>
    <cfRule type="expression" dxfId="32" priority="2" stopIfTrue="1">
      <formula>MOD(ROW(),2)&lt;&gt;0</formula>
    </cfRule>
  </conditionalFormatting>
  <pageMargins left="0.7" right="0.7" top="0.75" bottom="0.75" header="0.3" footer="0.3"/>
  <tableParts count="1">
    <tablePart r:id="rId1"/>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2E5C0-FE92-4220-8B23-8EF07CABD621}">
  <sheetPr codeName="Sheet92"/>
  <dimension ref="A1:CI52"/>
  <sheetViews>
    <sheetView showGridLines="0" workbookViewId="0">
      <selection activeCell="A6" sqref="A6"/>
    </sheetView>
  </sheetViews>
  <sheetFormatPr defaultRowHeight="12.5" x14ac:dyDescent="0.25"/>
  <cols>
    <col min="1" max="1" width="31.54296875" customWidth="1"/>
    <col min="2" max="87"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Allocation - x-730</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184</v>
      </c>
      <c r="C8" s="46"/>
      <c r="D8" s="46"/>
      <c r="E8" s="46"/>
      <c r="F8" s="46"/>
      <c r="G8" s="46"/>
      <c r="H8" s="46"/>
      <c r="I8" s="46"/>
      <c r="J8" s="46"/>
      <c r="K8" s="46"/>
      <c r="L8" s="46"/>
      <c r="M8" s="46"/>
    </row>
    <row r="9" spans="1:13" x14ac:dyDescent="0.25">
      <c r="A9" s="40" t="s">
        <v>129</v>
      </c>
      <c r="B9" s="46" t="s">
        <v>405</v>
      </c>
      <c r="C9" s="46"/>
      <c r="D9" s="46"/>
      <c r="E9" s="46"/>
      <c r="F9" s="46"/>
      <c r="G9" s="46"/>
      <c r="H9" s="46"/>
      <c r="I9" s="46"/>
      <c r="J9" s="46"/>
      <c r="K9" s="46"/>
      <c r="L9" s="46"/>
      <c r="M9" s="46"/>
    </row>
    <row r="10" spans="1:13" x14ac:dyDescent="0.25">
      <c r="A10" s="40" t="s">
        <v>6</v>
      </c>
      <c r="B10" s="46" t="s">
        <v>406</v>
      </c>
      <c r="C10" s="46"/>
      <c r="D10" s="46"/>
      <c r="E10" s="46"/>
      <c r="F10" s="46"/>
      <c r="G10" s="46"/>
      <c r="H10" s="46"/>
      <c r="I10" s="46"/>
      <c r="J10" s="46"/>
      <c r="K10" s="46"/>
      <c r="L10" s="46"/>
      <c r="M10" s="46"/>
    </row>
    <row r="11" spans="1:13" x14ac:dyDescent="0.25">
      <c r="A11" s="40" t="s">
        <v>130</v>
      </c>
      <c r="B11" s="46" t="s">
        <v>407</v>
      </c>
      <c r="C11" s="46"/>
      <c r="D11" s="46"/>
      <c r="E11" s="46"/>
      <c r="F11" s="46"/>
      <c r="G11" s="46"/>
      <c r="H11" s="46"/>
      <c r="I11" s="46"/>
      <c r="J11" s="46"/>
      <c r="K11" s="46"/>
      <c r="L11" s="46"/>
      <c r="M11" s="46"/>
    </row>
    <row r="12" spans="1:13" x14ac:dyDescent="0.25">
      <c r="A12" s="40" t="s">
        <v>131</v>
      </c>
      <c r="B12" s="46" t="s">
        <v>408</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730</v>
      </c>
      <c r="C14" s="46"/>
      <c r="D14" s="46"/>
      <c r="E14" s="46"/>
      <c r="F14" s="46"/>
      <c r="G14" s="46"/>
      <c r="H14" s="46"/>
      <c r="I14" s="46"/>
      <c r="J14" s="46"/>
      <c r="K14" s="46"/>
      <c r="L14" s="46"/>
      <c r="M14" s="46"/>
    </row>
    <row r="15" spans="1:13" x14ac:dyDescent="0.25">
      <c r="A15" s="40" t="s">
        <v>433</v>
      </c>
      <c r="B15" s="46" t="s">
        <v>420</v>
      </c>
      <c r="C15" s="46"/>
      <c r="D15" s="46"/>
      <c r="E15" s="46"/>
      <c r="F15" s="46"/>
      <c r="G15" s="46"/>
      <c r="H15" s="46"/>
      <c r="I15" s="46"/>
      <c r="J15" s="46"/>
      <c r="K15" s="46"/>
      <c r="L15" s="46"/>
      <c r="M15" s="46"/>
    </row>
    <row r="16" spans="1:13" x14ac:dyDescent="0.25">
      <c r="A16" s="40" t="s">
        <v>135</v>
      </c>
      <c r="B16" s="46" t="s">
        <v>410</v>
      </c>
      <c r="C16" s="46"/>
      <c r="D16" s="46"/>
      <c r="E16" s="46"/>
      <c r="F16" s="46"/>
      <c r="G16" s="46"/>
      <c r="H16" s="46"/>
      <c r="I16" s="46"/>
      <c r="J16" s="46"/>
      <c r="K16" s="46"/>
      <c r="L16" s="46"/>
      <c r="M16" s="46"/>
    </row>
    <row r="17" spans="1:87" x14ac:dyDescent="0.25">
      <c r="A17" s="41" t="s">
        <v>434</v>
      </c>
      <c r="B17" s="46"/>
      <c r="C17" s="46"/>
      <c r="D17" s="46"/>
      <c r="E17" s="46"/>
      <c r="F17" s="46"/>
      <c r="G17" s="46"/>
      <c r="H17" s="46"/>
      <c r="I17" s="46"/>
      <c r="J17" s="46"/>
      <c r="K17" s="46"/>
      <c r="L17" s="46"/>
      <c r="M17" s="46"/>
    </row>
    <row r="18" spans="1:87" x14ac:dyDescent="0.25">
      <c r="A18" s="40" t="s">
        <v>137</v>
      </c>
      <c r="B18" s="47">
        <v>45190</v>
      </c>
      <c r="C18" s="47"/>
      <c r="D18" s="47"/>
      <c r="E18" s="47"/>
      <c r="F18" s="47"/>
      <c r="G18" s="47"/>
      <c r="H18" s="47"/>
      <c r="I18" s="47"/>
      <c r="J18" s="47"/>
      <c r="K18" s="47"/>
      <c r="L18" s="47"/>
      <c r="M18" s="47"/>
    </row>
    <row r="19" spans="1:87" x14ac:dyDescent="0.25">
      <c r="A19" s="40" t="s">
        <v>138</v>
      </c>
      <c r="B19" s="47">
        <v>45231</v>
      </c>
      <c r="C19" s="47"/>
      <c r="D19" s="47"/>
      <c r="E19" s="47"/>
      <c r="F19" s="47"/>
      <c r="G19" s="47"/>
      <c r="H19" s="47"/>
      <c r="I19" s="47"/>
      <c r="J19" s="47"/>
      <c r="K19" s="47"/>
      <c r="L19" s="47"/>
      <c r="M19" s="47"/>
    </row>
    <row r="20" spans="1:87" x14ac:dyDescent="0.25">
      <c r="A20" s="40" t="s">
        <v>139</v>
      </c>
      <c r="B20" s="46" t="s">
        <v>148</v>
      </c>
      <c r="C20" s="46"/>
      <c r="D20" s="46"/>
      <c r="E20" s="46"/>
      <c r="F20" s="46"/>
      <c r="G20" s="46"/>
      <c r="H20" s="46"/>
      <c r="I20" s="46"/>
      <c r="J20" s="46"/>
      <c r="K20" s="46"/>
      <c r="L20" s="46"/>
      <c r="M20" s="46"/>
    </row>
    <row r="21" spans="1:87" x14ac:dyDescent="0.25">
      <c r="A21" s="40" t="s">
        <v>435</v>
      </c>
      <c r="B21" s="46" t="s">
        <v>72</v>
      </c>
      <c r="C21" s="46"/>
      <c r="D21" s="46"/>
      <c r="E21" s="46"/>
      <c r="F21" s="46"/>
      <c r="G21" s="46"/>
      <c r="H21" s="46"/>
      <c r="I21" s="46"/>
      <c r="J21" s="46"/>
      <c r="K21" s="46"/>
      <c r="L21" s="46"/>
      <c r="M21" s="46"/>
    </row>
    <row r="23" spans="1:87" x14ac:dyDescent="0.25">
      <c r="A23" s="23" t="str">
        <f>HYPERLINK("#'Factor List'!A1", "Back to Factor List")</f>
        <v>Back to Factor List</v>
      </c>
      <c r="B23" s="23" t="str">
        <f>HYPERLINK("#'Assumptions'!A1", "Assumptions")</f>
        <v>Assumptions</v>
      </c>
    </row>
    <row r="26" spans="1:87" s="59" customFormat="1" ht="13" x14ac:dyDescent="0.25">
      <c r="A26" s="58" t="s">
        <v>164</v>
      </c>
      <c r="B26" s="58">
        <v>0</v>
      </c>
      <c r="C26" s="58">
        <v>1</v>
      </c>
      <c r="D26" s="58">
        <v>2</v>
      </c>
      <c r="E26" s="58">
        <v>3</v>
      </c>
      <c r="F26" s="58">
        <v>4</v>
      </c>
      <c r="G26" s="58">
        <v>5</v>
      </c>
      <c r="H26" s="58">
        <v>6</v>
      </c>
      <c r="I26" s="58">
        <v>7</v>
      </c>
      <c r="J26" s="58">
        <v>8</v>
      </c>
      <c r="K26" s="58">
        <v>9</v>
      </c>
      <c r="L26" s="58">
        <v>10</v>
      </c>
      <c r="M26" s="58">
        <v>11</v>
      </c>
      <c r="N26" s="58">
        <v>12</v>
      </c>
      <c r="O26" s="58">
        <v>13</v>
      </c>
      <c r="P26" s="58">
        <v>14</v>
      </c>
      <c r="Q26" s="58">
        <v>15</v>
      </c>
      <c r="R26" s="58">
        <v>16</v>
      </c>
      <c r="S26" s="58">
        <v>17</v>
      </c>
      <c r="T26" s="58">
        <v>18</v>
      </c>
      <c r="U26" s="58">
        <v>19</v>
      </c>
      <c r="V26" s="58">
        <v>20</v>
      </c>
      <c r="W26" s="58">
        <v>21</v>
      </c>
      <c r="X26" s="58">
        <v>22</v>
      </c>
      <c r="Y26" s="58">
        <v>23</v>
      </c>
      <c r="Z26" s="58">
        <v>24</v>
      </c>
      <c r="AA26" s="58">
        <v>25</v>
      </c>
      <c r="AB26" s="58">
        <v>26</v>
      </c>
      <c r="AC26" s="58">
        <v>27</v>
      </c>
      <c r="AD26" s="58">
        <v>28</v>
      </c>
      <c r="AE26" s="58">
        <v>29</v>
      </c>
      <c r="AF26" s="58">
        <v>30</v>
      </c>
      <c r="AG26" s="58">
        <v>31</v>
      </c>
      <c r="AH26" s="58">
        <v>32</v>
      </c>
      <c r="AI26" s="58">
        <v>33</v>
      </c>
      <c r="AJ26" s="58">
        <v>34</v>
      </c>
      <c r="AK26" s="58">
        <v>35</v>
      </c>
      <c r="AL26" s="58">
        <v>36</v>
      </c>
      <c r="AM26" s="58">
        <v>37</v>
      </c>
      <c r="AN26" s="58">
        <v>38</v>
      </c>
      <c r="AO26" s="58">
        <v>39</v>
      </c>
      <c r="AP26" s="58">
        <v>40</v>
      </c>
      <c r="AQ26" s="58">
        <v>41</v>
      </c>
      <c r="AR26" s="58">
        <v>42</v>
      </c>
      <c r="AS26" s="58">
        <v>43</v>
      </c>
      <c r="AT26" s="58">
        <v>44</v>
      </c>
      <c r="AU26" s="58">
        <v>45</v>
      </c>
      <c r="AV26" s="58">
        <v>46</v>
      </c>
      <c r="AW26" s="58">
        <v>47</v>
      </c>
      <c r="AX26" s="58">
        <v>48</v>
      </c>
      <c r="AY26" s="58">
        <v>49</v>
      </c>
      <c r="AZ26" s="58">
        <v>50</v>
      </c>
      <c r="BA26" s="58">
        <v>51</v>
      </c>
      <c r="BB26" s="58">
        <v>52</v>
      </c>
      <c r="BC26" s="58">
        <v>53</v>
      </c>
      <c r="BD26" s="58">
        <v>54</v>
      </c>
      <c r="BE26" s="58">
        <v>55</v>
      </c>
      <c r="BF26" s="58">
        <v>56</v>
      </c>
      <c r="BG26" s="58">
        <v>57</v>
      </c>
      <c r="BH26" s="58">
        <v>58</v>
      </c>
      <c r="BI26" s="58">
        <v>59</v>
      </c>
      <c r="BJ26" s="58">
        <v>60</v>
      </c>
      <c r="BK26" s="58">
        <v>61</v>
      </c>
      <c r="BL26" s="58">
        <v>62</v>
      </c>
      <c r="BM26" s="58">
        <v>63</v>
      </c>
      <c r="BN26" s="58">
        <v>64</v>
      </c>
      <c r="BO26" s="58">
        <v>65</v>
      </c>
      <c r="BP26" s="58">
        <v>66</v>
      </c>
      <c r="BQ26" s="58">
        <v>67</v>
      </c>
      <c r="BR26" s="58">
        <v>68</v>
      </c>
      <c r="BS26" s="58">
        <v>69</v>
      </c>
      <c r="BT26" s="58">
        <v>70</v>
      </c>
      <c r="BU26" s="58">
        <v>71</v>
      </c>
      <c r="BV26" s="58">
        <v>72</v>
      </c>
      <c r="BW26" s="58">
        <v>73</v>
      </c>
      <c r="BX26" s="58">
        <v>74</v>
      </c>
      <c r="BY26" s="58">
        <v>75</v>
      </c>
      <c r="BZ26" s="58">
        <v>76</v>
      </c>
      <c r="CA26" s="58">
        <v>77</v>
      </c>
      <c r="CB26" s="58">
        <v>78</v>
      </c>
      <c r="CC26" s="58">
        <v>79</v>
      </c>
      <c r="CD26" s="58">
        <v>80</v>
      </c>
      <c r="CE26" s="58">
        <v>81</v>
      </c>
      <c r="CF26" s="58">
        <v>82</v>
      </c>
      <c r="CG26" s="58">
        <v>83</v>
      </c>
      <c r="CH26" s="58">
        <v>84</v>
      </c>
      <c r="CI26" s="58">
        <v>85</v>
      </c>
    </row>
    <row r="27" spans="1:87" x14ac:dyDescent="0.25">
      <c r="A27" s="42">
        <v>50</v>
      </c>
      <c r="B27" s="44">
        <v>1.496</v>
      </c>
      <c r="C27" s="44">
        <v>1.5129999999999999</v>
      </c>
      <c r="D27" s="44">
        <v>1.532</v>
      </c>
      <c r="E27" s="44">
        <v>1.552</v>
      </c>
      <c r="F27" s="44">
        <v>1.5720000000000001</v>
      </c>
      <c r="G27" s="44">
        <v>1.593</v>
      </c>
      <c r="H27" s="44">
        <v>1.615</v>
      </c>
      <c r="I27" s="44">
        <v>1.639</v>
      </c>
      <c r="J27" s="44">
        <v>1.663</v>
      </c>
      <c r="K27" s="44">
        <v>1.6879999999999999</v>
      </c>
      <c r="L27" s="44">
        <v>1.7150000000000001</v>
      </c>
      <c r="M27" s="44">
        <v>1.7430000000000001</v>
      </c>
      <c r="N27" s="44">
        <v>1.7729999999999999</v>
      </c>
      <c r="O27" s="44">
        <v>1.804</v>
      </c>
      <c r="P27" s="44">
        <v>1.837</v>
      </c>
      <c r="Q27" s="44">
        <v>1.8740000000000001</v>
      </c>
      <c r="R27" s="44">
        <v>1.913</v>
      </c>
      <c r="S27" s="44">
        <v>1.952</v>
      </c>
      <c r="T27" s="44">
        <v>1.994</v>
      </c>
      <c r="U27" s="44">
        <v>2.0369999999999999</v>
      </c>
      <c r="V27" s="44">
        <v>2.0840000000000001</v>
      </c>
      <c r="W27" s="44">
        <v>2.1339999999999999</v>
      </c>
      <c r="X27" s="44">
        <v>2.1859999999999999</v>
      </c>
      <c r="Y27" s="44">
        <v>2.2429999999999999</v>
      </c>
      <c r="Z27" s="44">
        <v>2.3029999999999999</v>
      </c>
      <c r="AA27" s="44">
        <v>2.367</v>
      </c>
      <c r="AB27" s="44">
        <v>2.4359999999999999</v>
      </c>
      <c r="AC27" s="44">
        <v>2.5110000000000001</v>
      </c>
      <c r="AD27" s="44">
        <v>2.5910000000000002</v>
      </c>
      <c r="AE27" s="44">
        <v>2.677</v>
      </c>
      <c r="AF27" s="44">
        <v>2.77</v>
      </c>
      <c r="AG27" s="44">
        <v>2.871</v>
      </c>
      <c r="AH27" s="44">
        <v>2.9809999999999999</v>
      </c>
      <c r="AI27" s="44">
        <v>3.101</v>
      </c>
      <c r="AJ27" s="44">
        <v>3.2309999999999999</v>
      </c>
      <c r="AK27" s="44">
        <v>3.3740000000000001</v>
      </c>
      <c r="AL27" s="44">
        <v>3.5310000000000001</v>
      </c>
      <c r="AM27" s="44">
        <v>3.7029999999999998</v>
      </c>
      <c r="AN27" s="44">
        <v>3.8919999999999999</v>
      </c>
      <c r="AO27" s="44">
        <v>4.1020000000000003</v>
      </c>
      <c r="AP27" s="44">
        <v>4.3339999999999996</v>
      </c>
      <c r="AQ27" s="44">
        <v>4.5910000000000002</v>
      </c>
      <c r="AR27" s="44">
        <v>4.8769999999999998</v>
      </c>
      <c r="AS27" s="44">
        <v>5.1959999999999997</v>
      </c>
      <c r="AT27" s="44">
        <v>5.5510000000000002</v>
      </c>
      <c r="AU27" s="44">
        <v>5.9480000000000004</v>
      </c>
      <c r="AV27" s="44">
        <v>6.3920000000000003</v>
      </c>
      <c r="AW27" s="44">
        <v>6.8890000000000002</v>
      </c>
      <c r="AX27" s="44">
        <v>7.4459999999999997</v>
      </c>
      <c r="AY27" s="44">
        <v>8.0719999999999992</v>
      </c>
      <c r="AZ27" s="44">
        <v>8.7729999999999997</v>
      </c>
      <c r="BA27" s="44">
        <v>9.5609999999999999</v>
      </c>
      <c r="BB27" s="44">
        <v>10.444000000000001</v>
      </c>
      <c r="BC27" s="44">
        <v>11.436</v>
      </c>
      <c r="BD27" s="44">
        <v>12.548999999999999</v>
      </c>
      <c r="BE27" s="44">
        <v>13.795999999999999</v>
      </c>
      <c r="BF27" s="44">
        <v>15.193</v>
      </c>
      <c r="BG27" s="44">
        <v>16.757000000000001</v>
      </c>
      <c r="BH27" s="44">
        <v>18.507999999999999</v>
      </c>
      <c r="BI27" s="44">
        <v>20.463999999999999</v>
      </c>
      <c r="BJ27" s="44">
        <v>22.651</v>
      </c>
      <c r="BK27" s="44">
        <v>25.094999999999999</v>
      </c>
      <c r="BL27" s="44">
        <v>27.827000000000002</v>
      </c>
      <c r="BM27" s="44">
        <v>30.88</v>
      </c>
      <c r="BN27" s="44">
        <v>34.293999999999997</v>
      </c>
      <c r="BO27" s="44">
        <v>38.113</v>
      </c>
      <c r="BP27" s="44">
        <v>42.393000000000001</v>
      </c>
      <c r="BQ27" s="44">
        <v>47.192999999999998</v>
      </c>
      <c r="BR27" s="44">
        <v>52.585000000000001</v>
      </c>
      <c r="BS27" s="44">
        <v>58.658000000000001</v>
      </c>
      <c r="BT27" s="44">
        <v>65.516000000000005</v>
      </c>
      <c r="BU27" s="44">
        <v>73.265000000000001</v>
      </c>
      <c r="BV27" s="44">
        <v>82.045000000000002</v>
      </c>
      <c r="BW27" s="44">
        <v>92.034000000000006</v>
      </c>
      <c r="BX27" s="44">
        <v>103.443</v>
      </c>
      <c r="BY27" s="44">
        <v>116.527</v>
      </c>
      <c r="BZ27" s="44">
        <v>131.584</v>
      </c>
      <c r="CA27" s="44">
        <v>148.976</v>
      </c>
      <c r="CB27" s="44">
        <v>169.136</v>
      </c>
      <c r="CC27" s="44">
        <v>192.565</v>
      </c>
      <c r="CD27" s="44">
        <v>219.852</v>
      </c>
      <c r="CE27" s="44">
        <v>251.71</v>
      </c>
      <c r="CF27" s="44">
        <v>288.99799999999999</v>
      </c>
      <c r="CG27" s="44">
        <v>332.73099999999999</v>
      </c>
      <c r="CH27" s="44">
        <v>384.13900000000001</v>
      </c>
      <c r="CI27" s="44">
        <v>444.67899999999997</v>
      </c>
    </row>
    <row r="28" spans="1:87" x14ac:dyDescent="0.25">
      <c r="A28" s="42">
        <v>51</v>
      </c>
      <c r="B28" s="44">
        <v>1.427</v>
      </c>
      <c r="C28" s="44">
        <v>1.444</v>
      </c>
      <c r="D28" s="44">
        <v>1.4610000000000001</v>
      </c>
      <c r="E28" s="44">
        <v>1.4790000000000001</v>
      </c>
      <c r="F28" s="44">
        <v>1.498</v>
      </c>
      <c r="G28" s="44">
        <v>1.5169999999999999</v>
      </c>
      <c r="H28" s="44">
        <v>1.538</v>
      </c>
      <c r="I28" s="44">
        <v>1.5589999999999999</v>
      </c>
      <c r="J28" s="44">
        <v>1.5820000000000001</v>
      </c>
      <c r="K28" s="44">
        <v>1.605</v>
      </c>
      <c r="L28" s="44">
        <v>1.63</v>
      </c>
      <c r="M28" s="44">
        <v>1.6559999999999999</v>
      </c>
      <c r="N28" s="44">
        <v>1.6830000000000001</v>
      </c>
      <c r="O28" s="44">
        <v>1.712</v>
      </c>
      <c r="P28" s="44">
        <v>1.742</v>
      </c>
      <c r="Q28" s="44">
        <v>1.776</v>
      </c>
      <c r="R28" s="44">
        <v>1.8120000000000001</v>
      </c>
      <c r="S28" s="44">
        <v>1.8480000000000001</v>
      </c>
      <c r="T28" s="44">
        <v>1.8859999999999999</v>
      </c>
      <c r="U28" s="44">
        <v>1.9259999999999999</v>
      </c>
      <c r="V28" s="44">
        <v>1.968</v>
      </c>
      <c r="W28" s="44">
        <v>2.0129999999999999</v>
      </c>
      <c r="X28" s="44">
        <v>2.0609999999999999</v>
      </c>
      <c r="Y28" s="44">
        <v>2.1120000000000001</v>
      </c>
      <c r="Z28" s="44">
        <v>2.1669999999999998</v>
      </c>
      <c r="AA28" s="44">
        <v>2.2250000000000001</v>
      </c>
      <c r="AB28" s="44">
        <v>2.2879999999999998</v>
      </c>
      <c r="AC28" s="44">
        <v>2.355</v>
      </c>
      <c r="AD28" s="44">
        <v>2.427</v>
      </c>
      <c r="AE28" s="44">
        <v>2.504</v>
      </c>
      <c r="AF28" s="44">
        <v>2.5880000000000001</v>
      </c>
      <c r="AG28" s="44">
        <v>2.6779999999999999</v>
      </c>
      <c r="AH28" s="44">
        <v>2.7759999999999998</v>
      </c>
      <c r="AI28" s="44">
        <v>2.883</v>
      </c>
      <c r="AJ28" s="44">
        <v>2.9990000000000001</v>
      </c>
      <c r="AK28" s="44">
        <v>3.1259999999999999</v>
      </c>
      <c r="AL28" s="44">
        <v>3.2639999999999998</v>
      </c>
      <c r="AM28" s="44">
        <v>3.4169999999999998</v>
      </c>
      <c r="AN28" s="44">
        <v>3.5840000000000001</v>
      </c>
      <c r="AO28" s="44">
        <v>3.7679999999999998</v>
      </c>
      <c r="AP28" s="44">
        <v>3.972</v>
      </c>
      <c r="AQ28" s="44">
        <v>4.1980000000000004</v>
      </c>
      <c r="AR28" s="44">
        <v>4.4480000000000004</v>
      </c>
      <c r="AS28" s="44">
        <v>4.7270000000000003</v>
      </c>
      <c r="AT28" s="44">
        <v>5.0369999999999999</v>
      </c>
      <c r="AU28" s="44">
        <v>5.3840000000000003</v>
      </c>
      <c r="AV28" s="44">
        <v>5.7709999999999999</v>
      </c>
      <c r="AW28" s="44">
        <v>6.2050000000000001</v>
      </c>
      <c r="AX28" s="44">
        <v>6.6909999999999998</v>
      </c>
      <c r="AY28" s="44">
        <v>7.2370000000000001</v>
      </c>
      <c r="AZ28" s="44">
        <v>7.85</v>
      </c>
      <c r="BA28" s="44">
        <v>8.5389999999999997</v>
      </c>
      <c r="BB28" s="44">
        <v>9.3130000000000006</v>
      </c>
      <c r="BC28" s="44">
        <v>10.183</v>
      </c>
      <c r="BD28" s="44">
        <v>11.161</v>
      </c>
      <c r="BE28" s="44">
        <v>12.26</v>
      </c>
      <c r="BF28" s="44">
        <v>13.494</v>
      </c>
      <c r="BG28" s="44">
        <v>14.88</v>
      </c>
      <c r="BH28" s="44">
        <v>16.436</v>
      </c>
      <c r="BI28" s="44">
        <v>18.18</v>
      </c>
      <c r="BJ28" s="44">
        <v>20.135999999999999</v>
      </c>
      <c r="BK28" s="44">
        <v>22.33</v>
      </c>
      <c r="BL28" s="44">
        <v>24.789000000000001</v>
      </c>
      <c r="BM28" s="44">
        <v>27.547000000000001</v>
      </c>
      <c r="BN28" s="44">
        <v>30.640999999999998</v>
      </c>
      <c r="BO28" s="44">
        <v>34.113999999999997</v>
      </c>
      <c r="BP28" s="44">
        <v>38.015999999999998</v>
      </c>
      <c r="BQ28" s="44">
        <v>42.404000000000003</v>
      </c>
      <c r="BR28" s="44">
        <v>47.347999999999999</v>
      </c>
      <c r="BS28" s="44">
        <v>52.927</v>
      </c>
      <c r="BT28" s="44">
        <v>59.241</v>
      </c>
      <c r="BU28" s="44">
        <v>66.39</v>
      </c>
      <c r="BV28" s="44">
        <v>74.503</v>
      </c>
      <c r="BW28" s="44">
        <v>83.748000000000005</v>
      </c>
      <c r="BX28" s="44">
        <v>94.320999999999998</v>
      </c>
      <c r="BY28" s="44">
        <v>106.46</v>
      </c>
      <c r="BZ28" s="44">
        <v>120.44499999999999</v>
      </c>
      <c r="CA28" s="44">
        <v>136.614</v>
      </c>
      <c r="CB28" s="44">
        <v>155.37200000000001</v>
      </c>
      <c r="CC28" s="44">
        <v>177.18799999999999</v>
      </c>
      <c r="CD28" s="44">
        <v>202.61500000000001</v>
      </c>
      <c r="CE28" s="44">
        <v>232.31899999999999</v>
      </c>
      <c r="CF28" s="44">
        <v>267.10399999999998</v>
      </c>
      <c r="CG28" s="44">
        <v>307.92</v>
      </c>
      <c r="CH28" s="44">
        <v>355.91899999999998</v>
      </c>
      <c r="CI28" s="44">
        <v>412.46199999999999</v>
      </c>
    </row>
    <row r="29" spans="1:87" x14ac:dyDescent="0.25">
      <c r="A29" s="42">
        <v>52</v>
      </c>
      <c r="B29" s="44">
        <v>1.361</v>
      </c>
      <c r="C29" s="44">
        <v>1.377</v>
      </c>
      <c r="D29" s="44">
        <v>1.3919999999999999</v>
      </c>
      <c r="E29" s="44">
        <v>1.409</v>
      </c>
      <c r="F29" s="44">
        <v>1.427</v>
      </c>
      <c r="G29" s="44">
        <v>1.4450000000000001</v>
      </c>
      <c r="H29" s="44">
        <v>1.464</v>
      </c>
      <c r="I29" s="44">
        <v>1.484</v>
      </c>
      <c r="J29" s="44">
        <v>1.504</v>
      </c>
      <c r="K29" s="44">
        <v>1.526</v>
      </c>
      <c r="L29" s="44">
        <v>1.5489999999999999</v>
      </c>
      <c r="M29" s="44">
        <v>1.573</v>
      </c>
      <c r="N29" s="44">
        <v>1.5980000000000001</v>
      </c>
      <c r="O29" s="44">
        <v>1.6240000000000001</v>
      </c>
      <c r="P29" s="44">
        <v>1.6519999999999999</v>
      </c>
      <c r="Q29" s="44">
        <v>1.6830000000000001</v>
      </c>
      <c r="R29" s="44">
        <v>1.716</v>
      </c>
      <c r="S29" s="44">
        <v>1.7490000000000001</v>
      </c>
      <c r="T29" s="44">
        <v>1.7829999999999999</v>
      </c>
      <c r="U29" s="44">
        <v>1.82</v>
      </c>
      <c r="V29" s="44">
        <v>1.859</v>
      </c>
      <c r="W29" s="44">
        <v>1.9</v>
      </c>
      <c r="X29" s="44">
        <v>1.944</v>
      </c>
      <c r="Y29" s="44">
        <v>1.99</v>
      </c>
      <c r="Z29" s="44">
        <v>2.04</v>
      </c>
      <c r="AA29" s="44">
        <v>2.0920000000000001</v>
      </c>
      <c r="AB29" s="44">
        <v>2.149</v>
      </c>
      <c r="AC29" s="44">
        <v>2.2090000000000001</v>
      </c>
      <c r="AD29" s="44">
        <v>2.274</v>
      </c>
      <c r="AE29" s="44">
        <v>2.3439999999999999</v>
      </c>
      <c r="AF29" s="44">
        <v>2.419</v>
      </c>
      <c r="AG29" s="44">
        <v>2.5</v>
      </c>
      <c r="AH29" s="44">
        <v>2.5880000000000001</v>
      </c>
      <c r="AI29" s="44">
        <v>2.6829999999999998</v>
      </c>
      <c r="AJ29" s="44">
        <v>2.786</v>
      </c>
      <c r="AK29" s="44">
        <v>2.899</v>
      </c>
      <c r="AL29" s="44">
        <v>3.0219999999999998</v>
      </c>
      <c r="AM29" s="44">
        <v>3.157</v>
      </c>
      <c r="AN29" s="44">
        <v>3.3039999999999998</v>
      </c>
      <c r="AO29" s="44">
        <v>3.4670000000000001</v>
      </c>
      <c r="AP29" s="44">
        <v>3.6459999999999999</v>
      </c>
      <c r="AQ29" s="44">
        <v>3.8439999999999999</v>
      </c>
      <c r="AR29" s="44">
        <v>4.0640000000000001</v>
      </c>
      <c r="AS29" s="44">
        <v>4.3070000000000004</v>
      </c>
      <c r="AT29" s="44">
        <v>4.5789999999999997</v>
      </c>
      <c r="AU29" s="44">
        <v>4.8810000000000002</v>
      </c>
      <c r="AV29" s="44">
        <v>5.2190000000000003</v>
      </c>
      <c r="AW29" s="44">
        <v>5.5970000000000004</v>
      </c>
      <c r="AX29" s="44">
        <v>6.0209999999999999</v>
      </c>
      <c r="AY29" s="44">
        <v>6.4960000000000004</v>
      </c>
      <c r="AZ29" s="44">
        <v>7.03</v>
      </c>
      <c r="BA29" s="44">
        <v>7.6310000000000002</v>
      </c>
      <c r="BB29" s="44">
        <v>8.3059999999999992</v>
      </c>
      <c r="BC29" s="44">
        <v>9.0670000000000002</v>
      </c>
      <c r="BD29" s="44">
        <v>9.923</v>
      </c>
      <c r="BE29" s="44">
        <v>10.887</v>
      </c>
      <c r="BF29" s="44">
        <v>11.973000000000001</v>
      </c>
      <c r="BG29" s="44">
        <v>13.194000000000001</v>
      </c>
      <c r="BH29" s="44">
        <v>14.569000000000001</v>
      </c>
      <c r="BI29" s="44">
        <v>16.114999999999998</v>
      </c>
      <c r="BJ29" s="44">
        <v>17.853999999999999</v>
      </c>
      <c r="BK29" s="44">
        <v>19.809999999999999</v>
      </c>
      <c r="BL29" s="44">
        <v>22.01</v>
      </c>
      <c r="BM29" s="44">
        <v>24.486000000000001</v>
      </c>
      <c r="BN29" s="44">
        <v>27.271000000000001</v>
      </c>
      <c r="BO29" s="44">
        <v>30.408000000000001</v>
      </c>
      <c r="BP29" s="44">
        <v>33.942999999999998</v>
      </c>
      <c r="BQ29" s="44">
        <v>37.93</v>
      </c>
      <c r="BR29" s="44">
        <v>42.433</v>
      </c>
      <c r="BS29" s="44">
        <v>47.529000000000003</v>
      </c>
      <c r="BT29" s="44">
        <v>53.308</v>
      </c>
      <c r="BU29" s="44">
        <v>59.866999999999997</v>
      </c>
      <c r="BV29" s="44">
        <v>67.322999999999993</v>
      </c>
      <c r="BW29" s="44">
        <v>75.834999999999994</v>
      </c>
      <c r="BX29" s="44">
        <v>85.584999999999994</v>
      </c>
      <c r="BY29" s="44">
        <v>96.795000000000002</v>
      </c>
      <c r="BZ29" s="44">
        <v>109.72499999999999</v>
      </c>
      <c r="CA29" s="44">
        <v>124.693</v>
      </c>
      <c r="CB29" s="44">
        <v>142.07400000000001</v>
      </c>
      <c r="CC29" s="44">
        <v>162.309</v>
      </c>
      <c r="CD29" s="44">
        <v>185.91300000000001</v>
      </c>
      <c r="CE29" s="44">
        <v>213.51</v>
      </c>
      <c r="CF29" s="44">
        <v>245.852</v>
      </c>
      <c r="CG29" s="44">
        <v>283.827</v>
      </c>
      <c r="CH29" s="44">
        <v>328.51</v>
      </c>
      <c r="CI29" s="44">
        <v>381.17700000000002</v>
      </c>
    </row>
    <row r="30" spans="1:87" x14ac:dyDescent="0.25">
      <c r="A30" s="42">
        <v>53</v>
      </c>
      <c r="B30" s="44">
        <v>1.298</v>
      </c>
      <c r="C30" s="44">
        <v>1.3120000000000001</v>
      </c>
      <c r="D30" s="44">
        <v>1.327</v>
      </c>
      <c r="E30" s="44">
        <v>1.3420000000000001</v>
      </c>
      <c r="F30" s="44">
        <v>1.3580000000000001</v>
      </c>
      <c r="G30" s="44">
        <v>1.375</v>
      </c>
      <c r="H30" s="44">
        <v>1.393</v>
      </c>
      <c r="I30" s="44">
        <v>1.411</v>
      </c>
      <c r="J30" s="44">
        <v>1.43</v>
      </c>
      <c r="K30" s="44">
        <v>1.45</v>
      </c>
      <c r="L30" s="44">
        <v>1.4710000000000001</v>
      </c>
      <c r="M30" s="44">
        <v>1.4930000000000001</v>
      </c>
      <c r="N30" s="44">
        <v>1.516</v>
      </c>
      <c r="O30" s="44">
        <v>1.54</v>
      </c>
      <c r="P30" s="44">
        <v>1.5660000000000001</v>
      </c>
      <c r="Q30" s="44">
        <v>1.595</v>
      </c>
      <c r="R30" s="44">
        <v>1.625</v>
      </c>
      <c r="S30" s="44">
        <v>1.655</v>
      </c>
      <c r="T30" s="44">
        <v>1.6870000000000001</v>
      </c>
      <c r="U30" s="44">
        <v>1.72</v>
      </c>
      <c r="V30" s="44">
        <v>1.756</v>
      </c>
      <c r="W30" s="44">
        <v>1.7929999999999999</v>
      </c>
      <c r="X30" s="44">
        <v>1.833</v>
      </c>
      <c r="Y30" s="44">
        <v>1.875</v>
      </c>
      <c r="Z30" s="44">
        <v>1.92</v>
      </c>
      <c r="AA30" s="44">
        <v>1.968</v>
      </c>
      <c r="AB30" s="44">
        <v>2.0190000000000001</v>
      </c>
      <c r="AC30" s="44">
        <v>2.0739999999999998</v>
      </c>
      <c r="AD30" s="44">
        <v>2.1320000000000001</v>
      </c>
      <c r="AE30" s="44">
        <v>2.1949999999999998</v>
      </c>
      <c r="AF30" s="44">
        <v>2.2629999999999999</v>
      </c>
      <c r="AG30" s="44">
        <v>2.335</v>
      </c>
      <c r="AH30" s="44">
        <v>2.4140000000000001</v>
      </c>
      <c r="AI30" s="44">
        <v>2.4990000000000001</v>
      </c>
      <c r="AJ30" s="44">
        <v>2.5910000000000002</v>
      </c>
      <c r="AK30" s="44">
        <v>2.6909999999999998</v>
      </c>
      <c r="AL30" s="44">
        <v>2.8</v>
      </c>
      <c r="AM30" s="44">
        <v>2.92</v>
      </c>
      <c r="AN30" s="44">
        <v>3.05</v>
      </c>
      <c r="AO30" s="44">
        <v>3.194</v>
      </c>
      <c r="AP30" s="44">
        <v>3.351</v>
      </c>
      <c r="AQ30" s="44">
        <v>3.5249999999999999</v>
      </c>
      <c r="AR30" s="44">
        <v>3.718</v>
      </c>
      <c r="AS30" s="44">
        <v>3.931</v>
      </c>
      <c r="AT30" s="44">
        <v>4.1680000000000001</v>
      </c>
      <c r="AU30" s="44">
        <v>4.4320000000000004</v>
      </c>
      <c r="AV30" s="44">
        <v>4.7270000000000003</v>
      </c>
      <c r="AW30" s="44">
        <v>5.056</v>
      </c>
      <c r="AX30" s="44">
        <v>5.4249999999999998</v>
      </c>
      <c r="AY30" s="44">
        <v>5.8390000000000004</v>
      </c>
      <c r="AZ30" s="44">
        <v>6.3029999999999999</v>
      </c>
      <c r="BA30" s="44">
        <v>6.8259999999999996</v>
      </c>
      <c r="BB30" s="44">
        <v>7.4139999999999997</v>
      </c>
      <c r="BC30" s="44">
        <v>8.0760000000000005</v>
      </c>
      <c r="BD30" s="44">
        <v>8.8230000000000004</v>
      </c>
      <c r="BE30" s="44">
        <v>9.6649999999999991</v>
      </c>
      <c r="BF30" s="44">
        <v>10.615</v>
      </c>
      <c r="BG30" s="44">
        <v>11.686999999999999</v>
      </c>
      <c r="BH30" s="44">
        <v>12.895</v>
      </c>
      <c r="BI30" s="44">
        <v>14.257999999999999</v>
      </c>
      <c r="BJ30" s="44">
        <v>15.794</v>
      </c>
      <c r="BK30" s="44">
        <v>17.527999999999999</v>
      </c>
      <c r="BL30" s="44">
        <v>19.484000000000002</v>
      </c>
      <c r="BM30" s="44">
        <v>21.690999999999999</v>
      </c>
      <c r="BN30" s="44">
        <v>24.183</v>
      </c>
      <c r="BO30" s="44">
        <v>26.997</v>
      </c>
      <c r="BP30" s="44">
        <v>30.178000000000001</v>
      </c>
      <c r="BQ30" s="44">
        <v>33.776000000000003</v>
      </c>
      <c r="BR30" s="44">
        <v>37.851999999999997</v>
      </c>
      <c r="BS30" s="44">
        <v>42.475999999999999</v>
      </c>
      <c r="BT30" s="44">
        <v>47.732999999999997</v>
      </c>
      <c r="BU30" s="44">
        <v>53.712000000000003</v>
      </c>
      <c r="BV30" s="44">
        <v>60.524999999999999</v>
      </c>
      <c r="BW30" s="44">
        <v>68.316999999999993</v>
      </c>
      <c r="BX30" s="44">
        <v>77.257999999999996</v>
      </c>
      <c r="BY30" s="44">
        <v>87.554000000000002</v>
      </c>
      <c r="BZ30" s="44">
        <v>99.447000000000003</v>
      </c>
      <c r="CA30" s="44">
        <v>113.23099999999999</v>
      </c>
      <c r="CB30" s="44">
        <v>129.25800000000001</v>
      </c>
      <c r="CC30" s="44">
        <v>147.93700000000001</v>
      </c>
      <c r="CD30" s="44">
        <v>169.74799999999999</v>
      </c>
      <c r="CE30" s="44">
        <v>195.274</v>
      </c>
      <c r="CF30" s="44">
        <v>225.215</v>
      </c>
      <c r="CG30" s="44">
        <v>260.40100000000001</v>
      </c>
      <c r="CH30" s="44">
        <v>301.83499999999998</v>
      </c>
      <c r="CI30" s="44">
        <v>350.70600000000002</v>
      </c>
    </row>
    <row r="31" spans="1:87" x14ac:dyDescent="0.25">
      <c r="A31" s="42">
        <v>54</v>
      </c>
      <c r="B31" s="44">
        <v>1.2370000000000001</v>
      </c>
      <c r="C31" s="44">
        <v>1.25</v>
      </c>
      <c r="D31" s="44">
        <v>1.264</v>
      </c>
      <c r="E31" s="44">
        <v>1.278</v>
      </c>
      <c r="F31" s="44">
        <v>1.2929999999999999</v>
      </c>
      <c r="G31" s="44">
        <v>1.3080000000000001</v>
      </c>
      <c r="H31" s="44">
        <v>1.325</v>
      </c>
      <c r="I31" s="44">
        <v>1.3420000000000001</v>
      </c>
      <c r="J31" s="44">
        <v>1.359</v>
      </c>
      <c r="K31" s="44">
        <v>1.3779999999999999</v>
      </c>
      <c r="L31" s="44">
        <v>1.397</v>
      </c>
      <c r="M31" s="44">
        <v>1.417</v>
      </c>
      <c r="N31" s="44">
        <v>1.4390000000000001</v>
      </c>
      <c r="O31" s="44">
        <v>1.4610000000000001</v>
      </c>
      <c r="P31" s="44">
        <v>1.484</v>
      </c>
      <c r="Q31" s="44">
        <v>1.5109999999999999</v>
      </c>
      <c r="R31" s="44">
        <v>1.538</v>
      </c>
      <c r="S31" s="44">
        <v>1.5660000000000001</v>
      </c>
      <c r="T31" s="44">
        <v>1.595</v>
      </c>
      <c r="U31" s="44">
        <v>1.6259999999999999</v>
      </c>
      <c r="V31" s="44">
        <v>1.6579999999999999</v>
      </c>
      <c r="W31" s="44">
        <v>1.6919999999999999</v>
      </c>
      <c r="X31" s="44">
        <v>1.7290000000000001</v>
      </c>
      <c r="Y31" s="44">
        <v>1.7669999999999999</v>
      </c>
      <c r="Z31" s="44">
        <v>1.8080000000000001</v>
      </c>
      <c r="AA31" s="44">
        <v>1.851</v>
      </c>
      <c r="AB31" s="44">
        <v>1.8979999999999999</v>
      </c>
      <c r="AC31" s="44">
        <v>1.9470000000000001</v>
      </c>
      <c r="AD31" s="44">
        <v>2</v>
      </c>
      <c r="AE31" s="44">
        <v>2.0569999999999999</v>
      </c>
      <c r="AF31" s="44">
        <v>2.117</v>
      </c>
      <c r="AG31" s="44">
        <v>2.1829999999999998</v>
      </c>
      <c r="AH31" s="44">
        <v>2.2530000000000001</v>
      </c>
      <c r="AI31" s="44">
        <v>2.3290000000000002</v>
      </c>
      <c r="AJ31" s="44">
        <v>2.411</v>
      </c>
      <c r="AK31" s="44">
        <v>2.5009999999999999</v>
      </c>
      <c r="AL31" s="44">
        <v>2.5979999999999999</v>
      </c>
      <c r="AM31" s="44">
        <v>2.7029999999999998</v>
      </c>
      <c r="AN31" s="44">
        <v>2.819</v>
      </c>
      <c r="AO31" s="44">
        <v>2.9449999999999998</v>
      </c>
      <c r="AP31" s="44">
        <v>3.085</v>
      </c>
      <c r="AQ31" s="44">
        <v>3.238</v>
      </c>
      <c r="AR31" s="44">
        <v>3.407</v>
      </c>
      <c r="AS31" s="44">
        <v>3.593</v>
      </c>
      <c r="AT31" s="44">
        <v>3.8010000000000002</v>
      </c>
      <c r="AU31" s="44">
        <v>4.0309999999999997</v>
      </c>
      <c r="AV31" s="44">
        <v>4.2880000000000003</v>
      </c>
      <c r="AW31" s="44">
        <v>4.5750000000000002</v>
      </c>
      <c r="AX31" s="44">
        <v>4.8949999999999996</v>
      </c>
      <c r="AY31" s="44">
        <v>5.2549999999999999</v>
      </c>
      <c r="AZ31" s="44">
        <v>5.6580000000000004</v>
      </c>
      <c r="BA31" s="44">
        <v>6.1120000000000001</v>
      </c>
      <c r="BB31" s="44">
        <v>6.6230000000000002</v>
      </c>
      <c r="BC31" s="44">
        <v>7.1989999999999998</v>
      </c>
      <c r="BD31" s="44">
        <v>7.8479999999999999</v>
      </c>
      <c r="BE31" s="44">
        <v>8.5809999999999995</v>
      </c>
      <c r="BF31" s="44">
        <v>9.4090000000000007</v>
      </c>
      <c r="BG31" s="44">
        <v>10.345000000000001</v>
      </c>
      <c r="BH31" s="44">
        <v>11.401999999999999</v>
      </c>
      <c r="BI31" s="44">
        <v>12.596</v>
      </c>
      <c r="BJ31" s="44">
        <v>13.946999999999999</v>
      </c>
      <c r="BK31" s="44">
        <v>15.474</v>
      </c>
      <c r="BL31" s="44">
        <v>17.202000000000002</v>
      </c>
      <c r="BM31" s="44">
        <v>19.158000000000001</v>
      </c>
      <c r="BN31" s="44">
        <v>21.372</v>
      </c>
      <c r="BO31" s="44">
        <v>23.88</v>
      </c>
      <c r="BP31" s="44">
        <v>26.722999999999999</v>
      </c>
      <c r="BQ31" s="44">
        <v>29.949000000000002</v>
      </c>
      <c r="BR31" s="44">
        <v>33.612000000000002</v>
      </c>
      <c r="BS31" s="44">
        <v>37.78</v>
      </c>
      <c r="BT31" s="44">
        <v>42.530999999999999</v>
      </c>
      <c r="BU31" s="44">
        <v>47.947000000000003</v>
      </c>
      <c r="BV31" s="44">
        <v>54.131</v>
      </c>
      <c r="BW31" s="44">
        <v>61.219000000000001</v>
      </c>
      <c r="BX31" s="44">
        <v>69.367999999999995</v>
      </c>
      <c r="BY31" s="44">
        <v>78.766999999999996</v>
      </c>
      <c r="BZ31" s="44">
        <v>89.641999999999996</v>
      </c>
      <c r="CA31" s="44">
        <v>102.264</v>
      </c>
      <c r="CB31" s="44">
        <v>116.96</v>
      </c>
      <c r="CC31" s="44">
        <v>134.108</v>
      </c>
      <c r="CD31" s="44">
        <v>154.155</v>
      </c>
      <c r="CE31" s="44">
        <v>177.64099999999999</v>
      </c>
      <c r="CF31" s="44">
        <v>205.21799999999999</v>
      </c>
      <c r="CG31" s="44">
        <v>237.65700000000001</v>
      </c>
      <c r="CH31" s="44">
        <v>275.89100000000002</v>
      </c>
      <c r="CI31" s="44">
        <v>321.02600000000001</v>
      </c>
    </row>
    <row r="32" spans="1:87" x14ac:dyDescent="0.25">
      <c r="A32" s="42">
        <v>55</v>
      </c>
      <c r="B32" s="44">
        <v>1.179</v>
      </c>
      <c r="C32" s="44">
        <v>1.1910000000000001</v>
      </c>
      <c r="D32" s="44">
        <v>1.2030000000000001</v>
      </c>
      <c r="E32" s="44">
        <v>1.216</v>
      </c>
      <c r="F32" s="44">
        <v>1.23</v>
      </c>
      <c r="G32" s="44">
        <v>1.244</v>
      </c>
      <c r="H32" s="44">
        <v>1.2589999999999999</v>
      </c>
      <c r="I32" s="44">
        <v>1.2749999999999999</v>
      </c>
      <c r="J32" s="44">
        <v>1.2909999999999999</v>
      </c>
      <c r="K32" s="44">
        <v>1.3080000000000001</v>
      </c>
      <c r="L32" s="44">
        <v>1.3260000000000001</v>
      </c>
      <c r="M32" s="44">
        <v>1.345</v>
      </c>
      <c r="N32" s="44">
        <v>1.3640000000000001</v>
      </c>
      <c r="O32" s="44">
        <v>1.385</v>
      </c>
      <c r="P32" s="44">
        <v>1.4059999999999999</v>
      </c>
      <c r="Q32" s="44">
        <v>1.431</v>
      </c>
      <c r="R32" s="44">
        <v>1.456</v>
      </c>
      <c r="S32" s="44">
        <v>1.482</v>
      </c>
      <c r="T32" s="44">
        <v>1.508</v>
      </c>
      <c r="U32" s="44">
        <v>1.536</v>
      </c>
      <c r="V32" s="44">
        <v>1.5660000000000001</v>
      </c>
      <c r="W32" s="44">
        <v>1.597</v>
      </c>
      <c r="X32" s="44">
        <v>1.63</v>
      </c>
      <c r="Y32" s="44">
        <v>1.665</v>
      </c>
      <c r="Z32" s="44">
        <v>1.702</v>
      </c>
      <c r="AA32" s="44">
        <v>1.742</v>
      </c>
      <c r="AB32" s="44">
        <v>1.784</v>
      </c>
      <c r="AC32" s="44">
        <v>1.8280000000000001</v>
      </c>
      <c r="AD32" s="44">
        <v>1.8759999999999999</v>
      </c>
      <c r="AE32" s="44">
        <v>1.927</v>
      </c>
      <c r="AF32" s="44">
        <v>1.982</v>
      </c>
      <c r="AG32" s="44">
        <v>2.0409999999999999</v>
      </c>
      <c r="AH32" s="44">
        <v>2.1040000000000001</v>
      </c>
      <c r="AI32" s="44">
        <v>2.1720000000000002</v>
      </c>
      <c r="AJ32" s="44">
        <v>2.246</v>
      </c>
      <c r="AK32" s="44">
        <v>2.3250000000000002</v>
      </c>
      <c r="AL32" s="44">
        <v>2.411</v>
      </c>
      <c r="AM32" s="44">
        <v>2.5049999999999999</v>
      </c>
      <c r="AN32" s="44">
        <v>2.6080000000000001</v>
      </c>
      <c r="AO32" s="44">
        <v>2.72</v>
      </c>
      <c r="AP32" s="44">
        <v>2.8420000000000001</v>
      </c>
      <c r="AQ32" s="44">
        <v>2.9769999999999999</v>
      </c>
      <c r="AR32" s="44">
        <v>3.1259999999999999</v>
      </c>
      <c r="AS32" s="44">
        <v>3.2890000000000001</v>
      </c>
      <c r="AT32" s="44">
        <v>3.4710000000000001</v>
      </c>
      <c r="AU32" s="44">
        <v>3.6720000000000002</v>
      </c>
      <c r="AV32" s="44">
        <v>3.8959999999999999</v>
      </c>
      <c r="AW32" s="44">
        <v>4.1459999999999999</v>
      </c>
      <c r="AX32" s="44">
        <v>4.4240000000000004</v>
      </c>
      <c r="AY32" s="44">
        <v>4.7370000000000001</v>
      </c>
      <c r="AZ32" s="44">
        <v>5.0869999999999997</v>
      </c>
      <c r="BA32" s="44">
        <v>5.48</v>
      </c>
      <c r="BB32" s="44">
        <v>5.923</v>
      </c>
      <c r="BC32" s="44">
        <v>6.4219999999999997</v>
      </c>
      <c r="BD32" s="44">
        <v>6.9859999999999998</v>
      </c>
      <c r="BE32" s="44">
        <v>7.6219999999999999</v>
      </c>
      <c r="BF32" s="44">
        <v>8.3409999999999993</v>
      </c>
      <c r="BG32" s="44">
        <v>9.1549999999999994</v>
      </c>
      <c r="BH32" s="44">
        <v>10.074999999999999</v>
      </c>
      <c r="BI32" s="44">
        <v>11.118</v>
      </c>
      <c r="BJ32" s="44">
        <v>12.298999999999999</v>
      </c>
      <c r="BK32" s="44">
        <v>13.637</v>
      </c>
      <c r="BL32" s="44">
        <v>15.154999999999999</v>
      </c>
      <c r="BM32" s="44">
        <v>16.878</v>
      </c>
      <c r="BN32" s="44">
        <v>18.832999999999998</v>
      </c>
      <c r="BO32" s="44">
        <v>21.053999999999998</v>
      </c>
      <c r="BP32" s="44">
        <v>23.577999999999999</v>
      </c>
      <c r="BQ32" s="44">
        <v>26.451000000000001</v>
      </c>
      <c r="BR32" s="44">
        <v>29.722000000000001</v>
      </c>
      <c r="BS32" s="44">
        <v>33.454000000000001</v>
      </c>
      <c r="BT32" s="44">
        <v>37.718000000000004</v>
      </c>
      <c r="BU32" s="44">
        <v>42.591000000000001</v>
      </c>
      <c r="BV32" s="44">
        <v>48.168999999999997</v>
      </c>
      <c r="BW32" s="44">
        <v>54.575000000000003</v>
      </c>
      <c r="BX32" s="44">
        <v>61.954999999999998</v>
      </c>
      <c r="BY32" s="44">
        <v>70.483000000000004</v>
      </c>
      <c r="BZ32" s="44">
        <v>80.367000000000004</v>
      </c>
      <c r="CA32" s="44">
        <v>91.856999999999999</v>
      </c>
      <c r="CB32" s="44">
        <v>105.253</v>
      </c>
      <c r="CC32" s="44">
        <v>120.90600000000001</v>
      </c>
      <c r="CD32" s="44">
        <v>139.22800000000001</v>
      </c>
      <c r="CE32" s="44">
        <v>160.71899999999999</v>
      </c>
      <c r="CF32" s="44">
        <v>185.98099999999999</v>
      </c>
      <c r="CG32" s="44">
        <v>215.72900000000001</v>
      </c>
      <c r="CH32" s="44">
        <v>250.82900000000001</v>
      </c>
      <c r="CI32" s="44">
        <v>292.30399999999997</v>
      </c>
    </row>
    <row r="33" spans="1:87" x14ac:dyDescent="0.25">
      <c r="A33" s="42">
        <v>56</v>
      </c>
      <c r="B33" s="44">
        <v>1.1220000000000001</v>
      </c>
      <c r="C33" s="44">
        <v>1.133</v>
      </c>
      <c r="D33" s="44">
        <v>1.145</v>
      </c>
      <c r="E33" s="44">
        <v>1.157</v>
      </c>
      <c r="F33" s="44">
        <v>1.17</v>
      </c>
      <c r="G33" s="44">
        <v>1.1830000000000001</v>
      </c>
      <c r="H33" s="44">
        <v>1.1970000000000001</v>
      </c>
      <c r="I33" s="44">
        <v>1.2110000000000001</v>
      </c>
      <c r="J33" s="44">
        <v>1.226</v>
      </c>
      <c r="K33" s="44">
        <v>1.242</v>
      </c>
      <c r="L33" s="44">
        <v>1.258</v>
      </c>
      <c r="M33" s="44">
        <v>1.276</v>
      </c>
      <c r="N33" s="44">
        <v>1.294</v>
      </c>
      <c r="O33" s="44">
        <v>1.3120000000000001</v>
      </c>
      <c r="P33" s="44">
        <v>1.3320000000000001</v>
      </c>
      <c r="Q33" s="44">
        <v>1.3540000000000001</v>
      </c>
      <c r="R33" s="44">
        <v>1.3779999999999999</v>
      </c>
      <c r="S33" s="44">
        <v>1.401</v>
      </c>
      <c r="T33" s="44">
        <v>1.4259999999999999</v>
      </c>
      <c r="U33" s="44">
        <v>1.4510000000000001</v>
      </c>
      <c r="V33" s="44">
        <v>1.478</v>
      </c>
      <c r="W33" s="44">
        <v>1.5069999999999999</v>
      </c>
      <c r="X33" s="44">
        <v>1.5369999999999999</v>
      </c>
      <c r="Y33" s="44">
        <v>1.569</v>
      </c>
      <c r="Z33" s="44">
        <v>1.603</v>
      </c>
      <c r="AA33" s="44">
        <v>1.639</v>
      </c>
      <c r="AB33" s="44">
        <v>1.677</v>
      </c>
      <c r="AC33" s="44">
        <v>1.7170000000000001</v>
      </c>
      <c r="AD33" s="44">
        <v>1.76</v>
      </c>
      <c r="AE33" s="44">
        <v>1.8069999999999999</v>
      </c>
      <c r="AF33" s="44">
        <v>1.8560000000000001</v>
      </c>
      <c r="AG33" s="44">
        <v>1.909</v>
      </c>
      <c r="AH33" s="44">
        <v>1.9650000000000001</v>
      </c>
      <c r="AI33" s="44">
        <v>2.0259999999999998</v>
      </c>
      <c r="AJ33" s="44">
        <v>2.0920000000000001</v>
      </c>
      <c r="AK33" s="44">
        <v>2.1629999999999998</v>
      </c>
      <c r="AL33" s="44">
        <v>2.2400000000000002</v>
      </c>
      <c r="AM33" s="44">
        <v>2.3239999999999998</v>
      </c>
      <c r="AN33" s="44">
        <v>2.415</v>
      </c>
      <c r="AO33" s="44">
        <v>2.5139999999999998</v>
      </c>
      <c r="AP33" s="44">
        <v>2.6219999999999999</v>
      </c>
      <c r="AQ33" s="44">
        <v>2.7410000000000001</v>
      </c>
      <c r="AR33" s="44">
        <v>2.871</v>
      </c>
      <c r="AS33" s="44">
        <v>3.0150000000000001</v>
      </c>
      <c r="AT33" s="44">
        <v>3.1739999999999999</v>
      </c>
      <c r="AU33" s="44">
        <v>3.35</v>
      </c>
      <c r="AV33" s="44">
        <v>3.5449999999999999</v>
      </c>
      <c r="AW33" s="44">
        <v>3.7629999999999999</v>
      </c>
      <c r="AX33" s="44">
        <v>4.0049999999999999</v>
      </c>
      <c r="AY33" s="44">
        <v>4.2759999999999998</v>
      </c>
      <c r="AZ33" s="44">
        <v>4.58</v>
      </c>
      <c r="BA33" s="44">
        <v>4.9210000000000003</v>
      </c>
      <c r="BB33" s="44">
        <v>5.3040000000000003</v>
      </c>
      <c r="BC33" s="44">
        <v>5.7359999999999998</v>
      </c>
      <c r="BD33" s="44">
        <v>6.2240000000000002</v>
      </c>
      <c r="BE33" s="44">
        <v>6.774</v>
      </c>
      <c r="BF33" s="44">
        <v>7.3970000000000002</v>
      </c>
      <c r="BG33" s="44">
        <v>8.1020000000000003</v>
      </c>
      <c r="BH33" s="44">
        <v>8.9009999999999998</v>
      </c>
      <c r="BI33" s="44">
        <v>9.8070000000000004</v>
      </c>
      <c r="BJ33" s="44">
        <v>10.835000000000001</v>
      </c>
      <c r="BK33" s="44">
        <v>12.002000000000001</v>
      </c>
      <c r="BL33" s="44">
        <v>13.327999999999999</v>
      </c>
      <c r="BM33" s="44">
        <v>14.837</v>
      </c>
      <c r="BN33" s="44">
        <v>16.553000000000001</v>
      </c>
      <c r="BO33" s="44">
        <v>18.507000000000001</v>
      </c>
      <c r="BP33" s="44">
        <v>20.734999999999999</v>
      </c>
      <c r="BQ33" s="44">
        <v>23.276</v>
      </c>
      <c r="BR33" s="44">
        <v>26.177</v>
      </c>
      <c r="BS33" s="44">
        <v>29.495000000000001</v>
      </c>
      <c r="BT33" s="44">
        <v>33.295999999999999</v>
      </c>
      <c r="BU33" s="44">
        <v>37.651000000000003</v>
      </c>
      <c r="BV33" s="44">
        <v>42.648000000000003</v>
      </c>
      <c r="BW33" s="44">
        <v>48.399000000000001</v>
      </c>
      <c r="BX33" s="44">
        <v>55.036999999999999</v>
      </c>
      <c r="BY33" s="44">
        <v>62.722999999999999</v>
      </c>
      <c r="BZ33" s="44">
        <v>71.646000000000001</v>
      </c>
      <c r="CA33" s="44">
        <v>82.037000000000006</v>
      </c>
      <c r="CB33" s="44">
        <v>94.17</v>
      </c>
      <c r="CC33" s="44">
        <v>108.367</v>
      </c>
      <c r="CD33" s="44">
        <v>125.006</v>
      </c>
      <c r="CE33" s="44">
        <v>144.547</v>
      </c>
      <c r="CF33" s="44">
        <v>167.54400000000001</v>
      </c>
      <c r="CG33" s="44">
        <v>194.655</v>
      </c>
      <c r="CH33" s="44">
        <v>226.67699999999999</v>
      </c>
      <c r="CI33" s="44">
        <v>264.55700000000002</v>
      </c>
    </row>
    <row r="34" spans="1:87" x14ac:dyDescent="0.25">
      <c r="A34" s="42">
        <v>57</v>
      </c>
      <c r="B34" s="44">
        <v>1.0680000000000001</v>
      </c>
      <c r="C34" s="44">
        <v>1.0780000000000001</v>
      </c>
      <c r="D34" s="44">
        <v>1.089</v>
      </c>
      <c r="E34" s="44">
        <v>1.1000000000000001</v>
      </c>
      <c r="F34" s="44">
        <v>1.1120000000000001</v>
      </c>
      <c r="G34" s="44">
        <v>1.1240000000000001</v>
      </c>
      <c r="H34" s="44">
        <v>1.137</v>
      </c>
      <c r="I34" s="44">
        <v>1.1499999999999999</v>
      </c>
      <c r="J34" s="44">
        <v>1.1639999999999999</v>
      </c>
      <c r="K34" s="44">
        <v>1.1779999999999999</v>
      </c>
      <c r="L34" s="44">
        <v>1.194</v>
      </c>
      <c r="M34" s="44">
        <v>1.2090000000000001</v>
      </c>
      <c r="N34" s="44">
        <v>1.226</v>
      </c>
      <c r="O34" s="44">
        <v>1.2430000000000001</v>
      </c>
      <c r="P34" s="44">
        <v>1.2609999999999999</v>
      </c>
      <c r="Q34" s="44">
        <v>1.282</v>
      </c>
      <c r="R34" s="44">
        <v>1.304</v>
      </c>
      <c r="S34" s="44">
        <v>1.325</v>
      </c>
      <c r="T34" s="44">
        <v>1.347</v>
      </c>
      <c r="U34" s="44">
        <v>1.371</v>
      </c>
      <c r="V34" s="44">
        <v>1.395</v>
      </c>
      <c r="W34" s="44">
        <v>1.421</v>
      </c>
      <c r="X34" s="44">
        <v>1.4490000000000001</v>
      </c>
      <c r="Y34" s="44">
        <v>1.478</v>
      </c>
      <c r="Z34" s="44">
        <v>1.5089999999999999</v>
      </c>
      <c r="AA34" s="44">
        <v>1.5409999999999999</v>
      </c>
      <c r="AB34" s="44">
        <v>1.5760000000000001</v>
      </c>
      <c r="AC34" s="44">
        <v>1.613</v>
      </c>
      <c r="AD34" s="44">
        <v>1.6519999999999999</v>
      </c>
      <c r="AE34" s="44">
        <v>1.694</v>
      </c>
      <c r="AF34" s="44">
        <v>1.738</v>
      </c>
      <c r="AG34" s="44">
        <v>1.786</v>
      </c>
      <c r="AH34" s="44">
        <v>1.837</v>
      </c>
      <c r="AI34" s="44">
        <v>1.891</v>
      </c>
      <c r="AJ34" s="44">
        <v>1.95</v>
      </c>
      <c r="AK34" s="44">
        <v>2.0139999999999998</v>
      </c>
      <c r="AL34" s="44">
        <v>2.0830000000000002</v>
      </c>
      <c r="AM34" s="44">
        <v>2.157</v>
      </c>
      <c r="AN34" s="44">
        <v>2.238</v>
      </c>
      <c r="AO34" s="44">
        <v>2.3250000000000002</v>
      </c>
      <c r="AP34" s="44">
        <v>2.4209999999999998</v>
      </c>
      <c r="AQ34" s="44">
        <v>2.5259999999999998</v>
      </c>
      <c r="AR34" s="44">
        <v>2.641</v>
      </c>
      <c r="AS34" s="44">
        <v>2.7669999999999999</v>
      </c>
      <c r="AT34" s="44">
        <v>2.907</v>
      </c>
      <c r="AU34" s="44">
        <v>3.06</v>
      </c>
      <c r="AV34" s="44">
        <v>3.2309999999999999</v>
      </c>
      <c r="AW34" s="44">
        <v>3.42</v>
      </c>
      <c r="AX34" s="44">
        <v>3.6309999999999998</v>
      </c>
      <c r="AY34" s="44">
        <v>3.8660000000000001</v>
      </c>
      <c r="AZ34" s="44">
        <v>4.13</v>
      </c>
      <c r="BA34" s="44">
        <v>4.4249999999999998</v>
      </c>
      <c r="BB34" s="44">
        <v>4.7569999999999997</v>
      </c>
      <c r="BC34" s="44">
        <v>5.13</v>
      </c>
      <c r="BD34" s="44">
        <v>5.5510000000000002</v>
      </c>
      <c r="BE34" s="44">
        <v>6.0270000000000001</v>
      </c>
      <c r="BF34" s="44">
        <v>6.5650000000000004</v>
      </c>
      <c r="BG34" s="44">
        <v>7.1749999999999998</v>
      </c>
      <c r="BH34" s="44">
        <v>7.8659999999999997</v>
      </c>
      <c r="BI34" s="44">
        <v>8.65</v>
      </c>
      <c r="BJ34" s="44">
        <v>9.5399999999999991</v>
      </c>
      <c r="BK34" s="44">
        <v>10.553000000000001</v>
      </c>
      <c r="BL34" s="44">
        <v>11.707000000000001</v>
      </c>
      <c r="BM34" s="44">
        <v>13.021000000000001</v>
      </c>
      <c r="BN34" s="44">
        <v>14.519</v>
      </c>
      <c r="BO34" s="44">
        <v>16.228999999999999</v>
      </c>
      <c r="BP34" s="44">
        <v>18.183</v>
      </c>
      <c r="BQ34" s="44">
        <v>20.416</v>
      </c>
      <c r="BR34" s="44">
        <v>22.972999999999999</v>
      </c>
      <c r="BS34" s="44">
        <v>25.904</v>
      </c>
      <c r="BT34" s="44">
        <v>29.271000000000001</v>
      </c>
      <c r="BU34" s="44">
        <v>33.136000000000003</v>
      </c>
      <c r="BV34" s="44">
        <v>37.582000000000001</v>
      </c>
      <c r="BW34" s="44">
        <v>42.71</v>
      </c>
      <c r="BX34" s="44">
        <v>48.640999999999998</v>
      </c>
      <c r="BY34" s="44">
        <v>55.521999999999998</v>
      </c>
      <c r="BZ34" s="44">
        <v>63.524999999999999</v>
      </c>
      <c r="CA34" s="44">
        <v>72.86</v>
      </c>
      <c r="CB34" s="44">
        <v>83.778000000000006</v>
      </c>
      <c r="CC34" s="44">
        <v>96.570999999999998</v>
      </c>
      <c r="CD34" s="44">
        <v>111.58499999999999</v>
      </c>
      <c r="CE34" s="44">
        <v>129.24100000000001</v>
      </c>
      <c r="CF34" s="44">
        <v>150.04300000000001</v>
      </c>
      <c r="CG34" s="44">
        <v>174.595</v>
      </c>
      <c r="CH34" s="44">
        <v>203.626</v>
      </c>
      <c r="CI34" s="44">
        <v>238.005</v>
      </c>
    </row>
    <row r="35" spans="1:87" x14ac:dyDescent="0.25">
      <c r="A35" s="42">
        <v>58</v>
      </c>
      <c r="B35" s="44">
        <v>1.016</v>
      </c>
      <c r="C35" s="44">
        <v>1.0249999999999999</v>
      </c>
      <c r="D35" s="44">
        <v>1.0349999999999999</v>
      </c>
      <c r="E35" s="44">
        <v>1.0449999999999999</v>
      </c>
      <c r="F35" s="44">
        <v>1.056</v>
      </c>
      <c r="G35" s="44">
        <v>1.0669999999999999</v>
      </c>
      <c r="H35" s="44">
        <v>1.079</v>
      </c>
      <c r="I35" s="44">
        <v>1.091</v>
      </c>
      <c r="J35" s="44">
        <v>1.1040000000000001</v>
      </c>
      <c r="K35" s="44">
        <v>1.117</v>
      </c>
      <c r="L35" s="44">
        <v>1.131</v>
      </c>
      <c r="M35" s="44">
        <v>1.1459999999999999</v>
      </c>
      <c r="N35" s="44">
        <v>1.161</v>
      </c>
      <c r="O35" s="44">
        <v>1.177</v>
      </c>
      <c r="P35" s="44">
        <v>1.194</v>
      </c>
      <c r="Q35" s="44">
        <v>1.2130000000000001</v>
      </c>
      <c r="R35" s="44">
        <v>1.2330000000000001</v>
      </c>
      <c r="S35" s="44">
        <v>1.252</v>
      </c>
      <c r="T35" s="44">
        <v>1.2729999999999999</v>
      </c>
      <c r="U35" s="44">
        <v>1.294</v>
      </c>
      <c r="V35" s="44">
        <v>1.3169999999999999</v>
      </c>
      <c r="W35" s="44">
        <v>1.341</v>
      </c>
      <c r="X35" s="44">
        <v>1.3660000000000001</v>
      </c>
      <c r="Y35" s="44">
        <v>1.3919999999999999</v>
      </c>
      <c r="Z35" s="44">
        <v>1.42</v>
      </c>
      <c r="AA35" s="44">
        <v>1.45</v>
      </c>
      <c r="AB35" s="44">
        <v>1.4810000000000001</v>
      </c>
      <c r="AC35" s="44">
        <v>1.5149999999999999</v>
      </c>
      <c r="AD35" s="44">
        <v>1.55</v>
      </c>
      <c r="AE35" s="44">
        <v>1.5880000000000001</v>
      </c>
      <c r="AF35" s="44">
        <v>1.6279999999999999</v>
      </c>
      <c r="AG35" s="44">
        <v>1.671</v>
      </c>
      <c r="AH35" s="44">
        <v>1.7170000000000001</v>
      </c>
      <c r="AI35" s="44">
        <v>1.766</v>
      </c>
      <c r="AJ35" s="44">
        <v>1.819</v>
      </c>
      <c r="AK35" s="44">
        <v>1.8759999999999999</v>
      </c>
      <c r="AL35" s="44">
        <v>1.9370000000000001</v>
      </c>
      <c r="AM35" s="44">
        <v>2.0030000000000001</v>
      </c>
      <c r="AN35" s="44">
        <v>2.0750000000000002</v>
      </c>
      <c r="AO35" s="44">
        <v>2.153</v>
      </c>
      <c r="AP35" s="44">
        <v>2.238</v>
      </c>
      <c r="AQ35" s="44">
        <v>2.33</v>
      </c>
      <c r="AR35" s="44">
        <v>2.4319999999999999</v>
      </c>
      <c r="AS35" s="44">
        <v>2.5430000000000001</v>
      </c>
      <c r="AT35" s="44">
        <v>2.665</v>
      </c>
      <c r="AU35" s="44">
        <v>2.8</v>
      </c>
      <c r="AV35" s="44">
        <v>2.9489999999999998</v>
      </c>
      <c r="AW35" s="44">
        <v>3.1139999999999999</v>
      </c>
      <c r="AX35" s="44">
        <v>3.2970000000000002</v>
      </c>
      <c r="AY35" s="44">
        <v>3.5019999999999998</v>
      </c>
      <c r="AZ35" s="44">
        <v>3.73</v>
      </c>
      <c r="BA35" s="44">
        <v>3.9860000000000002</v>
      </c>
      <c r="BB35" s="44">
        <v>4.2720000000000002</v>
      </c>
      <c r="BC35" s="44">
        <v>4.5949999999999998</v>
      </c>
      <c r="BD35" s="44">
        <v>4.9580000000000002</v>
      </c>
      <c r="BE35" s="44">
        <v>5.3689999999999998</v>
      </c>
      <c r="BF35" s="44">
        <v>5.8330000000000002</v>
      </c>
      <c r="BG35" s="44">
        <v>6.3579999999999997</v>
      </c>
      <c r="BH35" s="44">
        <v>6.9539999999999997</v>
      </c>
      <c r="BI35" s="44">
        <v>7.6310000000000002</v>
      </c>
      <c r="BJ35" s="44">
        <v>8.4</v>
      </c>
      <c r="BK35" s="44">
        <v>9.2759999999999998</v>
      </c>
      <c r="BL35" s="44">
        <v>10.273999999999999</v>
      </c>
      <c r="BM35" s="44">
        <v>11.414</v>
      </c>
      <c r="BN35" s="44">
        <v>12.715</v>
      </c>
      <c r="BO35" s="44">
        <v>14.202999999999999</v>
      </c>
      <c r="BP35" s="44">
        <v>15.907</v>
      </c>
      <c r="BQ35" s="44">
        <v>17.859000000000002</v>
      </c>
      <c r="BR35" s="44">
        <v>20.099</v>
      </c>
      <c r="BS35" s="44">
        <v>22.672000000000001</v>
      </c>
      <c r="BT35" s="44">
        <v>25.634</v>
      </c>
      <c r="BU35" s="44">
        <v>29.042999999999999</v>
      </c>
      <c r="BV35" s="44">
        <v>32.972000000000001</v>
      </c>
      <c r="BW35" s="44">
        <v>37.514000000000003</v>
      </c>
      <c r="BX35" s="44">
        <v>42.779000000000003</v>
      </c>
      <c r="BY35" s="44">
        <v>48.898000000000003</v>
      </c>
      <c r="BZ35" s="44">
        <v>56.027999999999999</v>
      </c>
      <c r="CA35" s="44">
        <v>64.36</v>
      </c>
      <c r="CB35" s="44">
        <v>74.119</v>
      </c>
      <c r="CC35" s="44">
        <v>85.570999999999998</v>
      </c>
      <c r="CD35" s="44">
        <v>99.031000000000006</v>
      </c>
      <c r="CE35" s="44">
        <v>114.879</v>
      </c>
      <c r="CF35" s="44">
        <v>133.57400000000001</v>
      </c>
      <c r="CG35" s="44">
        <v>155.66300000000001</v>
      </c>
      <c r="CH35" s="44">
        <v>181.81200000000001</v>
      </c>
      <c r="CI35" s="44">
        <v>212.81100000000001</v>
      </c>
    </row>
    <row r="36" spans="1:87" x14ac:dyDescent="0.25">
      <c r="A36" s="42">
        <v>59</v>
      </c>
      <c r="B36" s="44">
        <v>0.96499999999999997</v>
      </c>
      <c r="C36" s="44">
        <v>0.97399999999999998</v>
      </c>
      <c r="D36" s="44">
        <v>0.98299999999999998</v>
      </c>
      <c r="E36" s="44">
        <v>0.99299999999999999</v>
      </c>
      <c r="F36" s="44">
        <v>1.0029999999999999</v>
      </c>
      <c r="G36" s="44">
        <v>1.0129999999999999</v>
      </c>
      <c r="H36" s="44">
        <v>1.024</v>
      </c>
      <c r="I36" s="44">
        <v>1.0349999999999999</v>
      </c>
      <c r="J36" s="44">
        <v>1.0469999999999999</v>
      </c>
      <c r="K36" s="44">
        <v>1.0589999999999999</v>
      </c>
      <c r="L36" s="44">
        <v>1.0720000000000001</v>
      </c>
      <c r="M36" s="44">
        <v>1.085</v>
      </c>
      <c r="N36" s="44">
        <v>1.099</v>
      </c>
      <c r="O36" s="44">
        <v>1.1140000000000001</v>
      </c>
      <c r="P36" s="44">
        <v>1.129</v>
      </c>
      <c r="Q36" s="44">
        <v>1.147</v>
      </c>
      <c r="R36" s="44">
        <v>1.165</v>
      </c>
      <c r="S36" s="44">
        <v>1.1830000000000001</v>
      </c>
      <c r="T36" s="44">
        <v>1.202</v>
      </c>
      <c r="U36" s="44">
        <v>1.2210000000000001</v>
      </c>
      <c r="V36" s="44">
        <v>1.242</v>
      </c>
      <c r="W36" s="44">
        <v>1.264</v>
      </c>
      <c r="X36" s="44">
        <v>1.2869999999999999</v>
      </c>
      <c r="Y36" s="44">
        <v>1.3109999999999999</v>
      </c>
      <c r="Z36" s="44">
        <v>1.3360000000000001</v>
      </c>
      <c r="AA36" s="44">
        <v>1.363</v>
      </c>
      <c r="AB36" s="44">
        <v>1.3919999999999999</v>
      </c>
      <c r="AC36" s="44">
        <v>1.4219999999999999</v>
      </c>
      <c r="AD36" s="44">
        <v>1.454</v>
      </c>
      <c r="AE36" s="44">
        <v>1.488</v>
      </c>
      <c r="AF36" s="44">
        <v>1.5249999999999999</v>
      </c>
      <c r="AG36" s="44">
        <v>1.5629999999999999</v>
      </c>
      <c r="AH36" s="44">
        <v>1.605</v>
      </c>
      <c r="AI36" s="44">
        <v>1.649</v>
      </c>
      <c r="AJ36" s="44">
        <v>1.696</v>
      </c>
      <c r="AK36" s="44">
        <v>1.7470000000000001</v>
      </c>
      <c r="AL36" s="44">
        <v>1.802</v>
      </c>
      <c r="AM36" s="44">
        <v>1.861</v>
      </c>
      <c r="AN36" s="44">
        <v>1.925</v>
      </c>
      <c r="AO36" s="44">
        <v>1.994</v>
      </c>
      <c r="AP36" s="44">
        <v>2.0699999999999998</v>
      </c>
      <c r="AQ36" s="44">
        <v>2.1520000000000001</v>
      </c>
      <c r="AR36" s="44">
        <v>2.2410000000000001</v>
      </c>
      <c r="AS36" s="44">
        <v>2.339</v>
      </c>
      <c r="AT36" s="44">
        <v>2.4460000000000002</v>
      </c>
      <c r="AU36" s="44">
        <v>2.5640000000000001</v>
      </c>
      <c r="AV36" s="44">
        <v>2.694</v>
      </c>
      <c r="AW36" s="44">
        <v>2.839</v>
      </c>
      <c r="AX36" s="44">
        <v>2.9980000000000002</v>
      </c>
      <c r="AY36" s="44">
        <v>3.1760000000000002</v>
      </c>
      <c r="AZ36" s="44">
        <v>3.3740000000000001</v>
      </c>
      <c r="BA36" s="44">
        <v>3.5950000000000002</v>
      </c>
      <c r="BB36" s="44">
        <v>3.843</v>
      </c>
      <c r="BC36" s="44">
        <v>4.1219999999999999</v>
      </c>
      <c r="BD36" s="44">
        <v>4.4349999999999996</v>
      </c>
      <c r="BE36" s="44">
        <v>4.7889999999999997</v>
      </c>
      <c r="BF36" s="44">
        <v>5.1879999999999997</v>
      </c>
      <c r="BG36" s="44">
        <v>5.641</v>
      </c>
      <c r="BH36" s="44">
        <v>6.1539999999999999</v>
      </c>
      <c r="BI36" s="44">
        <v>6.7359999999999998</v>
      </c>
      <c r="BJ36" s="44">
        <v>7.3979999999999997</v>
      </c>
      <c r="BK36" s="44">
        <v>8.1530000000000005</v>
      </c>
      <c r="BL36" s="44">
        <v>9.0139999999999993</v>
      </c>
      <c r="BM36" s="44">
        <v>9.9979999999999993</v>
      </c>
      <c r="BN36" s="44">
        <v>11.122999999999999</v>
      </c>
      <c r="BO36" s="44">
        <v>12.412000000000001</v>
      </c>
      <c r="BP36" s="44">
        <v>13.888999999999999</v>
      </c>
      <c r="BQ36" s="44">
        <v>15.586</v>
      </c>
      <c r="BR36" s="44">
        <v>17.536000000000001</v>
      </c>
      <c r="BS36" s="44">
        <v>19.782</v>
      </c>
      <c r="BT36" s="44">
        <v>22.372</v>
      </c>
      <c r="BU36" s="44">
        <v>25.359000000000002</v>
      </c>
      <c r="BV36" s="44">
        <v>28.809000000000001</v>
      </c>
      <c r="BW36" s="44">
        <v>32.805999999999997</v>
      </c>
      <c r="BX36" s="44">
        <v>37.447000000000003</v>
      </c>
      <c r="BY36" s="44">
        <v>42.851999999999997</v>
      </c>
      <c r="BZ36" s="44">
        <v>49.161999999999999</v>
      </c>
      <c r="CA36" s="44">
        <v>56.546999999999997</v>
      </c>
      <c r="CB36" s="44">
        <v>65.210999999999999</v>
      </c>
      <c r="CC36" s="44">
        <v>75.394000000000005</v>
      </c>
      <c r="CD36" s="44">
        <v>87.378</v>
      </c>
      <c r="CE36" s="44">
        <v>101.505</v>
      </c>
      <c r="CF36" s="44">
        <v>118.191</v>
      </c>
      <c r="CG36" s="44">
        <v>137.928</v>
      </c>
      <c r="CH36" s="44">
        <v>161.316</v>
      </c>
      <c r="CI36" s="44">
        <v>189.07</v>
      </c>
    </row>
    <row r="37" spans="1:87" x14ac:dyDescent="0.25">
      <c r="A37" s="42">
        <v>60</v>
      </c>
      <c r="B37" s="44">
        <v>0.91700000000000004</v>
      </c>
      <c r="C37" s="44">
        <v>0.92500000000000004</v>
      </c>
      <c r="D37" s="44">
        <v>0.93300000000000005</v>
      </c>
      <c r="E37" s="44">
        <v>0.94199999999999995</v>
      </c>
      <c r="F37" s="44">
        <v>0.95099999999999996</v>
      </c>
      <c r="G37" s="44">
        <v>0.96099999999999997</v>
      </c>
      <c r="H37" s="44">
        <v>0.97099999999999997</v>
      </c>
      <c r="I37" s="44">
        <v>0.98099999999999998</v>
      </c>
      <c r="J37" s="44">
        <v>0.99199999999999999</v>
      </c>
      <c r="K37" s="44">
        <v>1.0029999999999999</v>
      </c>
      <c r="L37" s="44">
        <v>1.0149999999999999</v>
      </c>
      <c r="M37" s="44">
        <v>1.0269999999999999</v>
      </c>
      <c r="N37" s="44">
        <v>1.04</v>
      </c>
      <c r="O37" s="44">
        <v>1.0529999999999999</v>
      </c>
      <c r="P37" s="44">
        <v>1.0680000000000001</v>
      </c>
      <c r="Q37" s="44">
        <v>1.0840000000000001</v>
      </c>
      <c r="R37" s="44">
        <v>1.1000000000000001</v>
      </c>
      <c r="S37" s="44">
        <v>1.117</v>
      </c>
      <c r="T37" s="44">
        <v>1.1339999999999999</v>
      </c>
      <c r="U37" s="44">
        <v>1.1519999999999999</v>
      </c>
      <c r="V37" s="44">
        <v>1.171</v>
      </c>
      <c r="W37" s="44">
        <v>1.1910000000000001</v>
      </c>
      <c r="X37" s="44">
        <v>1.212</v>
      </c>
      <c r="Y37" s="44">
        <v>1.234</v>
      </c>
      <c r="Z37" s="44">
        <v>1.2569999999999999</v>
      </c>
      <c r="AA37" s="44">
        <v>1.282</v>
      </c>
      <c r="AB37" s="44">
        <v>1.3080000000000001</v>
      </c>
      <c r="AC37" s="44">
        <v>1.335</v>
      </c>
      <c r="AD37" s="44">
        <v>1.3640000000000001</v>
      </c>
      <c r="AE37" s="44">
        <v>1.395</v>
      </c>
      <c r="AF37" s="44">
        <v>1.4279999999999999</v>
      </c>
      <c r="AG37" s="44">
        <v>1.4630000000000001</v>
      </c>
      <c r="AH37" s="44">
        <v>1.5</v>
      </c>
      <c r="AI37" s="44">
        <v>1.54</v>
      </c>
      <c r="AJ37" s="44">
        <v>1.5820000000000001</v>
      </c>
      <c r="AK37" s="44">
        <v>1.6279999999999999</v>
      </c>
      <c r="AL37" s="44">
        <v>1.677</v>
      </c>
      <c r="AM37" s="44">
        <v>1.73</v>
      </c>
      <c r="AN37" s="44">
        <v>1.7869999999999999</v>
      </c>
      <c r="AO37" s="44">
        <v>1.8480000000000001</v>
      </c>
      <c r="AP37" s="44">
        <v>1.915</v>
      </c>
      <c r="AQ37" s="44">
        <v>1.988</v>
      </c>
      <c r="AR37" s="44">
        <v>2.0670000000000002</v>
      </c>
      <c r="AS37" s="44">
        <v>2.153</v>
      </c>
      <c r="AT37" s="44">
        <v>2.2480000000000002</v>
      </c>
      <c r="AU37" s="44">
        <v>2.351</v>
      </c>
      <c r="AV37" s="44">
        <v>2.4649999999999999</v>
      </c>
      <c r="AW37" s="44">
        <v>2.5910000000000002</v>
      </c>
      <c r="AX37" s="44">
        <v>2.73</v>
      </c>
      <c r="AY37" s="44">
        <v>2.8849999999999998</v>
      </c>
      <c r="AZ37" s="44">
        <v>3.0569999999999999</v>
      </c>
      <c r="BA37" s="44">
        <v>3.2480000000000002</v>
      </c>
      <c r="BB37" s="44">
        <v>3.4630000000000001</v>
      </c>
      <c r="BC37" s="44">
        <v>3.7029999999999998</v>
      </c>
      <c r="BD37" s="44">
        <v>3.9740000000000002</v>
      </c>
      <c r="BE37" s="44">
        <v>4.2779999999999996</v>
      </c>
      <c r="BF37" s="44">
        <v>4.6219999999999999</v>
      </c>
      <c r="BG37" s="44">
        <v>5.01</v>
      </c>
      <c r="BH37" s="44">
        <v>5.4509999999999996</v>
      </c>
      <c r="BI37" s="44">
        <v>5.9509999999999996</v>
      </c>
      <c r="BJ37" s="44">
        <v>6.52</v>
      </c>
      <c r="BK37" s="44">
        <v>7.1680000000000001</v>
      </c>
      <c r="BL37" s="44">
        <v>7.9080000000000004</v>
      </c>
      <c r="BM37" s="44">
        <v>8.7539999999999996</v>
      </c>
      <c r="BN37" s="44">
        <v>9.7230000000000008</v>
      </c>
      <c r="BO37" s="44">
        <v>10.834</v>
      </c>
      <c r="BP37" s="44">
        <v>12.11</v>
      </c>
      <c r="BQ37" s="44">
        <v>13.577</v>
      </c>
      <c r="BR37" s="44">
        <v>15.266</v>
      </c>
      <c r="BS37" s="44">
        <v>17.215</v>
      </c>
      <c r="BT37" s="44">
        <v>19.466999999999999</v>
      </c>
      <c r="BU37" s="44">
        <v>22.068000000000001</v>
      </c>
      <c r="BV37" s="44">
        <v>25.079000000000001</v>
      </c>
      <c r="BW37" s="44">
        <v>28.573</v>
      </c>
      <c r="BX37" s="44">
        <v>32.639000000000003</v>
      </c>
      <c r="BY37" s="44">
        <v>37.381999999999998</v>
      </c>
      <c r="BZ37" s="44">
        <v>42.929000000000002</v>
      </c>
      <c r="CA37" s="44">
        <v>49.430999999999997</v>
      </c>
      <c r="CB37" s="44">
        <v>57.070999999999998</v>
      </c>
      <c r="CC37" s="44">
        <v>66.063000000000002</v>
      </c>
      <c r="CD37" s="44">
        <v>76.66</v>
      </c>
      <c r="CE37" s="44">
        <v>89.168000000000006</v>
      </c>
      <c r="CF37" s="44">
        <v>103.95699999999999</v>
      </c>
      <c r="CG37" s="44">
        <v>121.47</v>
      </c>
      <c r="CH37" s="44">
        <v>142.24100000000001</v>
      </c>
      <c r="CI37" s="44">
        <v>166.91300000000001</v>
      </c>
    </row>
    <row r="38" spans="1:87" x14ac:dyDescent="0.25">
      <c r="A38" s="42">
        <v>61</v>
      </c>
      <c r="B38" s="44">
        <v>0.87</v>
      </c>
      <c r="C38" s="44">
        <v>0.878</v>
      </c>
      <c r="D38" s="44">
        <v>0.88500000000000001</v>
      </c>
      <c r="E38" s="44">
        <v>0.89300000000000002</v>
      </c>
      <c r="F38" s="44">
        <v>0.90200000000000002</v>
      </c>
      <c r="G38" s="44">
        <v>0.91</v>
      </c>
      <c r="H38" s="44">
        <v>0.92</v>
      </c>
      <c r="I38" s="44">
        <v>0.92900000000000005</v>
      </c>
      <c r="J38" s="44">
        <v>0.93899999999999995</v>
      </c>
      <c r="K38" s="44">
        <v>0.94899999999999995</v>
      </c>
      <c r="L38" s="44">
        <v>0.96</v>
      </c>
      <c r="M38" s="44">
        <v>0.97099999999999997</v>
      </c>
      <c r="N38" s="44">
        <v>0.98299999999999998</v>
      </c>
      <c r="O38" s="44">
        <v>0.996</v>
      </c>
      <c r="P38" s="44">
        <v>1.0089999999999999</v>
      </c>
      <c r="Q38" s="44">
        <v>1.0229999999999999</v>
      </c>
      <c r="R38" s="44">
        <v>1.0389999999999999</v>
      </c>
      <c r="S38" s="44">
        <v>1.054</v>
      </c>
      <c r="T38" s="44">
        <v>1.07</v>
      </c>
      <c r="U38" s="44">
        <v>1.0860000000000001</v>
      </c>
      <c r="V38" s="44">
        <v>1.103</v>
      </c>
      <c r="W38" s="44">
        <v>1.1220000000000001</v>
      </c>
      <c r="X38" s="44">
        <v>1.141</v>
      </c>
      <c r="Y38" s="44">
        <v>1.161</v>
      </c>
      <c r="Z38" s="44">
        <v>1.1819999999999999</v>
      </c>
      <c r="AA38" s="44">
        <v>1.204</v>
      </c>
      <c r="AB38" s="44">
        <v>1.228</v>
      </c>
      <c r="AC38" s="44">
        <v>1.2529999999999999</v>
      </c>
      <c r="AD38" s="44">
        <v>1.2789999999999999</v>
      </c>
      <c r="AE38" s="44">
        <v>1.3069999999999999</v>
      </c>
      <c r="AF38" s="44">
        <v>1.337</v>
      </c>
      <c r="AG38" s="44">
        <v>1.3680000000000001</v>
      </c>
      <c r="AH38" s="44">
        <v>1.4019999999999999</v>
      </c>
      <c r="AI38" s="44">
        <v>1.4379999999999999</v>
      </c>
      <c r="AJ38" s="44">
        <v>1.476</v>
      </c>
      <c r="AK38" s="44">
        <v>1.5169999999999999</v>
      </c>
      <c r="AL38" s="44">
        <v>1.5609999999999999</v>
      </c>
      <c r="AM38" s="44">
        <v>1.6080000000000001</v>
      </c>
      <c r="AN38" s="44">
        <v>1.659</v>
      </c>
      <c r="AO38" s="44">
        <v>1.714</v>
      </c>
      <c r="AP38" s="44">
        <v>1.7729999999999999</v>
      </c>
      <c r="AQ38" s="44">
        <v>1.8380000000000001</v>
      </c>
      <c r="AR38" s="44">
        <v>1.907</v>
      </c>
      <c r="AS38" s="44">
        <v>1.984</v>
      </c>
      <c r="AT38" s="44">
        <v>2.0670000000000002</v>
      </c>
      <c r="AU38" s="44">
        <v>2.1579999999999999</v>
      </c>
      <c r="AV38" s="44">
        <v>2.258</v>
      </c>
      <c r="AW38" s="44">
        <v>2.3679999999999999</v>
      </c>
      <c r="AX38" s="44">
        <v>2.4889999999999999</v>
      </c>
      <c r="AY38" s="44">
        <v>2.6240000000000001</v>
      </c>
      <c r="AZ38" s="44">
        <v>2.7730000000000001</v>
      </c>
      <c r="BA38" s="44">
        <v>2.9390000000000001</v>
      </c>
      <c r="BB38" s="44">
        <v>3.125</v>
      </c>
      <c r="BC38" s="44">
        <v>3.3330000000000002</v>
      </c>
      <c r="BD38" s="44">
        <v>3.5649999999999999</v>
      </c>
      <c r="BE38" s="44">
        <v>3.827</v>
      </c>
      <c r="BF38" s="44">
        <v>4.1230000000000002</v>
      </c>
      <c r="BG38" s="44">
        <v>4.4569999999999999</v>
      </c>
      <c r="BH38" s="44">
        <v>4.835</v>
      </c>
      <c r="BI38" s="44">
        <v>5.2629999999999999</v>
      </c>
      <c r="BJ38" s="44">
        <v>5.7510000000000003</v>
      </c>
      <c r="BK38" s="44">
        <v>6.306</v>
      </c>
      <c r="BL38" s="44">
        <v>6.9409999999999998</v>
      </c>
      <c r="BM38" s="44">
        <v>7.6660000000000004</v>
      </c>
      <c r="BN38" s="44">
        <v>8.4979999999999993</v>
      </c>
      <c r="BO38" s="44">
        <v>9.452</v>
      </c>
      <c r="BP38" s="44">
        <v>10.548</v>
      </c>
      <c r="BQ38" s="44">
        <v>11.811</v>
      </c>
      <c r="BR38" s="44">
        <v>13.266999999999999</v>
      </c>
      <c r="BS38" s="44">
        <v>14.949</v>
      </c>
      <c r="BT38" s="44">
        <v>16.895</v>
      </c>
      <c r="BU38" s="44">
        <v>19.149000000000001</v>
      </c>
      <c r="BV38" s="44">
        <v>21.76</v>
      </c>
      <c r="BW38" s="44">
        <v>24.795999999999999</v>
      </c>
      <c r="BX38" s="44">
        <v>28.335000000000001</v>
      </c>
      <c r="BY38" s="44">
        <v>32.470999999999997</v>
      </c>
      <c r="BZ38" s="44">
        <v>37.314</v>
      </c>
      <c r="CA38" s="44">
        <v>43.000999999999998</v>
      </c>
      <c r="CB38" s="44">
        <v>49.694000000000003</v>
      </c>
      <c r="CC38" s="44">
        <v>57.581000000000003</v>
      </c>
      <c r="CD38" s="44">
        <v>66.887</v>
      </c>
      <c r="CE38" s="44">
        <v>77.884</v>
      </c>
      <c r="CF38" s="44">
        <v>90.899000000000001</v>
      </c>
      <c r="CG38" s="44">
        <v>106.32599999999999</v>
      </c>
      <c r="CH38" s="44">
        <v>124.64100000000001</v>
      </c>
      <c r="CI38" s="44">
        <v>146.41</v>
      </c>
    </row>
    <row r="39" spans="1:87" x14ac:dyDescent="0.25">
      <c r="A39" s="42">
        <v>62</v>
      </c>
      <c r="B39" s="44">
        <v>0.82499999999999996</v>
      </c>
      <c r="C39" s="44">
        <v>0.83199999999999996</v>
      </c>
      <c r="D39" s="44">
        <v>0.83899999999999997</v>
      </c>
      <c r="E39" s="44">
        <v>0.84599999999999997</v>
      </c>
      <c r="F39" s="44">
        <v>0.85399999999999998</v>
      </c>
      <c r="G39" s="44">
        <v>0.86199999999999999</v>
      </c>
      <c r="H39" s="44">
        <v>0.871</v>
      </c>
      <c r="I39" s="44">
        <v>0.879</v>
      </c>
      <c r="J39" s="44">
        <v>0.88800000000000001</v>
      </c>
      <c r="K39" s="44">
        <v>0.89800000000000002</v>
      </c>
      <c r="L39" s="44">
        <v>0.90800000000000003</v>
      </c>
      <c r="M39" s="44">
        <v>0.91800000000000004</v>
      </c>
      <c r="N39" s="44">
        <v>0.92900000000000005</v>
      </c>
      <c r="O39" s="44">
        <v>0.94</v>
      </c>
      <c r="P39" s="44">
        <v>0.95199999999999996</v>
      </c>
      <c r="Q39" s="44">
        <v>0.96599999999999997</v>
      </c>
      <c r="R39" s="44">
        <v>0.98</v>
      </c>
      <c r="S39" s="44">
        <v>0.99399999999999999</v>
      </c>
      <c r="T39" s="44">
        <v>1.008</v>
      </c>
      <c r="U39" s="44">
        <v>1.0229999999999999</v>
      </c>
      <c r="V39" s="44">
        <v>1.0389999999999999</v>
      </c>
      <c r="W39" s="44">
        <v>1.056</v>
      </c>
      <c r="X39" s="44">
        <v>1.073</v>
      </c>
      <c r="Y39" s="44">
        <v>1.0920000000000001</v>
      </c>
      <c r="Z39" s="44">
        <v>1.111</v>
      </c>
      <c r="AA39" s="44">
        <v>1.131</v>
      </c>
      <c r="AB39" s="44">
        <v>1.153</v>
      </c>
      <c r="AC39" s="44">
        <v>1.175</v>
      </c>
      <c r="AD39" s="44">
        <v>1.1990000000000001</v>
      </c>
      <c r="AE39" s="44">
        <v>1.2250000000000001</v>
      </c>
      <c r="AF39" s="44">
        <v>1.2509999999999999</v>
      </c>
      <c r="AG39" s="44">
        <v>1.28</v>
      </c>
      <c r="AH39" s="44">
        <v>1.31</v>
      </c>
      <c r="AI39" s="44">
        <v>1.343</v>
      </c>
      <c r="AJ39" s="44">
        <v>1.377</v>
      </c>
      <c r="AK39" s="44">
        <v>1.4139999999999999</v>
      </c>
      <c r="AL39" s="44">
        <v>1.4530000000000001</v>
      </c>
      <c r="AM39" s="44">
        <v>1.4950000000000001</v>
      </c>
      <c r="AN39" s="44">
        <v>1.5409999999999999</v>
      </c>
      <c r="AO39" s="44">
        <v>1.59</v>
      </c>
      <c r="AP39" s="44">
        <v>1.6419999999999999</v>
      </c>
      <c r="AQ39" s="44">
        <v>1.7</v>
      </c>
      <c r="AR39" s="44">
        <v>1.7609999999999999</v>
      </c>
      <c r="AS39" s="44">
        <v>1.829</v>
      </c>
      <c r="AT39" s="44">
        <v>1.9019999999999999</v>
      </c>
      <c r="AU39" s="44">
        <v>1.982</v>
      </c>
      <c r="AV39" s="44">
        <v>2.0699999999999998</v>
      </c>
      <c r="AW39" s="44">
        <v>2.1659999999999999</v>
      </c>
      <c r="AX39" s="44">
        <v>2.2719999999999998</v>
      </c>
      <c r="AY39" s="44">
        <v>2.39</v>
      </c>
      <c r="AZ39" s="44">
        <v>2.5190000000000001</v>
      </c>
      <c r="BA39" s="44">
        <v>2.6640000000000001</v>
      </c>
      <c r="BB39" s="44">
        <v>2.8239999999999998</v>
      </c>
      <c r="BC39" s="44">
        <v>3.004</v>
      </c>
      <c r="BD39" s="44">
        <v>3.2050000000000001</v>
      </c>
      <c r="BE39" s="44">
        <v>3.43</v>
      </c>
      <c r="BF39" s="44">
        <v>3.6840000000000002</v>
      </c>
      <c r="BG39" s="44">
        <v>3.97</v>
      </c>
      <c r="BH39" s="44">
        <v>4.2939999999999996</v>
      </c>
      <c r="BI39" s="44">
        <v>4.6619999999999999</v>
      </c>
      <c r="BJ39" s="44">
        <v>5.0789999999999997</v>
      </c>
      <c r="BK39" s="44">
        <v>5.5540000000000003</v>
      </c>
      <c r="BL39" s="44">
        <v>6.0970000000000004</v>
      </c>
      <c r="BM39" s="44">
        <v>6.7169999999999996</v>
      </c>
      <c r="BN39" s="44">
        <v>7.4290000000000003</v>
      </c>
      <c r="BO39" s="44">
        <v>8.2449999999999992</v>
      </c>
      <c r="BP39" s="44">
        <v>9.1850000000000005</v>
      </c>
      <c r="BQ39" s="44">
        <v>10.266999999999999</v>
      </c>
      <c r="BR39" s="44">
        <v>11.516999999999999</v>
      </c>
      <c r="BS39" s="44">
        <v>12.962</v>
      </c>
      <c r="BT39" s="44">
        <v>14.637</v>
      </c>
      <c r="BU39" s="44">
        <v>16.579000000000001</v>
      </c>
      <c r="BV39" s="44">
        <v>18.832999999999998</v>
      </c>
      <c r="BW39" s="44">
        <v>21.457000000000001</v>
      </c>
      <c r="BX39" s="44">
        <v>24.52</v>
      </c>
      <c r="BY39" s="44">
        <v>28.106000000000002</v>
      </c>
      <c r="BZ39" s="44">
        <v>32.311</v>
      </c>
      <c r="CA39" s="44">
        <v>37.256999999999998</v>
      </c>
      <c r="CB39" s="44">
        <v>43.084000000000003</v>
      </c>
      <c r="CC39" s="44">
        <v>49.960999999999999</v>
      </c>
      <c r="CD39" s="44">
        <v>58.085000000000001</v>
      </c>
      <c r="CE39" s="44">
        <v>67.695999999999998</v>
      </c>
      <c r="CF39" s="44">
        <v>79.084000000000003</v>
      </c>
      <c r="CG39" s="44">
        <v>92.591999999999999</v>
      </c>
      <c r="CH39" s="44">
        <v>108.643</v>
      </c>
      <c r="CI39" s="44">
        <v>127.73399999999999</v>
      </c>
    </row>
    <row r="40" spans="1:87" x14ac:dyDescent="0.25">
      <c r="A40" s="42">
        <v>63</v>
      </c>
      <c r="B40" s="44">
        <v>0.78200000000000003</v>
      </c>
      <c r="C40" s="44">
        <v>0.78900000000000003</v>
      </c>
      <c r="D40" s="44">
        <v>0.79500000000000004</v>
      </c>
      <c r="E40" s="44">
        <v>0.80200000000000005</v>
      </c>
      <c r="F40" s="44">
        <v>0.80900000000000005</v>
      </c>
      <c r="G40" s="44">
        <v>0.81599999999999995</v>
      </c>
      <c r="H40" s="44">
        <v>0.82399999999999995</v>
      </c>
      <c r="I40" s="44">
        <v>0.83199999999999996</v>
      </c>
      <c r="J40" s="44">
        <v>0.84</v>
      </c>
      <c r="K40" s="44">
        <v>0.84899999999999998</v>
      </c>
      <c r="L40" s="44">
        <v>0.85799999999999998</v>
      </c>
      <c r="M40" s="44">
        <v>0.86699999999999999</v>
      </c>
      <c r="N40" s="44">
        <v>0.877</v>
      </c>
      <c r="O40" s="44">
        <v>0.88800000000000001</v>
      </c>
      <c r="P40" s="44">
        <v>0.89800000000000002</v>
      </c>
      <c r="Q40" s="44">
        <v>0.91100000000000003</v>
      </c>
      <c r="R40" s="44">
        <v>0.92400000000000004</v>
      </c>
      <c r="S40" s="44">
        <v>0.93700000000000006</v>
      </c>
      <c r="T40" s="44">
        <v>0.95</v>
      </c>
      <c r="U40" s="44">
        <v>0.96399999999999997</v>
      </c>
      <c r="V40" s="44">
        <v>0.97799999999999998</v>
      </c>
      <c r="W40" s="44">
        <v>0.99299999999999999</v>
      </c>
      <c r="X40" s="44">
        <v>1.0089999999999999</v>
      </c>
      <c r="Y40" s="44">
        <v>1.026</v>
      </c>
      <c r="Z40" s="44">
        <v>1.044</v>
      </c>
      <c r="AA40" s="44">
        <v>1.0620000000000001</v>
      </c>
      <c r="AB40" s="44">
        <v>1.0820000000000001</v>
      </c>
      <c r="AC40" s="44">
        <v>1.1020000000000001</v>
      </c>
      <c r="AD40" s="44">
        <v>1.1240000000000001</v>
      </c>
      <c r="AE40" s="44">
        <v>1.147</v>
      </c>
      <c r="AF40" s="44">
        <v>1.171</v>
      </c>
      <c r="AG40" s="44">
        <v>1.1970000000000001</v>
      </c>
      <c r="AH40" s="44">
        <v>1.224</v>
      </c>
      <c r="AI40" s="44">
        <v>1.2529999999999999</v>
      </c>
      <c r="AJ40" s="44">
        <v>1.284</v>
      </c>
      <c r="AK40" s="44">
        <v>1.3169999999999999</v>
      </c>
      <c r="AL40" s="44">
        <v>1.353</v>
      </c>
      <c r="AM40" s="44">
        <v>1.391</v>
      </c>
      <c r="AN40" s="44">
        <v>1.431</v>
      </c>
      <c r="AO40" s="44">
        <v>1.4750000000000001</v>
      </c>
      <c r="AP40" s="44">
        <v>1.522</v>
      </c>
      <c r="AQ40" s="44">
        <v>1.573</v>
      </c>
      <c r="AR40" s="44">
        <v>1.627</v>
      </c>
      <c r="AS40" s="44">
        <v>1.6870000000000001</v>
      </c>
      <c r="AT40" s="44">
        <v>1.752</v>
      </c>
      <c r="AU40" s="44">
        <v>1.8220000000000001</v>
      </c>
      <c r="AV40" s="44">
        <v>1.899</v>
      </c>
      <c r="AW40" s="44">
        <v>1.984</v>
      </c>
      <c r="AX40" s="44">
        <v>2.077</v>
      </c>
      <c r="AY40" s="44">
        <v>2.1789999999999998</v>
      </c>
      <c r="AZ40" s="44">
        <v>2.2919999999999998</v>
      </c>
      <c r="BA40" s="44">
        <v>2.4169999999999998</v>
      </c>
      <c r="BB40" s="44">
        <v>2.5569999999999999</v>
      </c>
      <c r="BC40" s="44">
        <v>2.7120000000000002</v>
      </c>
      <c r="BD40" s="44">
        <v>2.8849999999999998</v>
      </c>
      <c r="BE40" s="44">
        <v>3.0790000000000002</v>
      </c>
      <c r="BF40" s="44">
        <v>3.2970000000000002</v>
      </c>
      <c r="BG40" s="44">
        <v>3.5430000000000001</v>
      </c>
      <c r="BH40" s="44">
        <v>3.8210000000000002</v>
      </c>
      <c r="BI40" s="44">
        <v>4.1349999999999998</v>
      </c>
      <c r="BJ40" s="44">
        <v>4.492</v>
      </c>
      <c r="BK40" s="44">
        <v>4.8979999999999997</v>
      </c>
      <c r="BL40" s="44">
        <v>5.3620000000000001</v>
      </c>
      <c r="BM40" s="44">
        <v>5.891</v>
      </c>
      <c r="BN40" s="44">
        <v>6.4989999999999997</v>
      </c>
      <c r="BO40" s="44">
        <v>7.1959999999999997</v>
      </c>
      <c r="BP40" s="44">
        <v>7.9980000000000002</v>
      </c>
      <c r="BQ40" s="44">
        <v>8.9239999999999995</v>
      </c>
      <c r="BR40" s="44">
        <v>9.9920000000000009</v>
      </c>
      <c r="BS40" s="44">
        <v>11.23</v>
      </c>
      <c r="BT40" s="44">
        <v>12.664999999999999</v>
      </c>
      <c r="BU40" s="44">
        <v>14.331</v>
      </c>
      <c r="BV40" s="44">
        <v>16.268000000000001</v>
      </c>
      <c r="BW40" s="44">
        <v>18.524999999999999</v>
      </c>
      <c r="BX40" s="44">
        <v>21.164999999999999</v>
      </c>
      <c r="BY40" s="44">
        <v>24.257999999999999</v>
      </c>
      <c r="BZ40" s="44">
        <v>27.891999999999999</v>
      </c>
      <c r="CA40" s="44">
        <v>32.17</v>
      </c>
      <c r="CB40" s="44">
        <v>37.219000000000001</v>
      </c>
      <c r="CC40" s="44">
        <v>43.185000000000002</v>
      </c>
      <c r="CD40" s="44">
        <v>50.241</v>
      </c>
      <c r="CE40" s="44">
        <v>58.597999999999999</v>
      </c>
      <c r="CF40" s="44">
        <v>68.510000000000005</v>
      </c>
      <c r="CG40" s="44">
        <v>80.278999999999996</v>
      </c>
      <c r="CH40" s="44">
        <v>94.275000000000006</v>
      </c>
      <c r="CI40" s="44">
        <v>110.935</v>
      </c>
    </row>
    <row r="41" spans="1:87" x14ac:dyDescent="0.25">
      <c r="A41" s="42">
        <v>64</v>
      </c>
      <c r="B41" s="44">
        <v>0.74099999999999999</v>
      </c>
      <c r="C41" s="44">
        <v>0.747</v>
      </c>
      <c r="D41" s="44">
        <v>0.752</v>
      </c>
      <c r="E41" s="44">
        <v>0.75800000000000001</v>
      </c>
      <c r="F41" s="44">
        <v>0.76500000000000001</v>
      </c>
      <c r="G41" s="44">
        <v>0.77100000000000002</v>
      </c>
      <c r="H41" s="44">
        <v>0.77800000000000002</v>
      </c>
      <c r="I41" s="44">
        <v>0.78600000000000003</v>
      </c>
      <c r="J41" s="44">
        <v>0.79300000000000004</v>
      </c>
      <c r="K41" s="44">
        <v>0.80100000000000005</v>
      </c>
      <c r="L41" s="44">
        <v>0.81</v>
      </c>
      <c r="M41" s="44">
        <v>0.81799999999999995</v>
      </c>
      <c r="N41" s="44">
        <v>0.82799999999999996</v>
      </c>
      <c r="O41" s="44">
        <v>0.83699999999999997</v>
      </c>
      <c r="P41" s="44">
        <v>0.84699999999999998</v>
      </c>
      <c r="Q41" s="44">
        <v>0.85899999999999999</v>
      </c>
      <c r="R41" s="44">
        <v>0.871</v>
      </c>
      <c r="S41" s="44">
        <v>0.88200000000000001</v>
      </c>
      <c r="T41" s="44">
        <v>0.89400000000000002</v>
      </c>
      <c r="U41" s="44">
        <v>0.90700000000000003</v>
      </c>
      <c r="V41" s="44">
        <v>0.92</v>
      </c>
      <c r="W41" s="44">
        <v>0.93400000000000005</v>
      </c>
      <c r="X41" s="44">
        <v>0.94899999999999995</v>
      </c>
      <c r="Y41" s="44">
        <v>0.96399999999999997</v>
      </c>
      <c r="Z41" s="44">
        <v>0.98</v>
      </c>
      <c r="AA41" s="44">
        <v>0.997</v>
      </c>
      <c r="AB41" s="44">
        <v>1.014</v>
      </c>
      <c r="AC41" s="44">
        <v>1.0329999999999999</v>
      </c>
      <c r="AD41" s="44">
        <v>1.0529999999999999</v>
      </c>
      <c r="AE41" s="44">
        <v>1.0740000000000001</v>
      </c>
      <c r="AF41" s="44">
        <v>1.0960000000000001</v>
      </c>
      <c r="AG41" s="44">
        <v>1.119</v>
      </c>
      <c r="AH41" s="44">
        <v>1.1439999999999999</v>
      </c>
      <c r="AI41" s="44">
        <v>1.17</v>
      </c>
      <c r="AJ41" s="44">
        <v>1.198</v>
      </c>
      <c r="AK41" s="44">
        <v>1.228</v>
      </c>
      <c r="AL41" s="44">
        <v>1.2589999999999999</v>
      </c>
      <c r="AM41" s="44">
        <v>1.2929999999999999</v>
      </c>
      <c r="AN41" s="44">
        <v>1.329</v>
      </c>
      <c r="AO41" s="44">
        <v>1.3680000000000001</v>
      </c>
      <c r="AP41" s="44">
        <v>1.41</v>
      </c>
      <c r="AQ41" s="44">
        <v>1.456</v>
      </c>
      <c r="AR41" s="44">
        <v>1.504</v>
      </c>
      <c r="AS41" s="44">
        <v>1.5569999999999999</v>
      </c>
      <c r="AT41" s="44">
        <v>1.6140000000000001</v>
      </c>
      <c r="AU41" s="44">
        <v>1.677</v>
      </c>
      <c r="AV41" s="44">
        <v>1.744</v>
      </c>
      <c r="AW41" s="44">
        <v>1.819</v>
      </c>
      <c r="AX41" s="44">
        <v>1.9</v>
      </c>
      <c r="AY41" s="44">
        <v>1.9890000000000001</v>
      </c>
      <c r="AZ41" s="44">
        <v>2.0880000000000001</v>
      </c>
      <c r="BA41" s="44">
        <v>2.1970000000000001</v>
      </c>
      <c r="BB41" s="44">
        <v>2.3170000000000002</v>
      </c>
      <c r="BC41" s="44">
        <v>2.452</v>
      </c>
      <c r="BD41" s="44">
        <v>2.601</v>
      </c>
      <c r="BE41" s="44">
        <v>2.7690000000000001</v>
      </c>
      <c r="BF41" s="44">
        <v>2.9569999999999999</v>
      </c>
      <c r="BG41" s="44">
        <v>3.1680000000000001</v>
      </c>
      <c r="BH41" s="44">
        <v>3.4060000000000001</v>
      </c>
      <c r="BI41" s="44">
        <v>3.6749999999999998</v>
      </c>
      <c r="BJ41" s="44">
        <v>3.98</v>
      </c>
      <c r="BK41" s="44">
        <v>4.3259999999999996</v>
      </c>
      <c r="BL41" s="44">
        <v>4.7220000000000004</v>
      </c>
      <c r="BM41" s="44">
        <v>5.1740000000000004</v>
      </c>
      <c r="BN41" s="44">
        <v>5.6909999999999998</v>
      </c>
      <c r="BO41" s="44">
        <v>6.2850000000000001</v>
      </c>
      <c r="BP41" s="44">
        <v>6.9690000000000003</v>
      </c>
      <c r="BQ41" s="44">
        <v>7.758</v>
      </c>
      <c r="BR41" s="44">
        <v>8.6690000000000005</v>
      </c>
      <c r="BS41" s="44">
        <v>9.7249999999999996</v>
      </c>
      <c r="BT41" s="44">
        <v>10.951000000000001</v>
      </c>
      <c r="BU41" s="44">
        <v>12.375999999999999</v>
      </c>
      <c r="BV41" s="44">
        <v>14.032999999999999</v>
      </c>
      <c r="BW41" s="44">
        <v>15.967000000000001</v>
      </c>
      <c r="BX41" s="44">
        <v>18.231000000000002</v>
      </c>
      <c r="BY41" s="44">
        <v>20.888000000000002</v>
      </c>
      <c r="BZ41" s="44">
        <v>24.013000000000002</v>
      </c>
      <c r="CA41" s="44">
        <v>27.698</v>
      </c>
      <c r="CB41" s="44">
        <v>32.051000000000002</v>
      </c>
      <c r="CC41" s="44">
        <v>37.201999999999998</v>
      </c>
      <c r="CD41" s="44">
        <v>43.302</v>
      </c>
      <c r="CE41" s="44">
        <v>50.533999999999999</v>
      </c>
      <c r="CF41" s="44">
        <v>59.122</v>
      </c>
      <c r="CG41" s="44">
        <v>69.328999999999994</v>
      </c>
      <c r="CH41" s="44">
        <v>81.477999999999994</v>
      </c>
      <c r="CI41" s="44">
        <v>95.951999999999998</v>
      </c>
    </row>
    <row r="42" spans="1:87" x14ac:dyDescent="0.25">
      <c r="A42" s="42">
        <v>65</v>
      </c>
      <c r="B42" s="44">
        <v>0.70099999999999996</v>
      </c>
      <c r="C42" s="44">
        <v>0.70599999999999996</v>
      </c>
      <c r="D42" s="44">
        <v>0.71199999999999997</v>
      </c>
      <c r="E42" s="44">
        <v>0.71699999999999997</v>
      </c>
      <c r="F42" s="44">
        <v>0.72299999999999998</v>
      </c>
      <c r="G42" s="44">
        <v>0.72899999999999998</v>
      </c>
      <c r="H42" s="44">
        <v>0.73499999999999999</v>
      </c>
      <c r="I42" s="44">
        <v>0.74199999999999999</v>
      </c>
      <c r="J42" s="44">
        <v>0.749</v>
      </c>
      <c r="K42" s="44">
        <v>0.75600000000000001</v>
      </c>
      <c r="L42" s="44">
        <v>0.76400000000000001</v>
      </c>
      <c r="M42" s="44">
        <v>0.77200000000000002</v>
      </c>
      <c r="N42" s="44">
        <v>0.78</v>
      </c>
      <c r="O42" s="44">
        <v>0.78900000000000003</v>
      </c>
      <c r="P42" s="44">
        <v>0.79800000000000004</v>
      </c>
      <c r="Q42" s="44">
        <v>0.80900000000000005</v>
      </c>
      <c r="R42" s="44">
        <v>0.82</v>
      </c>
      <c r="S42" s="44">
        <v>0.83</v>
      </c>
      <c r="T42" s="44">
        <v>0.84099999999999997</v>
      </c>
      <c r="U42" s="44">
        <v>0.85299999999999998</v>
      </c>
      <c r="V42" s="44">
        <v>0.86499999999999999</v>
      </c>
      <c r="W42" s="44">
        <v>0.878</v>
      </c>
      <c r="X42" s="44">
        <v>0.89100000000000001</v>
      </c>
      <c r="Y42" s="44">
        <v>0.90500000000000003</v>
      </c>
      <c r="Z42" s="44">
        <v>0.91900000000000004</v>
      </c>
      <c r="AA42" s="44">
        <v>0.93500000000000005</v>
      </c>
      <c r="AB42" s="44">
        <v>0.95099999999999996</v>
      </c>
      <c r="AC42" s="44">
        <v>0.96799999999999997</v>
      </c>
      <c r="AD42" s="44">
        <v>0.98599999999999999</v>
      </c>
      <c r="AE42" s="44">
        <v>1.0049999999999999</v>
      </c>
      <c r="AF42" s="44">
        <v>1.0249999999999999</v>
      </c>
      <c r="AG42" s="44">
        <v>1.046</v>
      </c>
      <c r="AH42" s="44">
        <v>1.0680000000000001</v>
      </c>
      <c r="AI42" s="44">
        <v>1.0920000000000001</v>
      </c>
      <c r="AJ42" s="44">
        <v>1.117</v>
      </c>
      <c r="AK42" s="44">
        <v>1.1439999999999999</v>
      </c>
      <c r="AL42" s="44">
        <v>1.1719999999999999</v>
      </c>
      <c r="AM42" s="44">
        <v>1.202</v>
      </c>
      <c r="AN42" s="44">
        <v>1.2350000000000001</v>
      </c>
      <c r="AO42" s="44">
        <v>1.27</v>
      </c>
      <c r="AP42" s="44">
        <v>1.3069999999999999</v>
      </c>
      <c r="AQ42" s="44">
        <v>1.347</v>
      </c>
      <c r="AR42" s="44">
        <v>1.391</v>
      </c>
      <c r="AS42" s="44">
        <v>1.4379999999999999</v>
      </c>
      <c r="AT42" s="44">
        <v>1.488</v>
      </c>
      <c r="AU42" s="44">
        <v>1.5429999999999999</v>
      </c>
      <c r="AV42" s="44">
        <v>1.603</v>
      </c>
      <c r="AW42" s="44">
        <v>1.6679999999999999</v>
      </c>
      <c r="AX42" s="44">
        <v>1.74</v>
      </c>
      <c r="AY42" s="44">
        <v>1.8180000000000001</v>
      </c>
      <c r="AZ42" s="44">
        <v>1.9039999999999999</v>
      </c>
      <c r="BA42" s="44">
        <v>1.9990000000000001</v>
      </c>
      <c r="BB42" s="44">
        <v>2.1040000000000001</v>
      </c>
      <c r="BC42" s="44">
        <v>2.2200000000000002</v>
      </c>
      <c r="BD42" s="44">
        <v>2.3490000000000002</v>
      </c>
      <c r="BE42" s="44">
        <v>2.4940000000000002</v>
      </c>
      <c r="BF42" s="44">
        <v>2.6560000000000001</v>
      </c>
      <c r="BG42" s="44">
        <v>2.8370000000000002</v>
      </c>
      <c r="BH42" s="44">
        <v>3.0409999999999999</v>
      </c>
      <c r="BI42" s="44">
        <v>3.2709999999999999</v>
      </c>
      <c r="BJ42" s="44">
        <v>3.532</v>
      </c>
      <c r="BK42" s="44">
        <v>3.8279999999999998</v>
      </c>
      <c r="BL42" s="44">
        <v>4.165</v>
      </c>
      <c r="BM42" s="44">
        <v>4.55</v>
      </c>
      <c r="BN42" s="44">
        <v>4.99</v>
      </c>
      <c r="BO42" s="44">
        <v>5.4960000000000004</v>
      </c>
      <c r="BP42" s="44">
        <v>6.0780000000000003</v>
      </c>
      <c r="BQ42" s="44">
        <v>6.7489999999999997</v>
      </c>
      <c r="BR42" s="44">
        <v>7.524</v>
      </c>
      <c r="BS42" s="44">
        <v>8.423</v>
      </c>
      <c r="BT42" s="44">
        <v>9.4670000000000005</v>
      </c>
      <c r="BU42" s="44">
        <v>10.68</v>
      </c>
      <c r="BV42" s="44">
        <v>12.093999999999999</v>
      </c>
      <c r="BW42" s="44">
        <v>13.744999999999999</v>
      </c>
      <c r="BX42" s="44">
        <v>15.68</v>
      </c>
      <c r="BY42" s="44">
        <v>17.952999999999999</v>
      </c>
      <c r="BZ42" s="44">
        <v>20.629000000000001</v>
      </c>
      <c r="CA42" s="44">
        <v>23.789000000000001</v>
      </c>
      <c r="CB42" s="44">
        <v>27.527000000000001</v>
      </c>
      <c r="CC42" s="44">
        <v>31.954999999999998</v>
      </c>
      <c r="CD42" s="44">
        <v>37.204999999999998</v>
      </c>
      <c r="CE42" s="44">
        <v>43.438000000000002</v>
      </c>
      <c r="CF42" s="44">
        <v>50.845999999999997</v>
      </c>
      <c r="CG42" s="44">
        <v>59.661000000000001</v>
      </c>
      <c r="CH42" s="44">
        <v>70.164000000000001</v>
      </c>
      <c r="CI42" s="44">
        <v>82.688999999999993</v>
      </c>
    </row>
    <row r="43" spans="1:87" x14ac:dyDescent="0.25">
      <c r="A43" s="42">
        <v>66</v>
      </c>
      <c r="B43" s="44">
        <v>0.66300000000000003</v>
      </c>
      <c r="C43" s="44">
        <v>0.66800000000000004</v>
      </c>
      <c r="D43" s="44">
        <v>0.67200000000000004</v>
      </c>
      <c r="E43" s="44">
        <v>0.67700000000000005</v>
      </c>
      <c r="F43" s="44">
        <v>0.68300000000000005</v>
      </c>
      <c r="G43" s="44">
        <v>0.68799999999999994</v>
      </c>
      <c r="H43" s="44">
        <v>0.69399999999999995</v>
      </c>
      <c r="I43" s="44">
        <v>0.7</v>
      </c>
      <c r="J43" s="44">
        <v>0.70599999999999996</v>
      </c>
      <c r="K43" s="44">
        <v>0.71299999999999997</v>
      </c>
      <c r="L43" s="44">
        <v>0.72</v>
      </c>
      <c r="M43" s="44">
        <v>0.72699999999999998</v>
      </c>
      <c r="N43" s="44">
        <v>0.73499999999999999</v>
      </c>
      <c r="O43" s="44">
        <v>0.74299999999999999</v>
      </c>
      <c r="P43" s="44">
        <v>0.751</v>
      </c>
      <c r="Q43" s="44">
        <v>0.76100000000000001</v>
      </c>
      <c r="R43" s="44">
        <v>0.77100000000000002</v>
      </c>
      <c r="S43" s="44">
        <v>0.78100000000000003</v>
      </c>
      <c r="T43" s="44">
        <v>0.79100000000000004</v>
      </c>
      <c r="U43" s="44">
        <v>0.80200000000000005</v>
      </c>
      <c r="V43" s="44">
        <v>0.81299999999999994</v>
      </c>
      <c r="W43" s="44">
        <v>0.82399999999999995</v>
      </c>
      <c r="X43" s="44">
        <v>0.83599999999999997</v>
      </c>
      <c r="Y43" s="44">
        <v>0.84899999999999998</v>
      </c>
      <c r="Z43" s="44">
        <v>0.86199999999999999</v>
      </c>
      <c r="AA43" s="44">
        <v>0.876</v>
      </c>
      <c r="AB43" s="44">
        <v>0.89100000000000001</v>
      </c>
      <c r="AC43" s="44">
        <v>0.90600000000000003</v>
      </c>
      <c r="AD43" s="44">
        <v>0.92300000000000004</v>
      </c>
      <c r="AE43" s="44">
        <v>0.94</v>
      </c>
      <c r="AF43" s="44">
        <v>0.95799999999999996</v>
      </c>
      <c r="AG43" s="44">
        <v>0.97699999999999998</v>
      </c>
      <c r="AH43" s="44">
        <v>0.997</v>
      </c>
      <c r="AI43" s="44">
        <v>1.018</v>
      </c>
      <c r="AJ43" s="44">
        <v>1.0409999999999999</v>
      </c>
      <c r="AK43" s="44">
        <v>1.0649999999999999</v>
      </c>
      <c r="AL43" s="44">
        <v>1.091</v>
      </c>
      <c r="AM43" s="44">
        <v>1.1180000000000001</v>
      </c>
      <c r="AN43" s="44">
        <v>1.147</v>
      </c>
      <c r="AO43" s="44">
        <v>1.1779999999999999</v>
      </c>
      <c r="AP43" s="44">
        <v>1.212</v>
      </c>
      <c r="AQ43" s="44">
        <v>1.248</v>
      </c>
      <c r="AR43" s="44">
        <v>1.286</v>
      </c>
      <c r="AS43" s="44">
        <v>1.3280000000000001</v>
      </c>
      <c r="AT43" s="44">
        <v>1.373</v>
      </c>
      <c r="AU43" s="44">
        <v>1.421</v>
      </c>
      <c r="AV43" s="44">
        <v>1.474</v>
      </c>
      <c r="AW43" s="44">
        <v>1.5309999999999999</v>
      </c>
      <c r="AX43" s="44">
        <v>1.5940000000000001</v>
      </c>
      <c r="AY43" s="44">
        <v>1.663</v>
      </c>
      <c r="AZ43" s="44">
        <v>1.738</v>
      </c>
      <c r="BA43" s="44">
        <v>1.821</v>
      </c>
      <c r="BB43" s="44">
        <v>1.9119999999999999</v>
      </c>
      <c r="BC43" s="44">
        <v>2.0129999999999999</v>
      </c>
      <c r="BD43" s="44">
        <v>2.125</v>
      </c>
      <c r="BE43" s="44">
        <v>2.25</v>
      </c>
      <c r="BF43" s="44">
        <v>2.3889999999999998</v>
      </c>
      <c r="BG43" s="44">
        <v>2.5449999999999999</v>
      </c>
      <c r="BH43" s="44">
        <v>2.72</v>
      </c>
      <c r="BI43" s="44">
        <v>2.9169999999999998</v>
      </c>
      <c r="BJ43" s="44">
        <v>3.14</v>
      </c>
      <c r="BK43" s="44">
        <v>3.3929999999999998</v>
      </c>
      <c r="BL43" s="44">
        <v>3.68</v>
      </c>
      <c r="BM43" s="44">
        <v>4.008</v>
      </c>
      <c r="BN43" s="44">
        <v>4.383</v>
      </c>
      <c r="BO43" s="44">
        <v>4.8120000000000003</v>
      </c>
      <c r="BP43" s="44">
        <v>5.306</v>
      </c>
      <c r="BQ43" s="44">
        <v>5.8760000000000003</v>
      </c>
      <c r="BR43" s="44">
        <v>6.5350000000000001</v>
      </c>
      <c r="BS43" s="44">
        <v>7.298</v>
      </c>
      <c r="BT43" s="44">
        <v>8.1839999999999993</v>
      </c>
      <c r="BU43" s="44">
        <v>9.2159999999999993</v>
      </c>
      <c r="BV43" s="44">
        <v>10.417</v>
      </c>
      <c r="BW43" s="44">
        <v>11.821999999999999</v>
      </c>
      <c r="BX43" s="44">
        <v>13.468999999999999</v>
      </c>
      <c r="BY43" s="44">
        <v>15.407</v>
      </c>
      <c r="BZ43" s="44">
        <v>17.690000000000001</v>
      </c>
      <c r="CA43" s="44">
        <v>20.388999999999999</v>
      </c>
      <c r="CB43" s="44">
        <v>23.585000000000001</v>
      </c>
      <c r="CC43" s="44">
        <v>27.375</v>
      </c>
      <c r="CD43" s="44">
        <v>31.875</v>
      </c>
      <c r="CE43" s="44">
        <v>37.222999999999999</v>
      </c>
      <c r="CF43" s="44">
        <v>43.587000000000003</v>
      </c>
      <c r="CG43" s="44">
        <v>51.167999999999999</v>
      </c>
      <c r="CH43" s="44">
        <v>60.21</v>
      </c>
      <c r="CI43" s="44">
        <v>71.004000000000005</v>
      </c>
    </row>
    <row r="44" spans="1:87" x14ac:dyDescent="0.25">
      <c r="A44" s="42">
        <v>67</v>
      </c>
      <c r="B44" s="44">
        <v>0.627</v>
      </c>
      <c r="C44" s="44">
        <v>0.63100000000000001</v>
      </c>
      <c r="D44" s="44">
        <v>0.63500000000000001</v>
      </c>
      <c r="E44" s="44">
        <v>0.63900000000000001</v>
      </c>
      <c r="F44" s="44">
        <v>0.64400000000000002</v>
      </c>
      <c r="G44" s="44">
        <v>0.64900000000000002</v>
      </c>
      <c r="H44" s="44">
        <v>0.65400000000000003</v>
      </c>
      <c r="I44" s="44">
        <v>0.66</v>
      </c>
      <c r="J44" s="44">
        <v>0.66500000000000004</v>
      </c>
      <c r="K44" s="44">
        <v>0.67200000000000004</v>
      </c>
      <c r="L44" s="44">
        <v>0.67800000000000005</v>
      </c>
      <c r="M44" s="44">
        <v>0.68500000000000005</v>
      </c>
      <c r="N44" s="44">
        <v>0.69099999999999995</v>
      </c>
      <c r="O44" s="44">
        <v>0.69899999999999995</v>
      </c>
      <c r="P44" s="44">
        <v>0.70599999999999996</v>
      </c>
      <c r="Q44" s="44">
        <v>0.71499999999999997</v>
      </c>
      <c r="R44" s="44">
        <v>0.72499999999999998</v>
      </c>
      <c r="S44" s="44">
        <v>0.73399999999999999</v>
      </c>
      <c r="T44" s="44">
        <v>0.74299999999999999</v>
      </c>
      <c r="U44" s="44">
        <v>0.753</v>
      </c>
      <c r="V44" s="44">
        <v>0.76300000000000001</v>
      </c>
      <c r="W44" s="44">
        <v>0.77300000000000002</v>
      </c>
      <c r="X44" s="44">
        <v>0.78400000000000003</v>
      </c>
      <c r="Y44" s="44">
        <v>0.79600000000000004</v>
      </c>
      <c r="Z44" s="44">
        <v>0.80800000000000005</v>
      </c>
      <c r="AA44" s="44">
        <v>0.82099999999999995</v>
      </c>
      <c r="AB44" s="44">
        <v>0.83399999999999996</v>
      </c>
      <c r="AC44" s="44">
        <v>0.84799999999999998</v>
      </c>
      <c r="AD44" s="44">
        <v>0.86299999999999999</v>
      </c>
      <c r="AE44" s="44">
        <v>0.878</v>
      </c>
      <c r="AF44" s="44">
        <v>0.89500000000000002</v>
      </c>
      <c r="AG44" s="44">
        <v>0.91200000000000003</v>
      </c>
      <c r="AH44" s="44">
        <v>0.93</v>
      </c>
      <c r="AI44" s="44">
        <v>0.94899999999999995</v>
      </c>
      <c r="AJ44" s="44">
        <v>0.97</v>
      </c>
      <c r="AK44" s="44">
        <v>0.99199999999999999</v>
      </c>
      <c r="AL44" s="44">
        <v>1.0149999999999999</v>
      </c>
      <c r="AM44" s="44">
        <v>1.0389999999999999</v>
      </c>
      <c r="AN44" s="44">
        <v>1.0649999999999999</v>
      </c>
      <c r="AO44" s="44">
        <v>1.093</v>
      </c>
      <c r="AP44" s="44">
        <v>1.123</v>
      </c>
      <c r="AQ44" s="44">
        <v>1.155</v>
      </c>
      <c r="AR44" s="44">
        <v>1.1890000000000001</v>
      </c>
      <c r="AS44" s="44">
        <v>1.226</v>
      </c>
      <c r="AT44" s="44">
        <v>1.266</v>
      </c>
      <c r="AU44" s="44">
        <v>1.3089999999999999</v>
      </c>
      <c r="AV44" s="44">
        <v>1.3560000000000001</v>
      </c>
      <c r="AW44" s="44">
        <v>1.4059999999999999</v>
      </c>
      <c r="AX44" s="44">
        <v>1.462</v>
      </c>
      <c r="AY44" s="44">
        <v>1.522</v>
      </c>
      <c r="AZ44" s="44">
        <v>1.587</v>
      </c>
      <c r="BA44" s="44">
        <v>1.66</v>
      </c>
      <c r="BB44" s="44">
        <v>1.7390000000000001</v>
      </c>
      <c r="BC44" s="44">
        <v>1.827</v>
      </c>
      <c r="BD44" s="44">
        <v>1.9239999999999999</v>
      </c>
      <c r="BE44" s="44">
        <v>2.032</v>
      </c>
      <c r="BF44" s="44">
        <v>2.1520000000000001</v>
      </c>
      <c r="BG44" s="44">
        <v>2.2869999999999999</v>
      </c>
      <c r="BH44" s="44">
        <v>2.4369999999999998</v>
      </c>
      <c r="BI44" s="44">
        <v>2.6059999999999999</v>
      </c>
      <c r="BJ44" s="44">
        <v>2.7970000000000002</v>
      </c>
      <c r="BK44" s="44">
        <v>3.012</v>
      </c>
      <c r="BL44" s="44">
        <v>3.2570000000000001</v>
      </c>
      <c r="BM44" s="44">
        <v>3.536</v>
      </c>
      <c r="BN44" s="44">
        <v>3.855</v>
      </c>
      <c r="BO44" s="44">
        <v>4.22</v>
      </c>
      <c r="BP44" s="44">
        <v>4.6390000000000002</v>
      </c>
      <c r="BQ44" s="44">
        <v>5.1219999999999999</v>
      </c>
      <c r="BR44" s="44">
        <v>5.68</v>
      </c>
      <c r="BS44" s="44">
        <v>6.3259999999999996</v>
      </c>
      <c r="BT44" s="44">
        <v>7.0780000000000003</v>
      </c>
      <c r="BU44" s="44">
        <v>7.952</v>
      </c>
      <c r="BV44" s="44">
        <v>8.9700000000000006</v>
      </c>
      <c r="BW44" s="44">
        <v>10.161</v>
      </c>
      <c r="BX44" s="44">
        <v>11.558999999999999</v>
      </c>
      <c r="BY44" s="44">
        <v>13.204000000000001</v>
      </c>
      <c r="BZ44" s="44">
        <v>15.144</v>
      </c>
      <c r="CA44" s="44">
        <v>17.439</v>
      </c>
      <c r="CB44" s="44">
        <v>20.16</v>
      </c>
      <c r="CC44" s="44">
        <v>23.39</v>
      </c>
      <c r="CD44" s="44">
        <v>27.228000000000002</v>
      </c>
      <c r="CE44" s="44">
        <v>31.795000000000002</v>
      </c>
      <c r="CF44" s="44">
        <v>37.234999999999999</v>
      </c>
      <c r="CG44" s="44">
        <v>43.722000000000001</v>
      </c>
      <c r="CH44" s="44">
        <v>51.469000000000001</v>
      </c>
      <c r="CI44" s="44">
        <v>60.725999999999999</v>
      </c>
    </row>
    <row r="45" spans="1:87" x14ac:dyDescent="0.25">
      <c r="A45" s="42">
        <v>68</v>
      </c>
      <c r="B45" s="44">
        <v>0.59199999999999997</v>
      </c>
      <c r="C45" s="44">
        <v>0.59499999999999997</v>
      </c>
      <c r="D45" s="44">
        <v>0.59899999999999998</v>
      </c>
      <c r="E45" s="44">
        <v>0.60299999999999998</v>
      </c>
      <c r="F45" s="44">
        <v>0.60699999999999998</v>
      </c>
      <c r="G45" s="44">
        <v>0.61099999999999999</v>
      </c>
      <c r="H45" s="44">
        <v>0.61599999999999999</v>
      </c>
      <c r="I45" s="44">
        <v>0.621</v>
      </c>
      <c r="J45" s="44">
        <v>0.626</v>
      </c>
      <c r="K45" s="44">
        <v>0.63200000000000001</v>
      </c>
      <c r="L45" s="44">
        <v>0.63800000000000001</v>
      </c>
      <c r="M45" s="44">
        <v>0.64400000000000002</v>
      </c>
      <c r="N45" s="44">
        <v>0.65</v>
      </c>
      <c r="O45" s="44">
        <v>0.65700000000000003</v>
      </c>
      <c r="P45" s="44">
        <v>0.66400000000000003</v>
      </c>
      <c r="Q45" s="44">
        <v>0.67200000000000004</v>
      </c>
      <c r="R45" s="44">
        <v>0.68100000000000005</v>
      </c>
      <c r="S45" s="44">
        <v>0.68899999999999995</v>
      </c>
      <c r="T45" s="44">
        <v>0.69699999999999995</v>
      </c>
      <c r="U45" s="44">
        <v>0.70599999999999996</v>
      </c>
      <c r="V45" s="44">
        <v>0.71499999999999997</v>
      </c>
      <c r="W45" s="44">
        <v>0.72499999999999998</v>
      </c>
      <c r="X45" s="44">
        <v>0.73499999999999999</v>
      </c>
      <c r="Y45" s="44">
        <v>0.745</v>
      </c>
      <c r="Z45" s="44">
        <v>0.75600000000000001</v>
      </c>
      <c r="AA45" s="44">
        <v>0.76800000000000002</v>
      </c>
      <c r="AB45" s="44">
        <v>0.78</v>
      </c>
      <c r="AC45" s="44">
        <v>0.79300000000000004</v>
      </c>
      <c r="AD45" s="44">
        <v>0.80600000000000005</v>
      </c>
      <c r="AE45" s="44">
        <v>0.82</v>
      </c>
      <c r="AF45" s="44">
        <v>0.83499999999999996</v>
      </c>
      <c r="AG45" s="44">
        <v>0.85099999999999998</v>
      </c>
      <c r="AH45" s="44">
        <v>0.86699999999999999</v>
      </c>
      <c r="AI45" s="44">
        <v>0.88500000000000001</v>
      </c>
      <c r="AJ45" s="44">
        <v>0.90300000000000002</v>
      </c>
      <c r="AK45" s="44">
        <v>0.92300000000000004</v>
      </c>
      <c r="AL45" s="44">
        <v>0.94299999999999995</v>
      </c>
      <c r="AM45" s="44">
        <v>0.96499999999999997</v>
      </c>
      <c r="AN45" s="44">
        <v>0.98899999999999999</v>
      </c>
      <c r="AO45" s="44">
        <v>1.014</v>
      </c>
      <c r="AP45" s="44">
        <v>1.0409999999999999</v>
      </c>
      <c r="AQ45" s="44">
        <v>1.069</v>
      </c>
      <c r="AR45" s="44">
        <v>1.1000000000000001</v>
      </c>
      <c r="AS45" s="44">
        <v>1.133</v>
      </c>
      <c r="AT45" s="44">
        <v>1.1679999999999999</v>
      </c>
      <c r="AU45" s="44">
        <v>1.206</v>
      </c>
      <c r="AV45" s="44">
        <v>1.2470000000000001</v>
      </c>
      <c r="AW45" s="44">
        <v>1.292</v>
      </c>
      <c r="AX45" s="44">
        <v>1.341</v>
      </c>
      <c r="AY45" s="44">
        <v>1.393</v>
      </c>
      <c r="AZ45" s="44">
        <v>1.4510000000000001</v>
      </c>
      <c r="BA45" s="44">
        <v>1.514</v>
      </c>
      <c r="BB45" s="44">
        <v>1.5840000000000001</v>
      </c>
      <c r="BC45" s="44">
        <v>1.66</v>
      </c>
      <c r="BD45" s="44">
        <v>1.744</v>
      </c>
      <c r="BE45" s="44">
        <v>1.8380000000000001</v>
      </c>
      <c r="BF45" s="44">
        <v>1.9419999999999999</v>
      </c>
      <c r="BG45" s="44">
        <v>2.0569999999999999</v>
      </c>
      <c r="BH45" s="44">
        <v>2.1869999999999998</v>
      </c>
      <c r="BI45" s="44">
        <v>2.3319999999999999</v>
      </c>
      <c r="BJ45" s="44">
        <v>2.4950000000000001</v>
      </c>
      <c r="BK45" s="44">
        <v>2.6789999999999998</v>
      </c>
      <c r="BL45" s="44">
        <v>2.8879999999999999</v>
      </c>
      <c r="BM45" s="44">
        <v>3.125</v>
      </c>
      <c r="BN45" s="44">
        <v>3.3959999999999999</v>
      </c>
      <c r="BO45" s="44">
        <v>3.706</v>
      </c>
      <c r="BP45" s="44">
        <v>4.0609999999999999</v>
      </c>
      <c r="BQ45" s="44">
        <v>4.47</v>
      </c>
      <c r="BR45" s="44">
        <v>4.9429999999999996</v>
      </c>
      <c r="BS45" s="44">
        <v>5.49</v>
      </c>
      <c r="BT45" s="44">
        <v>6.125</v>
      </c>
      <c r="BU45" s="44">
        <v>6.8639999999999999</v>
      </c>
      <c r="BV45" s="44">
        <v>7.7249999999999996</v>
      </c>
      <c r="BW45" s="44">
        <v>8.7319999999999993</v>
      </c>
      <c r="BX45" s="44">
        <v>9.9139999999999997</v>
      </c>
      <c r="BY45" s="44">
        <v>11.305999999999999</v>
      </c>
      <c r="BZ45" s="44">
        <v>12.949</v>
      </c>
      <c r="CA45" s="44">
        <v>14.893000000000001</v>
      </c>
      <c r="CB45" s="44">
        <v>17.2</v>
      </c>
      <c r="CC45" s="44">
        <v>19.940000000000001</v>
      </c>
      <c r="CD45" s="44">
        <v>23.2</v>
      </c>
      <c r="CE45" s="44">
        <v>27.081</v>
      </c>
      <c r="CF45" s="44">
        <v>31.709</v>
      </c>
      <c r="CG45" s="44">
        <v>37.234000000000002</v>
      </c>
      <c r="CH45" s="44">
        <v>43.838000000000001</v>
      </c>
      <c r="CI45" s="44">
        <v>51.737000000000002</v>
      </c>
    </row>
    <row r="46" spans="1:87" x14ac:dyDescent="0.25">
      <c r="A46" s="42">
        <v>69</v>
      </c>
      <c r="B46" s="44">
        <v>0.55800000000000005</v>
      </c>
      <c r="C46" s="44">
        <v>0.56100000000000005</v>
      </c>
      <c r="D46" s="44">
        <v>0.56499999999999995</v>
      </c>
      <c r="E46" s="44">
        <v>0.56799999999999995</v>
      </c>
      <c r="F46" s="44">
        <v>0.57199999999999995</v>
      </c>
      <c r="G46" s="44">
        <v>0.57599999999999996</v>
      </c>
      <c r="H46" s="44">
        <v>0.57999999999999996</v>
      </c>
      <c r="I46" s="44">
        <v>0.58399999999999996</v>
      </c>
      <c r="J46" s="44">
        <v>0.58899999999999997</v>
      </c>
      <c r="K46" s="44">
        <v>0.59399999999999997</v>
      </c>
      <c r="L46" s="44">
        <v>0.59899999999999998</v>
      </c>
      <c r="M46" s="44">
        <v>0.60499999999999998</v>
      </c>
      <c r="N46" s="44">
        <v>0.61</v>
      </c>
      <c r="O46" s="44">
        <v>0.61599999999999999</v>
      </c>
      <c r="P46" s="44">
        <v>0.623</v>
      </c>
      <c r="Q46" s="44">
        <v>0.63</v>
      </c>
      <c r="R46" s="44">
        <v>0.63800000000000001</v>
      </c>
      <c r="S46" s="44">
        <v>0.64600000000000002</v>
      </c>
      <c r="T46" s="44">
        <v>0.65400000000000003</v>
      </c>
      <c r="U46" s="44">
        <v>0.66200000000000003</v>
      </c>
      <c r="V46" s="44">
        <v>0.67</v>
      </c>
      <c r="W46" s="44">
        <v>0.67900000000000005</v>
      </c>
      <c r="X46" s="44">
        <v>0.68799999999999994</v>
      </c>
      <c r="Y46" s="44">
        <v>0.69799999999999995</v>
      </c>
      <c r="Z46" s="44">
        <v>0.70799999999999996</v>
      </c>
      <c r="AA46" s="44">
        <v>0.71799999999999997</v>
      </c>
      <c r="AB46" s="44">
        <v>0.72899999999999998</v>
      </c>
      <c r="AC46" s="44">
        <v>0.74099999999999999</v>
      </c>
      <c r="AD46" s="44">
        <v>0.753</v>
      </c>
      <c r="AE46" s="44">
        <v>0.76600000000000001</v>
      </c>
      <c r="AF46" s="44">
        <v>0.77900000000000003</v>
      </c>
      <c r="AG46" s="44">
        <v>0.79300000000000004</v>
      </c>
      <c r="AH46" s="44">
        <v>0.80800000000000005</v>
      </c>
      <c r="AI46" s="44">
        <v>0.82399999999999995</v>
      </c>
      <c r="AJ46" s="44">
        <v>0.84</v>
      </c>
      <c r="AK46" s="44">
        <v>0.85799999999999998</v>
      </c>
      <c r="AL46" s="44">
        <v>0.877</v>
      </c>
      <c r="AM46" s="44">
        <v>0.89700000000000002</v>
      </c>
      <c r="AN46" s="44">
        <v>0.91800000000000004</v>
      </c>
      <c r="AO46" s="44">
        <v>0.94</v>
      </c>
      <c r="AP46" s="44">
        <v>0.96399999999999997</v>
      </c>
      <c r="AQ46" s="44">
        <v>0.98899999999999999</v>
      </c>
      <c r="AR46" s="44">
        <v>1.0169999999999999</v>
      </c>
      <c r="AS46" s="44">
        <v>1.046</v>
      </c>
      <c r="AT46" s="44">
        <v>1.077</v>
      </c>
      <c r="AU46" s="44">
        <v>1.111</v>
      </c>
      <c r="AV46" s="44">
        <v>1.1479999999999999</v>
      </c>
      <c r="AW46" s="44">
        <v>1.1870000000000001</v>
      </c>
      <c r="AX46" s="44">
        <v>1.23</v>
      </c>
      <c r="AY46" s="44">
        <v>1.2769999999999999</v>
      </c>
      <c r="AZ46" s="44">
        <v>1.327</v>
      </c>
      <c r="BA46" s="44">
        <v>1.383</v>
      </c>
      <c r="BB46" s="44">
        <v>1.4430000000000001</v>
      </c>
      <c r="BC46" s="44">
        <v>1.51</v>
      </c>
      <c r="BD46" s="44">
        <v>1.583</v>
      </c>
      <c r="BE46" s="44">
        <v>1.6639999999999999</v>
      </c>
      <c r="BF46" s="44">
        <v>1.754</v>
      </c>
      <c r="BG46" s="44">
        <v>1.8540000000000001</v>
      </c>
      <c r="BH46" s="44">
        <v>1.9650000000000001</v>
      </c>
      <c r="BI46" s="44">
        <v>2.089</v>
      </c>
      <c r="BJ46" s="44">
        <v>2.2290000000000001</v>
      </c>
      <c r="BK46" s="44">
        <v>2.387</v>
      </c>
      <c r="BL46" s="44">
        <v>2.5649999999999999</v>
      </c>
      <c r="BM46" s="44">
        <v>2.7669999999999999</v>
      </c>
      <c r="BN46" s="44">
        <v>2.9969999999999999</v>
      </c>
      <c r="BO46" s="44">
        <v>3.26</v>
      </c>
      <c r="BP46" s="44">
        <v>3.5609999999999999</v>
      </c>
      <c r="BQ46" s="44">
        <v>3.9079999999999999</v>
      </c>
      <c r="BR46" s="44">
        <v>4.3070000000000004</v>
      </c>
      <c r="BS46" s="44">
        <v>4.7690000000000001</v>
      </c>
      <c r="BT46" s="44">
        <v>5.3049999999999997</v>
      </c>
      <c r="BU46" s="44">
        <v>5.9290000000000003</v>
      </c>
      <c r="BV46" s="44">
        <v>6.6550000000000002</v>
      </c>
      <c r="BW46" s="44">
        <v>7.5039999999999996</v>
      </c>
      <c r="BX46" s="44">
        <v>8.5009999999999994</v>
      </c>
      <c r="BY46" s="44">
        <v>9.6750000000000007</v>
      </c>
      <c r="BZ46" s="44">
        <v>11.061</v>
      </c>
      <c r="CA46" s="44">
        <v>12.702999999999999</v>
      </c>
      <c r="CB46" s="44">
        <v>14.65</v>
      </c>
      <c r="CC46" s="44">
        <v>16.966000000000001</v>
      </c>
      <c r="CD46" s="44">
        <v>19.721</v>
      </c>
      <c r="CE46" s="44">
        <v>23.004999999999999</v>
      </c>
      <c r="CF46" s="44">
        <v>26.922999999999998</v>
      </c>
      <c r="CG46" s="44">
        <v>31.603999999999999</v>
      </c>
      <c r="CH46" s="44">
        <v>37.203000000000003</v>
      </c>
      <c r="CI46" s="44">
        <v>43.905999999999999</v>
      </c>
    </row>
    <row r="47" spans="1:87" x14ac:dyDescent="0.25">
      <c r="A47" s="42">
        <v>70</v>
      </c>
      <c r="B47" s="44">
        <v>0.52600000000000002</v>
      </c>
      <c r="C47" s="44">
        <v>0.52900000000000003</v>
      </c>
      <c r="D47" s="44">
        <v>0.53200000000000003</v>
      </c>
      <c r="E47" s="44">
        <v>0.53500000000000003</v>
      </c>
      <c r="F47" s="44">
        <v>0.53800000000000003</v>
      </c>
      <c r="G47" s="44">
        <v>0.54100000000000004</v>
      </c>
      <c r="H47" s="44">
        <v>0.54500000000000004</v>
      </c>
      <c r="I47" s="44">
        <v>0.54900000000000004</v>
      </c>
      <c r="J47" s="44">
        <v>0.55300000000000005</v>
      </c>
      <c r="K47" s="44">
        <v>0.55800000000000005</v>
      </c>
      <c r="L47" s="44">
        <v>0.56200000000000006</v>
      </c>
      <c r="M47" s="44">
        <v>0.56699999999999995</v>
      </c>
      <c r="N47" s="44">
        <v>0.57299999999999995</v>
      </c>
      <c r="O47" s="44">
        <v>0.57799999999999996</v>
      </c>
      <c r="P47" s="44">
        <v>0.58399999999999996</v>
      </c>
      <c r="Q47" s="44">
        <v>0.59099999999999997</v>
      </c>
      <c r="R47" s="44">
        <v>0.59799999999999998</v>
      </c>
      <c r="S47" s="44">
        <v>0.60499999999999998</v>
      </c>
      <c r="T47" s="44">
        <v>0.61199999999999999</v>
      </c>
      <c r="U47" s="44">
        <v>0.61899999999999999</v>
      </c>
      <c r="V47" s="44">
        <v>0.627</v>
      </c>
      <c r="W47" s="44">
        <v>0.63500000000000001</v>
      </c>
      <c r="X47" s="44">
        <v>0.64300000000000002</v>
      </c>
      <c r="Y47" s="44">
        <v>0.65200000000000002</v>
      </c>
      <c r="Z47" s="44">
        <v>0.66100000000000003</v>
      </c>
      <c r="AA47" s="44">
        <v>0.67100000000000004</v>
      </c>
      <c r="AB47" s="44">
        <v>0.68100000000000005</v>
      </c>
      <c r="AC47" s="44">
        <v>0.69099999999999995</v>
      </c>
      <c r="AD47" s="44">
        <v>0.70199999999999996</v>
      </c>
      <c r="AE47" s="44">
        <v>0.71399999999999997</v>
      </c>
      <c r="AF47" s="44">
        <v>0.72599999999999998</v>
      </c>
      <c r="AG47" s="44">
        <v>0.73899999999999999</v>
      </c>
      <c r="AH47" s="44">
        <v>0.752</v>
      </c>
      <c r="AI47" s="44">
        <v>0.76700000000000002</v>
      </c>
      <c r="AJ47" s="44">
        <v>0.78200000000000003</v>
      </c>
      <c r="AK47" s="44">
        <v>0.79700000000000004</v>
      </c>
      <c r="AL47" s="44">
        <v>0.81399999999999995</v>
      </c>
      <c r="AM47" s="44">
        <v>0.83199999999999996</v>
      </c>
      <c r="AN47" s="44">
        <v>0.85099999999999998</v>
      </c>
      <c r="AO47" s="44">
        <v>0.871</v>
      </c>
      <c r="AP47" s="44">
        <v>0.89200000000000002</v>
      </c>
      <c r="AQ47" s="44">
        <v>0.91500000000000004</v>
      </c>
      <c r="AR47" s="44">
        <v>0.94</v>
      </c>
      <c r="AS47" s="44">
        <v>0.96599999999999997</v>
      </c>
      <c r="AT47" s="44">
        <v>0.99399999999999999</v>
      </c>
      <c r="AU47" s="44">
        <v>1.024</v>
      </c>
      <c r="AV47" s="44">
        <v>1.056</v>
      </c>
      <c r="AW47" s="44">
        <v>1.091</v>
      </c>
      <c r="AX47" s="44">
        <v>1.129</v>
      </c>
      <c r="AY47" s="44">
        <v>1.17</v>
      </c>
      <c r="AZ47" s="44">
        <v>1.214</v>
      </c>
      <c r="BA47" s="44">
        <v>1.2629999999999999</v>
      </c>
      <c r="BB47" s="44">
        <v>1.3160000000000001</v>
      </c>
      <c r="BC47" s="44">
        <v>1.3740000000000001</v>
      </c>
      <c r="BD47" s="44">
        <v>1.4379999999999999</v>
      </c>
      <c r="BE47" s="44">
        <v>1.508</v>
      </c>
      <c r="BF47" s="44">
        <v>1.5860000000000001</v>
      </c>
      <c r="BG47" s="44">
        <v>1.6719999999999999</v>
      </c>
      <c r="BH47" s="44">
        <v>1.768</v>
      </c>
      <c r="BI47" s="44">
        <v>1.875</v>
      </c>
      <c r="BJ47" s="44">
        <v>1.9950000000000001</v>
      </c>
      <c r="BK47" s="44">
        <v>2.13</v>
      </c>
      <c r="BL47" s="44">
        <v>2.282</v>
      </c>
      <c r="BM47" s="44">
        <v>2.4540000000000002</v>
      </c>
      <c r="BN47" s="44">
        <v>2.65</v>
      </c>
      <c r="BO47" s="44">
        <v>2.8730000000000002</v>
      </c>
      <c r="BP47" s="44">
        <v>3.1280000000000001</v>
      </c>
      <c r="BQ47" s="44">
        <v>3.4209999999999998</v>
      </c>
      <c r="BR47" s="44">
        <v>3.758</v>
      </c>
      <c r="BS47" s="44">
        <v>4.1479999999999997</v>
      </c>
      <c r="BT47" s="44">
        <v>4.5999999999999996</v>
      </c>
      <c r="BU47" s="44">
        <v>5.125</v>
      </c>
      <c r="BV47" s="44">
        <v>5.7370000000000001</v>
      </c>
      <c r="BW47" s="44">
        <v>6.4509999999999996</v>
      </c>
      <c r="BX47" s="44">
        <v>7.29</v>
      </c>
      <c r="BY47" s="44">
        <v>8.2780000000000005</v>
      </c>
      <c r="BZ47" s="44">
        <v>9.4429999999999996</v>
      </c>
      <c r="CA47" s="44">
        <v>10.824</v>
      </c>
      <c r="CB47" s="44">
        <v>12.462</v>
      </c>
      <c r="CC47" s="44">
        <v>14.411</v>
      </c>
      <c r="CD47" s="44">
        <v>16.73</v>
      </c>
      <c r="CE47" s="44">
        <v>19.495000000000001</v>
      </c>
      <c r="CF47" s="44">
        <v>22.795000000000002</v>
      </c>
      <c r="CG47" s="44">
        <v>26.741</v>
      </c>
      <c r="CH47" s="44">
        <v>31.463000000000001</v>
      </c>
      <c r="CI47" s="44">
        <v>37.119</v>
      </c>
    </row>
    <row r="48" spans="1:87" x14ac:dyDescent="0.25">
      <c r="A48" s="42">
        <v>71</v>
      </c>
      <c r="B48" s="44">
        <v>0.495</v>
      </c>
      <c r="C48" s="44">
        <v>0.498</v>
      </c>
      <c r="D48" s="44">
        <v>0.5</v>
      </c>
      <c r="E48" s="44">
        <v>0.503</v>
      </c>
      <c r="F48" s="44">
        <v>0.50600000000000001</v>
      </c>
      <c r="G48" s="44">
        <v>0.50900000000000001</v>
      </c>
      <c r="H48" s="44">
        <v>0.51200000000000001</v>
      </c>
      <c r="I48" s="44">
        <v>0.51500000000000001</v>
      </c>
      <c r="J48" s="44">
        <v>0.51900000000000002</v>
      </c>
      <c r="K48" s="44">
        <v>0.52300000000000002</v>
      </c>
      <c r="L48" s="44">
        <v>0.52700000000000002</v>
      </c>
      <c r="M48" s="44">
        <v>0.53200000000000003</v>
      </c>
      <c r="N48" s="44">
        <v>0.53700000000000003</v>
      </c>
      <c r="O48" s="44">
        <v>0.54200000000000004</v>
      </c>
      <c r="P48" s="44">
        <v>0.54700000000000004</v>
      </c>
      <c r="Q48" s="44">
        <v>0.55300000000000005</v>
      </c>
      <c r="R48" s="44">
        <v>0.56000000000000005</v>
      </c>
      <c r="S48" s="44">
        <v>0.56599999999999995</v>
      </c>
      <c r="T48" s="44">
        <v>0.57299999999999995</v>
      </c>
      <c r="U48" s="44">
        <v>0.57899999999999996</v>
      </c>
      <c r="V48" s="44">
        <v>0.58599999999999997</v>
      </c>
      <c r="W48" s="44">
        <v>0.59399999999999997</v>
      </c>
      <c r="X48" s="44">
        <v>0.60099999999999998</v>
      </c>
      <c r="Y48" s="44">
        <v>0.60899999999999999</v>
      </c>
      <c r="Z48" s="44">
        <v>0.61799999999999999</v>
      </c>
      <c r="AA48" s="44">
        <v>0.626</v>
      </c>
      <c r="AB48" s="44">
        <v>0.63500000000000001</v>
      </c>
      <c r="AC48" s="44">
        <v>0.64500000000000002</v>
      </c>
      <c r="AD48" s="44">
        <v>0.65500000000000003</v>
      </c>
      <c r="AE48" s="44">
        <v>0.66500000000000004</v>
      </c>
      <c r="AF48" s="44">
        <v>0.67600000000000005</v>
      </c>
      <c r="AG48" s="44">
        <v>0.68799999999999994</v>
      </c>
      <c r="AH48" s="44">
        <v>0.7</v>
      </c>
      <c r="AI48" s="44">
        <v>0.71299999999999997</v>
      </c>
      <c r="AJ48" s="44">
        <v>0.72599999999999998</v>
      </c>
      <c r="AK48" s="44">
        <v>0.74099999999999999</v>
      </c>
      <c r="AL48" s="44">
        <v>0.75600000000000001</v>
      </c>
      <c r="AM48" s="44">
        <v>0.77200000000000002</v>
      </c>
      <c r="AN48" s="44">
        <v>0.78900000000000003</v>
      </c>
      <c r="AO48" s="44">
        <v>0.80700000000000005</v>
      </c>
      <c r="AP48" s="44">
        <v>0.82599999999999996</v>
      </c>
      <c r="AQ48" s="44">
        <v>0.84599999999999997</v>
      </c>
      <c r="AR48" s="44">
        <v>0.86799999999999999</v>
      </c>
      <c r="AS48" s="44">
        <v>0.89100000000000001</v>
      </c>
      <c r="AT48" s="44">
        <v>0.91600000000000004</v>
      </c>
      <c r="AU48" s="44">
        <v>0.94299999999999995</v>
      </c>
      <c r="AV48" s="44">
        <v>0.97199999999999998</v>
      </c>
      <c r="AW48" s="44">
        <v>1.0029999999999999</v>
      </c>
      <c r="AX48" s="44">
        <v>1.036</v>
      </c>
      <c r="AY48" s="44">
        <v>1.0720000000000001</v>
      </c>
      <c r="AZ48" s="44">
        <v>1.111</v>
      </c>
      <c r="BA48" s="44">
        <v>1.1539999999999999</v>
      </c>
      <c r="BB48" s="44">
        <v>1.2</v>
      </c>
      <c r="BC48" s="44">
        <v>1.2509999999999999</v>
      </c>
      <c r="BD48" s="44">
        <v>1.3069999999999999</v>
      </c>
      <c r="BE48" s="44">
        <v>1.3680000000000001</v>
      </c>
      <c r="BF48" s="44">
        <v>1.4350000000000001</v>
      </c>
      <c r="BG48" s="44">
        <v>1.51</v>
      </c>
      <c r="BH48" s="44">
        <v>1.593</v>
      </c>
      <c r="BI48" s="44">
        <v>1.6850000000000001</v>
      </c>
      <c r="BJ48" s="44">
        <v>1.788</v>
      </c>
      <c r="BK48" s="44">
        <v>1.903</v>
      </c>
      <c r="BL48" s="44">
        <v>2.0329999999999999</v>
      </c>
      <c r="BM48" s="44">
        <v>2.1800000000000002</v>
      </c>
      <c r="BN48" s="44">
        <v>2.347</v>
      </c>
      <c r="BO48" s="44">
        <v>2.536</v>
      </c>
      <c r="BP48" s="44">
        <v>2.7519999999999998</v>
      </c>
      <c r="BQ48" s="44">
        <v>3</v>
      </c>
      <c r="BR48" s="44">
        <v>3.2850000000000001</v>
      </c>
      <c r="BS48" s="44">
        <v>3.6139999999999999</v>
      </c>
      <c r="BT48" s="44">
        <v>3.9950000000000001</v>
      </c>
      <c r="BU48" s="44">
        <v>4.4370000000000003</v>
      </c>
      <c r="BV48" s="44">
        <v>4.9509999999999996</v>
      </c>
      <c r="BW48" s="44">
        <v>5.5510000000000002</v>
      </c>
      <c r="BX48" s="44">
        <v>6.2549999999999999</v>
      </c>
      <c r="BY48" s="44">
        <v>7.0830000000000002</v>
      </c>
      <c r="BZ48" s="44">
        <v>8.0609999999999999</v>
      </c>
      <c r="CA48" s="44">
        <v>9.2189999999999994</v>
      </c>
      <c r="CB48" s="44">
        <v>10.592000000000001</v>
      </c>
      <c r="CC48" s="44">
        <v>12.225</v>
      </c>
      <c r="CD48" s="44">
        <v>14.169</v>
      </c>
      <c r="CE48" s="44">
        <v>16.486999999999998</v>
      </c>
      <c r="CF48" s="44">
        <v>19.254000000000001</v>
      </c>
      <c r="CG48" s="44">
        <v>22.562000000000001</v>
      </c>
      <c r="CH48" s="44">
        <v>26.521999999999998</v>
      </c>
      <c r="CI48" s="44">
        <v>31.266999999999999</v>
      </c>
    </row>
    <row r="49" spans="1:87" x14ac:dyDescent="0.25">
      <c r="A49" s="42">
        <v>72</v>
      </c>
      <c r="B49" s="44">
        <v>0.46600000000000003</v>
      </c>
      <c r="C49" s="44">
        <v>0.46800000000000003</v>
      </c>
      <c r="D49" s="44">
        <v>0.47</v>
      </c>
      <c r="E49" s="44">
        <v>0.47199999999999998</v>
      </c>
      <c r="F49" s="44">
        <v>0.47499999999999998</v>
      </c>
      <c r="G49" s="44">
        <v>0.47699999999999998</v>
      </c>
      <c r="H49" s="44">
        <v>0.48</v>
      </c>
      <c r="I49" s="44">
        <v>0.48299999999999998</v>
      </c>
      <c r="J49" s="44">
        <v>0.48699999999999999</v>
      </c>
      <c r="K49" s="44">
        <v>0.49</v>
      </c>
      <c r="L49" s="44">
        <v>0.49399999999999999</v>
      </c>
      <c r="M49" s="44">
        <v>0.498</v>
      </c>
      <c r="N49" s="44">
        <v>0.502</v>
      </c>
      <c r="O49" s="44">
        <v>0.50700000000000001</v>
      </c>
      <c r="P49" s="44">
        <v>0.51100000000000001</v>
      </c>
      <c r="Q49" s="44">
        <v>0.51700000000000002</v>
      </c>
      <c r="R49" s="44">
        <v>0.52400000000000002</v>
      </c>
      <c r="S49" s="44">
        <v>0.52900000000000003</v>
      </c>
      <c r="T49" s="44">
        <v>0.53500000000000003</v>
      </c>
      <c r="U49" s="44">
        <v>0.54100000000000004</v>
      </c>
      <c r="V49" s="44">
        <v>0.54800000000000004</v>
      </c>
      <c r="W49" s="44">
        <v>0.55400000000000005</v>
      </c>
      <c r="X49" s="44">
        <v>0.56100000000000005</v>
      </c>
      <c r="Y49" s="44">
        <v>0.56899999999999995</v>
      </c>
      <c r="Z49" s="44">
        <v>0.57599999999999996</v>
      </c>
      <c r="AA49" s="44">
        <v>0.58399999999999996</v>
      </c>
      <c r="AB49" s="44">
        <v>0.59199999999999997</v>
      </c>
      <c r="AC49" s="44">
        <v>0.60099999999999998</v>
      </c>
      <c r="AD49" s="44">
        <v>0.61</v>
      </c>
      <c r="AE49" s="44">
        <v>0.61899999999999999</v>
      </c>
      <c r="AF49" s="44">
        <v>0.629</v>
      </c>
      <c r="AG49" s="44">
        <v>0.64</v>
      </c>
      <c r="AH49" s="44">
        <v>0.65100000000000002</v>
      </c>
      <c r="AI49" s="44">
        <v>0.66300000000000003</v>
      </c>
      <c r="AJ49" s="44">
        <v>0.67500000000000004</v>
      </c>
      <c r="AK49" s="44">
        <v>0.68799999999999994</v>
      </c>
      <c r="AL49" s="44">
        <v>0.70099999999999996</v>
      </c>
      <c r="AM49" s="44">
        <v>0.71599999999999997</v>
      </c>
      <c r="AN49" s="44">
        <v>0.73099999999999998</v>
      </c>
      <c r="AO49" s="44">
        <v>0.747</v>
      </c>
      <c r="AP49" s="44">
        <v>0.76400000000000001</v>
      </c>
      <c r="AQ49" s="44">
        <v>0.78200000000000003</v>
      </c>
      <c r="AR49" s="44">
        <v>0.80200000000000005</v>
      </c>
      <c r="AS49" s="44">
        <v>0.82299999999999995</v>
      </c>
      <c r="AT49" s="44">
        <v>0.84499999999999997</v>
      </c>
      <c r="AU49" s="44">
        <v>0.86899999999999999</v>
      </c>
      <c r="AV49" s="44">
        <v>0.89400000000000002</v>
      </c>
      <c r="AW49" s="44">
        <v>0.92200000000000004</v>
      </c>
      <c r="AX49" s="44">
        <v>0.95099999999999996</v>
      </c>
      <c r="AY49" s="44">
        <v>0.98299999999999998</v>
      </c>
      <c r="AZ49" s="44">
        <v>1.018</v>
      </c>
      <c r="BA49" s="44">
        <v>1.0549999999999999</v>
      </c>
      <c r="BB49" s="44">
        <v>1.0960000000000001</v>
      </c>
      <c r="BC49" s="44">
        <v>1.1399999999999999</v>
      </c>
      <c r="BD49" s="44">
        <v>1.1890000000000001</v>
      </c>
      <c r="BE49" s="44">
        <v>1.242</v>
      </c>
      <c r="BF49" s="44">
        <v>1.3009999999999999</v>
      </c>
      <c r="BG49" s="44">
        <v>1.365</v>
      </c>
      <c r="BH49" s="44">
        <v>1.4370000000000001</v>
      </c>
      <c r="BI49" s="44">
        <v>1.516</v>
      </c>
      <c r="BJ49" s="44">
        <v>1.605</v>
      </c>
      <c r="BK49" s="44">
        <v>1.704</v>
      </c>
      <c r="BL49" s="44">
        <v>1.8149999999999999</v>
      </c>
      <c r="BM49" s="44">
        <v>1.9410000000000001</v>
      </c>
      <c r="BN49" s="44">
        <v>2.0819999999999999</v>
      </c>
      <c r="BO49" s="44">
        <v>2.2429999999999999</v>
      </c>
      <c r="BP49" s="44">
        <v>2.427</v>
      </c>
      <c r="BQ49" s="44">
        <v>2.637</v>
      </c>
      <c r="BR49" s="44">
        <v>2.8769999999999998</v>
      </c>
      <c r="BS49" s="44">
        <v>3.1549999999999998</v>
      </c>
      <c r="BT49" s="44">
        <v>3.476</v>
      </c>
      <c r="BU49" s="44">
        <v>3.847</v>
      </c>
      <c r="BV49" s="44">
        <v>4.2789999999999999</v>
      </c>
      <c r="BW49" s="44">
        <v>4.7830000000000004</v>
      </c>
      <c r="BX49" s="44">
        <v>5.3730000000000002</v>
      </c>
      <c r="BY49" s="44">
        <v>6.0670000000000002</v>
      </c>
      <c r="BZ49" s="44">
        <v>6.8860000000000001</v>
      </c>
      <c r="CA49" s="44">
        <v>7.8540000000000001</v>
      </c>
      <c r="CB49" s="44">
        <v>9.0030000000000001</v>
      </c>
      <c r="CC49" s="44">
        <v>10.368</v>
      </c>
      <c r="CD49" s="44">
        <v>11.993</v>
      </c>
      <c r="CE49" s="44">
        <v>13.93</v>
      </c>
      <c r="CF49" s="44">
        <v>16.242000000000001</v>
      </c>
      <c r="CG49" s="44">
        <v>19.004999999999999</v>
      </c>
      <c r="CH49" s="44">
        <v>22.312999999999999</v>
      </c>
      <c r="CI49" s="44">
        <v>26.276</v>
      </c>
    </row>
    <row r="50" spans="1:87" x14ac:dyDescent="0.25">
      <c r="A50" s="42">
        <v>73</v>
      </c>
      <c r="B50" s="44">
        <v>0.438</v>
      </c>
      <c r="C50" s="44">
        <v>0.44</v>
      </c>
      <c r="D50" s="44">
        <v>0.441</v>
      </c>
      <c r="E50" s="44">
        <v>0.443</v>
      </c>
      <c r="F50" s="44">
        <v>0.44500000000000001</v>
      </c>
      <c r="G50" s="44">
        <v>0.44800000000000001</v>
      </c>
      <c r="H50" s="44">
        <v>0.45</v>
      </c>
      <c r="I50" s="44">
        <v>0.45300000000000001</v>
      </c>
      <c r="J50" s="44">
        <v>0.45600000000000002</v>
      </c>
      <c r="K50" s="44">
        <v>0.45900000000000002</v>
      </c>
      <c r="L50" s="44">
        <v>0.46200000000000002</v>
      </c>
      <c r="M50" s="44">
        <v>0.46600000000000003</v>
      </c>
      <c r="N50" s="44">
        <v>0.47</v>
      </c>
      <c r="O50" s="44">
        <v>0.47399999999999998</v>
      </c>
      <c r="P50" s="44">
        <v>0.47799999999999998</v>
      </c>
      <c r="Q50" s="44">
        <v>0.48299999999999998</v>
      </c>
      <c r="R50" s="44">
        <v>0.48899999999999999</v>
      </c>
      <c r="S50" s="44">
        <v>0.49399999999999999</v>
      </c>
      <c r="T50" s="44">
        <v>0.5</v>
      </c>
      <c r="U50" s="44">
        <v>0.505</v>
      </c>
      <c r="V50" s="44">
        <v>0.51100000000000001</v>
      </c>
      <c r="W50" s="44">
        <v>0.51700000000000002</v>
      </c>
      <c r="X50" s="44">
        <v>0.52400000000000002</v>
      </c>
      <c r="Y50" s="44">
        <v>0.53</v>
      </c>
      <c r="Z50" s="44">
        <v>0.53700000000000003</v>
      </c>
      <c r="AA50" s="44">
        <v>0.54400000000000004</v>
      </c>
      <c r="AB50" s="44">
        <v>0.55200000000000005</v>
      </c>
      <c r="AC50" s="44">
        <v>0.56000000000000005</v>
      </c>
      <c r="AD50" s="44">
        <v>0.56799999999999995</v>
      </c>
      <c r="AE50" s="44">
        <v>0.57599999999999996</v>
      </c>
      <c r="AF50" s="44">
        <v>0.58499999999999996</v>
      </c>
      <c r="AG50" s="44">
        <v>0.59499999999999997</v>
      </c>
      <c r="AH50" s="44">
        <v>0.60499999999999998</v>
      </c>
      <c r="AI50" s="44">
        <v>0.61499999999999999</v>
      </c>
      <c r="AJ50" s="44">
        <v>0.626</v>
      </c>
      <c r="AK50" s="44">
        <v>0.63800000000000001</v>
      </c>
      <c r="AL50" s="44">
        <v>0.65</v>
      </c>
      <c r="AM50" s="44">
        <v>0.66300000000000003</v>
      </c>
      <c r="AN50" s="44">
        <v>0.67700000000000005</v>
      </c>
      <c r="AO50" s="44">
        <v>0.69099999999999995</v>
      </c>
      <c r="AP50" s="44">
        <v>0.70699999999999996</v>
      </c>
      <c r="AQ50" s="44">
        <v>0.72299999999999998</v>
      </c>
      <c r="AR50" s="44">
        <v>0.74</v>
      </c>
      <c r="AS50" s="44">
        <v>0.75900000000000001</v>
      </c>
      <c r="AT50" s="44">
        <v>0.77900000000000003</v>
      </c>
      <c r="AU50" s="44">
        <v>0.8</v>
      </c>
      <c r="AV50" s="44">
        <v>0.82299999999999995</v>
      </c>
      <c r="AW50" s="44">
        <v>0.84699999999999998</v>
      </c>
      <c r="AX50" s="44">
        <v>0.873</v>
      </c>
      <c r="AY50" s="44">
        <v>0.90100000000000002</v>
      </c>
      <c r="AZ50" s="44">
        <v>0.93200000000000005</v>
      </c>
      <c r="BA50" s="44">
        <v>0.96499999999999997</v>
      </c>
      <c r="BB50" s="44">
        <v>1.0009999999999999</v>
      </c>
      <c r="BC50" s="44">
        <v>1.04</v>
      </c>
      <c r="BD50" s="44">
        <v>1.0820000000000001</v>
      </c>
      <c r="BE50" s="44">
        <v>1.129</v>
      </c>
      <c r="BF50" s="44">
        <v>1.18</v>
      </c>
      <c r="BG50" s="44">
        <v>1.236</v>
      </c>
      <c r="BH50" s="44">
        <v>1.298</v>
      </c>
      <c r="BI50" s="44">
        <v>1.3660000000000001</v>
      </c>
      <c r="BJ50" s="44">
        <v>1.4430000000000001</v>
      </c>
      <c r="BK50" s="44">
        <v>1.528</v>
      </c>
      <c r="BL50" s="44">
        <v>1.623</v>
      </c>
      <c r="BM50" s="44">
        <v>1.73</v>
      </c>
      <c r="BN50" s="44">
        <v>1.851</v>
      </c>
      <c r="BO50" s="44">
        <v>1.988</v>
      </c>
      <c r="BP50" s="44">
        <v>2.1440000000000001</v>
      </c>
      <c r="BQ50" s="44">
        <v>2.3220000000000001</v>
      </c>
      <c r="BR50" s="44">
        <v>2.5259999999999998</v>
      </c>
      <c r="BS50" s="44">
        <v>2.76</v>
      </c>
      <c r="BT50" s="44">
        <v>3.03</v>
      </c>
      <c r="BU50" s="44">
        <v>3.343</v>
      </c>
      <c r="BV50" s="44">
        <v>3.706</v>
      </c>
      <c r="BW50" s="44">
        <v>4.1280000000000001</v>
      </c>
      <c r="BX50" s="44">
        <v>4.6230000000000002</v>
      </c>
      <c r="BY50" s="44">
        <v>5.2039999999999997</v>
      </c>
      <c r="BZ50" s="44">
        <v>5.8879999999999999</v>
      </c>
      <c r="CA50" s="44">
        <v>6.6980000000000004</v>
      </c>
      <c r="CB50" s="44">
        <v>7.657</v>
      </c>
      <c r="CC50" s="44">
        <v>8.7959999999999994</v>
      </c>
      <c r="CD50" s="44">
        <v>10.151</v>
      </c>
      <c r="CE50" s="44">
        <v>11.766</v>
      </c>
      <c r="CF50" s="44">
        <v>13.693</v>
      </c>
      <c r="CG50" s="44">
        <v>15.994999999999999</v>
      </c>
      <c r="CH50" s="44">
        <v>18.748999999999999</v>
      </c>
      <c r="CI50" s="44">
        <v>22.048999999999999</v>
      </c>
    </row>
    <row r="51" spans="1:87" x14ac:dyDescent="0.25">
      <c r="A51" s="42">
        <v>74</v>
      </c>
      <c r="B51" s="44">
        <v>0.41099999999999998</v>
      </c>
      <c r="C51" s="44">
        <v>0.41299999999999998</v>
      </c>
      <c r="D51" s="44">
        <v>0.41399999999999998</v>
      </c>
      <c r="E51" s="44">
        <v>0.41599999999999998</v>
      </c>
      <c r="F51" s="44">
        <v>0.41799999999999998</v>
      </c>
      <c r="G51" s="44">
        <v>0.42</v>
      </c>
      <c r="H51" s="44">
        <v>0.42199999999999999</v>
      </c>
      <c r="I51" s="44">
        <v>0.42399999999999999</v>
      </c>
      <c r="J51" s="44">
        <v>0.42699999999999999</v>
      </c>
      <c r="K51" s="44">
        <v>0.42899999999999999</v>
      </c>
      <c r="L51" s="44">
        <v>0.432</v>
      </c>
      <c r="M51" s="44">
        <v>0.436</v>
      </c>
      <c r="N51" s="44">
        <v>0.439</v>
      </c>
      <c r="O51" s="44">
        <v>0.442</v>
      </c>
      <c r="P51" s="44">
        <v>0.44600000000000001</v>
      </c>
      <c r="Q51" s="44">
        <v>0.45100000000000001</v>
      </c>
      <c r="R51" s="44">
        <v>0.45700000000000002</v>
      </c>
      <c r="S51" s="44">
        <v>0.46100000000000002</v>
      </c>
      <c r="T51" s="44">
        <v>0.46600000000000003</v>
      </c>
      <c r="U51" s="44">
        <v>0.47099999999999997</v>
      </c>
      <c r="V51" s="44">
        <v>0.47699999999999998</v>
      </c>
      <c r="W51" s="44">
        <v>0.48199999999999998</v>
      </c>
      <c r="X51" s="44">
        <v>0.48799999999999999</v>
      </c>
      <c r="Y51" s="44">
        <v>0.49399999999999999</v>
      </c>
      <c r="Z51" s="44">
        <v>0.5</v>
      </c>
      <c r="AA51" s="44">
        <v>0.50700000000000001</v>
      </c>
      <c r="AB51" s="44">
        <v>0.51300000000000001</v>
      </c>
      <c r="AC51" s="44">
        <v>0.52</v>
      </c>
      <c r="AD51" s="44">
        <v>0.52800000000000002</v>
      </c>
      <c r="AE51" s="44">
        <v>0.53600000000000003</v>
      </c>
      <c r="AF51" s="44">
        <v>0.54400000000000004</v>
      </c>
      <c r="AG51" s="44">
        <v>0.55200000000000005</v>
      </c>
      <c r="AH51" s="44">
        <v>0.56100000000000005</v>
      </c>
      <c r="AI51" s="44">
        <v>0.57099999999999995</v>
      </c>
      <c r="AJ51" s="44">
        <v>0.58099999999999996</v>
      </c>
      <c r="AK51" s="44">
        <v>0.59099999999999997</v>
      </c>
      <c r="AL51" s="44">
        <v>0.60199999999999998</v>
      </c>
      <c r="AM51" s="44">
        <v>0.61399999999999999</v>
      </c>
      <c r="AN51" s="44">
        <v>0.626</v>
      </c>
      <c r="AO51" s="44">
        <v>0.63900000000000001</v>
      </c>
      <c r="AP51" s="44">
        <v>0.65300000000000002</v>
      </c>
      <c r="AQ51" s="44">
        <v>0.66800000000000004</v>
      </c>
      <c r="AR51" s="44">
        <v>0.68300000000000005</v>
      </c>
      <c r="AS51" s="44">
        <v>0.7</v>
      </c>
      <c r="AT51" s="44">
        <v>0.71799999999999997</v>
      </c>
      <c r="AU51" s="44">
        <v>0.73699999999999999</v>
      </c>
      <c r="AV51" s="44">
        <v>0.75700000000000001</v>
      </c>
      <c r="AW51" s="44">
        <v>0.77800000000000002</v>
      </c>
      <c r="AX51" s="44">
        <v>0.80200000000000005</v>
      </c>
      <c r="AY51" s="44">
        <v>0.82599999999999996</v>
      </c>
      <c r="AZ51" s="44">
        <v>0.85299999999999998</v>
      </c>
      <c r="BA51" s="44">
        <v>0.88200000000000001</v>
      </c>
      <c r="BB51" s="44">
        <v>0.91400000000000003</v>
      </c>
      <c r="BC51" s="44">
        <v>0.94799999999999995</v>
      </c>
      <c r="BD51" s="44">
        <v>0.98499999999999999</v>
      </c>
      <c r="BE51" s="44">
        <v>1.026</v>
      </c>
      <c r="BF51" s="44">
        <v>1.071</v>
      </c>
      <c r="BG51" s="44">
        <v>1.119</v>
      </c>
      <c r="BH51" s="44">
        <v>1.173</v>
      </c>
      <c r="BI51" s="44">
        <v>1.2330000000000001</v>
      </c>
      <c r="BJ51" s="44">
        <v>1.298</v>
      </c>
      <c r="BK51" s="44">
        <v>1.3720000000000001</v>
      </c>
      <c r="BL51" s="44">
        <v>1.454</v>
      </c>
      <c r="BM51" s="44">
        <v>1.5449999999999999</v>
      </c>
      <c r="BN51" s="44">
        <v>1.649</v>
      </c>
      <c r="BO51" s="44">
        <v>1.7649999999999999</v>
      </c>
      <c r="BP51" s="44">
        <v>1.8979999999999999</v>
      </c>
      <c r="BQ51" s="44">
        <v>2.0489999999999999</v>
      </c>
      <c r="BR51" s="44">
        <v>2.2210000000000001</v>
      </c>
      <c r="BS51" s="44">
        <v>2.419</v>
      </c>
      <c r="BT51" s="44">
        <v>2.6469999999999998</v>
      </c>
      <c r="BU51" s="44">
        <v>2.91</v>
      </c>
      <c r="BV51" s="44">
        <v>3.2149999999999999</v>
      </c>
      <c r="BW51" s="44">
        <v>3.569</v>
      </c>
      <c r="BX51" s="44">
        <v>3.984</v>
      </c>
      <c r="BY51" s="44">
        <v>4.47</v>
      </c>
      <c r="BZ51" s="44">
        <v>5.0419999999999998</v>
      </c>
      <c r="CA51" s="44">
        <v>5.7169999999999996</v>
      </c>
      <c r="CB51" s="44">
        <v>6.5170000000000003</v>
      </c>
      <c r="CC51" s="44">
        <v>7.4660000000000002</v>
      </c>
      <c r="CD51" s="44">
        <v>8.5950000000000006</v>
      </c>
      <c r="CE51" s="44">
        <v>9.9380000000000006</v>
      </c>
      <c r="CF51" s="44">
        <v>11.54</v>
      </c>
      <c r="CG51" s="44">
        <v>13.452</v>
      </c>
      <c r="CH51" s="44">
        <v>15.74</v>
      </c>
      <c r="CI51" s="44">
        <v>18.478999999999999</v>
      </c>
    </row>
    <row r="52" spans="1:87" x14ac:dyDescent="0.25">
      <c r="A52" s="42">
        <v>75</v>
      </c>
      <c r="B52" s="44">
        <v>0.38600000000000001</v>
      </c>
      <c r="C52" s="44">
        <v>0.38700000000000001</v>
      </c>
      <c r="D52" s="44">
        <v>0.38800000000000001</v>
      </c>
      <c r="E52" s="44">
        <v>0.39</v>
      </c>
      <c r="F52" s="44">
        <v>0.39100000000000001</v>
      </c>
      <c r="G52" s="44">
        <v>0.39300000000000002</v>
      </c>
      <c r="H52" s="44">
        <v>0.39500000000000002</v>
      </c>
      <c r="I52" s="44">
        <v>0.39700000000000002</v>
      </c>
      <c r="J52" s="44">
        <v>0.39900000000000002</v>
      </c>
      <c r="K52" s="44">
        <v>0.40100000000000002</v>
      </c>
      <c r="L52" s="44">
        <v>0.40400000000000003</v>
      </c>
      <c r="M52" s="44">
        <v>0.40699999999999997</v>
      </c>
      <c r="N52" s="44">
        <v>0.41</v>
      </c>
      <c r="O52" s="44">
        <v>0.41299999999999998</v>
      </c>
      <c r="P52" s="44">
        <v>0.41599999999999998</v>
      </c>
      <c r="Q52" s="44">
        <v>0.42099999999999999</v>
      </c>
      <c r="R52" s="44">
        <v>0.42599999999999999</v>
      </c>
      <c r="S52" s="44">
        <v>0.43</v>
      </c>
      <c r="T52" s="44">
        <v>0.434</v>
      </c>
      <c r="U52" s="44">
        <v>0.439</v>
      </c>
      <c r="V52" s="44">
        <v>0.44400000000000001</v>
      </c>
      <c r="W52" s="44">
        <v>0.44900000000000001</v>
      </c>
      <c r="X52" s="44">
        <v>0.45400000000000001</v>
      </c>
      <c r="Y52" s="44">
        <v>0.45900000000000002</v>
      </c>
      <c r="Z52" s="44">
        <v>0.46500000000000002</v>
      </c>
      <c r="AA52" s="44">
        <v>0.47099999999999997</v>
      </c>
      <c r="AB52" s="44">
        <v>0.47699999999999998</v>
      </c>
      <c r="AC52" s="44">
        <v>0.48399999999999999</v>
      </c>
      <c r="AD52" s="44">
        <v>0.49</v>
      </c>
      <c r="AE52" s="44">
        <v>0.498</v>
      </c>
      <c r="AF52" s="44">
        <v>0.505</v>
      </c>
      <c r="AG52" s="44">
        <v>0.51300000000000001</v>
      </c>
      <c r="AH52" s="44">
        <v>0.52100000000000002</v>
      </c>
      <c r="AI52" s="44">
        <v>0.52900000000000003</v>
      </c>
      <c r="AJ52" s="44">
        <v>0.53800000000000003</v>
      </c>
      <c r="AK52" s="44">
        <v>0.54800000000000004</v>
      </c>
      <c r="AL52" s="44">
        <v>0.55800000000000005</v>
      </c>
      <c r="AM52" s="44">
        <v>0.56799999999999995</v>
      </c>
      <c r="AN52" s="44">
        <v>0.57899999999999996</v>
      </c>
      <c r="AO52" s="44">
        <v>0.59099999999999997</v>
      </c>
      <c r="AP52" s="44">
        <v>0.60299999999999998</v>
      </c>
      <c r="AQ52" s="44">
        <v>0.61699999999999999</v>
      </c>
      <c r="AR52" s="44">
        <v>0.63</v>
      </c>
      <c r="AS52" s="44">
        <v>0.64500000000000002</v>
      </c>
      <c r="AT52" s="44">
        <v>0.66100000000000003</v>
      </c>
      <c r="AU52" s="44">
        <v>0.67800000000000005</v>
      </c>
      <c r="AV52" s="44">
        <v>0.69599999999999995</v>
      </c>
      <c r="AW52" s="44">
        <v>0.71499999999999997</v>
      </c>
      <c r="AX52" s="44">
        <v>0.73599999999999999</v>
      </c>
      <c r="AY52" s="44">
        <v>0.75800000000000001</v>
      </c>
      <c r="AZ52" s="44">
        <v>0.78200000000000003</v>
      </c>
      <c r="BA52" s="44">
        <v>0.80700000000000005</v>
      </c>
      <c r="BB52" s="44">
        <v>0.83499999999999996</v>
      </c>
      <c r="BC52" s="44">
        <v>0.86499999999999999</v>
      </c>
      <c r="BD52" s="44">
        <v>0.89800000000000002</v>
      </c>
      <c r="BE52" s="44">
        <v>0.93300000000000005</v>
      </c>
      <c r="BF52" s="44">
        <v>0.97199999999999998</v>
      </c>
      <c r="BG52" s="44">
        <v>1.0149999999999999</v>
      </c>
      <c r="BH52" s="44">
        <v>1.0609999999999999</v>
      </c>
      <c r="BI52" s="44">
        <v>1.113</v>
      </c>
      <c r="BJ52" s="44">
        <v>1.17</v>
      </c>
      <c r="BK52" s="44">
        <v>1.2330000000000001</v>
      </c>
      <c r="BL52" s="44">
        <v>1.3029999999999999</v>
      </c>
      <c r="BM52" s="44">
        <v>1.3819999999999999</v>
      </c>
      <c r="BN52" s="44">
        <v>1.4710000000000001</v>
      </c>
      <c r="BO52" s="44">
        <v>1.57</v>
      </c>
      <c r="BP52" s="44">
        <v>1.6830000000000001</v>
      </c>
      <c r="BQ52" s="44">
        <v>1.8109999999999999</v>
      </c>
      <c r="BR52" s="44">
        <v>1.9570000000000001</v>
      </c>
      <c r="BS52" s="44">
        <v>2.125</v>
      </c>
      <c r="BT52" s="44">
        <v>2.3170000000000002</v>
      </c>
      <c r="BU52" s="44">
        <v>2.5390000000000001</v>
      </c>
      <c r="BV52" s="44">
        <v>2.7949999999999999</v>
      </c>
      <c r="BW52" s="44">
        <v>3.0920000000000001</v>
      </c>
      <c r="BX52" s="44">
        <v>3.4390000000000001</v>
      </c>
      <c r="BY52" s="44">
        <v>3.8460000000000001</v>
      </c>
      <c r="BZ52" s="44">
        <v>4.3239999999999998</v>
      </c>
      <c r="CA52" s="44">
        <v>4.8869999999999996</v>
      </c>
      <c r="CB52" s="44">
        <v>5.5540000000000003</v>
      </c>
      <c r="CC52" s="44">
        <v>6.3440000000000003</v>
      </c>
      <c r="CD52" s="44">
        <v>7.282</v>
      </c>
      <c r="CE52" s="44">
        <v>8.3979999999999997</v>
      </c>
      <c r="CF52" s="44">
        <v>9.7270000000000003</v>
      </c>
      <c r="CG52" s="44">
        <v>11.314</v>
      </c>
      <c r="CH52" s="44">
        <v>13.21</v>
      </c>
      <c r="CI52" s="44">
        <v>15.478999999999999</v>
      </c>
    </row>
  </sheetData>
  <sheetProtection algorithmName="SHA-512" hashValue="POAcgdpXSQnH7l4fPLyFyp/W4dbCgNY2fbuXoQRmQAtgUXMh6ya6z3YVWoVWkM9VJAGHHXLbvvD4N+NgBfXj6g==" saltValue="JISa4zr+MpewhQytYqp2/w==" spinCount="100000" sheet="1" objects="1" scenarios="1"/>
  <conditionalFormatting sqref="A6:A21">
    <cfRule type="expression" dxfId="87" priority="1" stopIfTrue="1">
      <formula>MOD(ROW(),2)=0</formula>
    </cfRule>
    <cfRule type="expression" dxfId="86" priority="2" stopIfTrue="1">
      <formula>MOD(ROW(),2)&lt;&gt;0</formula>
    </cfRule>
  </conditionalFormatting>
  <conditionalFormatting sqref="B6:M21">
    <cfRule type="expression" dxfId="85" priority="3" stopIfTrue="1">
      <formula>MOD(ROW(),2)=0</formula>
    </cfRule>
    <cfRule type="expression" dxfId="84" priority="4" stopIfTrue="1">
      <formula>MOD(ROW(),2)&lt;&gt;0</formula>
    </cfRule>
  </conditionalFormatting>
  <conditionalFormatting sqref="A26:A52">
    <cfRule type="expression" dxfId="83" priority="5" stopIfTrue="1">
      <formula>MOD(ROW(),2)=0</formula>
    </cfRule>
    <cfRule type="expression" dxfId="82" priority="6" stopIfTrue="1">
      <formula>MOD(ROW(),2)&lt;&gt;0</formula>
    </cfRule>
  </conditionalFormatting>
  <conditionalFormatting sqref="B26:CI52">
    <cfRule type="expression" dxfId="81" priority="7" stopIfTrue="1">
      <formula>MOD(ROW(),2)=0</formula>
    </cfRule>
    <cfRule type="expression" dxfId="80" priority="8" stopIfTrue="1">
      <formula>MOD(ROW(),2)&lt;&gt;0</formula>
    </cfRule>
  </conditionalFormatting>
  <pageMargins left="0.7" right="0.7" top="0.75" bottom="0.75" header="0.3" footer="0.3"/>
  <tableParts count="1">
    <tablePart r:id="rId1"/>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452C-3D54-4983-95ED-F736050544C4}">
  <sheetPr codeName="Sheet93"/>
  <dimension ref="A1:CI52"/>
  <sheetViews>
    <sheetView showGridLines="0" workbookViewId="0">
      <selection activeCell="A6" sqref="A6"/>
    </sheetView>
  </sheetViews>
  <sheetFormatPr defaultRowHeight="12.5" x14ac:dyDescent="0.25"/>
  <cols>
    <col min="1" max="1" width="31.54296875" customWidth="1"/>
    <col min="2" max="87"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Allocation - x-731</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184</v>
      </c>
      <c r="C8" s="46"/>
      <c r="D8" s="46"/>
      <c r="E8" s="46"/>
      <c r="F8" s="46"/>
      <c r="G8" s="46"/>
      <c r="H8" s="46"/>
      <c r="I8" s="46"/>
      <c r="J8" s="46"/>
      <c r="K8" s="46"/>
      <c r="L8" s="46"/>
      <c r="M8" s="46"/>
    </row>
    <row r="9" spans="1:13" x14ac:dyDescent="0.25">
      <c r="A9" s="40" t="s">
        <v>129</v>
      </c>
      <c r="B9" s="46" t="s">
        <v>405</v>
      </c>
      <c r="C9" s="46"/>
      <c r="D9" s="46"/>
      <c r="E9" s="46"/>
      <c r="F9" s="46"/>
      <c r="G9" s="46"/>
      <c r="H9" s="46"/>
      <c r="I9" s="46"/>
      <c r="J9" s="46"/>
      <c r="K9" s="46"/>
      <c r="L9" s="46"/>
      <c r="M9" s="46"/>
    </row>
    <row r="10" spans="1:13" x14ac:dyDescent="0.25">
      <c r="A10" s="40" t="s">
        <v>6</v>
      </c>
      <c r="B10" s="46" t="s">
        <v>406</v>
      </c>
      <c r="C10" s="46"/>
      <c r="D10" s="46"/>
      <c r="E10" s="46"/>
      <c r="F10" s="46"/>
      <c r="G10" s="46"/>
      <c r="H10" s="46"/>
      <c r="I10" s="46"/>
      <c r="J10" s="46"/>
      <c r="K10" s="46"/>
      <c r="L10" s="46"/>
      <c r="M10" s="46"/>
    </row>
    <row r="11" spans="1:13" x14ac:dyDescent="0.25">
      <c r="A11" s="40" t="s">
        <v>130</v>
      </c>
      <c r="B11" s="46" t="s">
        <v>411</v>
      </c>
      <c r="C11" s="46"/>
      <c r="D11" s="46"/>
      <c r="E11" s="46"/>
      <c r="F11" s="46"/>
      <c r="G11" s="46"/>
      <c r="H11" s="46"/>
      <c r="I11" s="46"/>
      <c r="J11" s="46"/>
      <c r="K11" s="46"/>
      <c r="L11" s="46"/>
      <c r="M11" s="46"/>
    </row>
    <row r="12" spans="1:13" x14ac:dyDescent="0.25">
      <c r="A12" s="40" t="s">
        <v>131</v>
      </c>
      <c r="B12" s="46" t="s">
        <v>408</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731</v>
      </c>
      <c r="C14" s="46"/>
      <c r="D14" s="46"/>
      <c r="E14" s="46"/>
      <c r="F14" s="46"/>
      <c r="G14" s="46"/>
      <c r="H14" s="46"/>
      <c r="I14" s="46"/>
      <c r="J14" s="46"/>
      <c r="K14" s="46"/>
      <c r="L14" s="46"/>
      <c r="M14" s="46"/>
    </row>
    <row r="15" spans="1:13" x14ac:dyDescent="0.25">
      <c r="A15" s="40" t="s">
        <v>433</v>
      </c>
      <c r="B15" s="46" t="s">
        <v>421</v>
      </c>
      <c r="C15" s="46"/>
      <c r="D15" s="46"/>
      <c r="E15" s="46"/>
      <c r="F15" s="46"/>
      <c r="G15" s="46"/>
      <c r="H15" s="46"/>
      <c r="I15" s="46"/>
      <c r="J15" s="46"/>
      <c r="K15" s="46"/>
      <c r="L15" s="46"/>
      <c r="M15" s="46"/>
    </row>
    <row r="16" spans="1:13" x14ac:dyDescent="0.25">
      <c r="A16" s="40" t="s">
        <v>135</v>
      </c>
      <c r="B16" s="46" t="s">
        <v>413</v>
      </c>
      <c r="C16" s="46"/>
      <c r="D16" s="46"/>
      <c r="E16" s="46"/>
      <c r="F16" s="46"/>
      <c r="G16" s="46"/>
      <c r="H16" s="46"/>
      <c r="I16" s="46"/>
      <c r="J16" s="46"/>
      <c r="K16" s="46"/>
      <c r="L16" s="46"/>
      <c r="M16" s="46"/>
    </row>
    <row r="17" spans="1:87" x14ac:dyDescent="0.25">
      <c r="A17" s="41" t="s">
        <v>434</v>
      </c>
      <c r="B17" s="46"/>
      <c r="C17" s="46"/>
      <c r="D17" s="46"/>
      <c r="E17" s="46"/>
      <c r="F17" s="46"/>
      <c r="G17" s="46"/>
      <c r="H17" s="46"/>
      <c r="I17" s="46"/>
      <c r="J17" s="46"/>
      <c r="K17" s="46"/>
      <c r="L17" s="46"/>
      <c r="M17" s="46"/>
    </row>
    <row r="18" spans="1:87" x14ac:dyDescent="0.25">
      <c r="A18" s="40" t="s">
        <v>137</v>
      </c>
      <c r="B18" s="47">
        <v>45190</v>
      </c>
      <c r="C18" s="47"/>
      <c r="D18" s="47"/>
      <c r="E18" s="47"/>
      <c r="F18" s="47"/>
      <c r="G18" s="47"/>
      <c r="H18" s="47"/>
      <c r="I18" s="47"/>
      <c r="J18" s="47"/>
      <c r="K18" s="47"/>
      <c r="L18" s="47"/>
      <c r="M18" s="47"/>
    </row>
    <row r="19" spans="1:87" x14ac:dyDescent="0.25">
      <c r="A19" s="40" t="s">
        <v>138</v>
      </c>
      <c r="B19" s="47">
        <v>45231</v>
      </c>
      <c r="C19" s="47"/>
      <c r="D19" s="47"/>
      <c r="E19" s="47"/>
      <c r="F19" s="47"/>
      <c r="G19" s="47"/>
      <c r="H19" s="47"/>
      <c r="I19" s="47"/>
      <c r="J19" s="47"/>
      <c r="K19" s="47"/>
      <c r="L19" s="47"/>
      <c r="M19" s="47"/>
    </row>
    <row r="20" spans="1:87" x14ac:dyDescent="0.25">
      <c r="A20" s="40" t="s">
        <v>139</v>
      </c>
      <c r="B20" s="46" t="s">
        <v>148</v>
      </c>
      <c r="C20" s="46"/>
      <c r="D20" s="46"/>
      <c r="E20" s="46"/>
      <c r="F20" s="46"/>
      <c r="G20" s="46"/>
      <c r="H20" s="46"/>
      <c r="I20" s="46"/>
      <c r="J20" s="46"/>
      <c r="K20" s="46"/>
      <c r="L20" s="46"/>
      <c r="M20" s="46"/>
    </row>
    <row r="21" spans="1:87" x14ac:dyDescent="0.25">
      <c r="A21" s="40" t="s">
        <v>435</v>
      </c>
      <c r="B21" s="46" t="s">
        <v>72</v>
      </c>
      <c r="C21" s="46"/>
      <c r="D21" s="46"/>
      <c r="E21" s="46"/>
      <c r="F21" s="46"/>
      <c r="G21" s="46"/>
      <c r="H21" s="46"/>
      <c r="I21" s="46"/>
      <c r="J21" s="46"/>
      <c r="K21" s="46"/>
      <c r="L21" s="46"/>
      <c r="M21" s="46"/>
    </row>
    <row r="23" spans="1:87" x14ac:dyDescent="0.25">
      <c r="A23" s="23" t="str">
        <f>HYPERLINK("#'Factor List'!A1", "Back to Factor List")</f>
        <v>Back to Factor List</v>
      </c>
      <c r="B23" s="23" t="str">
        <f>HYPERLINK("#'Assumptions'!A1", "Assumptions")</f>
        <v>Assumptions</v>
      </c>
    </row>
    <row r="26" spans="1:87" s="59" customFormat="1" ht="13" x14ac:dyDescent="0.25">
      <c r="A26" s="58" t="s">
        <v>164</v>
      </c>
      <c r="B26" s="58">
        <v>0</v>
      </c>
      <c r="C26" s="58">
        <v>1</v>
      </c>
      <c r="D26" s="58">
        <v>2</v>
      </c>
      <c r="E26" s="58">
        <v>3</v>
      </c>
      <c r="F26" s="58">
        <v>4</v>
      </c>
      <c r="G26" s="58">
        <v>5</v>
      </c>
      <c r="H26" s="58">
        <v>6</v>
      </c>
      <c r="I26" s="58">
        <v>7</v>
      </c>
      <c r="J26" s="58">
        <v>8</v>
      </c>
      <c r="K26" s="58">
        <v>9</v>
      </c>
      <c r="L26" s="58">
        <v>10</v>
      </c>
      <c r="M26" s="58">
        <v>11</v>
      </c>
      <c r="N26" s="58">
        <v>12</v>
      </c>
      <c r="O26" s="58">
        <v>13</v>
      </c>
      <c r="P26" s="58">
        <v>14</v>
      </c>
      <c r="Q26" s="58">
        <v>15</v>
      </c>
      <c r="R26" s="58">
        <v>16</v>
      </c>
      <c r="S26" s="58">
        <v>17</v>
      </c>
      <c r="T26" s="58">
        <v>18</v>
      </c>
      <c r="U26" s="58">
        <v>19</v>
      </c>
      <c r="V26" s="58">
        <v>20</v>
      </c>
      <c r="W26" s="58">
        <v>21</v>
      </c>
      <c r="X26" s="58">
        <v>22</v>
      </c>
      <c r="Y26" s="58">
        <v>23</v>
      </c>
      <c r="Z26" s="58">
        <v>24</v>
      </c>
      <c r="AA26" s="58">
        <v>25</v>
      </c>
      <c r="AB26" s="58">
        <v>26</v>
      </c>
      <c r="AC26" s="58">
        <v>27</v>
      </c>
      <c r="AD26" s="58">
        <v>28</v>
      </c>
      <c r="AE26" s="58">
        <v>29</v>
      </c>
      <c r="AF26" s="58">
        <v>30</v>
      </c>
      <c r="AG26" s="58">
        <v>31</v>
      </c>
      <c r="AH26" s="58">
        <v>32</v>
      </c>
      <c r="AI26" s="58">
        <v>33</v>
      </c>
      <c r="AJ26" s="58">
        <v>34</v>
      </c>
      <c r="AK26" s="58">
        <v>35</v>
      </c>
      <c r="AL26" s="58">
        <v>36</v>
      </c>
      <c r="AM26" s="58">
        <v>37</v>
      </c>
      <c r="AN26" s="58">
        <v>38</v>
      </c>
      <c r="AO26" s="58">
        <v>39</v>
      </c>
      <c r="AP26" s="58">
        <v>40</v>
      </c>
      <c r="AQ26" s="58">
        <v>41</v>
      </c>
      <c r="AR26" s="58">
        <v>42</v>
      </c>
      <c r="AS26" s="58">
        <v>43</v>
      </c>
      <c r="AT26" s="58">
        <v>44</v>
      </c>
      <c r="AU26" s="58">
        <v>45</v>
      </c>
      <c r="AV26" s="58">
        <v>46</v>
      </c>
      <c r="AW26" s="58">
        <v>47</v>
      </c>
      <c r="AX26" s="58">
        <v>48</v>
      </c>
      <c r="AY26" s="58">
        <v>49</v>
      </c>
      <c r="AZ26" s="58">
        <v>50</v>
      </c>
      <c r="BA26" s="58">
        <v>51</v>
      </c>
      <c r="BB26" s="58">
        <v>52</v>
      </c>
      <c r="BC26" s="58">
        <v>53</v>
      </c>
      <c r="BD26" s="58">
        <v>54</v>
      </c>
      <c r="BE26" s="58">
        <v>55</v>
      </c>
      <c r="BF26" s="58">
        <v>56</v>
      </c>
      <c r="BG26" s="58">
        <v>57</v>
      </c>
      <c r="BH26" s="58">
        <v>58</v>
      </c>
      <c r="BI26" s="58">
        <v>59</v>
      </c>
      <c r="BJ26" s="58">
        <v>60</v>
      </c>
      <c r="BK26" s="58">
        <v>61</v>
      </c>
      <c r="BL26" s="58">
        <v>62</v>
      </c>
      <c r="BM26" s="58">
        <v>63</v>
      </c>
      <c r="BN26" s="58">
        <v>64</v>
      </c>
      <c r="BO26" s="58">
        <v>65</v>
      </c>
      <c r="BP26" s="58">
        <v>66</v>
      </c>
      <c r="BQ26" s="58">
        <v>67</v>
      </c>
      <c r="BR26" s="58">
        <v>68</v>
      </c>
      <c r="BS26" s="58">
        <v>69</v>
      </c>
      <c r="BT26" s="58">
        <v>70</v>
      </c>
      <c r="BU26" s="58">
        <v>71</v>
      </c>
      <c r="BV26" s="58">
        <v>72</v>
      </c>
      <c r="BW26" s="58">
        <v>73</v>
      </c>
      <c r="BX26" s="58">
        <v>74</v>
      </c>
      <c r="BY26" s="58">
        <v>75</v>
      </c>
      <c r="BZ26" s="58">
        <v>76</v>
      </c>
      <c r="CA26" s="58">
        <v>77</v>
      </c>
      <c r="CB26" s="58">
        <v>78</v>
      </c>
      <c r="CC26" s="58">
        <v>79</v>
      </c>
      <c r="CD26" s="58">
        <v>80</v>
      </c>
      <c r="CE26" s="58">
        <v>81</v>
      </c>
      <c r="CF26" s="58">
        <v>82</v>
      </c>
      <c r="CG26" s="58">
        <v>83</v>
      </c>
      <c r="CH26" s="58">
        <v>84</v>
      </c>
      <c r="CI26" s="58">
        <v>85</v>
      </c>
    </row>
    <row r="27" spans="1:87" x14ac:dyDescent="0.25">
      <c r="A27" s="42">
        <v>50</v>
      </c>
      <c r="B27" s="44">
        <v>1.6779999999999999</v>
      </c>
      <c r="C27" s="44">
        <v>1.7010000000000001</v>
      </c>
      <c r="D27" s="44">
        <v>1.7250000000000001</v>
      </c>
      <c r="E27" s="44">
        <v>1.7490000000000001</v>
      </c>
      <c r="F27" s="44">
        <v>1.7749999999999999</v>
      </c>
      <c r="G27" s="44">
        <v>1.8029999999999999</v>
      </c>
      <c r="H27" s="44">
        <v>1.831</v>
      </c>
      <c r="I27" s="44">
        <v>1.861</v>
      </c>
      <c r="J27" s="44">
        <v>1.893</v>
      </c>
      <c r="K27" s="44">
        <v>1.9259999999999999</v>
      </c>
      <c r="L27" s="44">
        <v>1.9610000000000001</v>
      </c>
      <c r="M27" s="44">
        <v>1.998</v>
      </c>
      <c r="N27" s="44">
        <v>2.0369999999999999</v>
      </c>
      <c r="O27" s="44">
        <v>2.0790000000000002</v>
      </c>
      <c r="P27" s="44">
        <v>2.1219999999999999</v>
      </c>
      <c r="Q27" s="44">
        <v>2.17</v>
      </c>
      <c r="R27" s="44">
        <v>2.2210000000000001</v>
      </c>
      <c r="S27" s="44">
        <v>2.2730000000000001</v>
      </c>
      <c r="T27" s="44">
        <v>2.3290000000000002</v>
      </c>
      <c r="U27" s="44">
        <v>2.387</v>
      </c>
      <c r="V27" s="44">
        <v>2.4500000000000002</v>
      </c>
      <c r="W27" s="44">
        <v>2.5169999999999999</v>
      </c>
      <c r="X27" s="44">
        <v>2.589</v>
      </c>
      <c r="Y27" s="44">
        <v>2.6659999999999999</v>
      </c>
      <c r="Z27" s="44">
        <v>2.7490000000000001</v>
      </c>
      <c r="AA27" s="44">
        <v>2.8380000000000001</v>
      </c>
      <c r="AB27" s="44">
        <v>2.9340000000000002</v>
      </c>
      <c r="AC27" s="44">
        <v>3.0379999999999998</v>
      </c>
      <c r="AD27" s="44">
        <v>3.1509999999999998</v>
      </c>
      <c r="AE27" s="44">
        <v>3.274</v>
      </c>
      <c r="AF27" s="44">
        <v>3.407</v>
      </c>
      <c r="AG27" s="44">
        <v>3.5529999999999999</v>
      </c>
      <c r="AH27" s="44">
        <v>3.7130000000000001</v>
      </c>
      <c r="AI27" s="44">
        <v>3.8879999999999999</v>
      </c>
      <c r="AJ27" s="44">
        <v>4.0810000000000004</v>
      </c>
      <c r="AK27" s="44">
        <v>4.2939999999999996</v>
      </c>
      <c r="AL27" s="44">
        <v>4.5289999999999999</v>
      </c>
      <c r="AM27" s="44">
        <v>4.79</v>
      </c>
      <c r="AN27" s="44">
        <v>5.08</v>
      </c>
      <c r="AO27" s="44">
        <v>5.4029999999999996</v>
      </c>
      <c r="AP27" s="44">
        <v>5.7640000000000002</v>
      </c>
      <c r="AQ27" s="44">
        <v>6.1680000000000001</v>
      </c>
      <c r="AR27" s="44">
        <v>6.6210000000000004</v>
      </c>
      <c r="AS27" s="44">
        <v>7.1289999999999996</v>
      </c>
      <c r="AT27" s="44">
        <v>7.702</v>
      </c>
      <c r="AU27" s="44">
        <v>8.3469999999999995</v>
      </c>
      <c r="AV27" s="44">
        <v>9.0739999999999998</v>
      </c>
      <c r="AW27" s="44">
        <v>9.8960000000000008</v>
      </c>
      <c r="AX27" s="44">
        <v>10.824</v>
      </c>
      <c r="AY27" s="44">
        <v>11.872</v>
      </c>
      <c r="AZ27" s="44">
        <v>13.057</v>
      </c>
      <c r="BA27" s="44">
        <v>14.396000000000001</v>
      </c>
      <c r="BB27" s="44">
        <v>15.907</v>
      </c>
      <c r="BC27" s="44">
        <v>17.611999999999998</v>
      </c>
      <c r="BD27" s="44">
        <v>19.533000000000001</v>
      </c>
      <c r="BE27" s="44">
        <v>21.696000000000002</v>
      </c>
      <c r="BF27" s="44">
        <v>24.128</v>
      </c>
      <c r="BG27" s="44">
        <v>26.86</v>
      </c>
      <c r="BH27" s="44">
        <v>29.925000000000001</v>
      </c>
      <c r="BI27" s="44">
        <v>33.36</v>
      </c>
      <c r="BJ27" s="44">
        <v>37.209000000000003</v>
      </c>
      <c r="BK27" s="44">
        <v>41.52</v>
      </c>
      <c r="BL27" s="44">
        <v>46.347000000000001</v>
      </c>
      <c r="BM27" s="44">
        <v>51.755000000000003</v>
      </c>
      <c r="BN27" s="44">
        <v>57.82</v>
      </c>
      <c r="BO27" s="44">
        <v>64.63</v>
      </c>
      <c r="BP27" s="44">
        <v>72.293999999999997</v>
      </c>
      <c r="BQ27" s="44">
        <v>80.938999999999993</v>
      </c>
      <c r="BR27" s="44">
        <v>90.715999999999994</v>
      </c>
      <c r="BS27" s="44">
        <v>101.81</v>
      </c>
      <c r="BT27" s="44">
        <v>114.431</v>
      </c>
      <c r="BU27" s="44">
        <v>128.83000000000001</v>
      </c>
      <c r="BV27" s="44">
        <v>145.316</v>
      </c>
      <c r="BW27" s="44">
        <v>164.27500000000001</v>
      </c>
      <c r="BX27" s="44">
        <v>186.18600000000001</v>
      </c>
      <c r="BY27" s="44">
        <v>211.613</v>
      </c>
      <c r="BZ27" s="44">
        <v>241.25800000000001</v>
      </c>
      <c r="CA27" s="44">
        <v>275.964</v>
      </c>
      <c r="CB27" s="44">
        <v>316.71499999999997</v>
      </c>
      <c r="CC27" s="44">
        <v>364.68900000000002</v>
      </c>
      <c r="CD27" s="44">
        <v>421.29</v>
      </c>
      <c r="CE27" s="44">
        <v>488.16199999999998</v>
      </c>
      <c r="CF27" s="44">
        <v>567.30899999999997</v>
      </c>
      <c r="CG27" s="44">
        <v>661.20799999999997</v>
      </c>
      <c r="CH27" s="44">
        <v>772.89700000000005</v>
      </c>
      <c r="CI27" s="44">
        <v>905.97</v>
      </c>
    </row>
    <row r="28" spans="1:87" x14ac:dyDescent="0.25">
      <c r="A28" s="42">
        <v>51</v>
      </c>
      <c r="B28" s="44">
        <v>1.599</v>
      </c>
      <c r="C28" s="44">
        <v>1.62</v>
      </c>
      <c r="D28" s="44">
        <v>1.6419999999999999</v>
      </c>
      <c r="E28" s="44">
        <v>1.665</v>
      </c>
      <c r="F28" s="44">
        <v>1.6890000000000001</v>
      </c>
      <c r="G28" s="44">
        <v>1.714</v>
      </c>
      <c r="H28" s="44">
        <v>1.74</v>
      </c>
      <c r="I28" s="44">
        <v>1.768</v>
      </c>
      <c r="J28" s="44">
        <v>1.7969999999999999</v>
      </c>
      <c r="K28" s="44">
        <v>1.8280000000000001</v>
      </c>
      <c r="L28" s="44">
        <v>1.86</v>
      </c>
      <c r="M28" s="44">
        <v>1.8939999999999999</v>
      </c>
      <c r="N28" s="44">
        <v>1.93</v>
      </c>
      <c r="O28" s="44">
        <v>1.9670000000000001</v>
      </c>
      <c r="P28" s="44">
        <v>2.0070000000000001</v>
      </c>
      <c r="Q28" s="44">
        <v>2.0510000000000002</v>
      </c>
      <c r="R28" s="44">
        <v>2.0979999999999999</v>
      </c>
      <c r="S28" s="44">
        <v>2.145</v>
      </c>
      <c r="T28" s="44">
        <v>2.1949999999999998</v>
      </c>
      <c r="U28" s="44">
        <v>2.2490000000000001</v>
      </c>
      <c r="V28" s="44">
        <v>2.306</v>
      </c>
      <c r="W28" s="44">
        <v>2.3660000000000001</v>
      </c>
      <c r="X28" s="44">
        <v>2.431</v>
      </c>
      <c r="Y28" s="44">
        <v>2.5009999999999999</v>
      </c>
      <c r="Z28" s="44">
        <v>2.5750000000000002</v>
      </c>
      <c r="AA28" s="44">
        <v>2.6549999999999998</v>
      </c>
      <c r="AB28" s="44">
        <v>2.7410000000000001</v>
      </c>
      <c r="AC28" s="44">
        <v>2.835</v>
      </c>
      <c r="AD28" s="44">
        <v>2.9350000000000001</v>
      </c>
      <c r="AE28" s="44">
        <v>3.0449999999999999</v>
      </c>
      <c r="AF28" s="44">
        <v>3.1629999999999998</v>
      </c>
      <c r="AG28" s="44">
        <v>3.2930000000000001</v>
      </c>
      <c r="AH28" s="44">
        <v>3.4340000000000002</v>
      </c>
      <c r="AI28" s="44">
        <v>3.589</v>
      </c>
      <c r="AJ28" s="44">
        <v>3.758</v>
      </c>
      <c r="AK28" s="44">
        <v>3.9449999999999998</v>
      </c>
      <c r="AL28" s="44">
        <v>4.1509999999999998</v>
      </c>
      <c r="AM28" s="44">
        <v>4.3789999999999996</v>
      </c>
      <c r="AN28" s="44">
        <v>4.6319999999999997</v>
      </c>
      <c r="AO28" s="44">
        <v>4.9130000000000003</v>
      </c>
      <c r="AP28" s="44">
        <v>5.2270000000000003</v>
      </c>
      <c r="AQ28" s="44">
        <v>5.577</v>
      </c>
      <c r="AR28" s="44">
        <v>5.9690000000000003</v>
      </c>
      <c r="AS28" s="44">
        <v>6.4080000000000004</v>
      </c>
      <c r="AT28" s="44">
        <v>6.9029999999999996</v>
      </c>
      <c r="AU28" s="44">
        <v>7.4589999999999996</v>
      </c>
      <c r="AV28" s="44">
        <v>8.0860000000000003</v>
      </c>
      <c r="AW28" s="44">
        <v>8.7949999999999999</v>
      </c>
      <c r="AX28" s="44">
        <v>9.5950000000000006</v>
      </c>
      <c r="AY28" s="44">
        <v>10.499000000000001</v>
      </c>
      <c r="AZ28" s="44">
        <v>11.523</v>
      </c>
      <c r="BA28" s="44">
        <v>12.68</v>
      </c>
      <c r="BB28" s="44">
        <v>13.99</v>
      </c>
      <c r="BC28" s="44">
        <v>15.47</v>
      </c>
      <c r="BD28" s="44">
        <v>17.141999999999999</v>
      </c>
      <c r="BE28" s="44">
        <v>19.03</v>
      </c>
      <c r="BF28" s="44">
        <v>21.158999999999999</v>
      </c>
      <c r="BG28" s="44">
        <v>23.556999999999999</v>
      </c>
      <c r="BH28" s="44">
        <v>26.256</v>
      </c>
      <c r="BI28" s="44">
        <v>29.291</v>
      </c>
      <c r="BJ28" s="44">
        <v>32.701000000000001</v>
      </c>
      <c r="BK28" s="44">
        <v>36.53</v>
      </c>
      <c r="BL28" s="44">
        <v>40.829000000000001</v>
      </c>
      <c r="BM28" s="44">
        <v>45.655000000000001</v>
      </c>
      <c r="BN28" s="44">
        <v>51.076999999999998</v>
      </c>
      <c r="BO28" s="44">
        <v>57.173999999999999</v>
      </c>
      <c r="BP28" s="44">
        <v>64.042000000000002</v>
      </c>
      <c r="BQ28" s="44">
        <v>71.795000000000002</v>
      </c>
      <c r="BR28" s="44">
        <v>80.566000000000003</v>
      </c>
      <c r="BS28" s="44">
        <v>90.52</v>
      </c>
      <c r="BT28" s="44">
        <v>101.843</v>
      </c>
      <c r="BU28" s="44">
        <v>114.758</v>
      </c>
      <c r="BV28" s="44">
        <v>129.54</v>
      </c>
      <c r="BW28" s="44">
        <v>146.53100000000001</v>
      </c>
      <c r="BX28" s="44">
        <v>166.15799999999999</v>
      </c>
      <c r="BY28" s="44">
        <v>188.92599999999999</v>
      </c>
      <c r="BZ28" s="44">
        <v>215.459</v>
      </c>
      <c r="CA28" s="44">
        <v>246.512</v>
      </c>
      <c r="CB28" s="44">
        <v>282.96899999999999</v>
      </c>
      <c r="CC28" s="44">
        <v>325.88200000000001</v>
      </c>
      <c r="CD28" s="44">
        <v>376.51400000000001</v>
      </c>
      <c r="CE28" s="44">
        <v>436.34399999999999</v>
      </c>
      <c r="CF28" s="44">
        <v>507.178</v>
      </c>
      <c r="CG28" s="44">
        <v>591.245</v>
      </c>
      <c r="CH28" s="44">
        <v>691.28899999999999</v>
      </c>
      <c r="CI28" s="44">
        <v>810.55200000000002</v>
      </c>
    </row>
    <row r="29" spans="1:87" x14ac:dyDescent="0.25">
      <c r="A29" s="42">
        <v>52</v>
      </c>
      <c r="B29" s="44">
        <v>1.524</v>
      </c>
      <c r="C29" s="44">
        <v>1.5429999999999999</v>
      </c>
      <c r="D29" s="44">
        <v>1.5629999999999999</v>
      </c>
      <c r="E29" s="44">
        <v>1.5840000000000001</v>
      </c>
      <c r="F29" s="44">
        <v>1.6060000000000001</v>
      </c>
      <c r="G29" s="44">
        <v>1.63</v>
      </c>
      <c r="H29" s="44">
        <v>1.6539999999999999</v>
      </c>
      <c r="I29" s="44">
        <v>1.679</v>
      </c>
      <c r="J29" s="44">
        <v>1.706</v>
      </c>
      <c r="K29" s="44">
        <v>1.734</v>
      </c>
      <c r="L29" s="44">
        <v>1.764</v>
      </c>
      <c r="M29" s="44">
        <v>1.7949999999999999</v>
      </c>
      <c r="N29" s="44">
        <v>1.8280000000000001</v>
      </c>
      <c r="O29" s="44">
        <v>1.8620000000000001</v>
      </c>
      <c r="P29" s="44">
        <v>1.899</v>
      </c>
      <c r="Q29" s="44">
        <v>1.9390000000000001</v>
      </c>
      <c r="R29" s="44">
        <v>1.982</v>
      </c>
      <c r="S29" s="44">
        <v>2.0249999999999999</v>
      </c>
      <c r="T29" s="44">
        <v>2.0710000000000002</v>
      </c>
      <c r="U29" s="44">
        <v>2.1190000000000002</v>
      </c>
      <c r="V29" s="44">
        <v>2.1709999999999998</v>
      </c>
      <c r="W29" s="44">
        <v>2.226</v>
      </c>
      <c r="X29" s="44">
        <v>2.2839999999999998</v>
      </c>
      <c r="Y29" s="44">
        <v>2.347</v>
      </c>
      <c r="Z29" s="44">
        <v>2.4140000000000001</v>
      </c>
      <c r="AA29" s="44">
        <v>2.4860000000000002</v>
      </c>
      <c r="AB29" s="44">
        <v>2.5640000000000001</v>
      </c>
      <c r="AC29" s="44">
        <v>2.6469999999999998</v>
      </c>
      <c r="AD29" s="44">
        <v>2.7370000000000001</v>
      </c>
      <c r="AE29" s="44">
        <v>2.835</v>
      </c>
      <c r="AF29" s="44">
        <v>2.94</v>
      </c>
      <c r="AG29" s="44">
        <v>3.0550000000000002</v>
      </c>
      <c r="AH29" s="44">
        <v>3.18</v>
      </c>
      <c r="AI29" s="44">
        <v>3.3170000000000002</v>
      </c>
      <c r="AJ29" s="44">
        <v>3.4670000000000001</v>
      </c>
      <c r="AK29" s="44">
        <v>3.6309999999999998</v>
      </c>
      <c r="AL29" s="44">
        <v>3.8119999999999998</v>
      </c>
      <c r="AM29" s="44">
        <v>4.0110000000000001</v>
      </c>
      <c r="AN29" s="44">
        <v>4.2320000000000002</v>
      </c>
      <c r="AO29" s="44">
        <v>4.4770000000000003</v>
      </c>
      <c r="AP29" s="44">
        <v>4.75</v>
      </c>
      <c r="AQ29" s="44">
        <v>5.0540000000000003</v>
      </c>
      <c r="AR29" s="44">
        <v>5.3929999999999998</v>
      </c>
      <c r="AS29" s="44">
        <v>5.774</v>
      </c>
      <c r="AT29" s="44">
        <v>6.2</v>
      </c>
      <c r="AU29" s="44">
        <v>6.68</v>
      </c>
      <c r="AV29" s="44">
        <v>7.2210000000000001</v>
      </c>
      <c r="AW29" s="44">
        <v>7.8310000000000004</v>
      </c>
      <c r="AX29" s="44">
        <v>8.5210000000000008</v>
      </c>
      <c r="AY29" s="44">
        <v>9.3000000000000007</v>
      </c>
      <c r="AZ29" s="44">
        <v>10.182</v>
      </c>
      <c r="BA29" s="44">
        <v>11.180999999999999</v>
      </c>
      <c r="BB29" s="44">
        <v>12.311999999999999</v>
      </c>
      <c r="BC29" s="44">
        <v>13.593</v>
      </c>
      <c r="BD29" s="44">
        <v>15.042999999999999</v>
      </c>
      <c r="BE29" s="44">
        <v>16.684000000000001</v>
      </c>
      <c r="BF29" s="44">
        <v>18.54</v>
      </c>
      <c r="BG29" s="44">
        <v>20.635999999999999</v>
      </c>
      <c r="BH29" s="44">
        <v>23.001999999999999</v>
      </c>
      <c r="BI29" s="44">
        <v>25.67</v>
      </c>
      <c r="BJ29" s="44">
        <v>28.677</v>
      </c>
      <c r="BK29" s="44">
        <v>32.064</v>
      </c>
      <c r="BL29" s="44">
        <v>35.875</v>
      </c>
      <c r="BM29" s="44">
        <v>40.164999999999999</v>
      </c>
      <c r="BN29" s="44">
        <v>44.994</v>
      </c>
      <c r="BO29" s="44">
        <v>50.433999999999997</v>
      </c>
      <c r="BP29" s="44">
        <v>56.570999999999998</v>
      </c>
      <c r="BQ29" s="44">
        <v>63.503999999999998</v>
      </c>
      <c r="BR29" s="44">
        <v>71.353999999999999</v>
      </c>
      <c r="BS29" s="44">
        <v>80.266000000000005</v>
      </c>
      <c r="BT29" s="44">
        <v>90.403999999999996</v>
      </c>
      <c r="BU29" s="44">
        <v>101.965</v>
      </c>
      <c r="BV29" s="44">
        <v>115.193</v>
      </c>
      <c r="BW29" s="44">
        <v>130.392</v>
      </c>
      <c r="BX29" s="44">
        <v>147.93899999999999</v>
      </c>
      <c r="BY29" s="44">
        <v>168.28100000000001</v>
      </c>
      <c r="BZ29" s="44">
        <v>191.97499999999999</v>
      </c>
      <c r="CA29" s="44">
        <v>219.69</v>
      </c>
      <c r="CB29" s="44">
        <v>252.21299999999999</v>
      </c>
      <c r="CC29" s="44">
        <v>290.48099999999999</v>
      </c>
      <c r="CD29" s="44">
        <v>335.62099999999998</v>
      </c>
      <c r="CE29" s="44">
        <v>388.952</v>
      </c>
      <c r="CF29" s="44">
        <v>452.08699999999999</v>
      </c>
      <c r="CG29" s="44">
        <v>527.024</v>
      </c>
      <c r="CH29" s="44">
        <v>616.21600000000001</v>
      </c>
      <c r="CI29" s="44">
        <v>722.56899999999996</v>
      </c>
    </row>
    <row r="30" spans="1:87" x14ac:dyDescent="0.25">
      <c r="A30" s="42">
        <v>53</v>
      </c>
      <c r="B30" s="44">
        <v>1.4510000000000001</v>
      </c>
      <c r="C30" s="44">
        <v>1.4690000000000001</v>
      </c>
      <c r="D30" s="44">
        <v>1.488</v>
      </c>
      <c r="E30" s="44">
        <v>1.5069999999999999</v>
      </c>
      <c r="F30" s="44">
        <v>1.528</v>
      </c>
      <c r="G30" s="44">
        <v>1.5489999999999999</v>
      </c>
      <c r="H30" s="44">
        <v>1.571</v>
      </c>
      <c r="I30" s="44">
        <v>1.595</v>
      </c>
      <c r="J30" s="44">
        <v>1.619</v>
      </c>
      <c r="K30" s="44">
        <v>1.645</v>
      </c>
      <c r="L30" s="44">
        <v>1.6719999999999999</v>
      </c>
      <c r="M30" s="44">
        <v>1.7010000000000001</v>
      </c>
      <c r="N30" s="44">
        <v>1.7310000000000001</v>
      </c>
      <c r="O30" s="44">
        <v>1.7629999999999999</v>
      </c>
      <c r="P30" s="44">
        <v>1.796</v>
      </c>
      <c r="Q30" s="44">
        <v>1.833</v>
      </c>
      <c r="R30" s="44">
        <v>1.8720000000000001</v>
      </c>
      <c r="S30" s="44">
        <v>1.9119999999999999</v>
      </c>
      <c r="T30" s="44">
        <v>1.9530000000000001</v>
      </c>
      <c r="U30" s="44">
        <v>1.9970000000000001</v>
      </c>
      <c r="V30" s="44">
        <v>2.044</v>
      </c>
      <c r="W30" s="44">
        <v>2.0939999999999999</v>
      </c>
      <c r="X30" s="44">
        <v>2.1469999999999998</v>
      </c>
      <c r="Y30" s="44">
        <v>2.2040000000000002</v>
      </c>
      <c r="Z30" s="44">
        <v>2.2639999999999998</v>
      </c>
      <c r="AA30" s="44">
        <v>2.3290000000000002</v>
      </c>
      <c r="AB30" s="44">
        <v>2.399</v>
      </c>
      <c r="AC30" s="44">
        <v>2.4740000000000002</v>
      </c>
      <c r="AD30" s="44">
        <v>2.5539999999999998</v>
      </c>
      <c r="AE30" s="44">
        <v>2.6419999999999999</v>
      </c>
      <c r="AF30" s="44">
        <v>2.7360000000000002</v>
      </c>
      <c r="AG30" s="44">
        <v>2.8380000000000001</v>
      </c>
      <c r="AH30" s="44">
        <v>2.9489999999999998</v>
      </c>
      <c r="AI30" s="44">
        <v>3.07</v>
      </c>
      <c r="AJ30" s="44">
        <v>3.202</v>
      </c>
      <c r="AK30" s="44">
        <v>3.347</v>
      </c>
      <c r="AL30" s="44">
        <v>3.5059999999999998</v>
      </c>
      <c r="AM30" s="44">
        <v>3.681</v>
      </c>
      <c r="AN30" s="44">
        <v>3.8740000000000001</v>
      </c>
      <c r="AO30" s="44">
        <v>4.0880000000000001</v>
      </c>
      <c r="AP30" s="44">
        <v>4.3259999999999996</v>
      </c>
      <c r="AQ30" s="44">
        <v>4.59</v>
      </c>
      <c r="AR30" s="44">
        <v>4.8840000000000003</v>
      </c>
      <c r="AS30" s="44">
        <v>5.2140000000000004</v>
      </c>
      <c r="AT30" s="44">
        <v>5.5830000000000002</v>
      </c>
      <c r="AU30" s="44">
        <v>5.9969999999999999</v>
      </c>
      <c r="AV30" s="44">
        <v>6.4630000000000001</v>
      </c>
      <c r="AW30" s="44">
        <v>6.9889999999999999</v>
      </c>
      <c r="AX30" s="44">
        <v>7.5819999999999999</v>
      </c>
      <c r="AY30" s="44">
        <v>8.2530000000000001</v>
      </c>
      <c r="AZ30" s="44">
        <v>9.0120000000000005</v>
      </c>
      <c r="BA30" s="44">
        <v>9.8719999999999999</v>
      </c>
      <c r="BB30" s="44">
        <v>10.847</v>
      </c>
      <c r="BC30" s="44">
        <v>11.952999999999999</v>
      </c>
      <c r="BD30" s="44">
        <v>13.207000000000001</v>
      </c>
      <c r="BE30" s="44">
        <v>14.628</v>
      </c>
      <c r="BF30" s="44">
        <v>16.239999999999998</v>
      </c>
      <c r="BG30" s="44">
        <v>18.064</v>
      </c>
      <c r="BH30" s="44">
        <v>20.13</v>
      </c>
      <c r="BI30" s="44">
        <v>22.466000000000001</v>
      </c>
      <c r="BJ30" s="44">
        <v>25.106999999999999</v>
      </c>
      <c r="BK30" s="44">
        <v>28.088999999999999</v>
      </c>
      <c r="BL30" s="44">
        <v>31.454999999999998</v>
      </c>
      <c r="BM30" s="44">
        <v>35.253999999999998</v>
      </c>
      <c r="BN30" s="44">
        <v>39.54</v>
      </c>
      <c r="BO30" s="44">
        <v>44.378999999999998</v>
      </c>
      <c r="BP30" s="44">
        <v>49.845999999999997</v>
      </c>
      <c r="BQ30" s="44">
        <v>56.031999999999996</v>
      </c>
      <c r="BR30" s="44">
        <v>63.042000000000002</v>
      </c>
      <c r="BS30" s="44">
        <v>71.006</v>
      </c>
      <c r="BT30" s="44">
        <v>80.069000000000003</v>
      </c>
      <c r="BU30" s="44">
        <v>90.406000000000006</v>
      </c>
      <c r="BV30" s="44">
        <v>102.23</v>
      </c>
      <c r="BW30" s="44">
        <v>115.812</v>
      </c>
      <c r="BX30" s="44">
        <v>131.48500000000001</v>
      </c>
      <c r="BY30" s="44">
        <v>149.64400000000001</v>
      </c>
      <c r="BZ30" s="44">
        <v>170.78100000000001</v>
      </c>
      <c r="CA30" s="44">
        <v>195.49100000000001</v>
      </c>
      <c r="CB30" s="44">
        <v>224.46899999999999</v>
      </c>
      <c r="CC30" s="44">
        <v>258.54700000000003</v>
      </c>
      <c r="CD30" s="44">
        <v>298.72500000000002</v>
      </c>
      <c r="CE30" s="44">
        <v>346.17599999999999</v>
      </c>
      <c r="CF30" s="44">
        <v>402.334</v>
      </c>
      <c r="CG30" s="44">
        <v>468.97800000000001</v>
      </c>
      <c r="CH30" s="44">
        <v>548.29300000000001</v>
      </c>
      <c r="CI30" s="44">
        <v>642.87300000000005</v>
      </c>
    </row>
    <row r="31" spans="1:87" x14ac:dyDescent="0.25">
      <c r="A31" s="42">
        <v>54</v>
      </c>
      <c r="B31" s="44">
        <v>1.3819999999999999</v>
      </c>
      <c r="C31" s="44">
        <v>1.399</v>
      </c>
      <c r="D31" s="44">
        <v>1.4159999999999999</v>
      </c>
      <c r="E31" s="44">
        <v>1.4339999999999999</v>
      </c>
      <c r="F31" s="44">
        <v>1.4530000000000001</v>
      </c>
      <c r="G31" s="44">
        <v>1.472</v>
      </c>
      <c r="H31" s="44">
        <v>1.4930000000000001</v>
      </c>
      <c r="I31" s="44">
        <v>1.5149999999999999</v>
      </c>
      <c r="J31" s="44">
        <v>1.5369999999999999</v>
      </c>
      <c r="K31" s="44">
        <v>1.5609999999999999</v>
      </c>
      <c r="L31" s="44">
        <v>1.5860000000000001</v>
      </c>
      <c r="M31" s="44">
        <v>1.6120000000000001</v>
      </c>
      <c r="N31" s="44">
        <v>1.64</v>
      </c>
      <c r="O31" s="44">
        <v>1.669</v>
      </c>
      <c r="P31" s="44">
        <v>1.6990000000000001</v>
      </c>
      <c r="Q31" s="44">
        <v>1.7330000000000001</v>
      </c>
      <c r="R31" s="44">
        <v>1.7689999999999999</v>
      </c>
      <c r="S31" s="44">
        <v>1.8049999999999999</v>
      </c>
      <c r="T31" s="44">
        <v>1.843</v>
      </c>
      <c r="U31" s="44">
        <v>1.883</v>
      </c>
      <c r="V31" s="44">
        <v>1.9259999999999999</v>
      </c>
      <c r="W31" s="44">
        <v>1.9710000000000001</v>
      </c>
      <c r="X31" s="44">
        <v>2.0190000000000001</v>
      </c>
      <c r="Y31" s="44">
        <v>2.0699999999999998</v>
      </c>
      <c r="Z31" s="44">
        <v>2.125</v>
      </c>
      <c r="AA31" s="44">
        <v>2.1840000000000002</v>
      </c>
      <c r="AB31" s="44">
        <v>2.246</v>
      </c>
      <c r="AC31" s="44">
        <v>2.3130000000000002</v>
      </c>
      <c r="AD31" s="44">
        <v>2.3860000000000001</v>
      </c>
      <c r="AE31" s="44">
        <v>2.464</v>
      </c>
      <c r="AF31" s="44">
        <v>2.548</v>
      </c>
      <c r="AG31" s="44">
        <v>2.6389999999999998</v>
      </c>
      <c r="AH31" s="44">
        <v>2.738</v>
      </c>
      <c r="AI31" s="44">
        <v>2.8450000000000002</v>
      </c>
      <c r="AJ31" s="44">
        <v>2.9620000000000002</v>
      </c>
      <c r="AK31" s="44">
        <v>3.09</v>
      </c>
      <c r="AL31" s="44">
        <v>3.23</v>
      </c>
      <c r="AM31" s="44">
        <v>3.3839999999999999</v>
      </c>
      <c r="AN31" s="44">
        <v>3.5529999999999999</v>
      </c>
      <c r="AO31" s="44">
        <v>3.74</v>
      </c>
      <c r="AP31" s="44">
        <v>3.948</v>
      </c>
      <c r="AQ31" s="44">
        <v>4.1769999999999996</v>
      </c>
      <c r="AR31" s="44">
        <v>4.4329999999999998</v>
      </c>
      <c r="AS31" s="44">
        <v>4.7190000000000003</v>
      </c>
      <c r="AT31" s="44">
        <v>5.0380000000000003</v>
      </c>
      <c r="AU31" s="44">
        <v>5.3959999999999999</v>
      </c>
      <c r="AV31" s="44">
        <v>5.798</v>
      </c>
      <c r="AW31" s="44">
        <v>6.2510000000000003</v>
      </c>
      <c r="AX31" s="44">
        <v>6.7610000000000001</v>
      </c>
      <c r="AY31" s="44">
        <v>7.3380000000000001</v>
      </c>
      <c r="AZ31" s="44">
        <v>7.9909999999999997</v>
      </c>
      <c r="BA31" s="44">
        <v>8.7309999999999999</v>
      </c>
      <c r="BB31" s="44">
        <v>9.57</v>
      </c>
      <c r="BC31" s="44">
        <v>10.522</v>
      </c>
      <c r="BD31" s="44">
        <v>11.603999999999999</v>
      </c>
      <c r="BE31" s="44">
        <v>12.831</v>
      </c>
      <c r="BF31" s="44">
        <v>14.225</v>
      </c>
      <c r="BG31" s="44">
        <v>15.808</v>
      </c>
      <c r="BH31" s="44">
        <v>17.603999999999999</v>
      </c>
      <c r="BI31" s="44">
        <v>19.640999999999998</v>
      </c>
      <c r="BJ31" s="44">
        <v>21.949000000000002</v>
      </c>
      <c r="BK31" s="44">
        <v>24.564</v>
      </c>
      <c r="BL31" s="44">
        <v>27.524999999999999</v>
      </c>
      <c r="BM31" s="44">
        <v>30.873999999999999</v>
      </c>
      <c r="BN31" s="44">
        <v>34.664000000000001</v>
      </c>
      <c r="BO31" s="44">
        <v>38.951999999999998</v>
      </c>
      <c r="BP31" s="44">
        <v>43.807000000000002</v>
      </c>
      <c r="BQ31" s="44">
        <v>49.31</v>
      </c>
      <c r="BR31" s="44">
        <v>55.555</v>
      </c>
      <c r="BS31" s="44">
        <v>62.655999999999999</v>
      </c>
      <c r="BT31" s="44">
        <v>70.742999999999995</v>
      </c>
      <c r="BU31" s="44">
        <v>79.968999999999994</v>
      </c>
      <c r="BV31" s="44">
        <v>90.525000000000006</v>
      </c>
      <c r="BW31" s="44">
        <v>102.648</v>
      </c>
      <c r="BX31" s="44">
        <v>116.631</v>
      </c>
      <c r="BY31" s="44">
        <v>132.82400000000001</v>
      </c>
      <c r="BZ31" s="44">
        <v>151.66200000000001</v>
      </c>
      <c r="CA31" s="44">
        <v>173.66800000000001</v>
      </c>
      <c r="CB31" s="44">
        <v>199.45599999999999</v>
      </c>
      <c r="CC31" s="44">
        <v>229.76300000000001</v>
      </c>
      <c r="CD31" s="44">
        <v>265.47000000000003</v>
      </c>
      <c r="CE31" s="44">
        <v>307.61399999999998</v>
      </c>
      <c r="CF31" s="44">
        <v>357.46499999999997</v>
      </c>
      <c r="CG31" s="44">
        <v>416.596</v>
      </c>
      <c r="CH31" s="44">
        <v>486.94499999999999</v>
      </c>
      <c r="CI31" s="44">
        <v>570.80999999999995</v>
      </c>
    </row>
    <row r="32" spans="1:87" x14ac:dyDescent="0.25">
      <c r="A32" s="42">
        <v>55</v>
      </c>
      <c r="B32" s="44">
        <v>1.3160000000000001</v>
      </c>
      <c r="C32" s="44">
        <v>1.331</v>
      </c>
      <c r="D32" s="44">
        <v>1.347</v>
      </c>
      <c r="E32" s="44">
        <v>1.3640000000000001</v>
      </c>
      <c r="F32" s="44">
        <v>1.381</v>
      </c>
      <c r="G32" s="44">
        <v>1.399</v>
      </c>
      <c r="H32" s="44">
        <v>1.4179999999999999</v>
      </c>
      <c r="I32" s="44">
        <v>1.4379999999999999</v>
      </c>
      <c r="J32" s="44">
        <v>1.4590000000000001</v>
      </c>
      <c r="K32" s="44">
        <v>1.4810000000000001</v>
      </c>
      <c r="L32" s="44">
        <v>1.5029999999999999</v>
      </c>
      <c r="M32" s="44">
        <v>1.528</v>
      </c>
      <c r="N32" s="44">
        <v>1.5529999999999999</v>
      </c>
      <c r="O32" s="44">
        <v>1.58</v>
      </c>
      <c r="P32" s="44">
        <v>1.6080000000000001</v>
      </c>
      <c r="Q32" s="44">
        <v>1.639</v>
      </c>
      <c r="R32" s="44">
        <v>1.6719999999999999</v>
      </c>
      <c r="S32" s="44">
        <v>1.704</v>
      </c>
      <c r="T32" s="44">
        <v>1.7390000000000001</v>
      </c>
      <c r="U32" s="44">
        <v>1.776</v>
      </c>
      <c r="V32" s="44">
        <v>1.8140000000000001</v>
      </c>
      <c r="W32" s="44">
        <v>1.8560000000000001</v>
      </c>
      <c r="X32" s="44">
        <v>1.899</v>
      </c>
      <c r="Y32" s="44">
        <v>1.946</v>
      </c>
      <c r="Z32" s="44">
        <v>1.9950000000000001</v>
      </c>
      <c r="AA32" s="44">
        <v>2.048</v>
      </c>
      <c r="AB32" s="44">
        <v>2.1040000000000001</v>
      </c>
      <c r="AC32" s="44">
        <v>2.165</v>
      </c>
      <c r="AD32" s="44">
        <v>2.23</v>
      </c>
      <c r="AE32" s="44">
        <v>2.2999999999999998</v>
      </c>
      <c r="AF32" s="44">
        <v>2.375</v>
      </c>
      <c r="AG32" s="44">
        <v>2.456</v>
      </c>
      <c r="AH32" s="44">
        <v>2.544</v>
      </c>
      <c r="AI32" s="44">
        <v>2.64</v>
      </c>
      <c r="AJ32" s="44">
        <v>2.7429999999999999</v>
      </c>
      <c r="AK32" s="44">
        <v>2.8559999999999999</v>
      </c>
      <c r="AL32" s="44">
        <v>2.98</v>
      </c>
      <c r="AM32" s="44">
        <v>3.1150000000000002</v>
      </c>
      <c r="AN32" s="44">
        <v>3.2639999999999998</v>
      </c>
      <c r="AO32" s="44">
        <v>3.4279999999999999</v>
      </c>
      <c r="AP32" s="44">
        <v>3.609</v>
      </c>
      <c r="AQ32" s="44">
        <v>3.81</v>
      </c>
      <c r="AR32" s="44">
        <v>4.032</v>
      </c>
      <c r="AS32" s="44">
        <v>4.28</v>
      </c>
      <c r="AT32" s="44">
        <v>4.5570000000000004</v>
      </c>
      <c r="AU32" s="44">
        <v>4.8659999999999997</v>
      </c>
      <c r="AV32" s="44">
        <v>5.2130000000000001</v>
      </c>
      <c r="AW32" s="44">
        <v>5.6029999999999998</v>
      </c>
      <c r="AX32" s="44">
        <v>6.0430000000000001</v>
      </c>
      <c r="AY32" s="44">
        <v>6.5389999999999997</v>
      </c>
      <c r="AZ32" s="44">
        <v>7.101</v>
      </c>
      <c r="BA32" s="44">
        <v>7.7359999999999998</v>
      </c>
      <c r="BB32" s="44">
        <v>8.4570000000000007</v>
      </c>
      <c r="BC32" s="44">
        <v>9.2759999999999998</v>
      </c>
      <c r="BD32" s="44">
        <v>10.206</v>
      </c>
      <c r="BE32" s="44">
        <v>11.263999999999999</v>
      </c>
      <c r="BF32" s="44">
        <v>12.467000000000001</v>
      </c>
      <c r="BG32" s="44">
        <v>13.835000000000001</v>
      </c>
      <c r="BH32" s="44">
        <v>15.391</v>
      </c>
      <c r="BI32" s="44">
        <v>17.158999999999999</v>
      </c>
      <c r="BJ32" s="44">
        <v>19.170000000000002</v>
      </c>
      <c r="BK32" s="44">
        <v>21.452999999999999</v>
      </c>
      <c r="BL32" s="44">
        <v>24.045999999999999</v>
      </c>
      <c r="BM32" s="44">
        <v>26.986999999999998</v>
      </c>
      <c r="BN32" s="44">
        <v>30.324999999999999</v>
      </c>
      <c r="BO32" s="44">
        <v>34.110999999999997</v>
      </c>
      <c r="BP32" s="44">
        <v>38.408000000000001</v>
      </c>
      <c r="BQ32" s="44">
        <v>43.287999999999997</v>
      </c>
      <c r="BR32" s="44">
        <v>48.835999999999999</v>
      </c>
      <c r="BS32" s="44">
        <v>55.154000000000003</v>
      </c>
      <c r="BT32" s="44">
        <v>62.356000000000002</v>
      </c>
      <c r="BU32" s="44">
        <v>70.578000000000003</v>
      </c>
      <c r="BV32" s="44">
        <v>79.989000000000004</v>
      </c>
      <c r="BW32" s="44">
        <v>90.798000000000002</v>
      </c>
      <c r="BX32" s="44">
        <v>103.264</v>
      </c>
      <c r="BY32" s="44">
        <v>117.696</v>
      </c>
      <c r="BZ32" s="44">
        <v>134.476</v>
      </c>
      <c r="CA32" s="44">
        <v>154.065</v>
      </c>
      <c r="CB32" s="44">
        <v>177.005</v>
      </c>
      <c r="CC32" s="44">
        <v>203.94300000000001</v>
      </c>
      <c r="CD32" s="44">
        <v>235.65700000000001</v>
      </c>
      <c r="CE32" s="44">
        <v>273.05900000000003</v>
      </c>
      <c r="CF32" s="44">
        <v>317.26900000000001</v>
      </c>
      <c r="CG32" s="44">
        <v>369.67399999999998</v>
      </c>
      <c r="CH32" s="44">
        <v>431.98200000000003</v>
      </c>
      <c r="CI32" s="44">
        <v>506.221</v>
      </c>
    </row>
    <row r="33" spans="1:87" x14ac:dyDescent="0.25">
      <c r="A33" s="42">
        <v>56</v>
      </c>
      <c r="B33" s="44">
        <v>1.252</v>
      </c>
      <c r="C33" s="44">
        <v>1.266</v>
      </c>
      <c r="D33" s="44">
        <v>1.2809999999999999</v>
      </c>
      <c r="E33" s="44">
        <v>1.296</v>
      </c>
      <c r="F33" s="44">
        <v>1.3120000000000001</v>
      </c>
      <c r="G33" s="44">
        <v>1.329</v>
      </c>
      <c r="H33" s="44">
        <v>1.347</v>
      </c>
      <c r="I33" s="44">
        <v>1.365</v>
      </c>
      <c r="J33" s="44">
        <v>1.3839999999999999</v>
      </c>
      <c r="K33" s="44">
        <v>1.4039999999999999</v>
      </c>
      <c r="L33" s="44">
        <v>1.425</v>
      </c>
      <c r="M33" s="44">
        <v>1.4470000000000001</v>
      </c>
      <c r="N33" s="44">
        <v>1.4710000000000001</v>
      </c>
      <c r="O33" s="44">
        <v>1.4950000000000001</v>
      </c>
      <c r="P33" s="44">
        <v>1.5209999999999999</v>
      </c>
      <c r="Q33" s="44">
        <v>1.5489999999999999</v>
      </c>
      <c r="R33" s="44">
        <v>1.579</v>
      </c>
      <c r="S33" s="44">
        <v>1.61</v>
      </c>
      <c r="T33" s="44">
        <v>1.641</v>
      </c>
      <c r="U33" s="44">
        <v>1.675</v>
      </c>
      <c r="V33" s="44">
        <v>1.71</v>
      </c>
      <c r="W33" s="44">
        <v>1.7470000000000001</v>
      </c>
      <c r="X33" s="44">
        <v>1.7869999999999999</v>
      </c>
      <c r="Y33" s="44">
        <v>1.829</v>
      </c>
      <c r="Z33" s="44">
        <v>1.8740000000000001</v>
      </c>
      <c r="AA33" s="44">
        <v>1.921</v>
      </c>
      <c r="AB33" s="44">
        <v>1.972</v>
      </c>
      <c r="AC33" s="44">
        <v>2.0270000000000001</v>
      </c>
      <c r="AD33" s="44">
        <v>2.085</v>
      </c>
      <c r="AE33" s="44">
        <v>2.1480000000000001</v>
      </c>
      <c r="AF33" s="44">
        <v>2.2149999999999999</v>
      </c>
      <c r="AG33" s="44">
        <v>2.2879999999999998</v>
      </c>
      <c r="AH33" s="44">
        <v>2.367</v>
      </c>
      <c r="AI33" s="44">
        <v>2.4510000000000001</v>
      </c>
      <c r="AJ33" s="44">
        <v>2.544</v>
      </c>
      <c r="AK33" s="44">
        <v>2.6440000000000001</v>
      </c>
      <c r="AL33" s="44">
        <v>2.7530000000000001</v>
      </c>
      <c r="AM33" s="44">
        <v>2.8719999999999999</v>
      </c>
      <c r="AN33" s="44">
        <v>3.0030000000000001</v>
      </c>
      <c r="AO33" s="44">
        <v>3.1469999999999998</v>
      </c>
      <c r="AP33" s="44">
        <v>3.306</v>
      </c>
      <c r="AQ33" s="44">
        <v>3.4809999999999999</v>
      </c>
      <c r="AR33" s="44">
        <v>3.6749999999999998</v>
      </c>
      <c r="AS33" s="44">
        <v>3.89</v>
      </c>
      <c r="AT33" s="44">
        <v>4.13</v>
      </c>
      <c r="AU33" s="44">
        <v>4.3979999999999997</v>
      </c>
      <c r="AV33" s="44">
        <v>4.6980000000000004</v>
      </c>
      <c r="AW33" s="44">
        <v>5.0350000000000001</v>
      </c>
      <c r="AX33" s="44">
        <v>5.4139999999999997</v>
      </c>
      <c r="AY33" s="44">
        <v>5.8410000000000002</v>
      </c>
      <c r="AZ33" s="44">
        <v>6.3230000000000004</v>
      </c>
      <c r="BA33" s="44">
        <v>6.8689999999999998</v>
      </c>
      <c r="BB33" s="44">
        <v>7.4880000000000004</v>
      </c>
      <c r="BC33" s="44">
        <v>8.1910000000000007</v>
      </c>
      <c r="BD33" s="44">
        <v>8.99</v>
      </c>
      <c r="BE33" s="44">
        <v>9.8989999999999991</v>
      </c>
      <c r="BF33" s="44">
        <v>10.933999999999999</v>
      </c>
      <c r="BG33" s="44">
        <v>12.114000000000001</v>
      </c>
      <c r="BH33" s="44">
        <v>13.457000000000001</v>
      </c>
      <c r="BI33" s="44">
        <v>14.988</v>
      </c>
      <c r="BJ33" s="44">
        <v>16.731000000000002</v>
      </c>
      <c r="BK33" s="44">
        <v>18.716999999999999</v>
      </c>
      <c r="BL33" s="44">
        <v>20.978000000000002</v>
      </c>
      <c r="BM33" s="44">
        <v>23.552</v>
      </c>
      <c r="BN33" s="44">
        <v>26.478999999999999</v>
      </c>
      <c r="BO33" s="44">
        <v>29.809000000000001</v>
      </c>
      <c r="BP33" s="44">
        <v>33.598999999999997</v>
      </c>
      <c r="BQ33" s="44">
        <v>37.911999999999999</v>
      </c>
      <c r="BR33" s="44">
        <v>42.826999999999998</v>
      </c>
      <c r="BS33" s="44">
        <v>48.432000000000002</v>
      </c>
      <c r="BT33" s="44">
        <v>54.832000000000001</v>
      </c>
      <c r="BU33" s="44">
        <v>62.146999999999998</v>
      </c>
      <c r="BV33" s="44">
        <v>70.525000000000006</v>
      </c>
      <c r="BW33" s="44">
        <v>80.153000000000006</v>
      </c>
      <c r="BX33" s="44">
        <v>91.257999999999996</v>
      </c>
      <c r="BY33" s="44">
        <v>104.113</v>
      </c>
      <c r="BZ33" s="44">
        <v>119.05500000000001</v>
      </c>
      <c r="CA33" s="44">
        <v>136.49100000000001</v>
      </c>
      <c r="CB33" s="44">
        <v>156.89599999999999</v>
      </c>
      <c r="CC33" s="44">
        <v>180.84</v>
      </c>
      <c r="CD33" s="44">
        <v>209.00800000000001</v>
      </c>
      <c r="CE33" s="44">
        <v>242.2</v>
      </c>
      <c r="CF33" s="44">
        <v>281.40100000000001</v>
      </c>
      <c r="CG33" s="44">
        <v>327.83100000000002</v>
      </c>
      <c r="CH33" s="44">
        <v>382.99</v>
      </c>
      <c r="CI33" s="44">
        <v>448.66300000000001</v>
      </c>
    </row>
    <row r="34" spans="1:87" x14ac:dyDescent="0.25">
      <c r="A34" s="42">
        <v>57</v>
      </c>
      <c r="B34" s="44">
        <v>1.1910000000000001</v>
      </c>
      <c r="C34" s="44">
        <v>1.204</v>
      </c>
      <c r="D34" s="44">
        <v>1.218</v>
      </c>
      <c r="E34" s="44">
        <v>1.232</v>
      </c>
      <c r="F34" s="44">
        <v>1.2470000000000001</v>
      </c>
      <c r="G34" s="44">
        <v>1.262</v>
      </c>
      <c r="H34" s="44">
        <v>1.278</v>
      </c>
      <c r="I34" s="44">
        <v>1.2949999999999999</v>
      </c>
      <c r="J34" s="44">
        <v>1.3129999999999999</v>
      </c>
      <c r="K34" s="44">
        <v>1.331</v>
      </c>
      <c r="L34" s="44">
        <v>1.351</v>
      </c>
      <c r="M34" s="44">
        <v>1.371</v>
      </c>
      <c r="N34" s="44">
        <v>1.3919999999999999</v>
      </c>
      <c r="O34" s="44">
        <v>1.415</v>
      </c>
      <c r="P34" s="44">
        <v>1.4379999999999999</v>
      </c>
      <c r="Q34" s="44">
        <v>1.4650000000000001</v>
      </c>
      <c r="R34" s="44">
        <v>1.492</v>
      </c>
      <c r="S34" s="44">
        <v>1.52</v>
      </c>
      <c r="T34" s="44">
        <v>1.5489999999999999</v>
      </c>
      <c r="U34" s="44">
        <v>1.579</v>
      </c>
      <c r="V34" s="44">
        <v>1.611</v>
      </c>
      <c r="W34" s="44">
        <v>1.645</v>
      </c>
      <c r="X34" s="44">
        <v>1.681</v>
      </c>
      <c r="Y34" s="44">
        <v>1.72</v>
      </c>
      <c r="Z34" s="44">
        <v>1.76</v>
      </c>
      <c r="AA34" s="44">
        <v>1.8029999999999999</v>
      </c>
      <c r="AB34" s="44">
        <v>1.849</v>
      </c>
      <c r="AC34" s="44">
        <v>1.899</v>
      </c>
      <c r="AD34" s="44">
        <v>1.9510000000000001</v>
      </c>
      <c r="AE34" s="44">
        <v>2.008</v>
      </c>
      <c r="AF34" s="44">
        <v>2.0680000000000001</v>
      </c>
      <c r="AG34" s="44">
        <v>2.133</v>
      </c>
      <c r="AH34" s="44">
        <v>2.2029999999999998</v>
      </c>
      <c r="AI34" s="44">
        <v>2.2789999999999999</v>
      </c>
      <c r="AJ34" s="44">
        <v>2.3610000000000002</v>
      </c>
      <c r="AK34" s="44">
        <v>2.4500000000000002</v>
      </c>
      <c r="AL34" s="44">
        <v>2.5459999999999998</v>
      </c>
      <c r="AM34" s="44">
        <v>2.6520000000000001</v>
      </c>
      <c r="AN34" s="44">
        <v>2.7669999999999999</v>
      </c>
      <c r="AO34" s="44">
        <v>2.8940000000000001</v>
      </c>
      <c r="AP34" s="44">
        <v>3.0329999999999999</v>
      </c>
      <c r="AQ34" s="44">
        <v>3.1859999999999999</v>
      </c>
      <c r="AR34" s="44">
        <v>3.3559999999999999</v>
      </c>
      <c r="AS34" s="44">
        <v>3.5430000000000001</v>
      </c>
      <c r="AT34" s="44">
        <v>3.7519999999999998</v>
      </c>
      <c r="AU34" s="44">
        <v>3.984</v>
      </c>
      <c r="AV34" s="44">
        <v>4.2439999999999998</v>
      </c>
      <c r="AW34" s="44">
        <v>4.5350000000000001</v>
      </c>
      <c r="AX34" s="44">
        <v>4.8609999999999998</v>
      </c>
      <c r="AY34" s="44">
        <v>5.2290000000000001</v>
      </c>
      <c r="AZ34" s="44">
        <v>5.6429999999999998</v>
      </c>
      <c r="BA34" s="44">
        <v>6.1120000000000001</v>
      </c>
      <c r="BB34" s="44">
        <v>6.6440000000000001</v>
      </c>
      <c r="BC34" s="44">
        <v>7.2469999999999999</v>
      </c>
      <c r="BD34" s="44">
        <v>7.9320000000000004</v>
      </c>
      <c r="BE34" s="44">
        <v>8.7129999999999992</v>
      </c>
      <c r="BF34" s="44">
        <v>9.6020000000000003</v>
      </c>
      <c r="BG34" s="44">
        <v>10.616</v>
      </c>
      <c r="BH34" s="44">
        <v>11.773</v>
      </c>
      <c r="BI34" s="44">
        <v>13.093</v>
      </c>
      <c r="BJ34" s="44">
        <v>14.6</v>
      </c>
      <c r="BK34" s="44">
        <v>16.321000000000002</v>
      </c>
      <c r="BL34" s="44">
        <v>18.286000000000001</v>
      </c>
      <c r="BM34" s="44">
        <v>20.527999999999999</v>
      </c>
      <c r="BN34" s="44">
        <v>23.085000000000001</v>
      </c>
      <c r="BO34" s="44">
        <v>26.003</v>
      </c>
      <c r="BP34" s="44">
        <v>29.332000000000001</v>
      </c>
      <c r="BQ34" s="44">
        <v>33.133000000000003</v>
      </c>
      <c r="BR34" s="44">
        <v>37.472000000000001</v>
      </c>
      <c r="BS34" s="44">
        <v>42.433</v>
      </c>
      <c r="BT34" s="44">
        <v>48.106999999999999</v>
      </c>
      <c r="BU34" s="44">
        <v>54.601999999999997</v>
      </c>
      <c r="BV34" s="44">
        <v>62.05</v>
      </c>
      <c r="BW34" s="44">
        <v>70.617000000000004</v>
      </c>
      <c r="BX34" s="44">
        <v>80.504000000000005</v>
      </c>
      <c r="BY34" s="44">
        <v>91.951999999999998</v>
      </c>
      <c r="BZ34" s="44">
        <v>105.258</v>
      </c>
      <c r="CA34" s="44">
        <v>120.782</v>
      </c>
      <c r="CB34" s="44">
        <v>138.94300000000001</v>
      </c>
      <c r="CC34" s="44">
        <v>160.24299999999999</v>
      </c>
      <c r="CD34" s="44">
        <v>185.28299999999999</v>
      </c>
      <c r="CE34" s="44">
        <v>214.768</v>
      </c>
      <c r="CF34" s="44">
        <v>249.56299999999999</v>
      </c>
      <c r="CG34" s="44">
        <v>290.74</v>
      </c>
      <c r="CH34" s="44">
        <v>339.61900000000003</v>
      </c>
      <c r="CI34" s="44">
        <v>397.76600000000002</v>
      </c>
    </row>
    <row r="35" spans="1:87" x14ac:dyDescent="0.25">
      <c r="A35" s="42">
        <v>58</v>
      </c>
      <c r="B35" s="44">
        <v>1.133</v>
      </c>
      <c r="C35" s="44">
        <v>1.145</v>
      </c>
      <c r="D35" s="44">
        <v>1.157</v>
      </c>
      <c r="E35" s="44">
        <v>1.171</v>
      </c>
      <c r="F35" s="44">
        <v>1.1839999999999999</v>
      </c>
      <c r="G35" s="44">
        <v>1.198</v>
      </c>
      <c r="H35" s="44">
        <v>1.2130000000000001</v>
      </c>
      <c r="I35" s="44">
        <v>1.2290000000000001</v>
      </c>
      <c r="J35" s="44">
        <v>1.2450000000000001</v>
      </c>
      <c r="K35" s="44">
        <v>1.262</v>
      </c>
      <c r="L35" s="44">
        <v>1.28</v>
      </c>
      <c r="M35" s="44">
        <v>1.2989999999999999</v>
      </c>
      <c r="N35" s="44">
        <v>1.3180000000000001</v>
      </c>
      <c r="O35" s="44">
        <v>1.339</v>
      </c>
      <c r="P35" s="44">
        <v>1.36</v>
      </c>
      <c r="Q35" s="44">
        <v>1.3839999999999999</v>
      </c>
      <c r="R35" s="44">
        <v>1.41</v>
      </c>
      <c r="S35" s="44">
        <v>1.4350000000000001</v>
      </c>
      <c r="T35" s="44">
        <v>1.4610000000000001</v>
      </c>
      <c r="U35" s="44">
        <v>1.4890000000000001</v>
      </c>
      <c r="V35" s="44">
        <v>1.5189999999999999</v>
      </c>
      <c r="W35" s="44">
        <v>1.55</v>
      </c>
      <c r="X35" s="44">
        <v>1.5820000000000001</v>
      </c>
      <c r="Y35" s="44">
        <v>1.617</v>
      </c>
      <c r="Z35" s="44">
        <v>1.6539999999999999</v>
      </c>
      <c r="AA35" s="44">
        <v>1.6930000000000001</v>
      </c>
      <c r="AB35" s="44">
        <v>1.7350000000000001</v>
      </c>
      <c r="AC35" s="44">
        <v>1.7789999999999999</v>
      </c>
      <c r="AD35" s="44">
        <v>1.8260000000000001</v>
      </c>
      <c r="AE35" s="44">
        <v>1.877</v>
      </c>
      <c r="AF35" s="44">
        <v>1.931</v>
      </c>
      <c r="AG35" s="44">
        <v>1.99</v>
      </c>
      <c r="AH35" s="44">
        <v>2.052</v>
      </c>
      <c r="AI35" s="44">
        <v>2.12</v>
      </c>
      <c r="AJ35" s="44">
        <v>2.1930000000000001</v>
      </c>
      <c r="AK35" s="44">
        <v>2.2719999999999998</v>
      </c>
      <c r="AL35" s="44">
        <v>2.3580000000000001</v>
      </c>
      <c r="AM35" s="44">
        <v>2.4510000000000001</v>
      </c>
      <c r="AN35" s="44">
        <v>2.5529999999999999</v>
      </c>
      <c r="AO35" s="44">
        <v>2.665</v>
      </c>
      <c r="AP35" s="44">
        <v>2.7869999999999999</v>
      </c>
      <c r="AQ35" s="44">
        <v>2.9209999999999998</v>
      </c>
      <c r="AR35" s="44">
        <v>3.07</v>
      </c>
      <c r="AS35" s="44">
        <v>3.2330000000000001</v>
      </c>
      <c r="AT35" s="44">
        <v>3.415</v>
      </c>
      <c r="AU35" s="44">
        <v>3.617</v>
      </c>
      <c r="AV35" s="44">
        <v>3.8420000000000001</v>
      </c>
      <c r="AW35" s="44">
        <v>4.093</v>
      </c>
      <c r="AX35" s="44">
        <v>4.375</v>
      </c>
      <c r="AY35" s="44">
        <v>4.6920000000000002</v>
      </c>
      <c r="AZ35" s="44">
        <v>5.048</v>
      </c>
      <c r="BA35" s="44">
        <v>5.4509999999999996</v>
      </c>
      <c r="BB35" s="44">
        <v>5.907</v>
      </c>
      <c r="BC35" s="44">
        <v>6.4249999999999998</v>
      </c>
      <c r="BD35" s="44">
        <v>7.0129999999999999</v>
      </c>
      <c r="BE35" s="44">
        <v>7.6820000000000004</v>
      </c>
      <c r="BF35" s="44">
        <v>8.4440000000000008</v>
      </c>
      <c r="BG35" s="44">
        <v>9.3140000000000001</v>
      </c>
      <c r="BH35" s="44">
        <v>10.308</v>
      </c>
      <c r="BI35" s="44">
        <v>11.444000000000001</v>
      </c>
      <c r="BJ35" s="44">
        <v>12.743</v>
      </c>
      <c r="BK35" s="44">
        <v>14.228999999999999</v>
      </c>
      <c r="BL35" s="44">
        <v>15.929</v>
      </c>
      <c r="BM35" s="44">
        <v>17.875</v>
      </c>
      <c r="BN35" s="44">
        <v>20.100000000000001</v>
      </c>
      <c r="BO35" s="44">
        <v>22.646999999999998</v>
      </c>
      <c r="BP35" s="44">
        <v>25.561</v>
      </c>
      <c r="BQ35" s="44">
        <v>28.896000000000001</v>
      </c>
      <c r="BR35" s="44">
        <v>32.713999999999999</v>
      </c>
      <c r="BS35" s="44">
        <v>37.091000000000001</v>
      </c>
      <c r="BT35" s="44">
        <v>42.106999999999999</v>
      </c>
      <c r="BU35" s="44">
        <v>47.860999999999997</v>
      </c>
      <c r="BV35" s="44">
        <v>54.47</v>
      </c>
      <c r="BW35" s="44">
        <v>62.08</v>
      </c>
      <c r="BX35" s="44">
        <v>70.873000000000005</v>
      </c>
      <c r="BY35" s="44">
        <v>81.061999999999998</v>
      </c>
      <c r="BZ35" s="44">
        <v>92.909000000000006</v>
      </c>
      <c r="CA35" s="44">
        <v>106.733</v>
      </c>
      <c r="CB35" s="44">
        <v>122.904</v>
      </c>
      <c r="CC35" s="44">
        <v>141.86500000000001</v>
      </c>
      <c r="CD35" s="44">
        <v>164.14699999999999</v>
      </c>
      <c r="CE35" s="44">
        <v>190.37</v>
      </c>
      <c r="CF35" s="44">
        <v>221.29499999999999</v>
      </c>
      <c r="CG35" s="44">
        <v>257.86599999999999</v>
      </c>
      <c r="CH35" s="44">
        <v>301.24299999999999</v>
      </c>
      <c r="CI35" s="44">
        <v>352.803</v>
      </c>
    </row>
    <row r="36" spans="1:87" x14ac:dyDescent="0.25">
      <c r="A36" s="42">
        <v>59</v>
      </c>
      <c r="B36" s="44">
        <v>1.077</v>
      </c>
      <c r="C36" s="44">
        <v>1.0880000000000001</v>
      </c>
      <c r="D36" s="44">
        <v>1.1000000000000001</v>
      </c>
      <c r="E36" s="44">
        <v>1.1120000000000001</v>
      </c>
      <c r="F36" s="44">
        <v>1.1240000000000001</v>
      </c>
      <c r="G36" s="44">
        <v>1.137</v>
      </c>
      <c r="H36" s="44">
        <v>1.151</v>
      </c>
      <c r="I36" s="44">
        <v>1.165</v>
      </c>
      <c r="J36" s="44">
        <v>1.18</v>
      </c>
      <c r="K36" s="44">
        <v>1.196</v>
      </c>
      <c r="L36" s="44">
        <v>1.212</v>
      </c>
      <c r="M36" s="44">
        <v>1.23</v>
      </c>
      <c r="N36" s="44">
        <v>1.248</v>
      </c>
      <c r="O36" s="44">
        <v>1.266</v>
      </c>
      <c r="P36" s="44">
        <v>1.286</v>
      </c>
      <c r="Q36" s="44">
        <v>1.3080000000000001</v>
      </c>
      <c r="R36" s="44">
        <v>1.3320000000000001</v>
      </c>
      <c r="S36" s="44">
        <v>1.355</v>
      </c>
      <c r="T36" s="44">
        <v>1.379</v>
      </c>
      <c r="U36" s="44">
        <v>1.4039999999999999</v>
      </c>
      <c r="V36" s="44">
        <v>1.431</v>
      </c>
      <c r="W36" s="44">
        <v>1.4590000000000001</v>
      </c>
      <c r="X36" s="44">
        <v>1.4890000000000001</v>
      </c>
      <c r="Y36" s="44">
        <v>1.5209999999999999</v>
      </c>
      <c r="Z36" s="44">
        <v>1.554</v>
      </c>
      <c r="AA36" s="44">
        <v>1.59</v>
      </c>
      <c r="AB36" s="44">
        <v>1.627</v>
      </c>
      <c r="AC36" s="44">
        <v>1.6679999999999999</v>
      </c>
      <c r="AD36" s="44">
        <v>1.71</v>
      </c>
      <c r="AE36" s="44">
        <v>1.756</v>
      </c>
      <c r="AF36" s="44">
        <v>1.8049999999999999</v>
      </c>
      <c r="AG36" s="44">
        <v>1.857</v>
      </c>
      <c r="AH36" s="44">
        <v>1.913</v>
      </c>
      <c r="AI36" s="44">
        <v>1.974</v>
      </c>
      <c r="AJ36" s="44">
        <v>2.0390000000000001</v>
      </c>
      <c r="AK36" s="44">
        <v>2.109</v>
      </c>
      <c r="AL36" s="44">
        <v>2.1859999999999999</v>
      </c>
      <c r="AM36" s="44">
        <v>2.2690000000000001</v>
      </c>
      <c r="AN36" s="44">
        <v>2.359</v>
      </c>
      <c r="AO36" s="44">
        <v>2.4569999999999999</v>
      </c>
      <c r="AP36" s="44">
        <v>2.5649999999999999</v>
      </c>
      <c r="AQ36" s="44">
        <v>2.6829999999999998</v>
      </c>
      <c r="AR36" s="44">
        <v>2.8130000000000002</v>
      </c>
      <c r="AS36" s="44">
        <v>2.956</v>
      </c>
      <c r="AT36" s="44">
        <v>3.1139999999999999</v>
      </c>
      <c r="AU36" s="44">
        <v>3.29</v>
      </c>
      <c r="AV36" s="44">
        <v>3.4849999999999999</v>
      </c>
      <c r="AW36" s="44">
        <v>3.7029999999999998</v>
      </c>
      <c r="AX36" s="44">
        <v>3.9460000000000002</v>
      </c>
      <c r="AY36" s="44">
        <v>4.22</v>
      </c>
      <c r="AZ36" s="44">
        <v>4.5270000000000001</v>
      </c>
      <c r="BA36" s="44">
        <v>4.8730000000000002</v>
      </c>
      <c r="BB36" s="44">
        <v>5.2649999999999997</v>
      </c>
      <c r="BC36" s="44">
        <v>5.7089999999999996</v>
      </c>
      <c r="BD36" s="44">
        <v>6.2130000000000001</v>
      </c>
      <c r="BE36" s="44">
        <v>6.7859999999999996</v>
      </c>
      <c r="BF36" s="44">
        <v>7.4390000000000001</v>
      </c>
      <c r="BG36" s="44">
        <v>8.1850000000000005</v>
      </c>
      <c r="BH36" s="44">
        <v>9.0370000000000008</v>
      </c>
      <c r="BI36" s="44">
        <v>10.012</v>
      </c>
      <c r="BJ36" s="44">
        <v>11.129</v>
      </c>
      <c r="BK36" s="44">
        <v>12.409000000000001</v>
      </c>
      <c r="BL36" s="44">
        <v>13.875999999999999</v>
      </c>
      <c r="BM36" s="44">
        <v>15.558</v>
      </c>
      <c r="BN36" s="44">
        <v>17.488</v>
      </c>
      <c r="BO36" s="44">
        <v>19.702999999999999</v>
      </c>
      <c r="BP36" s="44">
        <v>22.244</v>
      </c>
      <c r="BQ36" s="44">
        <v>25.161000000000001</v>
      </c>
      <c r="BR36" s="44">
        <v>28.51</v>
      </c>
      <c r="BS36" s="44">
        <v>32.359000000000002</v>
      </c>
      <c r="BT36" s="44">
        <v>36.783000000000001</v>
      </c>
      <c r="BU36" s="44">
        <v>41.869</v>
      </c>
      <c r="BV36" s="44">
        <v>47.723999999999997</v>
      </c>
      <c r="BW36" s="44">
        <v>54.478000000000002</v>
      </c>
      <c r="BX36" s="44">
        <v>62.293999999999997</v>
      </c>
      <c r="BY36" s="44">
        <v>71.361000000000004</v>
      </c>
      <c r="BZ36" s="44">
        <v>81.914000000000001</v>
      </c>
      <c r="CA36" s="44">
        <v>94.236999999999995</v>
      </c>
      <c r="CB36" s="44">
        <v>108.65900000000001</v>
      </c>
      <c r="CC36" s="44">
        <v>125.57299999999999</v>
      </c>
      <c r="CD36" s="44">
        <v>145.44999999999999</v>
      </c>
      <c r="CE36" s="44">
        <v>168.84100000000001</v>
      </c>
      <c r="CF36" s="44">
        <v>196.41900000000001</v>
      </c>
      <c r="CG36" s="44">
        <v>229.02</v>
      </c>
      <c r="CH36" s="44">
        <v>267.673</v>
      </c>
      <c r="CI36" s="44">
        <v>313.59500000000003</v>
      </c>
    </row>
    <row r="37" spans="1:87" x14ac:dyDescent="0.25">
      <c r="A37" s="42">
        <v>60</v>
      </c>
      <c r="B37" s="44">
        <v>1.0229999999999999</v>
      </c>
      <c r="C37" s="44">
        <v>1.0329999999999999</v>
      </c>
      <c r="D37" s="44">
        <v>1.044</v>
      </c>
      <c r="E37" s="44">
        <v>1.0549999999999999</v>
      </c>
      <c r="F37" s="44">
        <v>1.0669999999999999</v>
      </c>
      <c r="G37" s="44">
        <v>1.079</v>
      </c>
      <c r="H37" s="44">
        <v>1.0920000000000001</v>
      </c>
      <c r="I37" s="44">
        <v>1.105</v>
      </c>
      <c r="J37" s="44">
        <v>1.119</v>
      </c>
      <c r="K37" s="44">
        <v>1.133</v>
      </c>
      <c r="L37" s="44">
        <v>1.1479999999999999</v>
      </c>
      <c r="M37" s="44">
        <v>1.1639999999999999</v>
      </c>
      <c r="N37" s="44">
        <v>1.18</v>
      </c>
      <c r="O37" s="44">
        <v>1.198</v>
      </c>
      <c r="P37" s="44">
        <v>1.216</v>
      </c>
      <c r="Q37" s="44">
        <v>1.236</v>
      </c>
      <c r="R37" s="44">
        <v>1.258</v>
      </c>
      <c r="S37" s="44">
        <v>1.2789999999999999</v>
      </c>
      <c r="T37" s="44">
        <v>1.3009999999999999</v>
      </c>
      <c r="U37" s="44">
        <v>1.3240000000000001</v>
      </c>
      <c r="V37" s="44">
        <v>1.349</v>
      </c>
      <c r="W37" s="44">
        <v>1.3740000000000001</v>
      </c>
      <c r="X37" s="44">
        <v>1.4019999999999999</v>
      </c>
      <c r="Y37" s="44">
        <v>1.43</v>
      </c>
      <c r="Z37" s="44">
        <v>1.4610000000000001</v>
      </c>
      <c r="AA37" s="44">
        <v>1.4930000000000001</v>
      </c>
      <c r="AB37" s="44">
        <v>1.5269999999999999</v>
      </c>
      <c r="AC37" s="44">
        <v>1.5629999999999999</v>
      </c>
      <c r="AD37" s="44">
        <v>1.6020000000000001</v>
      </c>
      <c r="AE37" s="44">
        <v>1.643</v>
      </c>
      <c r="AF37" s="44">
        <v>1.6870000000000001</v>
      </c>
      <c r="AG37" s="44">
        <v>1.734</v>
      </c>
      <c r="AH37" s="44">
        <v>1.7849999999999999</v>
      </c>
      <c r="AI37" s="44">
        <v>1.839</v>
      </c>
      <c r="AJ37" s="44">
        <v>1.897</v>
      </c>
      <c r="AK37" s="44">
        <v>1.96</v>
      </c>
      <c r="AL37" s="44">
        <v>2.028</v>
      </c>
      <c r="AM37" s="44">
        <v>2.101</v>
      </c>
      <c r="AN37" s="44">
        <v>2.181</v>
      </c>
      <c r="AO37" s="44">
        <v>2.2679999999999998</v>
      </c>
      <c r="AP37" s="44">
        <v>2.363</v>
      </c>
      <c r="AQ37" s="44">
        <v>2.4670000000000001</v>
      </c>
      <c r="AR37" s="44">
        <v>2.581</v>
      </c>
      <c r="AS37" s="44">
        <v>2.706</v>
      </c>
      <c r="AT37" s="44">
        <v>2.8450000000000002</v>
      </c>
      <c r="AU37" s="44">
        <v>2.9980000000000002</v>
      </c>
      <c r="AV37" s="44">
        <v>3.1669999999999998</v>
      </c>
      <c r="AW37" s="44">
        <v>3.3559999999999999</v>
      </c>
      <c r="AX37" s="44">
        <v>3.5670000000000002</v>
      </c>
      <c r="AY37" s="44">
        <v>3.8029999999999999</v>
      </c>
      <c r="AZ37" s="44">
        <v>4.0679999999999996</v>
      </c>
      <c r="BA37" s="44">
        <v>4.3659999999999997</v>
      </c>
      <c r="BB37" s="44">
        <v>4.7030000000000003</v>
      </c>
      <c r="BC37" s="44">
        <v>5.0839999999999996</v>
      </c>
      <c r="BD37" s="44">
        <v>5.516</v>
      </c>
      <c r="BE37" s="44">
        <v>6.0069999999999997</v>
      </c>
      <c r="BF37" s="44">
        <v>6.5659999999999998</v>
      </c>
      <c r="BG37" s="44">
        <v>7.2039999999999997</v>
      </c>
      <c r="BH37" s="44">
        <v>7.9340000000000002</v>
      </c>
      <c r="BI37" s="44">
        <v>8.77</v>
      </c>
      <c r="BJ37" s="44">
        <v>9.7270000000000003</v>
      </c>
      <c r="BK37" s="44">
        <v>10.826000000000001</v>
      </c>
      <c r="BL37" s="44">
        <v>12.087999999999999</v>
      </c>
      <c r="BM37" s="44">
        <v>13.539</v>
      </c>
      <c r="BN37" s="44">
        <v>15.206</v>
      </c>
      <c r="BO37" s="44">
        <v>17.123999999999999</v>
      </c>
      <c r="BP37" s="44">
        <v>19.331</v>
      </c>
      <c r="BQ37" s="44">
        <v>21.872</v>
      </c>
      <c r="BR37" s="44">
        <v>24.798999999999999</v>
      </c>
      <c r="BS37" s="44">
        <v>28.170999999999999</v>
      </c>
      <c r="BT37" s="44">
        <v>32.058999999999997</v>
      </c>
      <c r="BU37" s="44">
        <v>36.54</v>
      </c>
      <c r="BV37" s="44">
        <v>41.712000000000003</v>
      </c>
      <c r="BW37" s="44">
        <v>47.692</v>
      </c>
      <c r="BX37" s="44">
        <v>54.625999999999998</v>
      </c>
      <c r="BY37" s="44">
        <v>62.683999999999997</v>
      </c>
      <c r="BZ37" s="44">
        <v>72.076999999999998</v>
      </c>
      <c r="CA37" s="44">
        <v>83.058999999999997</v>
      </c>
      <c r="CB37" s="44">
        <v>95.923000000000002</v>
      </c>
      <c r="CC37" s="44">
        <v>111.023</v>
      </c>
      <c r="CD37" s="44">
        <v>128.77699999999999</v>
      </c>
      <c r="CE37" s="44">
        <v>149.67699999999999</v>
      </c>
      <c r="CF37" s="44">
        <v>174.32499999999999</v>
      </c>
      <c r="CG37" s="44">
        <v>203.465</v>
      </c>
      <c r="CH37" s="44">
        <v>238.01300000000001</v>
      </c>
      <c r="CI37" s="44">
        <v>279.05500000000001</v>
      </c>
    </row>
    <row r="38" spans="1:87" x14ac:dyDescent="0.25">
      <c r="A38" s="42">
        <v>61</v>
      </c>
      <c r="B38" s="44">
        <v>0.97199999999999998</v>
      </c>
      <c r="C38" s="44">
        <v>0.98099999999999998</v>
      </c>
      <c r="D38" s="44">
        <v>0.99099999999999999</v>
      </c>
      <c r="E38" s="44">
        <v>1.0009999999999999</v>
      </c>
      <c r="F38" s="44">
        <v>1.012</v>
      </c>
      <c r="G38" s="44">
        <v>1.0229999999999999</v>
      </c>
      <c r="H38" s="44">
        <v>1.0349999999999999</v>
      </c>
      <c r="I38" s="44">
        <v>1.0469999999999999</v>
      </c>
      <c r="J38" s="44">
        <v>1.06</v>
      </c>
      <c r="K38" s="44">
        <v>1.073</v>
      </c>
      <c r="L38" s="44">
        <v>1.087</v>
      </c>
      <c r="M38" s="44">
        <v>1.101</v>
      </c>
      <c r="N38" s="44">
        <v>1.1160000000000001</v>
      </c>
      <c r="O38" s="44">
        <v>1.1319999999999999</v>
      </c>
      <c r="P38" s="44">
        <v>1.149</v>
      </c>
      <c r="Q38" s="44">
        <v>1.1679999999999999</v>
      </c>
      <c r="R38" s="44">
        <v>1.1870000000000001</v>
      </c>
      <c r="S38" s="44">
        <v>1.2070000000000001</v>
      </c>
      <c r="T38" s="44">
        <v>1.2270000000000001</v>
      </c>
      <c r="U38" s="44">
        <v>1.248</v>
      </c>
      <c r="V38" s="44">
        <v>1.2709999999999999</v>
      </c>
      <c r="W38" s="44">
        <v>1.294</v>
      </c>
      <c r="X38" s="44">
        <v>1.319</v>
      </c>
      <c r="Y38" s="44">
        <v>1.345</v>
      </c>
      <c r="Z38" s="44">
        <v>1.373</v>
      </c>
      <c r="AA38" s="44">
        <v>1.4019999999999999</v>
      </c>
      <c r="AB38" s="44">
        <v>1.4330000000000001</v>
      </c>
      <c r="AC38" s="44">
        <v>1.466</v>
      </c>
      <c r="AD38" s="44">
        <v>1.5009999999999999</v>
      </c>
      <c r="AE38" s="44">
        <v>1.538</v>
      </c>
      <c r="AF38" s="44">
        <v>1.577</v>
      </c>
      <c r="AG38" s="44">
        <v>1.62</v>
      </c>
      <c r="AH38" s="44">
        <v>1.665</v>
      </c>
      <c r="AI38" s="44">
        <v>1.714</v>
      </c>
      <c r="AJ38" s="44">
        <v>1.766</v>
      </c>
      <c r="AK38" s="44">
        <v>1.8220000000000001</v>
      </c>
      <c r="AL38" s="44">
        <v>1.8819999999999999</v>
      </c>
      <c r="AM38" s="44">
        <v>1.948</v>
      </c>
      <c r="AN38" s="44">
        <v>2.0190000000000001</v>
      </c>
      <c r="AO38" s="44">
        <v>2.0960000000000001</v>
      </c>
      <c r="AP38" s="44">
        <v>2.1800000000000002</v>
      </c>
      <c r="AQ38" s="44">
        <v>2.2709999999999999</v>
      </c>
      <c r="AR38" s="44">
        <v>2.371</v>
      </c>
      <c r="AS38" s="44">
        <v>2.4809999999999999</v>
      </c>
      <c r="AT38" s="44">
        <v>2.6019999999999999</v>
      </c>
      <c r="AU38" s="44">
        <v>2.7360000000000002</v>
      </c>
      <c r="AV38" s="44">
        <v>2.8839999999999999</v>
      </c>
      <c r="AW38" s="44">
        <v>3.048</v>
      </c>
      <c r="AX38" s="44">
        <v>3.2309999999999999</v>
      </c>
      <c r="AY38" s="44">
        <v>3.4350000000000001</v>
      </c>
      <c r="AZ38" s="44">
        <v>3.6640000000000001</v>
      </c>
      <c r="BA38" s="44">
        <v>3.9209999999999998</v>
      </c>
      <c r="BB38" s="44">
        <v>4.21</v>
      </c>
      <c r="BC38" s="44">
        <v>4.5369999999999999</v>
      </c>
      <c r="BD38" s="44">
        <v>4.907</v>
      </c>
      <c r="BE38" s="44">
        <v>5.3280000000000003</v>
      </c>
      <c r="BF38" s="44">
        <v>5.806</v>
      </c>
      <c r="BG38" s="44">
        <v>6.3520000000000003</v>
      </c>
      <c r="BH38" s="44">
        <v>6.976</v>
      </c>
      <c r="BI38" s="44">
        <v>7.69</v>
      </c>
      <c r="BJ38" s="44">
        <v>8.51</v>
      </c>
      <c r="BK38" s="44">
        <v>9.4510000000000005</v>
      </c>
      <c r="BL38" s="44">
        <v>10.532999999999999</v>
      </c>
      <c r="BM38" s="44">
        <v>11.778</v>
      </c>
      <c r="BN38" s="44">
        <v>13.212999999999999</v>
      </c>
      <c r="BO38" s="44">
        <v>14.867000000000001</v>
      </c>
      <c r="BP38" s="44">
        <v>16.774999999999999</v>
      </c>
      <c r="BQ38" s="44">
        <v>18.978000000000002</v>
      </c>
      <c r="BR38" s="44">
        <v>21.521999999999998</v>
      </c>
      <c r="BS38" s="44">
        <v>24.463000000000001</v>
      </c>
      <c r="BT38" s="44">
        <v>27.863</v>
      </c>
      <c r="BU38" s="44">
        <v>31.792999999999999</v>
      </c>
      <c r="BV38" s="44">
        <v>36.341000000000001</v>
      </c>
      <c r="BW38" s="44">
        <v>41.613</v>
      </c>
      <c r="BX38" s="44">
        <v>47.741</v>
      </c>
      <c r="BY38" s="44">
        <v>54.878</v>
      </c>
      <c r="BZ38" s="44">
        <v>63.213000000000001</v>
      </c>
      <c r="CA38" s="44">
        <v>72.974000000000004</v>
      </c>
      <c r="CB38" s="44">
        <v>84.424999999999997</v>
      </c>
      <c r="CC38" s="44">
        <v>97.881</v>
      </c>
      <c r="CD38" s="44">
        <v>113.71899999999999</v>
      </c>
      <c r="CE38" s="44">
        <v>132.37799999999999</v>
      </c>
      <c r="CF38" s="44">
        <v>154.39599999999999</v>
      </c>
      <c r="CG38" s="44">
        <v>180.43799999999999</v>
      </c>
      <c r="CH38" s="44">
        <v>211.32499999999999</v>
      </c>
      <c r="CI38" s="44">
        <v>248.02600000000001</v>
      </c>
    </row>
    <row r="39" spans="1:87" x14ac:dyDescent="0.25">
      <c r="A39" s="42">
        <v>62</v>
      </c>
      <c r="B39" s="44">
        <v>0.92200000000000004</v>
      </c>
      <c r="C39" s="44">
        <v>0.93100000000000005</v>
      </c>
      <c r="D39" s="44">
        <v>0.94</v>
      </c>
      <c r="E39" s="44">
        <v>0.94899999999999995</v>
      </c>
      <c r="F39" s="44">
        <v>0.95899999999999996</v>
      </c>
      <c r="G39" s="44">
        <v>0.96899999999999997</v>
      </c>
      <c r="H39" s="44">
        <v>0.98</v>
      </c>
      <c r="I39" s="44">
        <v>0.99099999999999999</v>
      </c>
      <c r="J39" s="44">
        <v>1.0029999999999999</v>
      </c>
      <c r="K39" s="44">
        <v>1.0149999999999999</v>
      </c>
      <c r="L39" s="44">
        <v>1.028</v>
      </c>
      <c r="M39" s="44">
        <v>1.0409999999999999</v>
      </c>
      <c r="N39" s="44">
        <v>1.0549999999999999</v>
      </c>
      <c r="O39" s="44">
        <v>1.07</v>
      </c>
      <c r="P39" s="44">
        <v>1.085</v>
      </c>
      <c r="Q39" s="44">
        <v>1.1020000000000001</v>
      </c>
      <c r="R39" s="44">
        <v>1.121</v>
      </c>
      <c r="S39" s="44">
        <v>1.1379999999999999</v>
      </c>
      <c r="T39" s="44">
        <v>1.157</v>
      </c>
      <c r="U39" s="44">
        <v>1.1759999999999999</v>
      </c>
      <c r="V39" s="44">
        <v>1.1970000000000001</v>
      </c>
      <c r="W39" s="44">
        <v>1.218</v>
      </c>
      <c r="X39" s="44">
        <v>1.2410000000000001</v>
      </c>
      <c r="Y39" s="44">
        <v>1.264</v>
      </c>
      <c r="Z39" s="44">
        <v>1.2889999999999999</v>
      </c>
      <c r="AA39" s="44">
        <v>1.3160000000000001</v>
      </c>
      <c r="AB39" s="44">
        <v>1.3440000000000001</v>
      </c>
      <c r="AC39" s="44">
        <v>1.3740000000000001</v>
      </c>
      <c r="AD39" s="44">
        <v>1.4059999999999999</v>
      </c>
      <c r="AE39" s="44">
        <v>1.4390000000000001</v>
      </c>
      <c r="AF39" s="44">
        <v>1.4750000000000001</v>
      </c>
      <c r="AG39" s="44">
        <v>1.5129999999999999</v>
      </c>
      <c r="AH39" s="44">
        <v>1.554</v>
      </c>
      <c r="AI39" s="44">
        <v>1.597</v>
      </c>
      <c r="AJ39" s="44">
        <v>1.6439999999999999</v>
      </c>
      <c r="AK39" s="44">
        <v>1.694</v>
      </c>
      <c r="AL39" s="44">
        <v>1.748</v>
      </c>
      <c r="AM39" s="44">
        <v>1.806</v>
      </c>
      <c r="AN39" s="44">
        <v>1.869</v>
      </c>
      <c r="AO39" s="44">
        <v>1.9379999999999999</v>
      </c>
      <c r="AP39" s="44">
        <v>2.012</v>
      </c>
      <c r="AQ39" s="44">
        <v>2.093</v>
      </c>
      <c r="AR39" s="44">
        <v>2.181</v>
      </c>
      <c r="AS39" s="44">
        <v>2.278</v>
      </c>
      <c r="AT39" s="44">
        <v>2.3839999999999999</v>
      </c>
      <c r="AU39" s="44">
        <v>2.5009999999999999</v>
      </c>
      <c r="AV39" s="44">
        <v>2.63</v>
      </c>
      <c r="AW39" s="44">
        <v>2.7719999999999998</v>
      </c>
      <c r="AX39" s="44">
        <v>2.931</v>
      </c>
      <c r="AY39" s="44">
        <v>3.1080000000000001</v>
      </c>
      <c r="AZ39" s="44">
        <v>3.3050000000000002</v>
      </c>
      <c r="BA39" s="44">
        <v>3.5270000000000001</v>
      </c>
      <c r="BB39" s="44">
        <v>3.7759999999999998</v>
      </c>
      <c r="BC39" s="44">
        <v>4.056</v>
      </c>
      <c r="BD39" s="44">
        <v>4.3739999999999997</v>
      </c>
      <c r="BE39" s="44">
        <v>4.734</v>
      </c>
      <c r="BF39" s="44">
        <v>5.1429999999999998</v>
      </c>
      <c r="BG39" s="44">
        <v>5.609</v>
      </c>
      <c r="BH39" s="44">
        <v>6.1420000000000003</v>
      </c>
      <c r="BI39" s="44">
        <v>6.7519999999999998</v>
      </c>
      <c r="BJ39" s="44">
        <v>7.4509999999999996</v>
      </c>
      <c r="BK39" s="44">
        <v>8.2550000000000008</v>
      </c>
      <c r="BL39" s="44">
        <v>9.1790000000000003</v>
      </c>
      <c r="BM39" s="44">
        <v>10.244999999999999</v>
      </c>
      <c r="BN39" s="44">
        <v>11.474</v>
      </c>
      <c r="BO39" s="44">
        <v>12.894</v>
      </c>
      <c r="BP39" s="44">
        <v>14.535</v>
      </c>
      <c r="BQ39" s="44">
        <v>16.434000000000001</v>
      </c>
      <c r="BR39" s="44">
        <v>18.632999999999999</v>
      </c>
      <c r="BS39" s="44">
        <v>21.183</v>
      </c>
      <c r="BT39" s="44">
        <v>24.137</v>
      </c>
      <c r="BU39" s="44">
        <v>27.562999999999999</v>
      </c>
      <c r="BV39" s="44">
        <v>31.539000000000001</v>
      </c>
      <c r="BW39" s="44">
        <v>36.159999999999997</v>
      </c>
      <c r="BX39" s="44">
        <v>41.545000000000002</v>
      </c>
      <c r="BY39" s="44">
        <v>47.831000000000003</v>
      </c>
      <c r="BZ39" s="44">
        <v>55.189</v>
      </c>
      <c r="CA39" s="44">
        <v>63.820999999999998</v>
      </c>
      <c r="CB39" s="44">
        <v>73.965999999999994</v>
      </c>
      <c r="CC39" s="44">
        <v>85.906000000000006</v>
      </c>
      <c r="CD39" s="44">
        <v>99.975999999999999</v>
      </c>
      <c r="CE39" s="44">
        <v>116.57</v>
      </c>
      <c r="CF39" s="44">
        <v>136.16900000000001</v>
      </c>
      <c r="CG39" s="44">
        <v>159.36600000000001</v>
      </c>
      <c r="CH39" s="44">
        <v>186.893</v>
      </c>
      <c r="CI39" s="44">
        <v>219.61500000000001</v>
      </c>
    </row>
    <row r="40" spans="1:87" x14ac:dyDescent="0.25">
      <c r="A40" s="42">
        <v>63</v>
      </c>
      <c r="B40" s="44">
        <v>0.875</v>
      </c>
      <c r="C40" s="44">
        <v>0.88300000000000001</v>
      </c>
      <c r="D40" s="44">
        <v>0.89100000000000001</v>
      </c>
      <c r="E40" s="44">
        <v>0.89900000000000002</v>
      </c>
      <c r="F40" s="44">
        <v>0.90900000000000003</v>
      </c>
      <c r="G40" s="44">
        <v>0.91800000000000004</v>
      </c>
      <c r="H40" s="44">
        <v>0.92800000000000005</v>
      </c>
      <c r="I40" s="44">
        <v>0.93799999999999994</v>
      </c>
      <c r="J40" s="44">
        <v>0.94899999999999995</v>
      </c>
      <c r="K40" s="44">
        <v>0.96</v>
      </c>
      <c r="L40" s="44">
        <v>0.97199999999999998</v>
      </c>
      <c r="M40" s="44">
        <v>0.98399999999999999</v>
      </c>
      <c r="N40" s="44">
        <v>0.997</v>
      </c>
      <c r="O40" s="44">
        <v>1.01</v>
      </c>
      <c r="P40" s="44">
        <v>1.024</v>
      </c>
      <c r="Q40" s="44">
        <v>1.04</v>
      </c>
      <c r="R40" s="44">
        <v>1.0569999999999999</v>
      </c>
      <c r="S40" s="44">
        <v>1.073</v>
      </c>
      <c r="T40" s="44">
        <v>1.0900000000000001</v>
      </c>
      <c r="U40" s="44">
        <v>1.1080000000000001</v>
      </c>
      <c r="V40" s="44">
        <v>1.1259999999999999</v>
      </c>
      <c r="W40" s="44">
        <v>1.1459999999999999</v>
      </c>
      <c r="X40" s="44">
        <v>1.1659999999999999</v>
      </c>
      <c r="Y40" s="44">
        <v>1.1879999999999999</v>
      </c>
      <c r="Z40" s="44">
        <v>1.2110000000000001</v>
      </c>
      <c r="AA40" s="44">
        <v>1.2350000000000001</v>
      </c>
      <c r="AB40" s="44">
        <v>1.2609999999999999</v>
      </c>
      <c r="AC40" s="44">
        <v>1.288</v>
      </c>
      <c r="AD40" s="44">
        <v>1.3160000000000001</v>
      </c>
      <c r="AE40" s="44">
        <v>1.347</v>
      </c>
      <c r="AF40" s="44">
        <v>1.379</v>
      </c>
      <c r="AG40" s="44">
        <v>1.413</v>
      </c>
      <c r="AH40" s="44">
        <v>1.45</v>
      </c>
      <c r="AI40" s="44">
        <v>1.4890000000000001</v>
      </c>
      <c r="AJ40" s="44">
        <v>1.5309999999999999</v>
      </c>
      <c r="AK40" s="44">
        <v>1.5760000000000001</v>
      </c>
      <c r="AL40" s="44">
        <v>1.6240000000000001</v>
      </c>
      <c r="AM40" s="44">
        <v>1.6759999999999999</v>
      </c>
      <c r="AN40" s="44">
        <v>1.732</v>
      </c>
      <c r="AO40" s="44">
        <v>1.7929999999999999</v>
      </c>
      <c r="AP40" s="44">
        <v>1.8580000000000001</v>
      </c>
      <c r="AQ40" s="44">
        <v>1.93</v>
      </c>
      <c r="AR40" s="44">
        <v>2.008</v>
      </c>
      <c r="AS40" s="44">
        <v>2.093</v>
      </c>
      <c r="AT40" s="44">
        <v>2.1859999999999999</v>
      </c>
      <c r="AU40" s="44">
        <v>2.2879999999999998</v>
      </c>
      <c r="AV40" s="44">
        <v>2.4009999999999998</v>
      </c>
      <c r="AW40" s="44">
        <v>2.5249999999999999</v>
      </c>
      <c r="AX40" s="44">
        <v>2.6629999999999998</v>
      </c>
      <c r="AY40" s="44">
        <v>2.8159999999999998</v>
      </c>
      <c r="AZ40" s="44">
        <v>2.9870000000000001</v>
      </c>
      <c r="BA40" s="44">
        <v>3.1779999999999999</v>
      </c>
      <c r="BB40" s="44">
        <v>3.3919999999999999</v>
      </c>
      <c r="BC40" s="44">
        <v>3.6339999999999999</v>
      </c>
      <c r="BD40" s="44">
        <v>3.9060000000000001</v>
      </c>
      <c r="BE40" s="44">
        <v>4.2140000000000004</v>
      </c>
      <c r="BF40" s="44">
        <v>4.5640000000000001</v>
      </c>
      <c r="BG40" s="44">
        <v>4.9619999999999997</v>
      </c>
      <c r="BH40" s="44">
        <v>5.4160000000000004</v>
      </c>
      <c r="BI40" s="44">
        <v>5.9359999999999999</v>
      </c>
      <c r="BJ40" s="44">
        <v>6.532</v>
      </c>
      <c r="BK40" s="44">
        <v>7.2160000000000002</v>
      </c>
      <c r="BL40" s="44">
        <v>8.0039999999999996</v>
      </c>
      <c r="BM40" s="44">
        <v>8.9120000000000008</v>
      </c>
      <c r="BN40" s="44">
        <v>9.9619999999999997</v>
      </c>
      <c r="BO40" s="44">
        <v>11.175000000000001</v>
      </c>
      <c r="BP40" s="44">
        <v>12.58</v>
      </c>
      <c r="BQ40" s="44">
        <v>14.208</v>
      </c>
      <c r="BR40" s="44">
        <v>16.099</v>
      </c>
      <c r="BS40" s="44">
        <v>18.295000000000002</v>
      </c>
      <c r="BT40" s="44">
        <v>20.847999999999999</v>
      </c>
      <c r="BU40" s="44">
        <v>23.815000000000001</v>
      </c>
      <c r="BV40" s="44">
        <v>27.268000000000001</v>
      </c>
      <c r="BW40" s="44">
        <v>31.292999999999999</v>
      </c>
      <c r="BX40" s="44">
        <v>35.994999999999997</v>
      </c>
      <c r="BY40" s="44">
        <v>41.497999999999998</v>
      </c>
      <c r="BZ40" s="44">
        <v>47.954000000000001</v>
      </c>
      <c r="CA40" s="44">
        <v>55.545000000000002</v>
      </c>
      <c r="CB40" s="44">
        <v>64.483000000000004</v>
      </c>
      <c r="CC40" s="44">
        <v>75.02</v>
      </c>
      <c r="CD40" s="44">
        <v>87.456999999999994</v>
      </c>
      <c r="CE40" s="44">
        <v>102.14400000000001</v>
      </c>
      <c r="CF40" s="44">
        <v>119.511</v>
      </c>
      <c r="CG40" s="44">
        <v>140.08500000000001</v>
      </c>
      <c r="CH40" s="44">
        <v>164.517</v>
      </c>
      <c r="CI40" s="44">
        <v>193.577</v>
      </c>
    </row>
    <row r="41" spans="1:87" x14ac:dyDescent="0.25">
      <c r="A41" s="42">
        <v>64</v>
      </c>
      <c r="B41" s="44">
        <v>0.82899999999999996</v>
      </c>
      <c r="C41" s="44">
        <v>0.83599999999999997</v>
      </c>
      <c r="D41" s="44">
        <v>0.84399999999999997</v>
      </c>
      <c r="E41" s="44">
        <v>0.85199999999999998</v>
      </c>
      <c r="F41" s="44">
        <v>0.86</v>
      </c>
      <c r="G41" s="44">
        <v>0.86899999999999999</v>
      </c>
      <c r="H41" s="44">
        <v>0.878</v>
      </c>
      <c r="I41" s="44">
        <v>0.88700000000000001</v>
      </c>
      <c r="J41" s="44">
        <v>0.89700000000000002</v>
      </c>
      <c r="K41" s="44">
        <v>0.90700000000000003</v>
      </c>
      <c r="L41" s="44">
        <v>0.91800000000000004</v>
      </c>
      <c r="M41" s="44">
        <v>0.92900000000000005</v>
      </c>
      <c r="N41" s="44">
        <v>0.94099999999999995</v>
      </c>
      <c r="O41" s="44">
        <v>0.95299999999999996</v>
      </c>
      <c r="P41" s="44">
        <v>0.96599999999999997</v>
      </c>
      <c r="Q41" s="44">
        <v>0.98099999999999998</v>
      </c>
      <c r="R41" s="44">
        <v>0.996</v>
      </c>
      <c r="S41" s="44">
        <v>1.0109999999999999</v>
      </c>
      <c r="T41" s="44">
        <v>1.026</v>
      </c>
      <c r="U41" s="44">
        <v>1.0429999999999999</v>
      </c>
      <c r="V41" s="44">
        <v>1.06</v>
      </c>
      <c r="W41" s="44">
        <v>1.0780000000000001</v>
      </c>
      <c r="X41" s="44">
        <v>1.0960000000000001</v>
      </c>
      <c r="Y41" s="44">
        <v>1.1160000000000001</v>
      </c>
      <c r="Z41" s="44">
        <v>1.137</v>
      </c>
      <c r="AA41" s="44">
        <v>1.159</v>
      </c>
      <c r="AB41" s="44">
        <v>1.1819999999999999</v>
      </c>
      <c r="AC41" s="44">
        <v>1.206</v>
      </c>
      <c r="AD41" s="44">
        <v>1.232</v>
      </c>
      <c r="AE41" s="44">
        <v>1.26</v>
      </c>
      <c r="AF41" s="44">
        <v>1.2889999999999999</v>
      </c>
      <c r="AG41" s="44">
        <v>1.32</v>
      </c>
      <c r="AH41" s="44">
        <v>1.353</v>
      </c>
      <c r="AI41" s="44">
        <v>1.3879999999999999</v>
      </c>
      <c r="AJ41" s="44">
        <v>1.425</v>
      </c>
      <c r="AK41" s="44">
        <v>1.466</v>
      </c>
      <c r="AL41" s="44">
        <v>1.5089999999999999</v>
      </c>
      <c r="AM41" s="44">
        <v>1.5549999999999999</v>
      </c>
      <c r="AN41" s="44">
        <v>1.605</v>
      </c>
      <c r="AO41" s="44">
        <v>1.659</v>
      </c>
      <c r="AP41" s="44">
        <v>1.7170000000000001</v>
      </c>
      <c r="AQ41" s="44">
        <v>1.7809999999999999</v>
      </c>
      <c r="AR41" s="44">
        <v>1.849</v>
      </c>
      <c r="AS41" s="44">
        <v>1.9239999999999999</v>
      </c>
      <c r="AT41" s="44">
        <v>2.0059999999999998</v>
      </c>
      <c r="AU41" s="44">
        <v>2.0960000000000001</v>
      </c>
      <c r="AV41" s="44">
        <v>2.194</v>
      </c>
      <c r="AW41" s="44">
        <v>2.3029999999999999</v>
      </c>
      <c r="AX41" s="44">
        <v>2.423</v>
      </c>
      <c r="AY41" s="44">
        <v>2.556</v>
      </c>
      <c r="AZ41" s="44">
        <v>2.7040000000000002</v>
      </c>
      <c r="BA41" s="44">
        <v>2.8690000000000002</v>
      </c>
      <c r="BB41" s="44">
        <v>3.0529999999999999</v>
      </c>
      <c r="BC41" s="44">
        <v>3.2610000000000001</v>
      </c>
      <c r="BD41" s="44">
        <v>3.4940000000000002</v>
      </c>
      <c r="BE41" s="44">
        <v>3.758</v>
      </c>
      <c r="BF41" s="44">
        <v>4.0570000000000004</v>
      </c>
      <c r="BG41" s="44">
        <v>4.3970000000000002</v>
      </c>
      <c r="BH41" s="44">
        <v>4.7839999999999998</v>
      </c>
      <c r="BI41" s="44">
        <v>5.2270000000000003</v>
      </c>
      <c r="BJ41" s="44">
        <v>5.7329999999999997</v>
      </c>
      <c r="BK41" s="44">
        <v>6.3159999999999998</v>
      </c>
      <c r="BL41" s="44">
        <v>6.9850000000000003</v>
      </c>
      <c r="BM41" s="44">
        <v>7.758</v>
      </c>
      <c r="BN41" s="44">
        <v>8.65</v>
      </c>
      <c r="BO41" s="44">
        <v>9.6829999999999998</v>
      </c>
      <c r="BP41" s="44">
        <v>10.881</v>
      </c>
      <c r="BQ41" s="44">
        <v>12.271000000000001</v>
      </c>
      <c r="BR41" s="44">
        <v>13.888</v>
      </c>
      <c r="BS41" s="44">
        <v>15.77</v>
      </c>
      <c r="BT41" s="44">
        <v>17.963000000000001</v>
      </c>
      <c r="BU41" s="44">
        <v>20.518000000000001</v>
      </c>
      <c r="BV41" s="44">
        <v>23.498999999999999</v>
      </c>
      <c r="BW41" s="44">
        <v>26.983000000000001</v>
      </c>
      <c r="BX41" s="44">
        <v>31.062999999999999</v>
      </c>
      <c r="BY41" s="44">
        <v>35.850999999999999</v>
      </c>
      <c r="BZ41" s="44">
        <v>41.481000000000002</v>
      </c>
      <c r="CA41" s="44">
        <v>48.116999999999997</v>
      </c>
      <c r="CB41" s="44">
        <v>55.948</v>
      </c>
      <c r="CC41" s="44">
        <v>65.197999999999993</v>
      </c>
      <c r="CD41" s="44">
        <v>76.135999999999996</v>
      </c>
      <c r="CE41" s="44">
        <v>89.073999999999998</v>
      </c>
      <c r="CF41" s="44">
        <v>104.393</v>
      </c>
      <c r="CG41" s="44">
        <v>122.56399999999999</v>
      </c>
      <c r="CH41" s="44">
        <v>144.16399999999999</v>
      </c>
      <c r="CI41" s="44">
        <v>169.87899999999999</v>
      </c>
    </row>
    <row r="42" spans="1:87" x14ac:dyDescent="0.25">
      <c r="A42" s="42">
        <v>65</v>
      </c>
      <c r="B42" s="44">
        <v>0.78500000000000003</v>
      </c>
      <c r="C42" s="44">
        <v>0.79200000000000004</v>
      </c>
      <c r="D42" s="44">
        <v>0.79900000000000004</v>
      </c>
      <c r="E42" s="44">
        <v>0.80600000000000005</v>
      </c>
      <c r="F42" s="44">
        <v>0.81299999999999994</v>
      </c>
      <c r="G42" s="44">
        <v>0.82099999999999995</v>
      </c>
      <c r="H42" s="44">
        <v>0.83</v>
      </c>
      <c r="I42" s="44">
        <v>0.83799999999999997</v>
      </c>
      <c r="J42" s="44">
        <v>0.84699999999999998</v>
      </c>
      <c r="K42" s="44">
        <v>0.85699999999999998</v>
      </c>
      <c r="L42" s="44">
        <v>0.86699999999999999</v>
      </c>
      <c r="M42" s="44">
        <v>0.877</v>
      </c>
      <c r="N42" s="44">
        <v>0.88800000000000001</v>
      </c>
      <c r="O42" s="44">
        <v>0.89900000000000002</v>
      </c>
      <c r="P42" s="44">
        <v>0.91100000000000003</v>
      </c>
      <c r="Q42" s="44">
        <v>0.92400000000000004</v>
      </c>
      <c r="R42" s="44">
        <v>0.93799999999999994</v>
      </c>
      <c r="S42" s="44">
        <v>0.95199999999999996</v>
      </c>
      <c r="T42" s="44">
        <v>0.96599999999999997</v>
      </c>
      <c r="U42" s="44">
        <v>0.98099999999999998</v>
      </c>
      <c r="V42" s="44">
        <v>0.996</v>
      </c>
      <c r="W42" s="44">
        <v>1.0129999999999999</v>
      </c>
      <c r="X42" s="44">
        <v>1.03</v>
      </c>
      <c r="Y42" s="44">
        <v>1.048</v>
      </c>
      <c r="Z42" s="44">
        <v>1.0669999999999999</v>
      </c>
      <c r="AA42" s="44">
        <v>1.087</v>
      </c>
      <c r="AB42" s="44">
        <v>1.1080000000000001</v>
      </c>
      <c r="AC42" s="44">
        <v>1.1299999999999999</v>
      </c>
      <c r="AD42" s="44">
        <v>1.153</v>
      </c>
      <c r="AE42" s="44">
        <v>1.1779999999999999</v>
      </c>
      <c r="AF42" s="44">
        <v>1.204</v>
      </c>
      <c r="AG42" s="44">
        <v>1.232</v>
      </c>
      <c r="AH42" s="44">
        <v>1.262</v>
      </c>
      <c r="AI42" s="44">
        <v>1.294</v>
      </c>
      <c r="AJ42" s="44">
        <v>1.327</v>
      </c>
      <c r="AK42" s="44">
        <v>1.363</v>
      </c>
      <c r="AL42" s="44">
        <v>1.4019999999999999</v>
      </c>
      <c r="AM42" s="44">
        <v>1.4430000000000001</v>
      </c>
      <c r="AN42" s="44">
        <v>1.488</v>
      </c>
      <c r="AO42" s="44">
        <v>1.536</v>
      </c>
      <c r="AP42" s="44">
        <v>1.5880000000000001</v>
      </c>
      <c r="AQ42" s="44">
        <v>1.6439999999999999</v>
      </c>
      <c r="AR42" s="44">
        <v>1.704</v>
      </c>
      <c r="AS42" s="44">
        <v>1.77</v>
      </c>
      <c r="AT42" s="44">
        <v>1.8420000000000001</v>
      </c>
      <c r="AU42" s="44">
        <v>1.921</v>
      </c>
      <c r="AV42" s="44">
        <v>2.0070000000000001</v>
      </c>
      <c r="AW42" s="44">
        <v>2.1019999999999999</v>
      </c>
      <c r="AX42" s="44">
        <v>2.2069999999999999</v>
      </c>
      <c r="AY42" s="44">
        <v>2.3220000000000001</v>
      </c>
      <c r="AZ42" s="44">
        <v>2.4510000000000001</v>
      </c>
      <c r="BA42" s="44">
        <v>2.593</v>
      </c>
      <c r="BB42" s="44">
        <v>2.7530000000000001</v>
      </c>
      <c r="BC42" s="44">
        <v>2.931</v>
      </c>
      <c r="BD42" s="44">
        <v>3.1320000000000001</v>
      </c>
      <c r="BE42" s="44">
        <v>3.3580000000000001</v>
      </c>
      <c r="BF42" s="44">
        <v>3.6139999999999999</v>
      </c>
      <c r="BG42" s="44">
        <v>3.9039999999999999</v>
      </c>
      <c r="BH42" s="44">
        <v>4.234</v>
      </c>
      <c r="BI42" s="44">
        <v>4.6100000000000003</v>
      </c>
      <c r="BJ42" s="44">
        <v>5.0410000000000004</v>
      </c>
      <c r="BK42" s="44">
        <v>5.5350000000000001</v>
      </c>
      <c r="BL42" s="44">
        <v>6.1040000000000001</v>
      </c>
      <c r="BM42" s="44">
        <v>6.7590000000000003</v>
      </c>
      <c r="BN42" s="44">
        <v>7.5170000000000003</v>
      </c>
      <c r="BO42" s="44">
        <v>8.3930000000000007</v>
      </c>
      <c r="BP42" s="44">
        <v>9.41</v>
      </c>
      <c r="BQ42" s="44">
        <v>10.593</v>
      </c>
      <c r="BR42" s="44">
        <v>11.968999999999999</v>
      </c>
      <c r="BS42" s="44">
        <v>13.574999999999999</v>
      </c>
      <c r="BT42" s="44">
        <v>15.449</v>
      </c>
      <c r="BU42" s="44">
        <v>17.637</v>
      </c>
      <c r="BV42" s="44">
        <v>20.196000000000002</v>
      </c>
      <c r="BW42" s="44">
        <v>23.193000000000001</v>
      </c>
      <c r="BX42" s="44">
        <v>26.713000000000001</v>
      </c>
      <c r="BY42" s="44">
        <v>30.853999999999999</v>
      </c>
      <c r="BZ42" s="44">
        <v>35.737000000000002</v>
      </c>
      <c r="CA42" s="44">
        <v>41.505000000000003</v>
      </c>
      <c r="CB42" s="44">
        <v>48.328000000000003</v>
      </c>
      <c r="CC42" s="44">
        <v>56.405999999999999</v>
      </c>
      <c r="CD42" s="44">
        <v>65.977999999999994</v>
      </c>
      <c r="CE42" s="44">
        <v>77.320999999999998</v>
      </c>
      <c r="CF42" s="44">
        <v>90.777000000000001</v>
      </c>
      <c r="CG42" s="44">
        <v>106.76300000000001</v>
      </c>
      <c r="CH42" s="44">
        <v>125.794</v>
      </c>
      <c r="CI42" s="44">
        <v>148.47800000000001</v>
      </c>
    </row>
    <row r="43" spans="1:87" x14ac:dyDescent="0.25">
      <c r="A43" s="42">
        <v>66</v>
      </c>
      <c r="B43" s="44">
        <v>0.74299999999999999</v>
      </c>
      <c r="C43" s="44">
        <v>0.749</v>
      </c>
      <c r="D43" s="44">
        <v>0.755</v>
      </c>
      <c r="E43" s="44">
        <v>0.76200000000000001</v>
      </c>
      <c r="F43" s="44">
        <v>0.76900000000000002</v>
      </c>
      <c r="G43" s="44">
        <v>0.77600000000000002</v>
      </c>
      <c r="H43" s="44">
        <v>0.78300000000000003</v>
      </c>
      <c r="I43" s="44">
        <v>0.79100000000000004</v>
      </c>
      <c r="J43" s="44">
        <v>0.8</v>
      </c>
      <c r="K43" s="44">
        <v>0.80800000000000005</v>
      </c>
      <c r="L43" s="44">
        <v>0.81699999999999995</v>
      </c>
      <c r="M43" s="44">
        <v>0.82699999999999996</v>
      </c>
      <c r="N43" s="44">
        <v>0.83699999999999997</v>
      </c>
      <c r="O43" s="44">
        <v>0.84699999999999998</v>
      </c>
      <c r="P43" s="44">
        <v>0.85799999999999998</v>
      </c>
      <c r="Q43" s="44">
        <v>0.87</v>
      </c>
      <c r="R43" s="44">
        <v>0.88300000000000001</v>
      </c>
      <c r="S43" s="44">
        <v>0.89500000000000002</v>
      </c>
      <c r="T43" s="44">
        <v>0.90800000000000003</v>
      </c>
      <c r="U43" s="44">
        <v>0.92200000000000004</v>
      </c>
      <c r="V43" s="44">
        <v>0.93600000000000005</v>
      </c>
      <c r="W43" s="44">
        <v>0.95099999999999996</v>
      </c>
      <c r="X43" s="44">
        <v>0.96699999999999997</v>
      </c>
      <c r="Y43" s="44">
        <v>0.98299999999999998</v>
      </c>
      <c r="Z43" s="44">
        <v>1</v>
      </c>
      <c r="AA43" s="44">
        <v>1.018</v>
      </c>
      <c r="AB43" s="44">
        <v>1.0369999999999999</v>
      </c>
      <c r="AC43" s="44">
        <v>1.0569999999999999</v>
      </c>
      <c r="AD43" s="44">
        <v>1.079</v>
      </c>
      <c r="AE43" s="44">
        <v>1.101</v>
      </c>
      <c r="AF43" s="44">
        <v>1.125</v>
      </c>
      <c r="AG43" s="44">
        <v>1.1499999999999999</v>
      </c>
      <c r="AH43" s="44">
        <v>1.177</v>
      </c>
      <c r="AI43" s="44">
        <v>1.2050000000000001</v>
      </c>
      <c r="AJ43" s="44">
        <v>1.236</v>
      </c>
      <c r="AK43" s="44">
        <v>1.268</v>
      </c>
      <c r="AL43" s="44">
        <v>1.3029999999999999</v>
      </c>
      <c r="AM43" s="44">
        <v>1.34</v>
      </c>
      <c r="AN43" s="44">
        <v>1.379</v>
      </c>
      <c r="AO43" s="44">
        <v>1.4219999999999999</v>
      </c>
      <c r="AP43" s="44">
        <v>1.468</v>
      </c>
      <c r="AQ43" s="44">
        <v>1.518</v>
      </c>
      <c r="AR43" s="44">
        <v>1.571</v>
      </c>
      <c r="AS43" s="44">
        <v>1.63</v>
      </c>
      <c r="AT43" s="44">
        <v>1.6930000000000001</v>
      </c>
      <c r="AU43" s="44">
        <v>1.762</v>
      </c>
      <c r="AV43" s="44">
        <v>1.8380000000000001</v>
      </c>
      <c r="AW43" s="44">
        <v>1.921</v>
      </c>
      <c r="AX43" s="44">
        <v>2.012</v>
      </c>
      <c r="AY43" s="44">
        <v>2.113</v>
      </c>
      <c r="AZ43" s="44">
        <v>2.2240000000000002</v>
      </c>
      <c r="BA43" s="44">
        <v>2.3479999999999999</v>
      </c>
      <c r="BB43" s="44">
        <v>2.4849999999999999</v>
      </c>
      <c r="BC43" s="44">
        <v>2.6389999999999998</v>
      </c>
      <c r="BD43" s="44">
        <v>2.8119999999999998</v>
      </c>
      <c r="BE43" s="44">
        <v>3.0059999999999998</v>
      </c>
      <c r="BF43" s="44">
        <v>3.2240000000000002</v>
      </c>
      <c r="BG43" s="44">
        <v>3.472</v>
      </c>
      <c r="BH43" s="44">
        <v>3.7530000000000001</v>
      </c>
      <c r="BI43" s="44">
        <v>4.0739999999999998</v>
      </c>
      <c r="BJ43" s="44">
        <v>4.4400000000000004</v>
      </c>
      <c r="BK43" s="44">
        <v>4.859</v>
      </c>
      <c r="BL43" s="44">
        <v>5.3410000000000002</v>
      </c>
      <c r="BM43" s="44">
        <v>5.8959999999999999</v>
      </c>
      <c r="BN43" s="44">
        <v>6.5369999999999999</v>
      </c>
      <c r="BO43" s="44">
        <v>7.2789999999999999</v>
      </c>
      <c r="BP43" s="44">
        <v>8.14</v>
      </c>
      <c r="BQ43" s="44">
        <v>9.141</v>
      </c>
      <c r="BR43" s="44">
        <v>10.308</v>
      </c>
      <c r="BS43" s="44">
        <v>11.670999999999999</v>
      </c>
      <c r="BT43" s="44">
        <v>13.263999999999999</v>
      </c>
      <c r="BU43" s="44">
        <v>15.127000000000001</v>
      </c>
      <c r="BV43" s="44">
        <v>17.309999999999999</v>
      </c>
      <c r="BW43" s="44">
        <v>19.873999999999999</v>
      </c>
      <c r="BX43" s="44">
        <v>22.89</v>
      </c>
      <c r="BY43" s="44">
        <v>26.448</v>
      </c>
      <c r="BZ43" s="44">
        <v>30.652999999999999</v>
      </c>
      <c r="CA43" s="44">
        <v>35.633000000000003</v>
      </c>
      <c r="CB43" s="44">
        <v>41.536999999999999</v>
      </c>
      <c r="CC43" s="44">
        <v>48.542999999999999</v>
      </c>
      <c r="CD43" s="44">
        <v>56.863</v>
      </c>
      <c r="CE43" s="44">
        <v>66.745000000000005</v>
      </c>
      <c r="CF43" s="44">
        <v>78.489000000000004</v>
      </c>
      <c r="CG43" s="44">
        <v>92.468000000000004</v>
      </c>
      <c r="CH43" s="44">
        <v>109.13800000000001</v>
      </c>
      <c r="CI43" s="44">
        <v>129.03800000000001</v>
      </c>
    </row>
    <row r="44" spans="1:87" x14ac:dyDescent="0.25">
      <c r="A44" s="42">
        <v>67</v>
      </c>
      <c r="B44" s="44">
        <v>0.70299999999999996</v>
      </c>
      <c r="C44" s="44">
        <v>0.70799999999999996</v>
      </c>
      <c r="D44" s="44">
        <v>0.71299999999999997</v>
      </c>
      <c r="E44" s="44">
        <v>0.71899999999999997</v>
      </c>
      <c r="F44" s="44">
        <v>0.72599999999999998</v>
      </c>
      <c r="G44" s="44">
        <v>0.73199999999999998</v>
      </c>
      <c r="H44" s="44">
        <v>0.73899999999999999</v>
      </c>
      <c r="I44" s="44">
        <v>0.746</v>
      </c>
      <c r="J44" s="44">
        <v>0.754</v>
      </c>
      <c r="K44" s="44">
        <v>0.76200000000000001</v>
      </c>
      <c r="L44" s="44">
        <v>0.77</v>
      </c>
      <c r="M44" s="44">
        <v>0.77900000000000003</v>
      </c>
      <c r="N44" s="44">
        <v>0.78800000000000003</v>
      </c>
      <c r="O44" s="44">
        <v>0.79700000000000004</v>
      </c>
      <c r="P44" s="44">
        <v>0.80700000000000005</v>
      </c>
      <c r="Q44" s="44">
        <v>0.81799999999999995</v>
      </c>
      <c r="R44" s="44">
        <v>0.83</v>
      </c>
      <c r="S44" s="44">
        <v>0.84199999999999997</v>
      </c>
      <c r="T44" s="44">
        <v>0.85399999999999998</v>
      </c>
      <c r="U44" s="44">
        <v>0.86599999999999999</v>
      </c>
      <c r="V44" s="44">
        <v>0.879</v>
      </c>
      <c r="W44" s="44">
        <v>0.89200000000000002</v>
      </c>
      <c r="X44" s="44">
        <v>0.90700000000000003</v>
      </c>
      <c r="Y44" s="44">
        <v>0.92100000000000004</v>
      </c>
      <c r="Z44" s="44">
        <v>0.93700000000000006</v>
      </c>
      <c r="AA44" s="44">
        <v>0.95399999999999996</v>
      </c>
      <c r="AB44" s="44">
        <v>0.97099999999999997</v>
      </c>
      <c r="AC44" s="44">
        <v>0.98899999999999999</v>
      </c>
      <c r="AD44" s="44">
        <v>1.008</v>
      </c>
      <c r="AE44" s="44">
        <v>1.0289999999999999</v>
      </c>
      <c r="AF44" s="44">
        <v>1.05</v>
      </c>
      <c r="AG44" s="44">
        <v>1.073</v>
      </c>
      <c r="AH44" s="44">
        <v>1.097</v>
      </c>
      <c r="AI44" s="44">
        <v>1.123</v>
      </c>
      <c r="AJ44" s="44">
        <v>1.1499999999999999</v>
      </c>
      <c r="AK44" s="44">
        <v>1.179</v>
      </c>
      <c r="AL44" s="44">
        <v>1.21</v>
      </c>
      <c r="AM44" s="44">
        <v>1.2430000000000001</v>
      </c>
      <c r="AN44" s="44">
        <v>1.278</v>
      </c>
      <c r="AO44" s="44">
        <v>1.3160000000000001</v>
      </c>
      <c r="AP44" s="44">
        <v>1.357</v>
      </c>
      <c r="AQ44" s="44">
        <v>1.401</v>
      </c>
      <c r="AR44" s="44">
        <v>1.4490000000000001</v>
      </c>
      <c r="AS44" s="44">
        <v>1.5009999999999999</v>
      </c>
      <c r="AT44" s="44">
        <v>1.5569999999999999</v>
      </c>
      <c r="AU44" s="44">
        <v>1.617</v>
      </c>
      <c r="AV44" s="44">
        <v>1.6839999999999999</v>
      </c>
      <c r="AW44" s="44">
        <v>1.756</v>
      </c>
      <c r="AX44" s="44">
        <v>1.8360000000000001</v>
      </c>
      <c r="AY44" s="44">
        <v>1.9239999999999999</v>
      </c>
      <c r="AZ44" s="44">
        <v>2.0209999999999999</v>
      </c>
      <c r="BA44" s="44">
        <v>2.1280000000000001</v>
      </c>
      <c r="BB44" s="44">
        <v>2.2469999999999999</v>
      </c>
      <c r="BC44" s="44">
        <v>2.379</v>
      </c>
      <c r="BD44" s="44">
        <v>2.528</v>
      </c>
      <c r="BE44" s="44">
        <v>2.694</v>
      </c>
      <c r="BF44" s="44">
        <v>2.8820000000000001</v>
      </c>
      <c r="BG44" s="44">
        <v>3.093</v>
      </c>
      <c r="BH44" s="44">
        <v>3.3330000000000002</v>
      </c>
      <c r="BI44" s="44">
        <v>3.605</v>
      </c>
      <c r="BJ44" s="44">
        <v>3.9159999999999999</v>
      </c>
      <c r="BK44" s="44">
        <v>4.2720000000000002</v>
      </c>
      <c r="BL44" s="44">
        <v>4.68</v>
      </c>
      <c r="BM44" s="44">
        <v>5.149</v>
      </c>
      <c r="BN44" s="44">
        <v>5.69</v>
      </c>
      <c r="BO44" s="44">
        <v>6.3170000000000002</v>
      </c>
      <c r="BP44" s="44">
        <v>7.0439999999999996</v>
      </c>
      <c r="BQ44" s="44">
        <v>7.8890000000000002</v>
      </c>
      <c r="BR44" s="44">
        <v>8.875</v>
      </c>
      <c r="BS44" s="44">
        <v>10.026</v>
      </c>
      <c r="BT44" s="44">
        <v>11.372999999999999</v>
      </c>
      <c r="BU44" s="44">
        <v>12.951000000000001</v>
      </c>
      <c r="BV44" s="44">
        <v>14.803000000000001</v>
      </c>
      <c r="BW44" s="44">
        <v>16.98</v>
      </c>
      <c r="BX44" s="44">
        <v>19.548999999999999</v>
      </c>
      <c r="BY44" s="44">
        <v>22.582999999999998</v>
      </c>
      <c r="BZ44" s="44">
        <v>26.178000000000001</v>
      </c>
      <c r="CA44" s="44">
        <v>30.445</v>
      </c>
      <c r="CB44" s="44">
        <v>35.515000000000001</v>
      </c>
      <c r="CC44" s="44">
        <v>41.545000000000002</v>
      </c>
      <c r="CD44" s="44">
        <v>48.722000000000001</v>
      </c>
      <c r="CE44" s="44">
        <v>57.262999999999998</v>
      </c>
      <c r="CF44" s="44">
        <v>67.433999999999997</v>
      </c>
      <c r="CG44" s="44">
        <v>79.563999999999993</v>
      </c>
      <c r="CH44" s="44">
        <v>94.055000000000007</v>
      </c>
      <c r="CI44" s="44">
        <v>111.383</v>
      </c>
    </row>
    <row r="45" spans="1:87" x14ac:dyDescent="0.25">
      <c r="A45" s="42">
        <v>68</v>
      </c>
      <c r="B45" s="44">
        <v>0.66400000000000003</v>
      </c>
      <c r="C45" s="44">
        <v>0.66800000000000004</v>
      </c>
      <c r="D45" s="44">
        <v>0.67300000000000004</v>
      </c>
      <c r="E45" s="44">
        <v>0.67900000000000005</v>
      </c>
      <c r="F45" s="44">
        <v>0.68400000000000005</v>
      </c>
      <c r="G45" s="44">
        <v>0.69</v>
      </c>
      <c r="H45" s="44">
        <v>0.69699999999999995</v>
      </c>
      <c r="I45" s="44">
        <v>0.70299999999999996</v>
      </c>
      <c r="J45" s="44">
        <v>0.71</v>
      </c>
      <c r="K45" s="44">
        <v>0.71699999999999997</v>
      </c>
      <c r="L45" s="44">
        <v>0.72499999999999998</v>
      </c>
      <c r="M45" s="44">
        <v>0.73299999999999998</v>
      </c>
      <c r="N45" s="44">
        <v>0.74099999999999999</v>
      </c>
      <c r="O45" s="44">
        <v>0.75</v>
      </c>
      <c r="P45" s="44">
        <v>0.75900000000000001</v>
      </c>
      <c r="Q45" s="44">
        <v>0.76900000000000002</v>
      </c>
      <c r="R45" s="44">
        <v>0.78</v>
      </c>
      <c r="S45" s="44">
        <v>0.79</v>
      </c>
      <c r="T45" s="44">
        <v>0.80100000000000005</v>
      </c>
      <c r="U45" s="44">
        <v>0.81299999999999994</v>
      </c>
      <c r="V45" s="44">
        <v>0.82399999999999995</v>
      </c>
      <c r="W45" s="44">
        <v>0.83699999999999997</v>
      </c>
      <c r="X45" s="44">
        <v>0.85</v>
      </c>
      <c r="Y45" s="44">
        <v>0.86299999999999999</v>
      </c>
      <c r="Z45" s="44">
        <v>0.877</v>
      </c>
      <c r="AA45" s="44">
        <v>0.89200000000000002</v>
      </c>
      <c r="AB45" s="44">
        <v>0.90800000000000003</v>
      </c>
      <c r="AC45" s="44">
        <v>0.92500000000000004</v>
      </c>
      <c r="AD45" s="44">
        <v>0.94199999999999995</v>
      </c>
      <c r="AE45" s="44">
        <v>0.96099999999999997</v>
      </c>
      <c r="AF45" s="44">
        <v>0.98</v>
      </c>
      <c r="AG45" s="44">
        <v>1</v>
      </c>
      <c r="AH45" s="44">
        <v>1.022</v>
      </c>
      <c r="AI45" s="44">
        <v>1.0449999999999999</v>
      </c>
      <c r="AJ45" s="44">
        <v>1.07</v>
      </c>
      <c r="AK45" s="44">
        <v>1.0960000000000001</v>
      </c>
      <c r="AL45" s="44">
        <v>1.123</v>
      </c>
      <c r="AM45" s="44">
        <v>1.153</v>
      </c>
      <c r="AN45" s="44">
        <v>1.1850000000000001</v>
      </c>
      <c r="AO45" s="44">
        <v>1.2190000000000001</v>
      </c>
      <c r="AP45" s="44">
        <v>1.2549999999999999</v>
      </c>
      <c r="AQ45" s="44">
        <v>1.294</v>
      </c>
      <c r="AR45" s="44">
        <v>1.3360000000000001</v>
      </c>
      <c r="AS45" s="44">
        <v>1.3819999999999999</v>
      </c>
      <c r="AT45" s="44">
        <v>1.431</v>
      </c>
      <c r="AU45" s="44">
        <v>1.4850000000000001</v>
      </c>
      <c r="AV45" s="44">
        <v>1.5429999999999999</v>
      </c>
      <c r="AW45" s="44">
        <v>1.607</v>
      </c>
      <c r="AX45" s="44">
        <v>1.677</v>
      </c>
      <c r="AY45" s="44">
        <v>1.7529999999999999</v>
      </c>
      <c r="AZ45" s="44">
        <v>1.837</v>
      </c>
      <c r="BA45" s="44">
        <v>1.93</v>
      </c>
      <c r="BB45" s="44">
        <v>2.0329999999999999</v>
      </c>
      <c r="BC45" s="44">
        <v>2.1480000000000001</v>
      </c>
      <c r="BD45" s="44">
        <v>2.2759999999999998</v>
      </c>
      <c r="BE45" s="44">
        <v>2.419</v>
      </c>
      <c r="BF45" s="44">
        <v>2.5790000000000002</v>
      </c>
      <c r="BG45" s="44">
        <v>2.76</v>
      </c>
      <c r="BH45" s="44">
        <v>2.9649999999999999</v>
      </c>
      <c r="BI45" s="44">
        <v>3.1970000000000001</v>
      </c>
      <c r="BJ45" s="44">
        <v>3.4609999999999999</v>
      </c>
      <c r="BK45" s="44">
        <v>3.762</v>
      </c>
      <c r="BL45" s="44">
        <v>4.1070000000000002</v>
      </c>
      <c r="BM45" s="44">
        <v>4.5039999999999996</v>
      </c>
      <c r="BN45" s="44">
        <v>4.9610000000000003</v>
      </c>
      <c r="BO45" s="44">
        <v>5.4889999999999999</v>
      </c>
      <c r="BP45" s="44">
        <v>6.101</v>
      </c>
      <c r="BQ45" s="44">
        <v>6.8129999999999997</v>
      </c>
      <c r="BR45" s="44">
        <v>7.6420000000000003</v>
      </c>
      <c r="BS45" s="44">
        <v>8.6120000000000001</v>
      </c>
      <c r="BT45" s="44">
        <v>9.7469999999999999</v>
      </c>
      <c r="BU45" s="44">
        <v>11.077</v>
      </c>
      <c r="BV45" s="44">
        <v>12.64</v>
      </c>
      <c r="BW45" s="44">
        <v>14.48</v>
      </c>
      <c r="BX45" s="44">
        <v>16.654</v>
      </c>
      <c r="BY45" s="44">
        <v>19.227</v>
      </c>
      <c r="BZ45" s="44">
        <v>22.28</v>
      </c>
      <c r="CA45" s="44">
        <v>25.911999999999999</v>
      </c>
      <c r="CB45" s="44">
        <v>30.236000000000001</v>
      </c>
      <c r="CC45" s="44">
        <v>35.39</v>
      </c>
      <c r="CD45" s="44">
        <v>41.536000000000001</v>
      </c>
      <c r="CE45" s="44">
        <v>48.866</v>
      </c>
      <c r="CF45" s="44">
        <v>57.612000000000002</v>
      </c>
      <c r="CG45" s="44">
        <v>68.063000000000002</v>
      </c>
      <c r="CH45" s="44">
        <v>80.570999999999998</v>
      </c>
      <c r="CI45" s="44">
        <v>95.555000000000007</v>
      </c>
    </row>
    <row r="46" spans="1:87" x14ac:dyDescent="0.25">
      <c r="A46" s="42">
        <v>69</v>
      </c>
      <c r="B46" s="44">
        <v>0.626</v>
      </c>
      <c r="C46" s="44">
        <v>0.63100000000000001</v>
      </c>
      <c r="D46" s="44">
        <v>0.63500000000000001</v>
      </c>
      <c r="E46" s="44">
        <v>0.64</v>
      </c>
      <c r="F46" s="44">
        <v>0.64500000000000002</v>
      </c>
      <c r="G46" s="44">
        <v>0.65</v>
      </c>
      <c r="H46" s="44">
        <v>0.65600000000000003</v>
      </c>
      <c r="I46" s="44">
        <v>0.66200000000000003</v>
      </c>
      <c r="J46" s="44">
        <v>0.66800000000000004</v>
      </c>
      <c r="K46" s="44">
        <v>0.67500000000000004</v>
      </c>
      <c r="L46" s="44">
        <v>0.68100000000000005</v>
      </c>
      <c r="M46" s="44">
        <v>0.68899999999999995</v>
      </c>
      <c r="N46" s="44">
        <v>0.69599999999999995</v>
      </c>
      <c r="O46" s="44">
        <v>0.70399999999999996</v>
      </c>
      <c r="P46" s="44">
        <v>0.71199999999999997</v>
      </c>
      <c r="Q46" s="44">
        <v>0.72199999999999998</v>
      </c>
      <c r="R46" s="44">
        <v>0.73199999999999998</v>
      </c>
      <c r="S46" s="44">
        <v>0.74199999999999999</v>
      </c>
      <c r="T46" s="44">
        <v>0.751</v>
      </c>
      <c r="U46" s="44">
        <v>0.76200000000000001</v>
      </c>
      <c r="V46" s="44">
        <v>0.77300000000000002</v>
      </c>
      <c r="W46" s="44">
        <v>0.78400000000000003</v>
      </c>
      <c r="X46" s="44">
        <v>0.79600000000000004</v>
      </c>
      <c r="Y46" s="44">
        <v>0.80800000000000005</v>
      </c>
      <c r="Z46" s="44">
        <v>0.82099999999999995</v>
      </c>
      <c r="AA46" s="44">
        <v>0.83399999999999996</v>
      </c>
      <c r="AB46" s="44">
        <v>0.84899999999999998</v>
      </c>
      <c r="AC46" s="44">
        <v>0.86399999999999999</v>
      </c>
      <c r="AD46" s="44">
        <v>0.879</v>
      </c>
      <c r="AE46" s="44">
        <v>0.89600000000000002</v>
      </c>
      <c r="AF46" s="44">
        <v>0.91400000000000003</v>
      </c>
      <c r="AG46" s="44">
        <v>0.93200000000000005</v>
      </c>
      <c r="AH46" s="44">
        <v>0.95199999999999996</v>
      </c>
      <c r="AI46" s="44">
        <v>0.97299999999999998</v>
      </c>
      <c r="AJ46" s="44">
        <v>0.995</v>
      </c>
      <c r="AK46" s="44">
        <v>1.018</v>
      </c>
      <c r="AL46" s="44">
        <v>1.0429999999999999</v>
      </c>
      <c r="AM46" s="44">
        <v>1.069</v>
      </c>
      <c r="AN46" s="44">
        <v>1.0980000000000001</v>
      </c>
      <c r="AO46" s="44">
        <v>1.1279999999999999</v>
      </c>
      <c r="AP46" s="44">
        <v>1.1599999999999999</v>
      </c>
      <c r="AQ46" s="44">
        <v>1.1950000000000001</v>
      </c>
      <c r="AR46" s="44">
        <v>1.232</v>
      </c>
      <c r="AS46" s="44">
        <v>1.2729999999999999</v>
      </c>
      <c r="AT46" s="44">
        <v>1.3160000000000001</v>
      </c>
      <c r="AU46" s="44">
        <v>1.3640000000000001</v>
      </c>
      <c r="AV46" s="44">
        <v>1.415</v>
      </c>
      <c r="AW46" s="44">
        <v>1.4710000000000001</v>
      </c>
      <c r="AX46" s="44">
        <v>1.532</v>
      </c>
      <c r="AY46" s="44">
        <v>1.599</v>
      </c>
      <c r="AZ46" s="44">
        <v>1.6719999999999999</v>
      </c>
      <c r="BA46" s="44">
        <v>1.7529999999999999</v>
      </c>
      <c r="BB46" s="44">
        <v>1.8420000000000001</v>
      </c>
      <c r="BC46" s="44">
        <v>1.9410000000000001</v>
      </c>
      <c r="BD46" s="44">
        <v>2.0510000000000002</v>
      </c>
      <c r="BE46" s="44">
        <v>2.1739999999999999</v>
      </c>
      <c r="BF46" s="44">
        <v>2.3119999999999998</v>
      </c>
      <c r="BG46" s="44">
        <v>2.4670000000000001</v>
      </c>
      <c r="BH46" s="44">
        <v>2.641</v>
      </c>
      <c r="BI46" s="44">
        <v>2.839</v>
      </c>
      <c r="BJ46" s="44">
        <v>3.0630000000000002</v>
      </c>
      <c r="BK46" s="44">
        <v>3.319</v>
      </c>
      <c r="BL46" s="44">
        <v>3.6110000000000002</v>
      </c>
      <c r="BM46" s="44">
        <v>3.9460000000000002</v>
      </c>
      <c r="BN46" s="44">
        <v>4.3310000000000004</v>
      </c>
      <c r="BO46" s="44">
        <v>4.7750000000000004</v>
      </c>
      <c r="BP46" s="44">
        <v>5.29</v>
      </c>
      <c r="BQ46" s="44">
        <v>5.8879999999999999</v>
      </c>
      <c r="BR46" s="44">
        <v>6.585</v>
      </c>
      <c r="BS46" s="44">
        <v>7.3979999999999997</v>
      </c>
      <c r="BT46" s="44">
        <v>8.3510000000000009</v>
      </c>
      <c r="BU46" s="44">
        <v>9.468</v>
      </c>
      <c r="BV46" s="44">
        <v>10.78</v>
      </c>
      <c r="BW46" s="44">
        <v>12.327</v>
      </c>
      <c r="BX46" s="44">
        <v>14.156000000000001</v>
      </c>
      <c r="BY46" s="44">
        <v>16.324000000000002</v>
      </c>
      <c r="BZ46" s="44">
        <v>18.901</v>
      </c>
      <c r="CA46" s="44">
        <v>21.97</v>
      </c>
      <c r="CB46" s="44">
        <v>25.632000000000001</v>
      </c>
      <c r="CC46" s="44">
        <v>30.003</v>
      </c>
      <c r="CD46" s="44">
        <v>35.225999999999999</v>
      </c>
      <c r="CE46" s="44">
        <v>41.466000000000001</v>
      </c>
      <c r="CF46" s="44">
        <v>48.924999999999997</v>
      </c>
      <c r="CG46" s="44">
        <v>57.853999999999999</v>
      </c>
      <c r="CH46" s="44">
        <v>68.56</v>
      </c>
      <c r="CI46" s="44">
        <v>81.406999999999996</v>
      </c>
    </row>
    <row r="47" spans="1:87" x14ac:dyDescent="0.25">
      <c r="A47" s="42">
        <v>70</v>
      </c>
      <c r="B47" s="44">
        <v>0.59099999999999997</v>
      </c>
      <c r="C47" s="44">
        <v>0.59399999999999997</v>
      </c>
      <c r="D47" s="44">
        <v>0.59799999999999998</v>
      </c>
      <c r="E47" s="44">
        <v>0.60199999999999998</v>
      </c>
      <c r="F47" s="44">
        <v>0.60699999999999998</v>
      </c>
      <c r="G47" s="44">
        <v>0.61199999999999999</v>
      </c>
      <c r="H47" s="44">
        <v>0.61699999999999999</v>
      </c>
      <c r="I47" s="44">
        <v>0.622</v>
      </c>
      <c r="J47" s="44">
        <v>0.628</v>
      </c>
      <c r="K47" s="44">
        <v>0.63400000000000001</v>
      </c>
      <c r="L47" s="44">
        <v>0.64</v>
      </c>
      <c r="M47" s="44">
        <v>0.64700000000000002</v>
      </c>
      <c r="N47" s="44">
        <v>0.65300000000000002</v>
      </c>
      <c r="O47" s="44">
        <v>0.66100000000000003</v>
      </c>
      <c r="P47" s="44">
        <v>0.66800000000000004</v>
      </c>
      <c r="Q47" s="44">
        <v>0.67700000000000005</v>
      </c>
      <c r="R47" s="44">
        <v>0.68600000000000005</v>
      </c>
      <c r="S47" s="44">
        <v>0.69499999999999995</v>
      </c>
      <c r="T47" s="44">
        <v>0.70399999999999996</v>
      </c>
      <c r="U47" s="44">
        <v>0.71299999999999997</v>
      </c>
      <c r="V47" s="44">
        <v>0.72299999999999998</v>
      </c>
      <c r="W47" s="44">
        <v>0.73299999999999998</v>
      </c>
      <c r="X47" s="44">
        <v>0.74399999999999999</v>
      </c>
      <c r="Y47" s="44">
        <v>0.755</v>
      </c>
      <c r="Z47" s="44">
        <v>0.76700000000000002</v>
      </c>
      <c r="AA47" s="44">
        <v>0.77900000000000003</v>
      </c>
      <c r="AB47" s="44">
        <v>0.79200000000000004</v>
      </c>
      <c r="AC47" s="44">
        <v>0.80600000000000005</v>
      </c>
      <c r="AD47" s="44">
        <v>0.82</v>
      </c>
      <c r="AE47" s="44">
        <v>0.83499999999999996</v>
      </c>
      <c r="AF47" s="44">
        <v>0.85099999999999998</v>
      </c>
      <c r="AG47" s="44">
        <v>0.86799999999999999</v>
      </c>
      <c r="AH47" s="44">
        <v>0.88600000000000001</v>
      </c>
      <c r="AI47" s="44">
        <v>0.90400000000000003</v>
      </c>
      <c r="AJ47" s="44">
        <v>0.92400000000000004</v>
      </c>
      <c r="AK47" s="44">
        <v>0.94499999999999995</v>
      </c>
      <c r="AL47" s="44">
        <v>0.96699999999999997</v>
      </c>
      <c r="AM47" s="44">
        <v>0.99099999999999999</v>
      </c>
      <c r="AN47" s="44">
        <v>1.016</v>
      </c>
      <c r="AO47" s="44">
        <v>1.0429999999999999</v>
      </c>
      <c r="AP47" s="44">
        <v>1.0720000000000001</v>
      </c>
      <c r="AQ47" s="44">
        <v>1.103</v>
      </c>
      <c r="AR47" s="44">
        <v>1.1359999999999999</v>
      </c>
      <c r="AS47" s="44">
        <v>1.1719999999999999</v>
      </c>
      <c r="AT47" s="44">
        <v>1.2110000000000001</v>
      </c>
      <c r="AU47" s="44">
        <v>1.252</v>
      </c>
      <c r="AV47" s="44">
        <v>1.298</v>
      </c>
      <c r="AW47" s="44">
        <v>1.347</v>
      </c>
      <c r="AX47" s="44">
        <v>1.4</v>
      </c>
      <c r="AY47" s="44">
        <v>1.4590000000000001</v>
      </c>
      <c r="AZ47" s="44">
        <v>1.522</v>
      </c>
      <c r="BA47" s="44">
        <v>1.593</v>
      </c>
      <c r="BB47" s="44">
        <v>1.67</v>
      </c>
      <c r="BC47" s="44">
        <v>1.756</v>
      </c>
      <c r="BD47" s="44">
        <v>1.851</v>
      </c>
      <c r="BE47" s="44">
        <v>1.9570000000000001</v>
      </c>
      <c r="BF47" s="44">
        <v>2.0750000000000002</v>
      </c>
      <c r="BG47" s="44">
        <v>2.2080000000000002</v>
      </c>
      <c r="BH47" s="44">
        <v>2.3570000000000002</v>
      </c>
      <c r="BI47" s="44">
        <v>2.5249999999999999</v>
      </c>
      <c r="BJ47" s="44">
        <v>2.7160000000000002</v>
      </c>
      <c r="BK47" s="44">
        <v>2.9319999999999999</v>
      </c>
      <c r="BL47" s="44">
        <v>3.18</v>
      </c>
      <c r="BM47" s="44">
        <v>3.4620000000000002</v>
      </c>
      <c r="BN47" s="44">
        <v>3.7869999999999999</v>
      </c>
      <c r="BO47" s="44">
        <v>4.1609999999999996</v>
      </c>
      <c r="BP47" s="44">
        <v>4.593</v>
      </c>
      <c r="BQ47" s="44">
        <v>5.0949999999999998</v>
      </c>
      <c r="BR47" s="44">
        <v>5.6779999999999999</v>
      </c>
      <c r="BS47" s="44">
        <v>6.359</v>
      </c>
      <c r="BT47" s="44">
        <v>7.1559999999999997</v>
      </c>
      <c r="BU47" s="44">
        <v>8.09</v>
      </c>
      <c r="BV47" s="44">
        <v>9.1880000000000006</v>
      </c>
      <c r="BW47" s="44">
        <v>10.483000000000001</v>
      </c>
      <c r="BX47" s="44">
        <v>12.013999999999999</v>
      </c>
      <c r="BY47" s="44">
        <v>13.83</v>
      </c>
      <c r="BZ47" s="44">
        <v>15.991</v>
      </c>
      <c r="CA47" s="44">
        <v>18.568999999999999</v>
      </c>
      <c r="CB47" s="44">
        <v>21.648</v>
      </c>
      <c r="CC47" s="44">
        <v>25.329000000000001</v>
      </c>
      <c r="CD47" s="44">
        <v>29.733000000000001</v>
      </c>
      <c r="CE47" s="44">
        <v>35.003999999999998</v>
      </c>
      <c r="CF47" s="44">
        <v>41.316000000000003</v>
      </c>
      <c r="CG47" s="44">
        <v>48.881999999999998</v>
      </c>
      <c r="CH47" s="44">
        <v>57.968000000000004</v>
      </c>
      <c r="CI47" s="44">
        <v>68.888000000000005</v>
      </c>
    </row>
    <row r="48" spans="1:87" x14ac:dyDescent="0.25">
      <c r="A48" s="42">
        <v>71</v>
      </c>
      <c r="B48" s="44">
        <v>0.55600000000000005</v>
      </c>
      <c r="C48" s="44">
        <v>0.55900000000000005</v>
      </c>
      <c r="D48" s="44">
        <v>0.56299999999999994</v>
      </c>
      <c r="E48" s="44">
        <v>0.56699999999999995</v>
      </c>
      <c r="F48" s="44">
        <v>0.57099999999999995</v>
      </c>
      <c r="G48" s="44">
        <v>0.57499999999999996</v>
      </c>
      <c r="H48" s="44">
        <v>0.57899999999999996</v>
      </c>
      <c r="I48" s="44">
        <v>0.58399999999999996</v>
      </c>
      <c r="J48" s="44">
        <v>0.58899999999999997</v>
      </c>
      <c r="K48" s="44">
        <v>0.59499999999999997</v>
      </c>
      <c r="L48" s="44">
        <v>0.6</v>
      </c>
      <c r="M48" s="44">
        <v>0.60599999999999998</v>
      </c>
      <c r="N48" s="44">
        <v>0.61199999999999999</v>
      </c>
      <c r="O48" s="44">
        <v>0.61899999999999999</v>
      </c>
      <c r="P48" s="44">
        <v>0.626</v>
      </c>
      <c r="Q48" s="44">
        <v>0.63400000000000001</v>
      </c>
      <c r="R48" s="44">
        <v>0.64200000000000002</v>
      </c>
      <c r="S48" s="44">
        <v>0.65</v>
      </c>
      <c r="T48" s="44">
        <v>0.65900000000000003</v>
      </c>
      <c r="U48" s="44">
        <v>0.66700000000000004</v>
      </c>
      <c r="V48" s="44">
        <v>0.67600000000000005</v>
      </c>
      <c r="W48" s="44">
        <v>0.68500000000000005</v>
      </c>
      <c r="X48" s="44">
        <v>0.69499999999999995</v>
      </c>
      <c r="Y48" s="44">
        <v>0.70499999999999996</v>
      </c>
      <c r="Z48" s="44">
        <v>0.71599999999999997</v>
      </c>
      <c r="AA48" s="44">
        <v>0.72699999999999998</v>
      </c>
      <c r="AB48" s="44">
        <v>0.73899999999999999</v>
      </c>
      <c r="AC48" s="44">
        <v>0.751</v>
      </c>
      <c r="AD48" s="44">
        <v>0.76400000000000001</v>
      </c>
      <c r="AE48" s="44">
        <v>0.77800000000000002</v>
      </c>
      <c r="AF48" s="44">
        <v>0.79200000000000004</v>
      </c>
      <c r="AG48" s="44">
        <v>0.80700000000000005</v>
      </c>
      <c r="AH48" s="44">
        <v>0.82299999999999995</v>
      </c>
      <c r="AI48" s="44">
        <v>0.84</v>
      </c>
      <c r="AJ48" s="44">
        <v>0.85799999999999998</v>
      </c>
      <c r="AK48" s="44">
        <v>0.877</v>
      </c>
      <c r="AL48" s="44">
        <v>0.89600000000000002</v>
      </c>
      <c r="AM48" s="44">
        <v>0.91800000000000004</v>
      </c>
      <c r="AN48" s="44">
        <v>0.94</v>
      </c>
      <c r="AO48" s="44">
        <v>0.96399999999999997</v>
      </c>
      <c r="AP48" s="44">
        <v>0.99</v>
      </c>
      <c r="AQ48" s="44">
        <v>1.018</v>
      </c>
      <c r="AR48" s="44">
        <v>1.0469999999999999</v>
      </c>
      <c r="AS48" s="44">
        <v>1.079</v>
      </c>
      <c r="AT48" s="44">
        <v>1.113</v>
      </c>
      <c r="AU48" s="44">
        <v>1.1499999999999999</v>
      </c>
      <c r="AV48" s="44">
        <v>1.19</v>
      </c>
      <c r="AW48" s="44">
        <v>1.2330000000000001</v>
      </c>
      <c r="AX48" s="44">
        <v>1.28</v>
      </c>
      <c r="AY48" s="44">
        <v>1.331</v>
      </c>
      <c r="AZ48" s="44">
        <v>1.387</v>
      </c>
      <c r="BA48" s="44">
        <v>1.448</v>
      </c>
      <c r="BB48" s="44">
        <v>1.5149999999999999</v>
      </c>
      <c r="BC48" s="44">
        <v>1.589</v>
      </c>
      <c r="BD48" s="44">
        <v>1.671</v>
      </c>
      <c r="BE48" s="44">
        <v>1.7629999999999999</v>
      </c>
      <c r="BF48" s="44">
        <v>1.8640000000000001</v>
      </c>
      <c r="BG48" s="44">
        <v>1.978</v>
      </c>
      <c r="BH48" s="44">
        <v>2.105</v>
      </c>
      <c r="BI48" s="44">
        <v>2.2490000000000001</v>
      </c>
      <c r="BJ48" s="44">
        <v>2.411</v>
      </c>
      <c r="BK48" s="44">
        <v>2.5939999999999999</v>
      </c>
      <c r="BL48" s="44">
        <v>2.8029999999999999</v>
      </c>
      <c r="BM48" s="44">
        <v>3.0419999999999998</v>
      </c>
      <c r="BN48" s="44">
        <v>3.3149999999999999</v>
      </c>
      <c r="BO48" s="44">
        <v>3.629</v>
      </c>
      <c r="BP48" s="44">
        <v>3.992</v>
      </c>
      <c r="BQ48" s="44">
        <v>4.4109999999999996</v>
      </c>
      <c r="BR48" s="44">
        <v>4.899</v>
      </c>
      <c r="BS48" s="44">
        <v>5.4669999999999996</v>
      </c>
      <c r="BT48" s="44">
        <v>6.1310000000000002</v>
      </c>
      <c r="BU48" s="44">
        <v>6.9089999999999998</v>
      </c>
      <c r="BV48" s="44">
        <v>7.8230000000000004</v>
      </c>
      <c r="BW48" s="44">
        <v>8.8989999999999991</v>
      </c>
      <c r="BX48" s="44">
        <v>10.173</v>
      </c>
      <c r="BY48" s="44">
        <v>11.683999999999999</v>
      </c>
      <c r="BZ48" s="44">
        <v>13.481999999999999</v>
      </c>
      <c r="CA48" s="44">
        <v>15.627000000000001</v>
      </c>
      <c r="CB48" s="44">
        <v>18.190999999999999</v>
      </c>
      <c r="CC48" s="44">
        <v>21.259</v>
      </c>
      <c r="CD48" s="44">
        <v>24.933</v>
      </c>
      <c r="CE48" s="44">
        <v>29.332000000000001</v>
      </c>
      <c r="CF48" s="44">
        <v>34.603999999999999</v>
      </c>
      <c r="CG48" s="44">
        <v>40.93</v>
      </c>
      <c r="CH48" s="44">
        <v>48.530999999999999</v>
      </c>
      <c r="CI48" s="44">
        <v>57.673000000000002</v>
      </c>
    </row>
    <row r="49" spans="1:87" x14ac:dyDescent="0.25">
      <c r="A49" s="42">
        <v>72</v>
      </c>
      <c r="B49" s="44">
        <v>0.52400000000000002</v>
      </c>
      <c r="C49" s="44">
        <v>0.52600000000000002</v>
      </c>
      <c r="D49" s="44">
        <v>0.52900000000000003</v>
      </c>
      <c r="E49" s="44">
        <v>0.53200000000000003</v>
      </c>
      <c r="F49" s="44">
        <v>0.53600000000000003</v>
      </c>
      <c r="G49" s="44">
        <v>0.54</v>
      </c>
      <c r="H49" s="44">
        <v>0.54400000000000004</v>
      </c>
      <c r="I49" s="44">
        <v>0.54800000000000004</v>
      </c>
      <c r="J49" s="44">
        <v>0.55300000000000005</v>
      </c>
      <c r="K49" s="44">
        <v>0.55700000000000005</v>
      </c>
      <c r="L49" s="44">
        <v>0.56200000000000006</v>
      </c>
      <c r="M49" s="44">
        <v>0.56799999999999995</v>
      </c>
      <c r="N49" s="44">
        <v>0.57299999999999995</v>
      </c>
      <c r="O49" s="44">
        <v>0.57899999999999996</v>
      </c>
      <c r="P49" s="44">
        <v>0.58599999999999997</v>
      </c>
      <c r="Q49" s="44">
        <v>0.59299999999999997</v>
      </c>
      <c r="R49" s="44">
        <v>0.60099999999999998</v>
      </c>
      <c r="S49" s="44">
        <v>0.60799999999999998</v>
      </c>
      <c r="T49" s="44">
        <v>0.61599999999999999</v>
      </c>
      <c r="U49" s="44">
        <v>0.623</v>
      </c>
      <c r="V49" s="44">
        <v>0.63200000000000001</v>
      </c>
      <c r="W49" s="44">
        <v>0.64</v>
      </c>
      <c r="X49" s="44">
        <v>0.64900000000000002</v>
      </c>
      <c r="Y49" s="44">
        <v>0.65800000000000003</v>
      </c>
      <c r="Z49" s="44">
        <v>0.66800000000000004</v>
      </c>
      <c r="AA49" s="44">
        <v>0.67800000000000005</v>
      </c>
      <c r="AB49" s="44">
        <v>0.68899999999999995</v>
      </c>
      <c r="AC49" s="44">
        <v>0.7</v>
      </c>
      <c r="AD49" s="44">
        <v>0.71199999999999997</v>
      </c>
      <c r="AE49" s="44">
        <v>0.72399999999999998</v>
      </c>
      <c r="AF49" s="44">
        <v>0.73699999999999999</v>
      </c>
      <c r="AG49" s="44">
        <v>0.75</v>
      </c>
      <c r="AH49" s="44">
        <v>0.76500000000000001</v>
      </c>
      <c r="AI49" s="44">
        <v>0.78</v>
      </c>
      <c r="AJ49" s="44">
        <v>0.79600000000000004</v>
      </c>
      <c r="AK49" s="44">
        <v>0.81299999999999994</v>
      </c>
      <c r="AL49" s="44">
        <v>0.83099999999999996</v>
      </c>
      <c r="AM49" s="44">
        <v>0.85</v>
      </c>
      <c r="AN49" s="44">
        <v>0.87</v>
      </c>
      <c r="AO49" s="44">
        <v>0.89100000000000001</v>
      </c>
      <c r="AP49" s="44">
        <v>0.91400000000000003</v>
      </c>
      <c r="AQ49" s="44">
        <v>0.93899999999999995</v>
      </c>
      <c r="AR49" s="44">
        <v>0.96499999999999997</v>
      </c>
      <c r="AS49" s="44">
        <v>0.99299999999999999</v>
      </c>
      <c r="AT49" s="44">
        <v>1.0229999999999999</v>
      </c>
      <c r="AU49" s="44">
        <v>1.056</v>
      </c>
      <c r="AV49" s="44">
        <v>1.091</v>
      </c>
      <c r="AW49" s="44">
        <v>1.129</v>
      </c>
      <c r="AX49" s="44">
        <v>1.17</v>
      </c>
      <c r="AY49" s="44">
        <v>1.2150000000000001</v>
      </c>
      <c r="AZ49" s="44">
        <v>1.264</v>
      </c>
      <c r="BA49" s="44">
        <v>1.3169999999999999</v>
      </c>
      <c r="BB49" s="44">
        <v>1.3759999999999999</v>
      </c>
      <c r="BC49" s="44">
        <v>1.44</v>
      </c>
      <c r="BD49" s="44">
        <v>1.5109999999999999</v>
      </c>
      <c r="BE49" s="44">
        <v>1.59</v>
      </c>
      <c r="BF49" s="44">
        <v>1.6779999999999999</v>
      </c>
      <c r="BG49" s="44">
        <v>1.7749999999999999</v>
      </c>
      <c r="BH49" s="44">
        <v>1.8839999999999999</v>
      </c>
      <c r="BI49" s="44">
        <v>2.0070000000000001</v>
      </c>
      <c r="BJ49" s="44">
        <v>2.145</v>
      </c>
      <c r="BK49" s="44">
        <v>2.3010000000000002</v>
      </c>
      <c r="BL49" s="44">
        <v>2.4780000000000002</v>
      </c>
      <c r="BM49" s="44">
        <v>2.68</v>
      </c>
      <c r="BN49" s="44">
        <v>2.91</v>
      </c>
      <c r="BO49" s="44">
        <v>3.1739999999999999</v>
      </c>
      <c r="BP49" s="44">
        <v>3.4790000000000001</v>
      </c>
      <c r="BQ49" s="44">
        <v>3.83</v>
      </c>
      <c r="BR49" s="44">
        <v>4.2380000000000004</v>
      </c>
      <c r="BS49" s="44">
        <v>4.7130000000000001</v>
      </c>
      <c r="BT49" s="44">
        <v>5.266</v>
      </c>
      <c r="BU49" s="44">
        <v>5.9139999999999997</v>
      </c>
      <c r="BV49" s="44">
        <v>6.6740000000000004</v>
      </c>
      <c r="BW49" s="44">
        <v>7.57</v>
      </c>
      <c r="BX49" s="44">
        <v>8.6280000000000001</v>
      </c>
      <c r="BY49" s="44">
        <v>9.8840000000000003</v>
      </c>
      <c r="BZ49" s="44">
        <v>11.378</v>
      </c>
      <c r="CA49" s="44">
        <v>13.162000000000001</v>
      </c>
      <c r="CB49" s="44">
        <v>15.294</v>
      </c>
      <c r="CC49" s="44">
        <v>17.847000000000001</v>
      </c>
      <c r="CD49" s="44">
        <v>20.907</v>
      </c>
      <c r="CE49" s="44">
        <v>24.574000000000002</v>
      </c>
      <c r="CF49" s="44">
        <v>28.972999999999999</v>
      </c>
      <c r="CG49" s="44">
        <v>34.255000000000003</v>
      </c>
      <c r="CH49" s="44">
        <v>40.61</v>
      </c>
      <c r="CI49" s="44">
        <v>48.259</v>
      </c>
    </row>
    <row r="50" spans="1:87" x14ac:dyDescent="0.25">
      <c r="A50" s="42">
        <v>73</v>
      </c>
      <c r="B50" s="44">
        <v>0.49199999999999999</v>
      </c>
      <c r="C50" s="44">
        <v>0.495</v>
      </c>
      <c r="D50" s="44">
        <v>0.497</v>
      </c>
      <c r="E50" s="44">
        <v>0.5</v>
      </c>
      <c r="F50" s="44">
        <v>0.503</v>
      </c>
      <c r="G50" s="44">
        <v>0.50600000000000001</v>
      </c>
      <c r="H50" s="44">
        <v>0.51</v>
      </c>
      <c r="I50" s="44">
        <v>0.51300000000000001</v>
      </c>
      <c r="J50" s="44">
        <v>0.51800000000000002</v>
      </c>
      <c r="K50" s="44">
        <v>0.52200000000000002</v>
      </c>
      <c r="L50" s="44">
        <v>0.52600000000000002</v>
      </c>
      <c r="M50" s="44">
        <v>0.53100000000000003</v>
      </c>
      <c r="N50" s="44">
        <v>0.53600000000000003</v>
      </c>
      <c r="O50" s="44">
        <v>0.54200000000000004</v>
      </c>
      <c r="P50" s="44">
        <v>0.54700000000000004</v>
      </c>
      <c r="Q50" s="44">
        <v>0.55400000000000005</v>
      </c>
      <c r="R50" s="44">
        <v>0.56100000000000005</v>
      </c>
      <c r="S50" s="44">
        <v>0.56799999999999995</v>
      </c>
      <c r="T50" s="44">
        <v>0.57499999999999996</v>
      </c>
      <c r="U50" s="44">
        <v>0.58199999999999996</v>
      </c>
      <c r="V50" s="44">
        <v>0.58899999999999997</v>
      </c>
      <c r="W50" s="44">
        <v>0.59699999999999998</v>
      </c>
      <c r="X50" s="44">
        <v>0.60499999999999998</v>
      </c>
      <c r="Y50" s="44">
        <v>0.61299999999999999</v>
      </c>
      <c r="Z50" s="44">
        <v>0.622</v>
      </c>
      <c r="AA50" s="44">
        <v>0.63100000000000001</v>
      </c>
      <c r="AB50" s="44">
        <v>0.64100000000000001</v>
      </c>
      <c r="AC50" s="44">
        <v>0.65100000000000002</v>
      </c>
      <c r="AD50" s="44">
        <v>0.66200000000000003</v>
      </c>
      <c r="AE50" s="44">
        <v>0.67300000000000004</v>
      </c>
      <c r="AF50" s="44">
        <v>0.68500000000000005</v>
      </c>
      <c r="AG50" s="44">
        <v>0.69699999999999995</v>
      </c>
      <c r="AH50" s="44">
        <v>0.71</v>
      </c>
      <c r="AI50" s="44">
        <v>0.72299999999999998</v>
      </c>
      <c r="AJ50" s="44">
        <v>0.73799999999999999</v>
      </c>
      <c r="AK50" s="44">
        <v>0.753</v>
      </c>
      <c r="AL50" s="44">
        <v>0.76900000000000002</v>
      </c>
      <c r="AM50" s="44">
        <v>0.78600000000000003</v>
      </c>
      <c r="AN50" s="44">
        <v>0.80400000000000005</v>
      </c>
      <c r="AO50" s="44">
        <v>0.82299999999999995</v>
      </c>
      <c r="AP50" s="44">
        <v>0.84399999999999997</v>
      </c>
      <c r="AQ50" s="44">
        <v>0.86599999999999999</v>
      </c>
      <c r="AR50" s="44">
        <v>0.88900000000000001</v>
      </c>
      <c r="AS50" s="44">
        <v>0.91400000000000003</v>
      </c>
      <c r="AT50" s="44">
        <v>0.94099999999999995</v>
      </c>
      <c r="AU50" s="44">
        <v>0.97</v>
      </c>
      <c r="AV50" s="44">
        <v>1</v>
      </c>
      <c r="AW50" s="44">
        <v>1.034</v>
      </c>
      <c r="AX50" s="44">
        <v>1.07</v>
      </c>
      <c r="AY50" s="44">
        <v>1.109</v>
      </c>
      <c r="AZ50" s="44">
        <v>1.1519999999999999</v>
      </c>
      <c r="BA50" s="44">
        <v>1.1990000000000001</v>
      </c>
      <c r="BB50" s="44">
        <v>1.25</v>
      </c>
      <c r="BC50" s="44">
        <v>1.306</v>
      </c>
      <c r="BD50" s="44">
        <v>1.3680000000000001</v>
      </c>
      <c r="BE50" s="44">
        <v>1.4359999999999999</v>
      </c>
      <c r="BF50" s="44">
        <v>1.5109999999999999</v>
      </c>
      <c r="BG50" s="44">
        <v>1.595</v>
      </c>
      <c r="BH50" s="44">
        <v>1.6890000000000001</v>
      </c>
      <c r="BI50" s="44">
        <v>1.7929999999999999</v>
      </c>
      <c r="BJ50" s="44">
        <v>1.911</v>
      </c>
      <c r="BK50" s="44">
        <v>2.044</v>
      </c>
      <c r="BL50" s="44">
        <v>2.194</v>
      </c>
      <c r="BM50" s="44">
        <v>2.3650000000000002</v>
      </c>
      <c r="BN50" s="44">
        <v>2.5590000000000002</v>
      </c>
      <c r="BO50" s="44">
        <v>2.782</v>
      </c>
      <c r="BP50" s="44">
        <v>3.0369999999999999</v>
      </c>
      <c r="BQ50" s="44">
        <v>3.3319999999999999</v>
      </c>
      <c r="BR50" s="44">
        <v>3.673</v>
      </c>
      <c r="BS50" s="44">
        <v>4.069</v>
      </c>
      <c r="BT50" s="44">
        <v>4.53</v>
      </c>
      <c r="BU50" s="44">
        <v>5.069</v>
      </c>
      <c r="BV50" s="44">
        <v>5.7009999999999996</v>
      </c>
      <c r="BW50" s="44">
        <v>6.4429999999999996</v>
      </c>
      <c r="BX50" s="44">
        <v>7.3209999999999997</v>
      </c>
      <c r="BY50" s="44">
        <v>8.3610000000000007</v>
      </c>
      <c r="BZ50" s="44">
        <v>9.5980000000000008</v>
      </c>
      <c r="CA50" s="44">
        <v>11.074999999999999</v>
      </c>
      <c r="CB50" s="44">
        <v>12.840999999999999</v>
      </c>
      <c r="CC50" s="44">
        <v>14.955</v>
      </c>
      <c r="CD50" s="44">
        <v>17.489000000000001</v>
      </c>
      <c r="CE50" s="44">
        <v>20.529</v>
      </c>
      <c r="CF50" s="44">
        <v>24.175999999999998</v>
      </c>
      <c r="CG50" s="44">
        <v>28.559000000000001</v>
      </c>
      <c r="CH50" s="44">
        <v>33.835999999999999</v>
      </c>
      <c r="CI50" s="44">
        <v>40.192</v>
      </c>
    </row>
    <row r="51" spans="1:87" x14ac:dyDescent="0.25">
      <c r="A51" s="42">
        <v>74</v>
      </c>
      <c r="B51" s="44">
        <v>0.46200000000000002</v>
      </c>
      <c r="C51" s="44">
        <v>0.46400000000000002</v>
      </c>
      <c r="D51" s="44">
        <v>0.46600000000000003</v>
      </c>
      <c r="E51" s="44">
        <v>0.46899999999999997</v>
      </c>
      <c r="F51" s="44">
        <v>0.47099999999999997</v>
      </c>
      <c r="G51" s="44">
        <v>0.47399999999999998</v>
      </c>
      <c r="H51" s="44">
        <v>0.47699999999999998</v>
      </c>
      <c r="I51" s="44">
        <v>0.48099999999999998</v>
      </c>
      <c r="J51" s="44">
        <v>0.48399999999999999</v>
      </c>
      <c r="K51" s="44">
        <v>0.48799999999999999</v>
      </c>
      <c r="L51" s="44">
        <v>0.49199999999999999</v>
      </c>
      <c r="M51" s="44">
        <v>0.496</v>
      </c>
      <c r="N51" s="44">
        <v>0.501</v>
      </c>
      <c r="O51" s="44">
        <v>0.50600000000000001</v>
      </c>
      <c r="P51" s="44">
        <v>0.51100000000000001</v>
      </c>
      <c r="Q51" s="44">
        <v>0.51700000000000002</v>
      </c>
      <c r="R51" s="44">
        <v>0.52400000000000002</v>
      </c>
      <c r="S51" s="44">
        <v>0.53</v>
      </c>
      <c r="T51" s="44">
        <v>0.53600000000000003</v>
      </c>
      <c r="U51" s="44">
        <v>0.54200000000000004</v>
      </c>
      <c r="V51" s="44">
        <v>0.54900000000000004</v>
      </c>
      <c r="W51" s="44">
        <v>0.55600000000000005</v>
      </c>
      <c r="X51" s="44">
        <v>0.56299999999999994</v>
      </c>
      <c r="Y51" s="44">
        <v>0.57099999999999995</v>
      </c>
      <c r="Z51" s="44">
        <v>0.57899999999999996</v>
      </c>
      <c r="AA51" s="44">
        <v>0.58699999999999997</v>
      </c>
      <c r="AB51" s="44">
        <v>0.59599999999999997</v>
      </c>
      <c r="AC51" s="44">
        <v>0.60499999999999998</v>
      </c>
      <c r="AD51" s="44">
        <v>0.61499999999999999</v>
      </c>
      <c r="AE51" s="44">
        <v>0.625</v>
      </c>
      <c r="AF51" s="44">
        <v>0.63500000000000001</v>
      </c>
      <c r="AG51" s="44">
        <v>0.64700000000000002</v>
      </c>
      <c r="AH51" s="44">
        <v>0.65800000000000003</v>
      </c>
      <c r="AI51" s="44">
        <v>0.67</v>
      </c>
      <c r="AJ51" s="44">
        <v>0.68300000000000005</v>
      </c>
      <c r="AK51" s="44">
        <v>0.69699999999999995</v>
      </c>
      <c r="AL51" s="44">
        <v>0.71099999999999997</v>
      </c>
      <c r="AM51" s="44">
        <v>0.72699999999999998</v>
      </c>
      <c r="AN51" s="44">
        <v>0.74299999999999999</v>
      </c>
      <c r="AO51" s="44">
        <v>0.76</v>
      </c>
      <c r="AP51" s="44">
        <v>0.77800000000000002</v>
      </c>
      <c r="AQ51" s="44">
        <v>0.79800000000000004</v>
      </c>
      <c r="AR51" s="44">
        <v>0.81899999999999995</v>
      </c>
      <c r="AS51" s="44">
        <v>0.84099999999999997</v>
      </c>
      <c r="AT51" s="44">
        <v>0.86399999999999999</v>
      </c>
      <c r="AU51" s="44">
        <v>0.89</v>
      </c>
      <c r="AV51" s="44">
        <v>0.91700000000000004</v>
      </c>
      <c r="AW51" s="44">
        <v>0.94699999999999995</v>
      </c>
      <c r="AX51" s="44">
        <v>0.97899999999999998</v>
      </c>
      <c r="AY51" s="44">
        <v>1.0129999999999999</v>
      </c>
      <c r="AZ51" s="44">
        <v>1.0509999999999999</v>
      </c>
      <c r="BA51" s="44">
        <v>1.091</v>
      </c>
      <c r="BB51" s="44">
        <v>1.1359999999999999</v>
      </c>
      <c r="BC51" s="44">
        <v>1.1850000000000001</v>
      </c>
      <c r="BD51" s="44">
        <v>1.238</v>
      </c>
      <c r="BE51" s="44">
        <v>1.2969999999999999</v>
      </c>
      <c r="BF51" s="44">
        <v>1.3620000000000001</v>
      </c>
      <c r="BG51" s="44">
        <v>1.4350000000000001</v>
      </c>
      <c r="BH51" s="44">
        <v>1.5149999999999999</v>
      </c>
      <c r="BI51" s="44">
        <v>1.605</v>
      </c>
      <c r="BJ51" s="44">
        <v>1.7050000000000001</v>
      </c>
      <c r="BK51" s="44">
        <v>1.8180000000000001</v>
      </c>
      <c r="BL51" s="44">
        <v>1.946</v>
      </c>
      <c r="BM51" s="44">
        <v>2.0910000000000002</v>
      </c>
      <c r="BN51" s="44">
        <v>2.2549999999999999</v>
      </c>
      <c r="BO51" s="44">
        <v>2.4420000000000002</v>
      </c>
      <c r="BP51" s="44">
        <v>2.657</v>
      </c>
      <c r="BQ51" s="44">
        <v>2.9039999999999999</v>
      </c>
      <c r="BR51" s="44">
        <v>3.1890000000000001</v>
      </c>
      <c r="BS51" s="44">
        <v>3.52</v>
      </c>
      <c r="BT51" s="44">
        <v>3.9039999999999999</v>
      </c>
      <c r="BU51" s="44">
        <v>4.3520000000000003</v>
      </c>
      <c r="BV51" s="44">
        <v>4.8760000000000003</v>
      </c>
      <c r="BW51" s="44">
        <v>5.4909999999999997</v>
      </c>
      <c r="BX51" s="44">
        <v>6.2169999999999996</v>
      </c>
      <c r="BY51" s="44">
        <v>7.077</v>
      </c>
      <c r="BZ51" s="44">
        <v>8.0990000000000002</v>
      </c>
      <c r="CA51" s="44">
        <v>9.3179999999999996</v>
      </c>
      <c r="CB51" s="44">
        <v>10.773999999999999</v>
      </c>
      <c r="CC51" s="44">
        <v>12.518000000000001</v>
      </c>
      <c r="CD51" s="44">
        <v>14.608000000000001</v>
      </c>
      <c r="CE51" s="44">
        <v>17.114999999999998</v>
      </c>
      <c r="CF51" s="44">
        <v>20.123999999999999</v>
      </c>
      <c r="CG51" s="44">
        <v>23.741</v>
      </c>
      <c r="CH51" s="44">
        <v>28.097000000000001</v>
      </c>
      <c r="CI51" s="44">
        <v>33.347000000000001</v>
      </c>
    </row>
    <row r="52" spans="1:87" x14ac:dyDescent="0.25">
      <c r="A52" s="42">
        <v>75</v>
      </c>
      <c r="B52" s="44">
        <v>0.434</v>
      </c>
      <c r="C52" s="44">
        <v>0.435</v>
      </c>
      <c r="D52" s="44">
        <v>0.437</v>
      </c>
      <c r="E52" s="44">
        <v>0.439</v>
      </c>
      <c r="F52" s="44">
        <v>0.441</v>
      </c>
      <c r="G52" s="44">
        <v>0.44400000000000001</v>
      </c>
      <c r="H52" s="44">
        <v>0.44600000000000001</v>
      </c>
      <c r="I52" s="44">
        <v>0.44900000000000001</v>
      </c>
      <c r="J52" s="44">
        <v>0.45200000000000001</v>
      </c>
      <c r="K52" s="44">
        <v>0.45600000000000002</v>
      </c>
      <c r="L52" s="44">
        <v>0.45900000000000002</v>
      </c>
      <c r="M52" s="44">
        <v>0.46300000000000002</v>
      </c>
      <c r="N52" s="44">
        <v>0.46700000000000003</v>
      </c>
      <c r="O52" s="44">
        <v>0.47199999999999998</v>
      </c>
      <c r="P52" s="44">
        <v>0.47599999999999998</v>
      </c>
      <c r="Q52" s="44">
        <v>0.48199999999999998</v>
      </c>
      <c r="R52" s="44">
        <v>0.48799999999999999</v>
      </c>
      <c r="S52" s="44">
        <v>0.49299999999999999</v>
      </c>
      <c r="T52" s="44">
        <v>0.499</v>
      </c>
      <c r="U52" s="44">
        <v>0.505</v>
      </c>
      <c r="V52" s="44">
        <v>0.51100000000000001</v>
      </c>
      <c r="W52" s="44">
        <v>0.51700000000000002</v>
      </c>
      <c r="X52" s="44">
        <v>0.52400000000000002</v>
      </c>
      <c r="Y52" s="44">
        <v>0.53100000000000003</v>
      </c>
      <c r="Z52" s="44">
        <v>0.53800000000000003</v>
      </c>
      <c r="AA52" s="44">
        <v>0.54600000000000004</v>
      </c>
      <c r="AB52" s="44">
        <v>0.55400000000000005</v>
      </c>
      <c r="AC52" s="44">
        <v>0.56200000000000006</v>
      </c>
      <c r="AD52" s="44">
        <v>0.57099999999999995</v>
      </c>
      <c r="AE52" s="44">
        <v>0.57999999999999996</v>
      </c>
      <c r="AF52" s="44">
        <v>0.58899999999999997</v>
      </c>
      <c r="AG52" s="44">
        <v>0.59899999999999998</v>
      </c>
      <c r="AH52" s="44">
        <v>0.61</v>
      </c>
      <c r="AI52" s="44">
        <v>0.621</v>
      </c>
      <c r="AJ52" s="44">
        <v>0.63200000000000001</v>
      </c>
      <c r="AK52" s="44">
        <v>0.64500000000000002</v>
      </c>
      <c r="AL52" s="44">
        <v>0.65800000000000003</v>
      </c>
      <c r="AM52" s="44">
        <v>0.67100000000000004</v>
      </c>
      <c r="AN52" s="44">
        <v>0.68600000000000005</v>
      </c>
      <c r="AO52" s="44">
        <v>0.70099999999999996</v>
      </c>
      <c r="AP52" s="44">
        <v>0.71699999999999997</v>
      </c>
      <c r="AQ52" s="44">
        <v>0.73499999999999999</v>
      </c>
      <c r="AR52" s="44">
        <v>0.753</v>
      </c>
      <c r="AS52" s="44">
        <v>0.77300000000000002</v>
      </c>
      <c r="AT52" s="44">
        <v>0.79400000000000004</v>
      </c>
      <c r="AU52" s="44">
        <v>0.81599999999999995</v>
      </c>
      <c r="AV52" s="44">
        <v>0.84099999999999997</v>
      </c>
      <c r="AW52" s="44">
        <v>0.86699999999999999</v>
      </c>
      <c r="AX52" s="44">
        <v>0.89500000000000002</v>
      </c>
      <c r="AY52" s="44">
        <v>0.92500000000000004</v>
      </c>
      <c r="AZ52" s="44">
        <v>0.95799999999999996</v>
      </c>
      <c r="BA52" s="44">
        <v>0.99399999999999999</v>
      </c>
      <c r="BB52" s="44">
        <v>1.032</v>
      </c>
      <c r="BC52" s="44">
        <v>1.075</v>
      </c>
      <c r="BD52" s="44">
        <v>1.121</v>
      </c>
      <c r="BE52" s="44">
        <v>1.173</v>
      </c>
      <c r="BF52" s="44">
        <v>1.2290000000000001</v>
      </c>
      <c r="BG52" s="44">
        <v>1.2909999999999999</v>
      </c>
      <c r="BH52" s="44">
        <v>1.36</v>
      </c>
      <c r="BI52" s="44">
        <v>1.4370000000000001</v>
      </c>
      <c r="BJ52" s="44">
        <v>1.5229999999999999</v>
      </c>
      <c r="BK52" s="44">
        <v>1.62</v>
      </c>
      <c r="BL52" s="44">
        <v>1.728</v>
      </c>
      <c r="BM52" s="44">
        <v>1.851</v>
      </c>
      <c r="BN52" s="44">
        <v>1.99</v>
      </c>
      <c r="BO52" s="44">
        <v>2.1480000000000001</v>
      </c>
      <c r="BP52" s="44">
        <v>2.3290000000000002</v>
      </c>
      <c r="BQ52" s="44">
        <v>2.536</v>
      </c>
      <c r="BR52" s="44">
        <v>2.7749999999999999</v>
      </c>
      <c r="BS52" s="44">
        <v>3.0510000000000002</v>
      </c>
      <c r="BT52" s="44">
        <v>3.371</v>
      </c>
      <c r="BU52" s="44">
        <v>3.7429999999999999</v>
      </c>
      <c r="BV52" s="44">
        <v>4.1769999999999996</v>
      </c>
      <c r="BW52" s="44">
        <v>4.6870000000000003</v>
      </c>
      <c r="BX52" s="44">
        <v>5.2869999999999999</v>
      </c>
      <c r="BY52" s="44">
        <v>5.9960000000000004</v>
      </c>
      <c r="BZ52" s="44">
        <v>6.8380000000000001</v>
      </c>
      <c r="CA52" s="44">
        <v>7.8419999999999996</v>
      </c>
      <c r="CB52" s="44">
        <v>9.0399999999999991</v>
      </c>
      <c r="CC52" s="44">
        <v>10.473000000000001</v>
      </c>
      <c r="CD52" s="44">
        <v>12.19</v>
      </c>
      <c r="CE52" s="44">
        <v>14.249000000000001</v>
      </c>
      <c r="CF52" s="44">
        <v>16.72</v>
      </c>
      <c r="CG52" s="44">
        <v>19.690000000000001</v>
      </c>
      <c r="CH52" s="44">
        <v>23.266999999999999</v>
      </c>
      <c r="CI52" s="44">
        <v>27.577999999999999</v>
      </c>
    </row>
  </sheetData>
  <sheetProtection algorithmName="SHA-512" hashValue="6jYvYHBrvxzhCjrSsG2SoD5Z5KrnNTiObmjiKB+sddLEKN7sTTUS2zmjoOVFX7UQRWD8mDzrMB+LDMMkWN1LIQ==" saltValue="qKLx9qqnDDDgbGcUQjSAag==" spinCount="100000" sheet="1" objects="1" scenarios="1"/>
  <conditionalFormatting sqref="A6:A21">
    <cfRule type="expression" dxfId="77" priority="1" stopIfTrue="1">
      <formula>MOD(ROW(),2)=0</formula>
    </cfRule>
    <cfRule type="expression" dxfId="76" priority="2" stopIfTrue="1">
      <formula>MOD(ROW(),2)&lt;&gt;0</formula>
    </cfRule>
  </conditionalFormatting>
  <conditionalFormatting sqref="B6:M21">
    <cfRule type="expression" dxfId="75" priority="3" stopIfTrue="1">
      <formula>MOD(ROW(),2)=0</formula>
    </cfRule>
    <cfRule type="expression" dxfId="74" priority="4" stopIfTrue="1">
      <formula>MOD(ROW(),2)&lt;&gt;0</formula>
    </cfRule>
  </conditionalFormatting>
  <conditionalFormatting sqref="A26:A52">
    <cfRule type="expression" dxfId="73" priority="5" stopIfTrue="1">
      <formula>MOD(ROW(),2)=0</formula>
    </cfRule>
    <cfRule type="expression" dxfId="72" priority="6" stopIfTrue="1">
      <formula>MOD(ROW(),2)&lt;&gt;0</formula>
    </cfRule>
  </conditionalFormatting>
  <conditionalFormatting sqref="B26:CI52">
    <cfRule type="expression" dxfId="71" priority="7" stopIfTrue="1">
      <formula>MOD(ROW(),2)=0</formula>
    </cfRule>
    <cfRule type="expression" dxfId="70" priority="8" stopIfTrue="1">
      <formula>MOD(ROW(),2)&lt;&gt;0</formula>
    </cfRule>
  </conditionalFormatting>
  <pageMargins left="0.7" right="0.7" top="0.75" bottom="0.75" header="0.3" footer="0.3"/>
  <tableParts count="1">
    <tablePart r:id="rId1"/>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57661-73FF-428B-B9AF-6C68D7CE5BF8}">
  <sheetPr codeName="Sheet94"/>
  <dimension ref="A1:CI52"/>
  <sheetViews>
    <sheetView showGridLines="0" workbookViewId="0">
      <selection activeCell="A6" sqref="A6"/>
    </sheetView>
  </sheetViews>
  <sheetFormatPr defaultRowHeight="12.5" x14ac:dyDescent="0.25"/>
  <cols>
    <col min="1" max="1" width="31.54296875" customWidth="1"/>
    <col min="2" max="87"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Allocation - x-732</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184</v>
      </c>
      <c r="C8" s="46"/>
      <c r="D8" s="46"/>
      <c r="E8" s="46"/>
      <c r="F8" s="46"/>
      <c r="G8" s="46"/>
      <c r="H8" s="46"/>
      <c r="I8" s="46"/>
      <c r="J8" s="46"/>
      <c r="K8" s="46"/>
      <c r="L8" s="46"/>
      <c r="M8" s="46"/>
    </row>
    <row r="9" spans="1:13" x14ac:dyDescent="0.25">
      <c r="A9" s="40" t="s">
        <v>129</v>
      </c>
      <c r="B9" s="46" t="s">
        <v>405</v>
      </c>
      <c r="C9" s="46"/>
      <c r="D9" s="46"/>
      <c r="E9" s="46"/>
      <c r="F9" s="46"/>
      <c r="G9" s="46"/>
      <c r="H9" s="46"/>
      <c r="I9" s="46"/>
      <c r="J9" s="46"/>
      <c r="K9" s="46"/>
      <c r="L9" s="46"/>
      <c r="M9" s="46"/>
    </row>
    <row r="10" spans="1:13" x14ac:dyDescent="0.25">
      <c r="A10" s="40" t="s">
        <v>6</v>
      </c>
      <c r="B10" s="46" t="s">
        <v>406</v>
      </c>
      <c r="C10" s="46"/>
      <c r="D10" s="46"/>
      <c r="E10" s="46"/>
      <c r="F10" s="46"/>
      <c r="G10" s="46"/>
      <c r="H10" s="46"/>
      <c r="I10" s="46"/>
      <c r="J10" s="46"/>
      <c r="K10" s="46"/>
      <c r="L10" s="46"/>
      <c r="M10" s="46"/>
    </row>
    <row r="11" spans="1:13" x14ac:dyDescent="0.25">
      <c r="A11" s="40" t="s">
        <v>130</v>
      </c>
      <c r="B11" s="46" t="s">
        <v>414</v>
      </c>
      <c r="C11" s="46"/>
      <c r="D11" s="46"/>
      <c r="E11" s="46"/>
      <c r="F11" s="46"/>
      <c r="G11" s="46"/>
      <c r="H11" s="46"/>
      <c r="I11" s="46"/>
      <c r="J11" s="46"/>
      <c r="K11" s="46"/>
      <c r="L11" s="46"/>
      <c r="M11" s="46"/>
    </row>
    <row r="12" spans="1:13" x14ac:dyDescent="0.25">
      <c r="A12" s="40" t="s">
        <v>131</v>
      </c>
      <c r="B12" s="46" t="s">
        <v>408</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732</v>
      </c>
      <c r="C14" s="46"/>
      <c r="D14" s="46"/>
      <c r="E14" s="46"/>
      <c r="F14" s="46"/>
      <c r="G14" s="46"/>
      <c r="H14" s="46"/>
      <c r="I14" s="46"/>
      <c r="J14" s="46"/>
      <c r="K14" s="46"/>
      <c r="L14" s="46"/>
      <c r="M14" s="46"/>
    </row>
    <row r="15" spans="1:13" x14ac:dyDescent="0.25">
      <c r="A15" s="40" t="s">
        <v>433</v>
      </c>
      <c r="B15" s="46" t="s">
        <v>422</v>
      </c>
      <c r="C15" s="46"/>
      <c r="D15" s="46"/>
      <c r="E15" s="46"/>
      <c r="F15" s="46"/>
      <c r="G15" s="46"/>
      <c r="H15" s="46"/>
      <c r="I15" s="46"/>
      <c r="J15" s="46"/>
      <c r="K15" s="46"/>
      <c r="L15" s="46"/>
      <c r="M15" s="46"/>
    </row>
    <row r="16" spans="1:13" x14ac:dyDescent="0.25">
      <c r="A16" s="40" t="s">
        <v>135</v>
      </c>
      <c r="B16" s="46" t="s">
        <v>416</v>
      </c>
      <c r="C16" s="46"/>
      <c r="D16" s="46"/>
      <c r="E16" s="46"/>
      <c r="F16" s="46"/>
      <c r="G16" s="46"/>
      <c r="H16" s="46"/>
      <c r="I16" s="46"/>
      <c r="J16" s="46"/>
      <c r="K16" s="46"/>
      <c r="L16" s="46"/>
      <c r="M16" s="46"/>
    </row>
    <row r="17" spans="1:87" x14ac:dyDescent="0.25">
      <c r="A17" s="41" t="s">
        <v>434</v>
      </c>
      <c r="B17" s="46"/>
      <c r="C17" s="46"/>
      <c r="D17" s="46"/>
      <c r="E17" s="46"/>
      <c r="F17" s="46"/>
      <c r="G17" s="46"/>
      <c r="H17" s="46"/>
      <c r="I17" s="46"/>
      <c r="J17" s="46"/>
      <c r="K17" s="46"/>
      <c r="L17" s="46"/>
      <c r="M17" s="46"/>
    </row>
    <row r="18" spans="1:87" x14ac:dyDescent="0.25">
      <c r="A18" s="40" t="s">
        <v>137</v>
      </c>
      <c r="B18" s="47">
        <v>45190</v>
      </c>
      <c r="C18" s="47"/>
      <c r="D18" s="47"/>
      <c r="E18" s="47"/>
      <c r="F18" s="47"/>
      <c r="G18" s="47"/>
      <c r="H18" s="47"/>
      <c r="I18" s="47"/>
      <c r="J18" s="47"/>
      <c r="K18" s="47"/>
      <c r="L18" s="47"/>
      <c r="M18" s="47"/>
    </row>
    <row r="19" spans="1:87" x14ac:dyDescent="0.25">
      <c r="A19" s="40" t="s">
        <v>138</v>
      </c>
      <c r="B19" s="47">
        <v>45231</v>
      </c>
      <c r="C19" s="47"/>
      <c r="D19" s="47"/>
      <c r="E19" s="47"/>
      <c r="F19" s="47"/>
      <c r="G19" s="47"/>
      <c r="H19" s="47"/>
      <c r="I19" s="47"/>
      <c r="J19" s="47"/>
      <c r="K19" s="47"/>
      <c r="L19" s="47"/>
      <c r="M19" s="47"/>
    </row>
    <row r="20" spans="1:87" x14ac:dyDescent="0.25">
      <c r="A20" s="40" t="s">
        <v>139</v>
      </c>
      <c r="B20" s="46" t="s">
        <v>148</v>
      </c>
      <c r="C20" s="46"/>
      <c r="D20" s="46"/>
      <c r="E20" s="46"/>
      <c r="F20" s="46"/>
      <c r="G20" s="46"/>
      <c r="H20" s="46"/>
      <c r="I20" s="46"/>
      <c r="J20" s="46"/>
      <c r="K20" s="46"/>
      <c r="L20" s="46"/>
      <c r="M20" s="46"/>
    </row>
    <row r="21" spans="1:87" x14ac:dyDescent="0.25">
      <c r="A21" s="40" t="s">
        <v>435</v>
      </c>
      <c r="B21" s="46" t="s">
        <v>72</v>
      </c>
      <c r="C21" s="46"/>
      <c r="D21" s="46"/>
      <c r="E21" s="46"/>
      <c r="F21" s="46"/>
      <c r="G21" s="46"/>
      <c r="H21" s="46"/>
      <c r="I21" s="46"/>
      <c r="J21" s="46"/>
      <c r="K21" s="46"/>
      <c r="L21" s="46"/>
      <c r="M21" s="46"/>
    </row>
    <row r="23" spans="1:87" x14ac:dyDescent="0.25">
      <c r="A23" s="23" t="str">
        <f>HYPERLINK("#'Factor List'!A1", "Back to Factor List")</f>
        <v>Back to Factor List</v>
      </c>
      <c r="B23" s="23" t="str">
        <f>HYPERLINK("#'Assumptions'!A1", "Assumptions")</f>
        <v>Assumptions</v>
      </c>
    </row>
    <row r="26" spans="1:87" s="59" customFormat="1" ht="13" x14ac:dyDescent="0.25">
      <c r="A26" s="58" t="s">
        <v>164</v>
      </c>
      <c r="B26" s="58">
        <v>0</v>
      </c>
      <c r="C26" s="58">
        <v>1</v>
      </c>
      <c r="D26" s="58">
        <v>2</v>
      </c>
      <c r="E26" s="58">
        <v>3</v>
      </c>
      <c r="F26" s="58">
        <v>4</v>
      </c>
      <c r="G26" s="58">
        <v>5</v>
      </c>
      <c r="H26" s="58">
        <v>6</v>
      </c>
      <c r="I26" s="58">
        <v>7</v>
      </c>
      <c r="J26" s="58">
        <v>8</v>
      </c>
      <c r="K26" s="58">
        <v>9</v>
      </c>
      <c r="L26" s="58">
        <v>10</v>
      </c>
      <c r="M26" s="58">
        <v>11</v>
      </c>
      <c r="N26" s="58">
        <v>12</v>
      </c>
      <c r="O26" s="58">
        <v>13</v>
      </c>
      <c r="P26" s="58">
        <v>14</v>
      </c>
      <c r="Q26" s="58">
        <v>15</v>
      </c>
      <c r="R26" s="58">
        <v>16</v>
      </c>
      <c r="S26" s="58">
        <v>17</v>
      </c>
      <c r="T26" s="58">
        <v>18</v>
      </c>
      <c r="U26" s="58">
        <v>19</v>
      </c>
      <c r="V26" s="58">
        <v>20</v>
      </c>
      <c r="W26" s="58">
        <v>21</v>
      </c>
      <c r="X26" s="58">
        <v>22</v>
      </c>
      <c r="Y26" s="58">
        <v>23</v>
      </c>
      <c r="Z26" s="58">
        <v>24</v>
      </c>
      <c r="AA26" s="58">
        <v>25</v>
      </c>
      <c r="AB26" s="58">
        <v>26</v>
      </c>
      <c r="AC26" s="58">
        <v>27</v>
      </c>
      <c r="AD26" s="58">
        <v>28</v>
      </c>
      <c r="AE26" s="58">
        <v>29</v>
      </c>
      <c r="AF26" s="58">
        <v>30</v>
      </c>
      <c r="AG26" s="58">
        <v>31</v>
      </c>
      <c r="AH26" s="58">
        <v>32</v>
      </c>
      <c r="AI26" s="58">
        <v>33</v>
      </c>
      <c r="AJ26" s="58">
        <v>34</v>
      </c>
      <c r="AK26" s="58">
        <v>35</v>
      </c>
      <c r="AL26" s="58">
        <v>36</v>
      </c>
      <c r="AM26" s="58">
        <v>37</v>
      </c>
      <c r="AN26" s="58">
        <v>38</v>
      </c>
      <c r="AO26" s="58">
        <v>39</v>
      </c>
      <c r="AP26" s="58">
        <v>40</v>
      </c>
      <c r="AQ26" s="58">
        <v>41</v>
      </c>
      <c r="AR26" s="58">
        <v>42</v>
      </c>
      <c r="AS26" s="58">
        <v>43</v>
      </c>
      <c r="AT26" s="58">
        <v>44</v>
      </c>
      <c r="AU26" s="58">
        <v>45</v>
      </c>
      <c r="AV26" s="58">
        <v>46</v>
      </c>
      <c r="AW26" s="58">
        <v>47</v>
      </c>
      <c r="AX26" s="58">
        <v>48</v>
      </c>
      <c r="AY26" s="58">
        <v>49</v>
      </c>
      <c r="AZ26" s="58">
        <v>50</v>
      </c>
      <c r="BA26" s="58">
        <v>51</v>
      </c>
      <c r="BB26" s="58">
        <v>52</v>
      </c>
      <c r="BC26" s="58">
        <v>53</v>
      </c>
      <c r="BD26" s="58">
        <v>54</v>
      </c>
      <c r="BE26" s="58">
        <v>55</v>
      </c>
      <c r="BF26" s="58">
        <v>56</v>
      </c>
      <c r="BG26" s="58">
        <v>57</v>
      </c>
      <c r="BH26" s="58">
        <v>58</v>
      </c>
      <c r="BI26" s="58">
        <v>59</v>
      </c>
      <c r="BJ26" s="58">
        <v>60</v>
      </c>
      <c r="BK26" s="58">
        <v>61</v>
      </c>
      <c r="BL26" s="58">
        <v>62</v>
      </c>
      <c r="BM26" s="58">
        <v>63</v>
      </c>
      <c r="BN26" s="58">
        <v>64</v>
      </c>
      <c r="BO26" s="58">
        <v>65</v>
      </c>
      <c r="BP26" s="58">
        <v>66</v>
      </c>
      <c r="BQ26" s="58">
        <v>67</v>
      </c>
      <c r="BR26" s="58">
        <v>68</v>
      </c>
      <c r="BS26" s="58">
        <v>69</v>
      </c>
      <c r="BT26" s="58">
        <v>70</v>
      </c>
      <c r="BU26" s="58">
        <v>71</v>
      </c>
      <c r="BV26" s="58">
        <v>72</v>
      </c>
      <c r="BW26" s="58">
        <v>73</v>
      </c>
      <c r="BX26" s="58">
        <v>74</v>
      </c>
      <c r="BY26" s="58">
        <v>75</v>
      </c>
      <c r="BZ26" s="58">
        <v>76</v>
      </c>
      <c r="CA26" s="58">
        <v>77</v>
      </c>
      <c r="CB26" s="58">
        <v>78</v>
      </c>
      <c r="CC26" s="58">
        <v>79</v>
      </c>
      <c r="CD26" s="58">
        <v>80</v>
      </c>
      <c r="CE26" s="58">
        <v>81</v>
      </c>
      <c r="CF26" s="58">
        <v>82</v>
      </c>
      <c r="CG26" s="58">
        <v>83</v>
      </c>
      <c r="CH26" s="58">
        <v>84</v>
      </c>
      <c r="CI26" s="58">
        <v>85</v>
      </c>
    </row>
    <row r="27" spans="1:87" x14ac:dyDescent="0.25">
      <c r="A27" s="42">
        <v>50</v>
      </c>
      <c r="B27" s="44">
        <v>1.534</v>
      </c>
      <c r="C27" s="44">
        <v>1.5529999999999999</v>
      </c>
      <c r="D27" s="44">
        <v>1.5740000000000001</v>
      </c>
      <c r="E27" s="44">
        <v>1.595</v>
      </c>
      <c r="F27" s="44">
        <v>1.6180000000000001</v>
      </c>
      <c r="G27" s="44">
        <v>1.641</v>
      </c>
      <c r="H27" s="44">
        <v>1.665</v>
      </c>
      <c r="I27" s="44">
        <v>1.6910000000000001</v>
      </c>
      <c r="J27" s="44">
        <v>1.718</v>
      </c>
      <c r="K27" s="44">
        <v>1.746</v>
      </c>
      <c r="L27" s="44">
        <v>1.776</v>
      </c>
      <c r="M27" s="44">
        <v>1.8069999999999999</v>
      </c>
      <c r="N27" s="44">
        <v>1.84</v>
      </c>
      <c r="O27" s="44">
        <v>1.8740000000000001</v>
      </c>
      <c r="P27" s="44">
        <v>1.911</v>
      </c>
      <c r="Q27" s="44">
        <v>1.952</v>
      </c>
      <c r="R27" s="44">
        <v>1.996</v>
      </c>
      <c r="S27" s="44">
        <v>2.04</v>
      </c>
      <c r="T27" s="44">
        <v>2.0859999999999999</v>
      </c>
      <c r="U27" s="44">
        <v>2.1349999999999998</v>
      </c>
      <c r="V27" s="44">
        <v>2.1869999999999998</v>
      </c>
      <c r="W27" s="44">
        <v>2.242</v>
      </c>
      <c r="X27" s="44">
        <v>2.302</v>
      </c>
      <c r="Y27" s="44">
        <v>2.3650000000000002</v>
      </c>
      <c r="Z27" s="44">
        <v>2.4329999999999998</v>
      </c>
      <c r="AA27" s="44">
        <v>2.5059999999999998</v>
      </c>
      <c r="AB27" s="44">
        <v>2.5840000000000001</v>
      </c>
      <c r="AC27" s="44">
        <v>2.6680000000000001</v>
      </c>
      <c r="AD27" s="44">
        <v>2.7589999999999999</v>
      </c>
      <c r="AE27" s="44">
        <v>2.8580000000000001</v>
      </c>
      <c r="AF27" s="44">
        <v>2.964</v>
      </c>
      <c r="AG27" s="44">
        <v>3.08</v>
      </c>
      <c r="AH27" s="44">
        <v>3.206</v>
      </c>
      <c r="AI27" s="44">
        <v>3.3439999999999999</v>
      </c>
      <c r="AJ27" s="44">
        <v>3.4940000000000002</v>
      </c>
      <c r="AK27" s="44">
        <v>3.6589999999999998</v>
      </c>
      <c r="AL27" s="44">
        <v>3.8410000000000002</v>
      </c>
      <c r="AM27" s="44">
        <v>4.0410000000000004</v>
      </c>
      <c r="AN27" s="44">
        <v>4.2610000000000001</v>
      </c>
      <c r="AO27" s="44">
        <v>4.5060000000000002</v>
      </c>
      <c r="AP27" s="44">
        <v>4.7770000000000001</v>
      </c>
      <c r="AQ27" s="44">
        <v>5.0780000000000003</v>
      </c>
      <c r="AR27" s="44">
        <v>5.4130000000000003</v>
      </c>
      <c r="AS27" s="44">
        <v>5.7869999999999999</v>
      </c>
      <c r="AT27" s="44">
        <v>6.2039999999999997</v>
      </c>
      <c r="AU27" s="44">
        <v>6.6710000000000003</v>
      </c>
      <c r="AV27" s="44">
        <v>7.194</v>
      </c>
      <c r="AW27" s="44">
        <v>7.78</v>
      </c>
      <c r="AX27" s="44">
        <v>8.4380000000000006</v>
      </c>
      <c r="AY27" s="44">
        <v>9.1760000000000002</v>
      </c>
      <c r="AZ27" s="44">
        <v>10.004</v>
      </c>
      <c r="BA27" s="44">
        <v>10.933999999999999</v>
      </c>
      <c r="BB27" s="44">
        <v>11.977</v>
      </c>
      <c r="BC27" s="44">
        <v>13.148</v>
      </c>
      <c r="BD27" s="44">
        <v>14.461</v>
      </c>
      <c r="BE27" s="44">
        <v>15.933</v>
      </c>
      <c r="BF27" s="44">
        <v>17.582999999999998</v>
      </c>
      <c r="BG27" s="44">
        <v>19.43</v>
      </c>
      <c r="BH27" s="44">
        <v>21.497</v>
      </c>
      <c r="BI27" s="44">
        <v>23.81</v>
      </c>
      <c r="BJ27" s="44">
        <v>26.396999999999998</v>
      </c>
      <c r="BK27" s="44">
        <v>29.29</v>
      </c>
      <c r="BL27" s="44">
        <v>32.526000000000003</v>
      </c>
      <c r="BM27" s="44">
        <v>36.146000000000001</v>
      </c>
      <c r="BN27" s="44">
        <v>40.197000000000003</v>
      </c>
      <c r="BO27" s="44">
        <v>44.735999999999997</v>
      </c>
      <c r="BP27" s="44">
        <v>49.828000000000003</v>
      </c>
      <c r="BQ27" s="44">
        <v>55.551000000000002</v>
      </c>
      <c r="BR27" s="44">
        <v>61.991999999999997</v>
      </c>
      <c r="BS27" s="44">
        <v>69.262</v>
      </c>
      <c r="BT27" s="44">
        <v>77.48</v>
      </c>
      <c r="BU27" s="44">
        <v>86.789000000000001</v>
      </c>
      <c r="BV27" s="44">
        <v>97.364000000000004</v>
      </c>
      <c r="BW27" s="44">
        <v>109.423</v>
      </c>
      <c r="BX27" s="44">
        <v>123.232</v>
      </c>
      <c r="BY27" s="44">
        <v>139.10400000000001</v>
      </c>
      <c r="BZ27" s="44">
        <v>157.42500000000001</v>
      </c>
      <c r="CA27" s="44">
        <v>178.65600000000001</v>
      </c>
      <c r="CB27" s="44">
        <v>203.32900000000001</v>
      </c>
      <c r="CC27" s="44">
        <v>232.07400000000001</v>
      </c>
      <c r="CD27" s="44">
        <v>265.64299999999997</v>
      </c>
      <c r="CE27" s="44">
        <v>304.90699999999998</v>
      </c>
      <c r="CF27" s="44">
        <v>350.93200000000002</v>
      </c>
      <c r="CG27" s="44">
        <v>405.03199999999998</v>
      </c>
      <c r="CH27" s="44">
        <v>468.82299999999998</v>
      </c>
      <c r="CI27" s="44">
        <v>544.20699999999999</v>
      </c>
    </row>
    <row r="28" spans="1:87" x14ac:dyDescent="0.25">
      <c r="A28" s="42">
        <v>51</v>
      </c>
      <c r="B28" s="44">
        <v>1.4630000000000001</v>
      </c>
      <c r="C28" s="44">
        <v>1.4810000000000001</v>
      </c>
      <c r="D28" s="44">
        <v>1.5</v>
      </c>
      <c r="E28" s="44">
        <v>1.5189999999999999</v>
      </c>
      <c r="F28" s="44">
        <v>1.54</v>
      </c>
      <c r="G28" s="44">
        <v>1.5620000000000001</v>
      </c>
      <c r="H28" s="44">
        <v>1.5840000000000001</v>
      </c>
      <c r="I28" s="44">
        <v>1.6080000000000001</v>
      </c>
      <c r="J28" s="44">
        <v>1.633</v>
      </c>
      <c r="K28" s="44">
        <v>1.659</v>
      </c>
      <c r="L28" s="44">
        <v>1.6859999999999999</v>
      </c>
      <c r="M28" s="44">
        <v>1.7150000000000001</v>
      </c>
      <c r="N28" s="44">
        <v>1.7450000000000001</v>
      </c>
      <c r="O28" s="44">
        <v>1.7769999999999999</v>
      </c>
      <c r="P28" s="44">
        <v>1.81</v>
      </c>
      <c r="Q28" s="44">
        <v>1.8480000000000001</v>
      </c>
      <c r="R28" s="44">
        <v>1.8879999999999999</v>
      </c>
      <c r="S28" s="44">
        <v>1.9279999999999999</v>
      </c>
      <c r="T28" s="44">
        <v>1.97</v>
      </c>
      <c r="U28" s="44">
        <v>2.0150000000000001</v>
      </c>
      <c r="V28" s="44">
        <v>2.0630000000000002</v>
      </c>
      <c r="W28" s="44">
        <v>2.113</v>
      </c>
      <c r="X28" s="44">
        <v>2.1669999999999998</v>
      </c>
      <c r="Y28" s="44">
        <v>2.2240000000000002</v>
      </c>
      <c r="Z28" s="44">
        <v>2.286</v>
      </c>
      <c r="AA28" s="44">
        <v>2.351</v>
      </c>
      <c r="AB28" s="44">
        <v>2.4220000000000002</v>
      </c>
      <c r="AC28" s="44">
        <v>2.4980000000000002</v>
      </c>
      <c r="AD28" s="44">
        <v>2.58</v>
      </c>
      <c r="AE28" s="44">
        <v>2.6680000000000001</v>
      </c>
      <c r="AF28" s="44">
        <v>2.7629999999999999</v>
      </c>
      <c r="AG28" s="44">
        <v>2.867</v>
      </c>
      <c r="AH28" s="44">
        <v>2.9790000000000001</v>
      </c>
      <c r="AI28" s="44">
        <v>3.101</v>
      </c>
      <c r="AJ28" s="44">
        <v>3.2349999999999999</v>
      </c>
      <c r="AK28" s="44">
        <v>3.3809999999999998</v>
      </c>
      <c r="AL28" s="44">
        <v>3.5409999999999999</v>
      </c>
      <c r="AM28" s="44">
        <v>3.718</v>
      </c>
      <c r="AN28" s="44">
        <v>3.9119999999999999</v>
      </c>
      <c r="AO28" s="44">
        <v>4.1269999999999998</v>
      </c>
      <c r="AP28" s="44">
        <v>4.3650000000000002</v>
      </c>
      <c r="AQ28" s="44">
        <v>4.6280000000000001</v>
      </c>
      <c r="AR28" s="44">
        <v>4.9219999999999997</v>
      </c>
      <c r="AS28" s="44">
        <v>5.2480000000000002</v>
      </c>
      <c r="AT28" s="44">
        <v>5.6130000000000004</v>
      </c>
      <c r="AU28" s="44">
        <v>6.0209999999999999</v>
      </c>
      <c r="AV28" s="44">
        <v>6.4770000000000003</v>
      </c>
      <c r="AW28" s="44">
        <v>6.9889999999999999</v>
      </c>
      <c r="AX28" s="44">
        <v>7.5629999999999997</v>
      </c>
      <c r="AY28" s="44">
        <v>8.2080000000000002</v>
      </c>
      <c r="AZ28" s="44">
        <v>8.9320000000000004</v>
      </c>
      <c r="BA28" s="44">
        <v>9.7469999999999999</v>
      </c>
      <c r="BB28" s="44">
        <v>10.663</v>
      </c>
      <c r="BC28" s="44">
        <v>11.693</v>
      </c>
      <c r="BD28" s="44">
        <v>12.851000000000001</v>
      </c>
      <c r="BE28" s="44">
        <v>14.151999999999999</v>
      </c>
      <c r="BF28" s="44">
        <v>15.615</v>
      </c>
      <c r="BG28" s="44">
        <v>17.257999999999999</v>
      </c>
      <c r="BH28" s="44">
        <v>19.103000000000002</v>
      </c>
      <c r="BI28" s="44">
        <v>21.172999999999998</v>
      </c>
      <c r="BJ28" s="44">
        <v>23.497</v>
      </c>
      <c r="BK28" s="44">
        <v>26.105</v>
      </c>
      <c r="BL28" s="44">
        <v>29.03</v>
      </c>
      <c r="BM28" s="44">
        <v>32.314</v>
      </c>
      <c r="BN28" s="44">
        <v>36</v>
      </c>
      <c r="BO28" s="44">
        <v>40.142000000000003</v>
      </c>
      <c r="BP28" s="44">
        <v>44.802</v>
      </c>
      <c r="BQ28" s="44">
        <v>50.051000000000002</v>
      </c>
      <c r="BR28" s="44">
        <v>55.973999999999997</v>
      </c>
      <c r="BS28" s="44">
        <v>62.670999999999999</v>
      </c>
      <c r="BT28" s="44">
        <v>70.257000000000005</v>
      </c>
      <c r="BU28" s="44">
        <v>78.864999999999995</v>
      </c>
      <c r="BV28" s="44">
        <v>88.656999999999996</v>
      </c>
      <c r="BW28" s="44">
        <v>99.837999999999994</v>
      </c>
      <c r="BX28" s="44">
        <v>112.657</v>
      </c>
      <c r="BY28" s="44">
        <v>127.407</v>
      </c>
      <c r="BZ28" s="44">
        <v>144.44800000000001</v>
      </c>
      <c r="CA28" s="44">
        <v>164.21299999999999</v>
      </c>
      <c r="CB28" s="44">
        <v>187.19900000000001</v>
      </c>
      <c r="CC28" s="44">
        <v>213.99799999999999</v>
      </c>
      <c r="CD28" s="44">
        <v>245.31299999999999</v>
      </c>
      <c r="CE28" s="44">
        <v>281.95999999999998</v>
      </c>
      <c r="CF28" s="44">
        <v>324.93599999999998</v>
      </c>
      <c r="CG28" s="44">
        <v>375.47</v>
      </c>
      <c r="CH28" s="44">
        <v>435.07400000000001</v>
      </c>
      <c r="CI28" s="44">
        <v>505.52600000000001</v>
      </c>
    </row>
    <row r="29" spans="1:87" x14ac:dyDescent="0.25">
      <c r="A29" s="42">
        <v>52</v>
      </c>
      <c r="B29" s="44">
        <v>1.3939999999999999</v>
      </c>
      <c r="C29" s="44">
        <v>1.411</v>
      </c>
      <c r="D29" s="44">
        <v>1.429</v>
      </c>
      <c r="E29" s="44">
        <v>1.4470000000000001</v>
      </c>
      <c r="F29" s="44">
        <v>1.466</v>
      </c>
      <c r="G29" s="44">
        <v>1.486</v>
      </c>
      <c r="H29" s="44">
        <v>1.5069999999999999</v>
      </c>
      <c r="I29" s="44">
        <v>1.5289999999999999</v>
      </c>
      <c r="J29" s="44">
        <v>1.552</v>
      </c>
      <c r="K29" s="44">
        <v>1.5760000000000001</v>
      </c>
      <c r="L29" s="44">
        <v>1.601</v>
      </c>
      <c r="M29" s="44">
        <v>1.627</v>
      </c>
      <c r="N29" s="44">
        <v>1.655</v>
      </c>
      <c r="O29" s="44">
        <v>1.6839999999999999</v>
      </c>
      <c r="P29" s="44">
        <v>1.7150000000000001</v>
      </c>
      <c r="Q29" s="44">
        <v>1.75</v>
      </c>
      <c r="R29" s="44">
        <v>1.786</v>
      </c>
      <c r="S29" s="44">
        <v>1.823</v>
      </c>
      <c r="T29" s="44">
        <v>1.8620000000000001</v>
      </c>
      <c r="U29" s="44">
        <v>1.9019999999999999</v>
      </c>
      <c r="V29" s="44">
        <v>1.946</v>
      </c>
      <c r="W29" s="44">
        <v>1.992</v>
      </c>
      <c r="X29" s="44">
        <v>2.04</v>
      </c>
      <c r="Y29" s="44">
        <v>2.0920000000000001</v>
      </c>
      <c r="Z29" s="44">
        <v>2.1480000000000001</v>
      </c>
      <c r="AA29" s="44">
        <v>2.2069999999999999</v>
      </c>
      <c r="AB29" s="44">
        <v>2.2709999999999999</v>
      </c>
      <c r="AC29" s="44">
        <v>2.34</v>
      </c>
      <c r="AD29" s="44">
        <v>2.4129999999999998</v>
      </c>
      <c r="AE29" s="44">
        <v>2.492</v>
      </c>
      <c r="AF29" s="44">
        <v>2.5779999999999998</v>
      </c>
      <c r="AG29" s="44">
        <v>2.67</v>
      </c>
      <c r="AH29" s="44">
        <v>2.77</v>
      </c>
      <c r="AI29" s="44">
        <v>2.879</v>
      </c>
      <c r="AJ29" s="44">
        <v>2.9980000000000002</v>
      </c>
      <c r="AK29" s="44">
        <v>3.1280000000000001</v>
      </c>
      <c r="AL29" s="44">
        <v>3.27</v>
      </c>
      <c r="AM29" s="44">
        <v>3.4249999999999998</v>
      </c>
      <c r="AN29" s="44">
        <v>3.597</v>
      </c>
      <c r="AO29" s="44">
        <v>3.7850000000000001</v>
      </c>
      <c r="AP29" s="44">
        <v>3.9940000000000002</v>
      </c>
      <c r="AQ29" s="44">
        <v>4.2249999999999996</v>
      </c>
      <c r="AR29" s="44">
        <v>4.4820000000000002</v>
      </c>
      <c r="AS29" s="44">
        <v>4.7679999999999998</v>
      </c>
      <c r="AT29" s="44">
        <v>5.0860000000000003</v>
      </c>
      <c r="AU29" s="44">
        <v>5.4409999999999998</v>
      </c>
      <c r="AV29" s="44">
        <v>5.8390000000000004</v>
      </c>
      <c r="AW29" s="44">
        <v>6.2850000000000001</v>
      </c>
      <c r="AX29" s="44">
        <v>6.7850000000000001</v>
      </c>
      <c r="AY29" s="44">
        <v>7.3470000000000004</v>
      </c>
      <c r="AZ29" s="44">
        <v>7.98</v>
      </c>
      <c r="BA29" s="44">
        <v>8.6910000000000007</v>
      </c>
      <c r="BB29" s="44">
        <v>9.4920000000000009</v>
      </c>
      <c r="BC29" s="44">
        <v>10.394</v>
      </c>
      <c r="BD29" s="44">
        <v>11.41</v>
      </c>
      <c r="BE29" s="44">
        <v>12.555999999999999</v>
      </c>
      <c r="BF29" s="44">
        <v>13.846</v>
      </c>
      <c r="BG29" s="44">
        <v>15.298999999999999</v>
      </c>
      <c r="BH29" s="44">
        <v>16.934999999999999</v>
      </c>
      <c r="BI29" s="44">
        <v>18.777000000000001</v>
      </c>
      <c r="BJ29" s="44">
        <v>20.850999999999999</v>
      </c>
      <c r="BK29" s="44">
        <v>23.186</v>
      </c>
      <c r="BL29" s="44">
        <v>25.815000000000001</v>
      </c>
      <c r="BM29" s="44">
        <v>28.773</v>
      </c>
      <c r="BN29" s="44">
        <v>32.106000000000002</v>
      </c>
      <c r="BO29" s="44">
        <v>35.860999999999997</v>
      </c>
      <c r="BP29" s="44">
        <v>40.097999999999999</v>
      </c>
      <c r="BQ29" s="44">
        <v>44.884</v>
      </c>
      <c r="BR29" s="44">
        <v>50.296999999999997</v>
      </c>
      <c r="BS29" s="44">
        <v>56.432000000000002</v>
      </c>
      <c r="BT29" s="44">
        <v>63.396000000000001</v>
      </c>
      <c r="BU29" s="44">
        <v>71.313000000000002</v>
      </c>
      <c r="BV29" s="44">
        <v>80.334999999999994</v>
      </c>
      <c r="BW29" s="44">
        <v>90.652000000000001</v>
      </c>
      <c r="BX29" s="44">
        <v>102.496</v>
      </c>
      <c r="BY29" s="44">
        <v>116.142</v>
      </c>
      <c r="BZ29" s="44">
        <v>131.92500000000001</v>
      </c>
      <c r="CA29" s="44">
        <v>150.25</v>
      </c>
      <c r="CB29" s="44">
        <v>171.583</v>
      </c>
      <c r="CC29" s="44">
        <v>196.476</v>
      </c>
      <c r="CD29" s="44">
        <v>225.58699999999999</v>
      </c>
      <c r="CE29" s="44">
        <v>259.68</v>
      </c>
      <c r="CF29" s="44">
        <v>299.68599999999998</v>
      </c>
      <c r="CG29" s="44">
        <v>346.75599999999997</v>
      </c>
      <c r="CH29" s="44">
        <v>402.30200000000002</v>
      </c>
      <c r="CI29" s="44">
        <v>467.983</v>
      </c>
    </row>
    <row r="30" spans="1:87" x14ac:dyDescent="0.25">
      <c r="A30" s="42">
        <v>53</v>
      </c>
      <c r="B30" s="44">
        <v>1.329</v>
      </c>
      <c r="C30" s="44">
        <v>1.3440000000000001</v>
      </c>
      <c r="D30" s="44">
        <v>1.36</v>
      </c>
      <c r="E30" s="44">
        <v>1.377</v>
      </c>
      <c r="F30" s="44">
        <v>1.395</v>
      </c>
      <c r="G30" s="44">
        <v>1.413</v>
      </c>
      <c r="H30" s="44">
        <v>1.4330000000000001</v>
      </c>
      <c r="I30" s="44">
        <v>1.4530000000000001</v>
      </c>
      <c r="J30" s="44">
        <v>1.474</v>
      </c>
      <c r="K30" s="44">
        <v>1.496</v>
      </c>
      <c r="L30" s="44">
        <v>1.5189999999999999</v>
      </c>
      <c r="M30" s="44">
        <v>1.544</v>
      </c>
      <c r="N30" s="44">
        <v>1.569</v>
      </c>
      <c r="O30" s="44">
        <v>1.5960000000000001</v>
      </c>
      <c r="P30" s="44">
        <v>1.6240000000000001</v>
      </c>
      <c r="Q30" s="44">
        <v>1.6559999999999999</v>
      </c>
      <c r="R30" s="44">
        <v>1.69</v>
      </c>
      <c r="S30" s="44">
        <v>1.724</v>
      </c>
      <c r="T30" s="44">
        <v>1.7589999999999999</v>
      </c>
      <c r="U30" s="44">
        <v>1.796</v>
      </c>
      <c r="V30" s="44">
        <v>1.835</v>
      </c>
      <c r="W30" s="44">
        <v>1.877</v>
      </c>
      <c r="X30" s="44">
        <v>1.9219999999999999</v>
      </c>
      <c r="Y30" s="44">
        <v>1.9690000000000001</v>
      </c>
      <c r="Z30" s="44">
        <v>2.0190000000000001</v>
      </c>
      <c r="AA30" s="44">
        <v>2.073</v>
      </c>
      <c r="AB30" s="44">
        <v>2.1309999999999998</v>
      </c>
      <c r="AC30" s="44">
        <v>2.1920000000000002</v>
      </c>
      <c r="AD30" s="44">
        <v>2.258</v>
      </c>
      <c r="AE30" s="44">
        <v>2.33</v>
      </c>
      <c r="AF30" s="44">
        <v>2.4060000000000001</v>
      </c>
      <c r="AG30" s="44">
        <v>2.4889999999999999</v>
      </c>
      <c r="AH30" s="44">
        <v>2.5790000000000002</v>
      </c>
      <c r="AI30" s="44">
        <v>2.6760000000000002</v>
      </c>
      <c r="AJ30" s="44">
        <v>2.7810000000000001</v>
      </c>
      <c r="AK30" s="44">
        <v>2.8959999999999999</v>
      </c>
      <c r="AL30" s="44">
        <v>3.0219999999999998</v>
      </c>
      <c r="AM30" s="44">
        <v>3.16</v>
      </c>
      <c r="AN30" s="44">
        <v>3.3109999999999999</v>
      </c>
      <c r="AO30" s="44">
        <v>3.4769999999999999</v>
      </c>
      <c r="AP30" s="44">
        <v>3.661</v>
      </c>
      <c r="AQ30" s="44">
        <v>3.863</v>
      </c>
      <c r="AR30" s="44">
        <v>4.0880000000000001</v>
      </c>
      <c r="AS30" s="44">
        <v>4.3380000000000001</v>
      </c>
      <c r="AT30" s="44">
        <v>4.6150000000000002</v>
      </c>
      <c r="AU30" s="44">
        <v>4.9249999999999998</v>
      </c>
      <c r="AV30" s="44">
        <v>5.2720000000000002</v>
      </c>
      <c r="AW30" s="44">
        <v>5.66</v>
      </c>
      <c r="AX30" s="44">
        <v>6.0949999999999998</v>
      </c>
      <c r="AY30" s="44">
        <v>6.5839999999999996</v>
      </c>
      <c r="AZ30" s="44">
        <v>7.1340000000000003</v>
      </c>
      <c r="BA30" s="44">
        <v>7.7539999999999996</v>
      </c>
      <c r="BB30" s="44">
        <v>8.452</v>
      </c>
      <c r="BC30" s="44">
        <v>9.2390000000000008</v>
      </c>
      <c r="BD30" s="44">
        <v>10.128</v>
      </c>
      <c r="BE30" s="44">
        <v>11.13</v>
      </c>
      <c r="BF30" s="44">
        <v>12.262</v>
      </c>
      <c r="BG30" s="44">
        <v>13.541</v>
      </c>
      <c r="BH30" s="44">
        <v>14.984</v>
      </c>
      <c r="BI30" s="44">
        <v>16.613</v>
      </c>
      <c r="BJ30" s="44">
        <v>18.452999999999999</v>
      </c>
      <c r="BK30" s="44">
        <v>20.53</v>
      </c>
      <c r="BL30" s="44">
        <v>22.876000000000001</v>
      </c>
      <c r="BM30" s="44">
        <v>25.524999999999999</v>
      </c>
      <c r="BN30" s="44">
        <v>28.516999999999999</v>
      </c>
      <c r="BO30" s="44">
        <v>31.899000000000001</v>
      </c>
      <c r="BP30" s="44">
        <v>35.725999999999999</v>
      </c>
      <c r="BQ30" s="44">
        <v>40.061</v>
      </c>
      <c r="BR30" s="44">
        <v>44.976999999999997</v>
      </c>
      <c r="BS30" s="44">
        <v>50.561999999999998</v>
      </c>
      <c r="BT30" s="44">
        <v>56.915999999999997</v>
      </c>
      <c r="BU30" s="44">
        <v>64.153999999999996</v>
      </c>
      <c r="BV30" s="44">
        <v>72.418999999999997</v>
      </c>
      <c r="BW30" s="44">
        <v>81.885000000000005</v>
      </c>
      <c r="BX30" s="44">
        <v>92.771000000000001</v>
      </c>
      <c r="BY30" s="44">
        <v>105.33</v>
      </c>
      <c r="BZ30" s="44">
        <v>119.875</v>
      </c>
      <c r="CA30" s="44">
        <v>136.78299999999999</v>
      </c>
      <c r="CB30" s="44">
        <v>156.488</v>
      </c>
      <c r="CC30" s="44">
        <v>179.505</v>
      </c>
      <c r="CD30" s="44">
        <v>206.44800000000001</v>
      </c>
      <c r="CE30" s="44">
        <v>238.03100000000001</v>
      </c>
      <c r="CF30" s="44">
        <v>275.12400000000002</v>
      </c>
      <c r="CG30" s="44">
        <v>318.798</v>
      </c>
      <c r="CH30" s="44">
        <v>370.37099999999998</v>
      </c>
      <c r="CI30" s="44">
        <v>431.39299999999997</v>
      </c>
    </row>
    <row r="31" spans="1:87" x14ac:dyDescent="0.25">
      <c r="A31" s="42">
        <v>54</v>
      </c>
      <c r="B31" s="44">
        <v>1.266</v>
      </c>
      <c r="C31" s="44">
        <v>1.28</v>
      </c>
      <c r="D31" s="44">
        <v>1.2949999999999999</v>
      </c>
      <c r="E31" s="44">
        <v>1.3109999999999999</v>
      </c>
      <c r="F31" s="44">
        <v>1.327</v>
      </c>
      <c r="G31" s="44">
        <v>1.3440000000000001</v>
      </c>
      <c r="H31" s="44">
        <v>1.3620000000000001</v>
      </c>
      <c r="I31" s="44">
        <v>1.38</v>
      </c>
      <c r="J31" s="44">
        <v>1.4</v>
      </c>
      <c r="K31" s="44">
        <v>1.42</v>
      </c>
      <c r="L31" s="44">
        <v>1.4419999999999999</v>
      </c>
      <c r="M31" s="44">
        <v>1.464</v>
      </c>
      <c r="N31" s="44">
        <v>1.488</v>
      </c>
      <c r="O31" s="44">
        <v>1.512</v>
      </c>
      <c r="P31" s="44">
        <v>1.538</v>
      </c>
      <c r="Q31" s="44">
        <v>1.5680000000000001</v>
      </c>
      <c r="R31" s="44">
        <v>1.599</v>
      </c>
      <c r="S31" s="44">
        <v>1.629</v>
      </c>
      <c r="T31" s="44">
        <v>1.661</v>
      </c>
      <c r="U31" s="44">
        <v>1.6950000000000001</v>
      </c>
      <c r="V31" s="44">
        <v>1.7310000000000001</v>
      </c>
      <c r="W31" s="44">
        <v>1.77</v>
      </c>
      <c r="X31" s="44">
        <v>1.81</v>
      </c>
      <c r="Y31" s="44">
        <v>1.853</v>
      </c>
      <c r="Z31" s="44">
        <v>1.899</v>
      </c>
      <c r="AA31" s="44">
        <v>1.9470000000000001</v>
      </c>
      <c r="AB31" s="44">
        <v>1.9990000000000001</v>
      </c>
      <c r="AC31" s="44">
        <v>2.0550000000000002</v>
      </c>
      <c r="AD31" s="44">
        <v>2.1150000000000002</v>
      </c>
      <c r="AE31" s="44">
        <v>2.1789999999999998</v>
      </c>
      <c r="AF31" s="44">
        <v>2.2469999999999999</v>
      </c>
      <c r="AG31" s="44">
        <v>2.3220000000000001</v>
      </c>
      <c r="AH31" s="44">
        <v>2.4020000000000001</v>
      </c>
      <c r="AI31" s="44">
        <v>2.488</v>
      </c>
      <c r="AJ31" s="44">
        <v>2.5819999999999999</v>
      </c>
      <c r="AK31" s="44">
        <v>2.6850000000000001</v>
      </c>
      <c r="AL31" s="44">
        <v>2.7959999999999998</v>
      </c>
      <c r="AM31" s="44">
        <v>2.9180000000000001</v>
      </c>
      <c r="AN31" s="44">
        <v>3.0510000000000002</v>
      </c>
      <c r="AO31" s="44">
        <v>3.198</v>
      </c>
      <c r="AP31" s="44">
        <v>3.359</v>
      </c>
      <c r="AQ31" s="44">
        <v>3.5369999999999999</v>
      </c>
      <c r="AR31" s="44">
        <v>3.734</v>
      </c>
      <c r="AS31" s="44">
        <v>3.952</v>
      </c>
      <c r="AT31" s="44">
        <v>4.1950000000000003</v>
      </c>
      <c r="AU31" s="44">
        <v>4.4649999999999999</v>
      </c>
      <c r="AV31" s="44">
        <v>4.7670000000000003</v>
      </c>
      <c r="AW31" s="44">
        <v>5.1040000000000001</v>
      </c>
      <c r="AX31" s="44">
        <v>5.4829999999999997</v>
      </c>
      <c r="AY31" s="44">
        <v>5.9080000000000004</v>
      </c>
      <c r="AZ31" s="44">
        <v>6.3849999999999998</v>
      </c>
      <c r="BA31" s="44">
        <v>6.923</v>
      </c>
      <c r="BB31" s="44">
        <v>7.53</v>
      </c>
      <c r="BC31" s="44">
        <v>8.2149999999999999</v>
      </c>
      <c r="BD31" s="44">
        <v>8.9890000000000008</v>
      </c>
      <c r="BE31" s="44">
        <v>9.8629999999999995</v>
      </c>
      <c r="BF31" s="44">
        <v>10.852</v>
      </c>
      <c r="BG31" s="44">
        <v>11.971</v>
      </c>
      <c r="BH31" s="44">
        <v>13.237</v>
      </c>
      <c r="BI31" s="44">
        <v>14.67</v>
      </c>
      <c r="BJ31" s="44">
        <v>16.292000000000002</v>
      </c>
      <c r="BK31" s="44">
        <v>18.129000000000001</v>
      </c>
      <c r="BL31" s="44">
        <v>20.209</v>
      </c>
      <c r="BM31" s="44">
        <v>22.564</v>
      </c>
      <c r="BN31" s="44">
        <v>25.233000000000001</v>
      </c>
      <c r="BO31" s="44">
        <v>28.259</v>
      </c>
      <c r="BP31" s="44">
        <v>31.692</v>
      </c>
      <c r="BQ31" s="44">
        <v>35.591000000000001</v>
      </c>
      <c r="BR31" s="44">
        <v>40.026000000000003</v>
      </c>
      <c r="BS31" s="44">
        <v>45.076999999999998</v>
      </c>
      <c r="BT31" s="44">
        <v>50.837000000000003</v>
      </c>
      <c r="BU31" s="44">
        <v>57.411999999999999</v>
      </c>
      <c r="BV31" s="44">
        <v>64.936000000000007</v>
      </c>
      <c r="BW31" s="44">
        <v>73.569999999999993</v>
      </c>
      <c r="BX31" s="44">
        <v>83.515000000000001</v>
      </c>
      <c r="BY31" s="44">
        <v>95.006</v>
      </c>
      <c r="BZ31" s="44">
        <v>108.334</v>
      </c>
      <c r="CA31" s="44">
        <v>123.84699999999999</v>
      </c>
      <c r="CB31" s="44">
        <v>141.94900000000001</v>
      </c>
      <c r="CC31" s="44">
        <v>163.119</v>
      </c>
      <c r="CD31" s="44">
        <v>187.92599999999999</v>
      </c>
      <c r="CE31" s="44">
        <v>217.036</v>
      </c>
      <c r="CF31" s="44">
        <v>251.256</v>
      </c>
      <c r="CG31" s="44">
        <v>291.58600000000001</v>
      </c>
      <c r="CH31" s="44">
        <v>339.24799999999999</v>
      </c>
      <c r="CI31" s="44">
        <v>395.68400000000003</v>
      </c>
    </row>
    <row r="32" spans="1:87" x14ac:dyDescent="0.25">
      <c r="A32" s="42">
        <v>55</v>
      </c>
      <c r="B32" s="44">
        <v>1.2050000000000001</v>
      </c>
      <c r="C32" s="44">
        <v>1.218</v>
      </c>
      <c r="D32" s="44">
        <v>1.232</v>
      </c>
      <c r="E32" s="44">
        <v>1.2470000000000001</v>
      </c>
      <c r="F32" s="44">
        <v>1.262</v>
      </c>
      <c r="G32" s="44">
        <v>1.2769999999999999</v>
      </c>
      <c r="H32" s="44">
        <v>1.294</v>
      </c>
      <c r="I32" s="44">
        <v>1.3109999999999999</v>
      </c>
      <c r="J32" s="44">
        <v>1.329</v>
      </c>
      <c r="K32" s="44">
        <v>1.3480000000000001</v>
      </c>
      <c r="L32" s="44">
        <v>1.3680000000000001</v>
      </c>
      <c r="M32" s="44">
        <v>1.3879999999999999</v>
      </c>
      <c r="N32" s="44">
        <v>1.41</v>
      </c>
      <c r="O32" s="44">
        <v>1.4330000000000001</v>
      </c>
      <c r="P32" s="44">
        <v>1.456</v>
      </c>
      <c r="Q32" s="44">
        <v>1.4830000000000001</v>
      </c>
      <c r="R32" s="44">
        <v>1.512</v>
      </c>
      <c r="S32" s="44">
        <v>1.54</v>
      </c>
      <c r="T32" s="44">
        <v>1.569</v>
      </c>
      <c r="U32" s="44">
        <v>1.6</v>
      </c>
      <c r="V32" s="44">
        <v>1.633</v>
      </c>
      <c r="W32" s="44">
        <v>1.6679999999999999</v>
      </c>
      <c r="X32" s="44">
        <v>1.7050000000000001</v>
      </c>
      <c r="Y32" s="44">
        <v>1.744</v>
      </c>
      <c r="Z32" s="44">
        <v>1.7849999999999999</v>
      </c>
      <c r="AA32" s="44">
        <v>1.829</v>
      </c>
      <c r="AB32" s="44">
        <v>1.8759999999999999</v>
      </c>
      <c r="AC32" s="44">
        <v>1.927</v>
      </c>
      <c r="AD32" s="44">
        <v>1.9810000000000001</v>
      </c>
      <c r="AE32" s="44">
        <v>2.0379999999999998</v>
      </c>
      <c r="AF32" s="44">
        <v>2.1</v>
      </c>
      <c r="AG32" s="44">
        <v>2.1659999999999999</v>
      </c>
      <c r="AH32" s="44">
        <v>2.238</v>
      </c>
      <c r="AI32" s="44">
        <v>2.3159999999999998</v>
      </c>
      <c r="AJ32" s="44">
        <v>2.399</v>
      </c>
      <c r="AK32" s="44">
        <v>2.4900000000000002</v>
      </c>
      <c r="AL32" s="44">
        <v>2.589</v>
      </c>
      <c r="AM32" s="44">
        <v>2.6970000000000001</v>
      </c>
      <c r="AN32" s="44">
        <v>2.8149999999999999</v>
      </c>
      <c r="AO32" s="44">
        <v>2.9449999999999998</v>
      </c>
      <c r="AP32" s="44">
        <v>3.0870000000000002</v>
      </c>
      <c r="AQ32" s="44">
        <v>3.2429999999999999</v>
      </c>
      <c r="AR32" s="44">
        <v>3.4159999999999999</v>
      </c>
      <c r="AS32" s="44">
        <v>3.6070000000000002</v>
      </c>
      <c r="AT32" s="44">
        <v>3.8180000000000001</v>
      </c>
      <c r="AU32" s="44">
        <v>4.0540000000000003</v>
      </c>
      <c r="AV32" s="44">
        <v>4.3170000000000002</v>
      </c>
      <c r="AW32" s="44">
        <v>4.6100000000000003</v>
      </c>
      <c r="AX32" s="44">
        <v>4.9390000000000001</v>
      </c>
      <c r="AY32" s="44">
        <v>5.3079999999999998</v>
      </c>
      <c r="AZ32" s="44">
        <v>5.7220000000000004</v>
      </c>
      <c r="BA32" s="44">
        <v>6.1890000000000001</v>
      </c>
      <c r="BB32" s="44">
        <v>6.7149999999999999</v>
      </c>
      <c r="BC32" s="44">
        <v>7.3090000000000002</v>
      </c>
      <c r="BD32" s="44">
        <v>7.98</v>
      </c>
      <c r="BE32" s="44">
        <v>8.74</v>
      </c>
      <c r="BF32" s="44">
        <v>9.6010000000000009</v>
      </c>
      <c r="BG32" s="44">
        <v>10.576000000000001</v>
      </c>
      <c r="BH32" s="44">
        <v>11.680999999999999</v>
      </c>
      <c r="BI32" s="44">
        <v>12.935</v>
      </c>
      <c r="BJ32" s="44">
        <v>14.356999999999999</v>
      </c>
      <c r="BK32" s="44">
        <v>15.972</v>
      </c>
      <c r="BL32" s="44">
        <v>17.805</v>
      </c>
      <c r="BM32" s="44">
        <v>19.887</v>
      </c>
      <c r="BN32" s="44">
        <v>22.251999999999999</v>
      </c>
      <c r="BO32" s="44">
        <v>24.940999999999999</v>
      </c>
      <c r="BP32" s="44">
        <v>28</v>
      </c>
      <c r="BQ32" s="44">
        <v>31.484999999999999</v>
      </c>
      <c r="BR32" s="44">
        <v>35.457999999999998</v>
      </c>
      <c r="BS32" s="44">
        <v>39.996000000000002</v>
      </c>
      <c r="BT32" s="44">
        <v>45.182000000000002</v>
      </c>
      <c r="BU32" s="44">
        <v>51.116999999999997</v>
      </c>
      <c r="BV32" s="44">
        <v>57.921999999999997</v>
      </c>
      <c r="BW32" s="44">
        <v>65.747</v>
      </c>
      <c r="BX32" s="44">
        <v>74.777000000000001</v>
      </c>
      <c r="BY32" s="44">
        <v>85.228999999999999</v>
      </c>
      <c r="BZ32" s="44">
        <v>97.369</v>
      </c>
      <c r="CA32" s="44">
        <v>111.521</v>
      </c>
      <c r="CB32" s="44">
        <v>128.05600000000001</v>
      </c>
      <c r="CC32" s="44">
        <v>147.41800000000001</v>
      </c>
      <c r="CD32" s="44">
        <v>170.13399999999999</v>
      </c>
      <c r="CE32" s="44">
        <v>196.821</v>
      </c>
      <c r="CF32" s="44">
        <v>228.226</v>
      </c>
      <c r="CG32" s="44">
        <v>265.27600000000001</v>
      </c>
      <c r="CH32" s="44">
        <v>309.10500000000002</v>
      </c>
      <c r="CI32" s="44">
        <v>361.05099999999999</v>
      </c>
    </row>
    <row r="33" spans="1:87" x14ac:dyDescent="0.25">
      <c r="A33" s="42">
        <v>56</v>
      </c>
      <c r="B33" s="44">
        <v>1.147</v>
      </c>
      <c r="C33" s="44">
        <v>1.159</v>
      </c>
      <c r="D33" s="44">
        <v>1.1719999999999999</v>
      </c>
      <c r="E33" s="44">
        <v>1.1850000000000001</v>
      </c>
      <c r="F33" s="44">
        <v>1.1990000000000001</v>
      </c>
      <c r="G33" s="44">
        <v>1.214</v>
      </c>
      <c r="H33" s="44">
        <v>1.2290000000000001</v>
      </c>
      <c r="I33" s="44">
        <v>1.2450000000000001</v>
      </c>
      <c r="J33" s="44">
        <v>1.2609999999999999</v>
      </c>
      <c r="K33" s="44">
        <v>1.2789999999999999</v>
      </c>
      <c r="L33" s="44">
        <v>1.2969999999999999</v>
      </c>
      <c r="M33" s="44">
        <v>1.3160000000000001</v>
      </c>
      <c r="N33" s="44">
        <v>1.3360000000000001</v>
      </c>
      <c r="O33" s="44">
        <v>1.357</v>
      </c>
      <c r="P33" s="44">
        <v>1.3779999999999999</v>
      </c>
      <c r="Q33" s="44">
        <v>1.403</v>
      </c>
      <c r="R33" s="44">
        <v>1.429</v>
      </c>
      <c r="S33" s="44">
        <v>1.4550000000000001</v>
      </c>
      <c r="T33" s="44">
        <v>1.482</v>
      </c>
      <c r="U33" s="44">
        <v>1.51</v>
      </c>
      <c r="V33" s="44">
        <v>1.54</v>
      </c>
      <c r="W33" s="44">
        <v>1.5720000000000001</v>
      </c>
      <c r="X33" s="44">
        <v>1.6060000000000001</v>
      </c>
      <c r="Y33" s="44">
        <v>1.641</v>
      </c>
      <c r="Z33" s="44">
        <v>1.679</v>
      </c>
      <c r="AA33" s="44">
        <v>1.7190000000000001</v>
      </c>
      <c r="AB33" s="44">
        <v>1.7609999999999999</v>
      </c>
      <c r="AC33" s="44">
        <v>1.8069999999999999</v>
      </c>
      <c r="AD33" s="44">
        <v>1.855</v>
      </c>
      <c r="AE33" s="44">
        <v>1.907</v>
      </c>
      <c r="AF33" s="44">
        <v>1.9630000000000001</v>
      </c>
      <c r="AG33" s="44">
        <v>2.0230000000000001</v>
      </c>
      <c r="AH33" s="44">
        <v>2.0870000000000002</v>
      </c>
      <c r="AI33" s="44">
        <v>2.1560000000000001</v>
      </c>
      <c r="AJ33" s="44">
        <v>2.2309999999999999</v>
      </c>
      <c r="AK33" s="44">
        <v>2.3119999999999998</v>
      </c>
      <c r="AL33" s="44">
        <v>2.4</v>
      </c>
      <c r="AM33" s="44">
        <v>2.496</v>
      </c>
      <c r="AN33" s="44">
        <v>2.6</v>
      </c>
      <c r="AO33" s="44">
        <v>2.714</v>
      </c>
      <c r="AP33" s="44">
        <v>2.84</v>
      </c>
      <c r="AQ33" s="44">
        <v>2.9769999999999999</v>
      </c>
      <c r="AR33" s="44">
        <v>3.1280000000000001</v>
      </c>
      <c r="AS33" s="44">
        <v>3.2959999999999998</v>
      </c>
      <c r="AT33" s="44">
        <v>3.4809999999999999</v>
      </c>
      <c r="AU33" s="44">
        <v>3.6859999999999999</v>
      </c>
      <c r="AV33" s="44">
        <v>3.915</v>
      </c>
      <c r="AW33" s="44">
        <v>4.17</v>
      </c>
      <c r="AX33" s="44">
        <v>4.4560000000000004</v>
      </c>
      <c r="AY33" s="44">
        <v>4.7759999999999998</v>
      </c>
      <c r="AZ33" s="44">
        <v>5.1349999999999998</v>
      </c>
      <c r="BA33" s="44">
        <v>5.5389999999999997</v>
      </c>
      <c r="BB33" s="44">
        <v>5.9939999999999998</v>
      </c>
      <c r="BC33" s="44">
        <v>6.508</v>
      </c>
      <c r="BD33" s="44">
        <v>7.09</v>
      </c>
      <c r="BE33" s="44">
        <v>7.7480000000000002</v>
      </c>
      <c r="BF33" s="44">
        <v>8.4939999999999998</v>
      </c>
      <c r="BG33" s="44">
        <v>9.34</v>
      </c>
      <c r="BH33" s="44">
        <v>10.301</v>
      </c>
      <c r="BI33" s="44">
        <v>11.393000000000001</v>
      </c>
      <c r="BJ33" s="44">
        <v>12.632999999999999</v>
      </c>
      <c r="BK33" s="44">
        <v>14.045</v>
      </c>
      <c r="BL33" s="44">
        <v>15.651</v>
      </c>
      <c r="BM33" s="44">
        <v>17.48</v>
      </c>
      <c r="BN33" s="44">
        <v>19.562999999999999</v>
      </c>
      <c r="BO33" s="44">
        <v>21.937000000000001</v>
      </c>
      <c r="BP33" s="44">
        <v>24.645</v>
      </c>
      <c r="BQ33" s="44">
        <v>27.738</v>
      </c>
      <c r="BR33" s="44">
        <v>31.274000000000001</v>
      </c>
      <c r="BS33" s="44">
        <v>35.322000000000003</v>
      </c>
      <c r="BT33" s="44">
        <v>39.960999999999999</v>
      </c>
      <c r="BU33" s="44">
        <v>45.280999999999999</v>
      </c>
      <c r="BV33" s="44">
        <v>51.393999999999998</v>
      </c>
      <c r="BW33" s="44">
        <v>58.438000000000002</v>
      </c>
      <c r="BX33" s="44">
        <v>66.581999999999994</v>
      </c>
      <c r="BY33" s="44">
        <v>76.025000000000006</v>
      </c>
      <c r="BZ33" s="44">
        <v>87.012</v>
      </c>
      <c r="CA33" s="44">
        <v>99.838999999999999</v>
      </c>
      <c r="CB33" s="44">
        <v>114.846</v>
      </c>
      <c r="CC33" s="44">
        <v>132.44200000000001</v>
      </c>
      <c r="CD33" s="44">
        <v>153.11199999999999</v>
      </c>
      <c r="CE33" s="44">
        <v>177.42400000000001</v>
      </c>
      <c r="CF33" s="44">
        <v>206.06700000000001</v>
      </c>
      <c r="CG33" s="44">
        <v>239.89400000000001</v>
      </c>
      <c r="CH33" s="44">
        <v>279.952</v>
      </c>
      <c r="CI33" s="44">
        <v>327.476</v>
      </c>
    </row>
    <row r="34" spans="1:87" x14ac:dyDescent="0.25">
      <c r="A34" s="42">
        <v>57</v>
      </c>
      <c r="B34" s="44">
        <v>1.091</v>
      </c>
      <c r="C34" s="44">
        <v>1.1020000000000001</v>
      </c>
      <c r="D34" s="44">
        <v>1.1140000000000001</v>
      </c>
      <c r="E34" s="44">
        <v>1.1259999999999999</v>
      </c>
      <c r="F34" s="44">
        <v>1.139</v>
      </c>
      <c r="G34" s="44">
        <v>1.1519999999999999</v>
      </c>
      <c r="H34" s="44">
        <v>1.1659999999999999</v>
      </c>
      <c r="I34" s="44">
        <v>1.181</v>
      </c>
      <c r="J34" s="44">
        <v>1.196</v>
      </c>
      <c r="K34" s="44">
        <v>1.212</v>
      </c>
      <c r="L34" s="44">
        <v>1.2290000000000001</v>
      </c>
      <c r="M34" s="44">
        <v>1.2470000000000001</v>
      </c>
      <c r="N34" s="44">
        <v>1.2649999999999999</v>
      </c>
      <c r="O34" s="44">
        <v>1.284</v>
      </c>
      <c r="P34" s="44">
        <v>1.304</v>
      </c>
      <c r="Q34" s="44">
        <v>1.327</v>
      </c>
      <c r="R34" s="44">
        <v>1.351</v>
      </c>
      <c r="S34" s="44">
        <v>1.375</v>
      </c>
      <c r="T34" s="44">
        <v>1.399</v>
      </c>
      <c r="U34" s="44">
        <v>1.425</v>
      </c>
      <c r="V34" s="44">
        <v>1.4530000000000001</v>
      </c>
      <c r="W34" s="44">
        <v>1.4810000000000001</v>
      </c>
      <c r="X34" s="44">
        <v>1.512</v>
      </c>
      <c r="Y34" s="44">
        <v>1.544</v>
      </c>
      <c r="Z34" s="44">
        <v>1.5780000000000001</v>
      </c>
      <c r="AA34" s="44">
        <v>1.615</v>
      </c>
      <c r="AB34" s="44">
        <v>1.653</v>
      </c>
      <c r="AC34" s="44">
        <v>1.694</v>
      </c>
      <c r="AD34" s="44">
        <v>1.738</v>
      </c>
      <c r="AE34" s="44">
        <v>1.7849999999999999</v>
      </c>
      <c r="AF34" s="44">
        <v>1.835</v>
      </c>
      <c r="AG34" s="44">
        <v>1.889</v>
      </c>
      <c r="AH34" s="44">
        <v>1.9470000000000001</v>
      </c>
      <c r="AI34" s="44">
        <v>2.0089999999999999</v>
      </c>
      <c r="AJ34" s="44">
        <v>2.0750000000000002</v>
      </c>
      <c r="AK34" s="44">
        <v>2.1480000000000001</v>
      </c>
      <c r="AL34" s="44">
        <v>2.226</v>
      </c>
      <c r="AM34" s="44">
        <v>2.3109999999999999</v>
      </c>
      <c r="AN34" s="44">
        <v>2.4039999999999999</v>
      </c>
      <c r="AO34" s="44">
        <v>2.504</v>
      </c>
      <c r="AP34" s="44">
        <v>2.6150000000000002</v>
      </c>
      <c r="AQ34" s="44">
        <v>2.7360000000000002</v>
      </c>
      <c r="AR34" s="44">
        <v>2.8690000000000002</v>
      </c>
      <c r="AS34" s="44">
        <v>3.016</v>
      </c>
      <c r="AT34" s="44">
        <v>3.1779999999999999</v>
      </c>
      <c r="AU34" s="44">
        <v>3.3570000000000002</v>
      </c>
      <c r="AV34" s="44">
        <v>3.556</v>
      </c>
      <c r="AW34" s="44">
        <v>3.778</v>
      </c>
      <c r="AX34" s="44">
        <v>4.0259999999999998</v>
      </c>
      <c r="AY34" s="44">
        <v>4.3029999999999999</v>
      </c>
      <c r="AZ34" s="44">
        <v>4.6139999999999999</v>
      </c>
      <c r="BA34" s="44">
        <v>4.9640000000000004</v>
      </c>
      <c r="BB34" s="44">
        <v>5.3570000000000002</v>
      </c>
      <c r="BC34" s="44">
        <v>5.8019999999999996</v>
      </c>
      <c r="BD34" s="44">
        <v>6.3040000000000003</v>
      </c>
      <c r="BE34" s="44">
        <v>6.8730000000000002</v>
      </c>
      <c r="BF34" s="44">
        <v>7.5179999999999998</v>
      </c>
      <c r="BG34" s="44">
        <v>8.25</v>
      </c>
      <c r="BH34" s="44">
        <v>9.0820000000000007</v>
      </c>
      <c r="BI34" s="44">
        <v>10.028</v>
      </c>
      <c r="BJ34" s="44">
        <v>11.106</v>
      </c>
      <c r="BK34" s="44">
        <v>12.334</v>
      </c>
      <c r="BL34" s="44">
        <v>13.734</v>
      </c>
      <c r="BM34" s="44">
        <v>15.331</v>
      </c>
      <c r="BN34" s="44">
        <v>17.155000000000001</v>
      </c>
      <c r="BO34" s="44">
        <v>19.238</v>
      </c>
      <c r="BP34" s="44">
        <v>21.62</v>
      </c>
      <c r="BQ34" s="44">
        <v>24.347999999999999</v>
      </c>
      <c r="BR34" s="44">
        <v>27.474</v>
      </c>
      <c r="BS34" s="44">
        <v>31.061</v>
      </c>
      <c r="BT34" s="44">
        <v>35.182000000000002</v>
      </c>
      <c r="BU34" s="44">
        <v>39.917999999999999</v>
      </c>
      <c r="BV34" s="44">
        <v>45.372999999999998</v>
      </c>
      <c r="BW34" s="44">
        <v>51.671999999999997</v>
      </c>
      <c r="BX34" s="44">
        <v>58.968000000000004</v>
      </c>
      <c r="BY34" s="44">
        <v>67.444000000000003</v>
      </c>
      <c r="BZ34" s="44">
        <v>77.322000000000003</v>
      </c>
      <c r="CA34" s="44">
        <v>88.870999999999995</v>
      </c>
      <c r="CB34" s="44">
        <v>102.405</v>
      </c>
      <c r="CC34" s="44">
        <v>118.294</v>
      </c>
      <c r="CD34" s="44">
        <v>136.983</v>
      </c>
      <c r="CE34" s="44">
        <v>158.99</v>
      </c>
      <c r="CF34" s="44">
        <v>184.94900000000001</v>
      </c>
      <c r="CG34" s="44">
        <v>215.64</v>
      </c>
      <c r="CH34" s="44">
        <v>252.024</v>
      </c>
      <c r="CI34" s="44">
        <v>295.23200000000003</v>
      </c>
    </row>
    <row r="35" spans="1:87" x14ac:dyDescent="0.25">
      <c r="A35" s="42">
        <v>58</v>
      </c>
      <c r="B35" s="44">
        <v>1.0369999999999999</v>
      </c>
      <c r="C35" s="44">
        <v>1.0469999999999999</v>
      </c>
      <c r="D35" s="44">
        <v>1.0580000000000001</v>
      </c>
      <c r="E35" s="44">
        <v>1.07</v>
      </c>
      <c r="F35" s="44">
        <v>1.081</v>
      </c>
      <c r="G35" s="44">
        <v>1.0940000000000001</v>
      </c>
      <c r="H35" s="44">
        <v>1.107</v>
      </c>
      <c r="I35" s="44">
        <v>1.1200000000000001</v>
      </c>
      <c r="J35" s="44">
        <v>1.1339999999999999</v>
      </c>
      <c r="K35" s="44">
        <v>1.149</v>
      </c>
      <c r="L35" s="44">
        <v>1.1639999999999999</v>
      </c>
      <c r="M35" s="44">
        <v>1.18</v>
      </c>
      <c r="N35" s="44">
        <v>1.1970000000000001</v>
      </c>
      <c r="O35" s="44">
        <v>1.2150000000000001</v>
      </c>
      <c r="P35" s="44">
        <v>1.2330000000000001</v>
      </c>
      <c r="Q35" s="44">
        <v>1.254</v>
      </c>
      <c r="R35" s="44">
        <v>1.276</v>
      </c>
      <c r="S35" s="44">
        <v>1.298</v>
      </c>
      <c r="T35" s="44">
        <v>1.321</v>
      </c>
      <c r="U35" s="44">
        <v>1.3440000000000001</v>
      </c>
      <c r="V35" s="44">
        <v>1.369</v>
      </c>
      <c r="W35" s="44">
        <v>1.3959999999999999</v>
      </c>
      <c r="X35" s="44">
        <v>1.423</v>
      </c>
      <c r="Y35" s="44">
        <v>1.4530000000000001</v>
      </c>
      <c r="Z35" s="44">
        <v>1.484</v>
      </c>
      <c r="AA35" s="44">
        <v>1.5169999999999999</v>
      </c>
      <c r="AB35" s="44">
        <v>1.552</v>
      </c>
      <c r="AC35" s="44">
        <v>1.589</v>
      </c>
      <c r="AD35" s="44">
        <v>1.629</v>
      </c>
      <c r="AE35" s="44">
        <v>1.671</v>
      </c>
      <c r="AF35" s="44">
        <v>1.716</v>
      </c>
      <c r="AG35" s="44">
        <v>1.764</v>
      </c>
      <c r="AH35" s="44">
        <v>1.8160000000000001</v>
      </c>
      <c r="AI35" s="44">
        <v>1.8720000000000001</v>
      </c>
      <c r="AJ35" s="44">
        <v>1.9319999999999999</v>
      </c>
      <c r="AK35" s="44">
        <v>1.996</v>
      </c>
      <c r="AL35" s="44">
        <v>2.0659999999999998</v>
      </c>
      <c r="AM35" s="44">
        <v>2.141</v>
      </c>
      <c r="AN35" s="44">
        <v>2.2229999999999999</v>
      </c>
      <c r="AO35" s="44">
        <v>2.3130000000000002</v>
      </c>
      <c r="AP35" s="44">
        <v>2.41</v>
      </c>
      <c r="AQ35" s="44">
        <v>2.5169999999999999</v>
      </c>
      <c r="AR35" s="44">
        <v>2.6339999999999999</v>
      </c>
      <c r="AS35" s="44">
        <v>2.7629999999999999</v>
      </c>
      <c r="AT35" s="44">
        <v>2.9039999999999999</v>
      </c>
      <c r="AU35" s="44">
        <v>3.0609999999999999</v>
      </c>
      <c r="AV35" s="44">
        <v>3.2349999999999999</v>
      </c>
      <c r="AW35" s="44">
        <v>3.4279999999999999</v>
      </c>
      <c r="AX35" s="44">
        <v>3.6429999999999998</v>
      </c>
      <c r="AY35" s="44">
        <v>3.8839999999999999</v>
      </c>
      <c r="AZ35" s="44">
        <v>4.1529999999999996</v>
      </c>
      <c r="BA35" s="44">
        <v>4.4550000000000001</v>
      </c>
      <c r="BB35" s="44">
        <v>4.7949999999999999</v>
      </c>
      <c r="BC35" s="44">
        <v>5.1790000000000003</v>
      </c>
      <c r="BD35" s="44">
        <v>5.6120000000000001</v>
      </c>
      <c r="BE35" s="44">
        <v>6.1029999999999998</v>
      </c>
      <c r="BF35" s="44">
        <v>6.6589999999999998</v>
      </c>
      <c r="BG35" s="44">
        <v>7.29</v>
      </c>
      <c r="BH35" s="44">
        <v>8.0079999999999991</v>
      </c>
      <c r="BI35" s="44">
        <v>8.8260000000000005</v>
      </c>
      <c r="BJ35" s="44">
        <v>9.7579999999999991</v>
      </c>
      <c r="BK35" s="44">
        <v>10.821999999999999</v>
      </c>
      <c r="BL35" s="44">
        <v>12.036</v>
      </c>
      <c r="BM35" s="44">
        <v>13.423999999999999</v>
      </c>
      <c r="BN35" s="44">
        <v>15.012</v>
      </c>
      <c r="BO35" s="44">
        <v>16.829000000000001</v>
      </c>
      <c r="BP35" s="44">
        <v>18.913</v>
      </c>
      <c r="BQ35" s="44">
        <v>21.303000000000001</v>
      </c>
      <c r="BR35" s="44">
        <v>24.048999999999999</v>
      </c>
      <c r="BS35" s="44">
        <v>27.207999999999998</v>
      </c>
      <c r="BT35" s="44">
        <v>30.844000000000001</v>
      </c>
      <c r="BU35" s="44">
        <v>35.033000000000001</v>
      </c>
      <c r="BV35" s="44">
        <v>39.868000000000002</v>
      </c>
      <c r="BW35" s="44">
        <v>45.463000000000001</v>
      </c>
      <c r="BX35" s="44">
        <v>51.956000000000003</v>
      </c>
      <c r="BY35" s="44">
        <v>59.512999999999998</v>
      </c>
      <c r="BZ35" s="44">
        <v>68.334999999999994</v>
      </c>
      <c r="CA35" s="44">
        <v>78.665999999999997</v>
      </c>
      <c r="CB35" s="44">
        <v>90.79</v>
      </c>
      <c r="CC35" s="44">
        <v>105.044</v>
      </c>
      <c r="CD35" s="44">
        <v>121.831</v>
      </c>
      <c r="CE35" s="44">
        <v>141.624</v>
      </c>
      <c r="CF35" s="44">
        <v>164.99600000000001</v>
      </c>
      <c r="CG35" s="44">
        <v>192.661</v>
      </c>
      <c r="CH35" s="44">
        <v>225.49100000000001</v>
      </c>
      <c r="CI35" s="44">
        <v>264.52</v>
      </c>
    </row>
    <row r="36" spans="1:87" x14ac:dyDescent="0.25">
      <c r="A36" s="42">
        <v>59</v>
      </c>
      <c r="B36" s="44">
        <v>0.98499999999999999</v>
      </c>
      <c r="C36" s="44">
        <v>0.995</v>
      </c>
      <c r="D36" s="44">
        <v>1.0049999999999999</v>
      </c>
      <c r="E36" s="44">
        <v>1.0149999999999999</v>
      </c>
      <c r="F36" s="44">
        <v>1.026</v>
      </c>
      <c r="G36" s="44">
        <v>1.0369999999999999</v>
      </c>
      <c r="H36" s="44">
        <v>1.0489999999999999</v>
      </c>
      <c r="I36" s="44">
        <v>1.0620000000000001</v>
      </c>
      <c r="J36" s="44">
        <v>1.075</v>
      </c>
      <c r="K36" s="44">
        <v>1.0880000000000001</v>
      </c>
      <c r="L36" s="44">
        <v>1.1020000000000001</v>
      </c>
      <c r="M36" s="44">
        <v>1.117</v>
      </c>
      <c r="N36" s="44">
        <v>1.133</v>
      </c>
      <c r="O36" s="44">
        <v>1.149</v>
      </c>
      <c r="P36" s="44">
        <v>1.1659999999999999</v>
      </c>
      <c r="Q36" s="44">
        <v>1.1850000000000001</v>
      </c>
      <c r="R36" s="44">
        <v>1.2050000000000001</v>
      </c>
      <c r="S36" s="44">
        <v>1.2250000000000001</v>
      </c>
      <c r="T36" s="44">
        <v>1.246</v>
      </c>
      <c r="U36" s="44">
        <v>1.268</v>
      </c>
      <c r="V36" s="44">
        <v>1.29</v>
      </c>
      <c r="W36" s="44">
        <v>1.3140000000000001</v>
      </c>
      <c r="X36" s="44">
        <v>1.34</v>
      </c>
      <c r="Y36" s="44">
        <v>1.3660000000000001</v>
      </c>
      <c r="Z36" s="44">
        <v>1.395</v>
      </c>
      <c r="AA36" s="44">
        <v>1.425</v>
      </c>
      <c r="AB36" s="44">
        <v>1.456</v>
      </c>
      <c r="AC36" s="44">
        <v>1.49</v>
      </c>
      <c r="AD36" s="44">
        <v>1.526</v>
      </c>
      <c r="AE36" s="44">
        <v>1.5640000000000001</v>
      </c>
      <c r="AF36" s="44">
        <v>1.605</v>
      </c>
      <c r="AG36" s="44">
        <v>1.6479999999999999</v>
      </c>
      <c r="AH36" s="44">
        <v>1.6950000000000001</v>
      </c>
      <c r="AI36" s="44">
        <v>1.7450000000000001</v>
      </c>
      <c r="AJ36" s="44">
        <v>1.798</v>
      </c>
      <c r="AK36" s="44">
        <v>1.8560000000000001</v>
      </c>
      <c r="AL36" s="44">
        <v>1.9179999999999999</v>
      </c>
      <c r="AM36" s="44">
        <v>1.9850000000000001</v>
      </c>
      <c r="AN36" s="44">
        <v>2.0579999999999998</v>
      </c>
      <c r="AO36" s="44">
        <v>2.137</v>
      </c>
      <c r="AP36" s="44">
        <v>2.2240000000000002</v>
      </c>
      <c r="AQ36" s="44">
        <v>2.3180000000000001</v>
      </c>
      <c r="AR36" s="44">
        <v>2.4209999999999998</v>
      </c>
      <c r="AS36" s="44">
        <v>2.5339999999999998</v>
      </c>
      <c r="AT36" s="44">
        <v>2.6579999999999999</v>
      </c>
      <c r="AU36" s="44">
        <v>2.7949999999999999</v>
      </c>
      <c r="AV36" s="44">
        <v>2.9470000000000001</v>
      </c>
      <c r="AW36" s="44">
        <v>3.1150000000000002</v>
      </c>
      <c r="AX36" s="44">
        <v>3.302</v>
      </c>
      <c r="AY36" s="44">
        <v>3.51</v>
      </c>
      <c r="AZ36" s="44">
        <v>3.7429999999999999</v>
      </c>
      <c r="BA36" s="44">
        <v>4.0049999999999999</v>
      </c>
      <c r="BB36" s="44">
        <v>4.298</v>
      </c>
      <c r="BC36" s="44">
        <v>4.6289999999999996</v>
      </c>
      <c r="BD36" s="44">
        <v>5.0030000000000001</v>
      </c>
      <c r="BE36" s="44">
        <v>5.4249999999999998</v>
      </c>
      <c r="BF36" s="44">
        <v>5.9039999999999999</v>
      </c>
      <c r="BG36" s="44">
        <v>6.4470000000000001</v>
      </c>
      <c r="BH36" s="44">
        <v>7.0650000000000004</v>
      </c>
      <c r="BI36" s="44">
        <v>7.7690000000000001</v>
      </c>
      <c r="BJ36" s="44">
        <v>8.5730000000000004</v>
      </c>
      <c r="BK36" s="44">
        <v>9.49</v>
      </c>
      <c r="BL36" s="44">
        <v>10.539</v>
      </c>
      <c r="BM36" s="44">
        <v>11.739000000000001</v>
      </c>
      <c r="BN36" s="44">
        <v>13.115</v>
      </c>
      <c r="BO36" s="44">
        <v>14.692</v>
      </c>
      <c r="BP36" s="44">
        <v>16.504000000000001</v>
      </c>
      <c r="BQ36" s="44">
        <v>18.587</v>
      </c>
      <c r="BR36" s="44">
        <v>20.984000000000002</v>
      </c>
      <c r="BS36" s="44">
        <v>23.747</v>
      </c>
      <c r="BT36" s="44">
        <v>26.936</v>
      </c>
      <c r="BU36" s="44">
        <v>30.617000000000001</v>
      </c>
      <c r="BV36" s="44">
        <v>34.874000000000002</v>
      </c>
      <c r="BW36" s="44">
        <v>39.808999999999997</v>
      </c>
      <c r="BX36" s="44">
        <v>45.548999999999999</v>
      </c>
      <c r="BY36" s="44">
        <v>52.24</v>
      </c>
      <c r="BZ36" s="44">
        <v>60.066000000000003</v>
      </c>
      <c r="CA36" s="44">
        <v>69.244</v>
      </c>
      <c r="CB36" s="44">
        <v>80.031000000000006</v>
      </c>
      <c r="CC36" s="44">
        <v>92.730999999999995</v>
      </c>
      <c r="CD36" s="44">
        <v>107.706</v>
      </c>
      <c r="CE36" s="44">
        <v>125.383</v>
      </c>
      <c r="CF36" s="44">
        <v>146.28100000000001</v>
      </c>
      <c r="CG36" s="44">
        <v>171.042</v>
      </c>
      <c r="CH36" s="44">
        <v>200.45599999999999</v>
      </c>
      <c r="CI36" s="44">
        <v>235.458</v>
      </c>
    </row>
    <row r="37" spans="1:87" x14ac:dyDescent="0.25">
      <c r="A37" s="42">
        <v>60</v>
      </c>
      <c r="B37" s="44">
        <v>0.93500000000000005</v>
      </c>
      <c r="C37" s="44">
        <v>0.94399999999999995</v>
      </c>
      <c r="D37" s="44">
        <v>0.95299999999999996</v>
      </c>
      <c r="E37" s="44">
        <v>0.96299999999999997</v>
      </c>
      <c r="F37" s="44">
        <v>0.97299999999999998</v>
      </c>
      <c r="G37" s="44">
        <v>0.98299999999999998</v>
      </c>
      <c r="H37" s="44">
        <v>0.99399999999999999</v>
      </c>
      <c r="I37" s="44">
        <v>1.006</v>
      </c>
      <c r="J37" s="44">
        <v>1.018</v>
      </c>
      <c r="K37" s="44">
        <v>1.03</v>
      </c>
      <c r="L37" s="44">
        <v>1.0429999999999999</v>
      </c>
      <c r="M37" s="44">
        <v>1.0569999999999999</v>
      </c>
      <c r="N37" s="44">
        <v>1.071</v>
      </c>
      <c r="O37" s="44">
        <v>1.0860000000000001</v>
      </c>
      <c r="P37" s="44">
        <v>1.101</v>
      </c>
      <c r="Q37" s="44">
        <v>1.119</v>
      </c>
      <c r="R37" s="44">
        <v>1.1379999999999999</v>
      </c>
      <c r="S37" s="44">
        <v>1.1559999999999999</v>
      </c>
      <c r="T37" s="44">
        <v>1.175</v>
      </c>
      <c r="U37" s="44">
        <v>1.1950000000000001</v>
      </c>
      <c r="V37" s="44">
        <v>1.2150000000000001</v>
      </c>
      <c r="W37" s="44">
        <v>1.2370000000000001</v>
      </c>
      <c r="X37" s="44">
        <v>1.2609999999999999</v>
      </c>
      <c r="Y37" s="44">
        <v>1.2849999999999999</v>
      </c>
      <c r="Z37" s="44">
        <v>1.3109999999999999</v>
      </c>
      <c r="AA37" s="44">
        <v>1.3380000000000001</v>
      </c>
      <c r="AB37" s="44">
        <v>1.367</v>
      </c>
      <c r="AC37" s="44">
        <v>1.397</v>
      </c>
      <c r="AD37" s="44">
        <v>1.43</v>
      </c>
      <c r="AE37" s="44">
        <v>1.464</v>
      </c>
      <c r="AF37" s="44">
        <v>1.5009999999999999</v>
      </c>
      <c r="AG37" s="44">
        <v>1.54</v>
      </c>
      <c r="AH37" s="44">
        <v>1.5820000000000001</v>
      </c>
      <c r="AI37" s="44">
        <v>1.6259999999999999</v>
      </c>
      <c r="AJ37" s="44">
        <v>1.6739999999999999</v>
      </c>
      <c r="AK37" s="44">
        <v>1.726</v>
      </c>
      <c r="AL37" s="44">
        <v>1.7809999999999999</v>
      </c>
      <c r="AM37" s="44">
        <v>1.841</v>
      </c>
      <c r="AN37" s="44">
        <v>1.9059999999999999</v>
      </c>
      <c r="AO37" s="44">
        <v>1.976</v>
      </c>
      <c r="AP37" s="44">
        <v>2.0529999999999999</v>
      </c>
      <c r="AQ37" s="44">
        <v>2.1360000000000001</v>
      </c>
      <c r="AR37" s="44">
        <v>2.2269999999999999</v>
      </c>
      <c r="AS37" s="44">
        <v>2.3260000000000001</v>
      </c>
      <c r="AT37" s="44">
        <v>2.4350000000000001</v>
      </c>
      <c r="AU37" s="44">
        <v>2.5550000000000002</v>
      </c>
      <c r="AV37" s="44">
        <v>2.6869999999999998</v>
      </c>
      <c r="AW37" s="44">
        <v>2.8340000000000001</v>
      </c>
      <c r="AX37" s="44">
        <v>2.9969999999999999</v>
      </c>
      <c r="AY37" s="44">
        <v>3.1779999999999999</v>
      </c>
      <c r="AZ37" s="44">
        <v>3.38</v>
      </c>
      <c r="BA37" s="44">
        <v>3.605</v>
      </c>
      <c r="BB37" s="44">
        <v>3.859</v>
      </c>
      <c r="BC37" s="44">
        <v>4.1440000000000001</v>
      </c>
      <c r="BD37" s="44">
        <v>4.4660000000000002</v>
      </c>
      <c r="BE37" s="44">
        <v>4.8289999999999997</v>
      </c>
      <c r="BF37" s="44">
        <v>5.24</v>
      </c>
      <c r="BG37" s="44">
        <v>5.7069999999999999</v>
      </c>
      <c r="BH37" s="44">
        <v>6.2380000000000004</v>
      </c>
      <c r="BI37" s="44">
        <v>6.843</v>
      </c>
      <c r="BJ37" s="44">
        <v>7.5330000000000004</v>
      </c>
      <c r="BK37" s="44">
        <v>8.3219999999999992</v>
      </c>
      <c r="BL37" s="44">
        <v>9.2240000000000002</v>
      </c>
      <c r="BM37" s="44">
        <v>10.257999999999999</v>
      </c>
      <c r="BN37" s="44">
        <v>11.444000000000001</v>
      </c>
      <c r="BO37" s="44">
        <v>12.807</v>
      </c>
      <c r="BP37" s="44">
        <v>14.374000000000001</v>
      </c>
      <c r="BQ37" s="44">
        <v>16.178999999999998</v>
      </c>
      <c r="BR37" s="44">
        <v>18.260000000000002</v>
      </c>
      <c r="BS37" s="44">
        <v>20.663</v>
      </c>
      <c r="BT37" s="44">
        <v>23.440999999999999</v>
      </c>
      <c r="BU37" s="44">
        <v>26.655000000000001</v>
      </c>
      <c r="BV37" s="44">
        <v>30.379000000000001</v>
      </c>
      <c r="BW37" s="44">
        <v>34.704999999999998</v>
      </c>
      <c r="BX37" s="44">
        <v>39.744</v>
      </c>
      <c r="BY37" s="44">
        <v>45.63</v>
      </c>
      <c r="BZ37" s="44">
        <v>52.524000000000001</v>
      </c>
      <c r="CA37" s="44">
        <v>60.624000000000002</v>
      </c>
      <c r="CB37" s="44">
        <v>70.156000000000006</v>
      </c>
      <c r="CC37" s="44">
        <v>81.393000000000001</v>
      </c>
      <c r="CD37" s="44">
        <v>94.661000000000001</v>
      </c>
      <c r="CE37" s="44">
        <v>110.339</v>
      </c>
      <c r="CF37" s="44">
        <v>128.893</v>
      </c>
      <c r="CG37" s="44">
        <v>150.898</v>
      </c>
      <c r="CH37" s="44">
        <v>177.06100000000001</v>
      </c>
      <c r="CI37" s="44">
        <v>208.22200000000001</v>
      </c>
    </row>
    <row r="38" spans="1:87" x14ac:dyDescent="0.25">
      <c r="A38" s="42">
        <v>61</v>
      </c>
      <c r="B38" s="44">
        <v>0.88700000000000001</v>
      </c>
      <c r="C38" s="44">
        <v>0.89500000000000002</v>
      </c>
      <c r="D38" s="44">
        <v>0.90400000000000003</v>
      </c>
      <c r="E38" s="44">
        <v>0.91300000000000003</v>
      </c>
      <c r="F38" s="44">
        <v>0.92200000000000004</v>
      </c>
      <c r="G38" s="44">
        <v>0.93100000000000005</v>
      </c>
      <c r="H38" s="44">
        <v>0.94099999999999995</v>
      </c>
      <c r="I38" s="44">
        <v>0.95199999999999996</v>
      </c>
      <c r="J38" s="44">
        <v>0.96299999999999997</v>
      </c>
      <c r="K38" s="44">
        <v>0.97399999999999998</v>
      </c>
      <c r="L38" s="44">
        <v>0.98599999999999999</v>
      </c>
      <c r="M38" s="44">
        <v>0.999</v>
      </c>
      <c r="N38" s="44">
        <v>1.012</v>
      </c>
      <c r="O38" s="44">
        <v>1.0249999999999999</v>
      </c>
      <c r="P38" s="44">
        <v>1.04</v>
      </c>
      <c r="Q38" s="44">
        <v>1.056</v>
      </c>
      <c r="R38" s="44">
        <v>1.073</v>
      </c>
      <c r="S38" s="44">
        <v>1.0900000000000001</v>
      </c>
      <c r="T38" s="44">
        <v>1.107</v>
      </c>
      <c r="U38" s="44">
        <v>1.125</v>
      </c>
      <c r="V38" s="44">
        <v>1.1439999999999999</v>
      </c>
      <c r="W38" s="44">
        <v>1.1639999999999999</v>
      </c>
      <c r="X38" s="44">
        <v>1.1850000000000001</v>
      </c>
      <c r="Y38" s="44">
        <v>1.208</v>
      </c>
      <c r="Z38" s="44">
        <v>1.2310000000000001</v>
      </c>
      <c r="AA38" s="44">
        <v>1.256</v>
      </c>
      <c r="AB38" s="44">
        <v>1.282</v>
      </c>
      <c r="AC38" s="44">
        <v>1.31</v>
      </c>
      <c r="AD38" s="44">
        <v>1.339</v>
      </c>
      <c r="AE38" s="44">
        <v>1.37</v>
      </c>
      <c r="AF38" s="44">
        <v>1.403</v>
      </c>
      <c r="AG38" s="44">
        <v>1.4390000000000001</v>
      </c>
      <c r="AH38" s="44">
        <v>1.476</v>
      </c>
      <c r="AI38" s="44">
        <v>1.516</v>
      </c>
      <c r="AJ38" s="44">
        <v>1.5589999999999999</v>
      </c>
      <c r="AK38" s="44">
        <v>1.605</v>
      </c>
      <c r="AL38" s="44">
        <v>1.655</v>
      </c>
      <c r="AM38" s="44">
        <v>1.708</v>
      </c>
      <c r="AN38" s="44">
        <v>1.766</v>
      </c>
      <c r="AO38" s="44">
        <v>1.829</v>
      </c>
      <c r="AP38" s="44">
        <v>1.8959999999999999</v>
      </c>
      <c r="AQ38" s="44">
        <v>1.97</v>
      </c>
      <c r="AR38" s="44">
        <v>2.0499999999999998</v>
      </c>
      <c r="AS38" s="44">
        <v>2.137</v>
      </c>
      <c r="AT38" s="44">
        <v>2.2330000000000001</v>
      </c>
      <c r="AU38" s="44">
        <v>2.3380000000000001</v>
      </c>
      <c r="AV38" s="44">
        <v>2.4540000000000002</v>
      </c>
      <c r="AW38" s="44">
        <v>2.5819999999999999</v>
      </c>
      <c r="AX38" s="44">
        <v>2.7229999999999999</v>
      </c>
      <c r="AY38" s="44">
        <v>2.88</v>
      </c>
      <c r="AZ38" s="44">
        <v>3.0550000000000002</v>
      </c>
      <c r="BA38" s="44">
        <v>3.2509999999999999</v>
      </c>
      <c r="BB38" s="44">
        <v>3.47</v>
      </c>
      <c r="BC38" s="44">
        <v>3.7149999999999999</v>
      </c>
      <c r="BD38" s="44">
        <v>3.992</v>
      </c>
      <c r="BE38" s="44">
        <v>4.3040000000000003</v>
      </c>
      <c r="BF38" s="44">
        <v>4.6580000000000004</v>
      </c>
      <c r="BG38" s="44">
        <v>5.0579999999999998</v>
      </c>
      <c r="BH38" s="44">
        <v>5.5129999999999999</v>
      </c>
      <c r="BI38" s="44">
        <v>6.032</v>
      </c>
      <c r="BJ38" s="44">
        <v>6.6230000000000002</v>
      </c>
      <c r="BK38" s="44">
        <v>7.3</v>
      </c>
      <c r="BL38" s="44">
        <v>8.0730000000000004</v>
      </c>
      <c r="BM38" s="44">
        <v>8.9610000000000003</v>
      </c>
      <c r="BN38" s="44">
        <v>9.98</v>
      </c>
      <c r="BO38" s="44">
        <v>11.151</v>
      </c>
      <c r="BP38" s="44">
        <v>12.5</v>
      </c>
      <c r="BQ38" s="44">
        <v>14.055999999999999</v>
      </c>
      <c r="BR38" s="44">
        <v>15.853</v>
      </c>
      <c r="BS38" s="44">
        <v>17.931999999999999</v>
      </c>
      <c r="BT38" s="44">
        <v>20.338999999999999</v>
      </c>
      <c r="BU38" s="44">
        <v>23.128</v>
      </c>
      <c r="BV38" s="44">
        <v>26.364999999999998</v>
      </c>
      <c r="BW38" s="44">
        <v>30.132000000000001</v>
      </c>
      <c r="BX38" s="44">
        <v>34.527999999999999</v>
      </c>
      <c r="BY38" s="44">
        <v>39.67</v>
      </c>
      <c r="BZ38" s="44">
        <v>45.704000000000001</v>
      </c>
      <c r="CA38" s="44">
        <v>52.802</v>
      </c>
      <c r="CB38" s="44">
        <v>61.167000000000002</v>
      </c>
      <c r="CC38" s="44">
        <v>71.042000000000002</v>
      </c>
      <c r="CD38" s="44">
        <v>82.712999999999994</v>
      </c>
      <c r="CE38" s="44">
        <v>96.52</v>
      </c>
      <c r="CF38" s="44">
        <v>112.875</v>
      </c>
      <c r="CG38" s="44">
        <v>132.28700000000001</v>
      </c>
      <c r="CH38" s="44">
        <v>155.38499999999999</v>
      </c>
      <c r="CI38" s="44">
        <v>182.91300000000001</v>
      </c>
    </row>
    <row r="39" spans="1:87" x14ac:dyDescent="0.25">
      <c r="A39" s="42">
        <v>62</v>
      </c>
      <c r="B39" s="44">
        <v>0.84099999999999997</v>
      </c>
      <c r="C39" s="44">
        <v>0.84899999999999998</v>
      </c>
      <c r="D39" s="44">
        <v>0.85599999999999998</v>
      </c>
      <c r="E39" s="44">
        <v>0.86399999999999999</v>
      </c>
      <c r="F39" s="44">
        <v>0.873</v>
      </c>
      <c r="G39" s="44">
        <v>0.88200000000000001</v>
      </c>
      <c r="H39" s="44">
        <v>0.89100000000000001</v>
      </c>
      <c r="I39" s="44">
        <v>0.9</v>
      </c>
      <c r="J39" s="44">
        <v>0.91</v>
      </c>
      <c r="K39" s="44">
        <v>0.92100000000000004</v>
      </c>
      <c r="L39" s="44">
        <v>0.93200000000000005</v>
      </c>
      <c r="M39" s="44">
        <v>0.94299999999999995</v>
      </c>
      <c r="N39" s="44">
        <v>0.95499999999999996</v>
      </c>
      <c r="O39" s="44">
        <v>0.96799999999999997</v>
      </c>
      <c r="P39" s="44">
        <v>0.98099999999999998</v>
      </c>
      <c r="Q39" s="44">
        <v>0.996</v>
      </c>
      <c r="R39" s="44">
        <v>1.012</v>
      </c>
      <c r="S39" s="44">
        <v>1.0269999999999999</v>
      </c>
      <c r="T39" s="44">
        <v>1.0429999999999999</v>
      </c>
      <c r="U39" s="44">
        <v>1.06</v>
      </c>
      <c r="V39" s="44">
        <v>1.077</v>
      </c>
      <c r="W39" s="44">
        <v>1.095</v>
      </c>
      <c r="X39" s="44">
        <v>1.1140000000000001</v>
      </c>
      <c r="Y39" s="44">
        <v>1.135</v>
      </c>
      <c r="Z39" s="44">
        <v>1.1559999999999999</v>
      </c>
      <c r="AA39" s="44">
        <v>1.1779999999999999</v>
      </c>
      <c r="AB39" s="44">
        <v>1.202</v>
      </c>
      <c r="AC39" s="44">
        <v>1.2270000000000001</v>
      </c>
      <c r="AD39" s="44">
        <v>1.254</v>
      </c>
      <c r="AE39" s="44">
        <v>1.282</v>
      </c>
      <c r="AF39" s="44">
        <v>1.3120000000000001</v>
      </c>
      <c r="AG39" s="44">
        <v>1.3440000000000001</v>
      </c>
      <c r="AH39" s="44">
        <v>1.3779999999999999</v>
      </c>
      <c r="AI39" s="44">
        <v>1.4139999999999999</v>
      </c>
      <c r="AJ39" s="44">
        <v>1.452</v>
      </c>
      <c r="AK39" s="44">
        <v>1.494</v>
      </c>
      <c r="AL39" s="44">
        <v>1.538</v>
      </c>
      <c r="AM39" s="44">
        <v>1.5860000000000001</v>
      </c>
      <c r="AN39" s="44">
        <v>1.637</v>
      </c>
      <c r="AO39" s="44">
        <v>1.6919999999999999</v>
      </c>
      <c r="AP39" s="44">
        <v>1.752</v>
      </c>
      <c r="AQ39" s="44">
        <v>1.8169999999999999</v>
      </c>
      <c r="AR39" s="44">
        <v>1.8879999999999999</v>
      </c>
      <c r="AS39" s="44">
        <v>1.9650000000000001</v>
      </c>
      <c r="AT39" s="44">
        <v>2.0489999999999999</v>
      </c>
      <c r="AU39" s="44">
        <v>2.1419999999999999</v>
      </c>
      <c r="AV39" s="44">
        <v>2.2429999999999999</v>
      </c>
      <c r="AW39" s="44">
        <v>2.355</v>
      </c>
      <c r="AX39" s="44">
        <v>2.4780000000000002</v>
      </c>
      <c r="AY39" s="44">
        <v>2.6150000000000002</v>
      </c>
      <c r="AZ39" s="44">
        <v>2.766</v>
      </c>
      <c r="BA39" s="44">
        <v>2.9359999999999999</v>
      </c>
      <c r="BB39" s="44">
        <v>3.125</v>
      </c>
      <c r="BC39" s="44">
        <v>3.3370000000000002</v>
      </c>
      <c r="BD39" s="44">
        <v>3.5750000000000002</v>
      </c>
      <c r="BE39" s="44">
        <v>3.843</v>
      </c>
      <c r="BF39" s="44">
        <v>4.1459999999999999</v>
      </c>
      <c r="BG39" s="44">
        <v>4.49</v>
      </c>
      <c r="BH39" s="44">
        <v>4.88</v>
      </c>
      <c r="BI39" s="44">
        <v>5.3230000000000004</v>
      </c>
      <c r="BJ39" s="44">
        <v>5.8289999999999997</v>
      </c>
      <c r="BK39" s="44">
        <v>6.4080000000000004</v>
      </c>
      <c r="BL39" s="44">
        <v>7.07</v>
      </c>
      <c r="BM39" s="44">
        <v>7.8289999999999997</v>
      </c>
      <c r="BN39" s="44">
        <v>8.7010000000000005</v>
      </c>
      <c r="BO39" s="44">
        <v>9.7050000000000001</v>
      </c>
      <c r="BP39" s="44">
        <v>10.862</v>
      </c>
      <c r="BQ39" s="44">
        <v>12.196999999999999</v>
      </c>
      <c r="BR39" s="44">
        <v>13.742000000000001</v>
      </c>
      <c r="BS39" s="44">
        <v>15.531000000000001</v>
      </c>
      <c r="BT39" s="44">
        <v>17.606000000000002</v>
      </c>
      <c r="BU39" s="44">
        <v>20.013000000000002</v>
      </c>
      <c r="BV39" s="44">
        <v>22.812999999999999</v>
      </c>
      <c r="BW39" s="44">
        <v>26.074999999999999</v>
      </c>
      <c r="BX39" s="44">
        <v>29.888000000000002</v>
      </c>
      <c r="BY39" s="44">
        <v>34.354999999999997</v>
      </c>
      <c r="BZ39" s="44">
        <v>39.603999999999999</v>
      </c>
      <c r="CA39" s="44">
        <v>45.787999999999997</v>
      </c>
      <c r="CB39" s="44">
        <v>53.085999999999999</v>
      </c>
      <c r="CC39" s="44">
        <v>61.710999999999999</v>
      </c>
      <c r="CD39" s="44">
        <v>71.918000000000006</v>
      </c>
      <c r="CE39" s="44">
        <v>84.004000000000005</v>
      </c>
      <c r="CF39" s="44">
        <v>98.332999999999998</v>
      </c>
      <c r="CG39" s="44">
        <v>115.354</v>
      </c>
      <c r="CH39" s="44">
        <v>135.62100000000001</v>
      </c>
      <c r="CI39" s="44">
        <v>159.78899999999999</v>
      </c>
    </row>
    <row r="40" spans="1:87" x14ac:dyDescent="0.25">
      <c r="A40" s="42">
        <v>63</v>
      </c>
      <c r="B40" s="44">
        <v>0.79700000000000004</v>
      </c>
      <c r="C40" s="44">
        <v>0.80400000000000005</v>
      </c>
      <c r="D40" s="44">
        <v>0.81100000000000005</v>
      </c>
      <c r="E40" s="44">
        <v>0.81799999999999995</v>
      </c>
      <c r="F40" s="44">
        <v>0.82599999999999996</v>
      </c>
      <c r="G40" s="44">
        <v>0.83399999999999996</v>
      </c>
      <c r="H40" s="44">
        <v>0.84199999999999997</v>
      </c>
      <c r="I40" s="44">
        <v>0.85099999999999998</v>
      </c>
      <c r="J40" s="44">
        <v>0.86</v>
      </c>
      <c r="K40" s="44">
        <v>0.87</v>
      </c>
      <c r="L40" s="44">
        <v>0.88</v>
      </c>
      <c r="M40" s="44">
        <v>0.89</v>
      </c>
      <c r="N40" s="44">
        <v>0.90100000000000002</v>
      </c>
      <c r="O40" s="44">
        <v>0.91300000000000003</v>
      </c>
      <c r="P40" s="44">
        <v>0.92500000000000004</v>
      </c>
      <c r="Q40" s="44">
        <v>0.93899999999999995</v>
      </c>
      <c r="R40" s="44">
        <v>0.95299999999999996</v>
      </c>
      <c r="S40" s="44">
        <v>0.96699999999999997</v>
      </c>
      <c r="T40" s="44">
        <v>0.98199999999999998</v>
      </c>
      <c r="U40" s="44">
        <v>0.997</v>
      </c>
      <c r="V40" s="44">
        <v>1.0129999999999999</v>
      </c>
      <c r="W40" s="44">
        <v>1.03</v>
      </c>
      <c r="X40" s="44">
        <v>1.0469999999999999</v>
      </c>
      <c r="Y40" s="44">
        <v>1.0649999999999999</v>
      </c>
      <c r="Z40" s="44">
        <v>1.085</v>
      </c>
      <c r="AA40" s="44">
        <v>1.105</v>
      </c>
      <c r="AB40" s="44">
        <v>1.127</v>
      </c>
      <c r="AC40" s="44">
        <v>1.1499999999999999</v>
      </c>
      <c r="AD40" s="44">
        <v>1.1739999999999999</v>
      </c>
      <c r="AE40" s="44">
        <v>1.1990000000000001</v>
      </c>
      <c r="AF40" s="44">
        <v>1.226</v>
      </c>
      <c r="AG40" s="44">
        <v>1.2549999999999999</v>
      </c>
      <c r="AH40" s="44">
        <v>1.2849999999999999</v>
      </c>
      <c r="AI40" s="44">
        <v>1.3180000000000001</v>
      </c>
      <c r="AJ40" s="44">
        <v>1.3520000000000001</v>
      </c>
      <c r="AK40" s="44">
        <v>1.39</v>
      </c>
      <c r="AL40" s="44">
        <v>1.429</v>
      </c>
      <c r="AM40" s="44">
        <v>1.472</v>
      </c>
      <c r="AN40" s="44">
        <v>1.518</v>
      </c>
      <c r="AO40" s="44">
        <v>1.5669999999999999</v>
      </c>
      <c r="AP40" s="44">
        <v>1.62</v>
      </c>
      <c r="AQ40" s="44">
        <v>1.6779999999999999</v>
      </c>
      <c r="AR40" s="44">
        <v>1.74</v>
      </c>
      <c r="AS40" s="44">
        <v>1.8080000000000001</v>
      </c>
      <c r="AT40" s="44">
        <v>1.883</v>
      </c>
      <c r="AU40" s="44">
        <v>1.964</v>
      </c>
      <c r="AV40" s="44">
        <v>2.052</v>
      </c>
      <c r="AW40" s="44">
        <v>2.15</v>
      </c>
      <c r="AX40" s="44">
        <v>2.258</v>
      </c>
      <c r="AY40" s="44">
        <v>2.3769999999999998</v>
      </c>
      <c r="AZ40" s="44">
        <v>2.508</v>
      </c>
      <c r="BA40" s="44">
        <v>2.6549999999999998</v>
      </c>
      <c r="BB40" s="44">
        <v>2.8180000000000001</v>
      </c>
      <c r="BC40" s="44">
        <v>3.0009999999999999</v>
      </c>
      <c r="BD40" s="44">
        <v>3.206</v>
      </c>
      <c r="BE40" s="44">
        <v>3.4369999999999998</v>
      </c>
      <c r="BF40" s="44">
        <v>3.6970000000000001</v>
      </c>
      <c r="BG40" s="44">
        <v>3.9910000000000001</v>
      </c>
      <c r="BH40" s="44">
        <v>4.3250000000000002</v>
      </c>
      <c r="BI40" s="44">
        <v>4.7050000000000001</v>
      </c>
      <c r="BJ40" s="44">
        <v>5.1369999999999996</v>
      </c>
      <c r="BK40" s="44">
        <v>5.6310000000000002</v>
      </c>
      <c r="BL40" s="44">
        <v>6.1959999999999997</v>
      </c>
      <c r="BM40" s="44">
        <v>6.8440000000000003</v>
      </c>
      <c r="BN40" s="44">
        <v>7.5890000000000004</v>
      </c>
      <c r="BO40" s="44">
        <v>8.4459999999999997</v>
      </c>
      <c r="BP40" s="44">
        <v>9.4350000000000005</v>
      </c>
      <c r="BQ40" s="44">
        <v>10.577999999999999</v>
      </c>
      <c r="BR40" s="44">
        <v>11.9</v>
      </c>
      <c r="BS40" s="44">
        <v>13.433999999999999</v>
      </c>
      <c r="BT40" s="44">
        <v>15.215</v>
      </c>
      <c r="BU40" s="44">
        <v>17.283999999999999</v>
      </c>
      <c r="BV40" s="44">
        <v>19.693000000000001</v>
      </c>
      <c r="BW40" s="44">
        <v>22.504000000000001</v>
      </c>
      <c r="BX40" s="44">
        <v>25.795000000000002</v>
      </c>
      <c r="BY40" s="44">
        <v>29.655999999999999</v>
      </c>
      <c r="BZ40" s="44">
        <v>34.198999999999998</v>
      </c>
      <c r="CA40" s="44">
        <v>39.558999999999997</v>
      </c>
      <c r="CB40" s="44">
        <v>45.893000000000001</v>
      </c>
      <c r="CC40" s="44">
        <v>53.389000000000003</v>
      </c>
      <c r="CD40" s="44">
        <v>62.268000000000001</v>
      </c>
      <c r="CE40" s="44">
        <v>72.793999999999997</v>
      </c>
      <c r="CF40" s="44">
        <v>85.284999999999997</v>
      </c>
      <c r="CG40" s="44">
        <v>100.136</v>
      </c>
      <c r="CH40" s="44">
        <v>117.83</v>
      </c>
      <c r="CI40" s="44">
        <v>138.94399999999999</v>
      </c>
    </row>
    <row r="41" spans="1:87" x14ac:dyDescent="0.25">
      <c r="A41" s="42">
        <v>64</v>
      </c>
      <c r="B41" s="44">
        <v>0.755</v>
      </c>
      <c r="C41" s="44">
        <v>0.76100000000000001</v>
      </c>
      <c r="D41" s="44">
        <v>0.76700000000000002</v>
      </c>
      <c r="E41" s="44">
        <v>0.77400000000000002</v>
      </c>
      <c r="F41" s="44">
        <v>0.78100000000000003</v>
      </c>
      <c r="G41" s="44">
        <v>0.78800000000000003</v>
      </c>
      <c r="H41" s="44">
        <v>0.79600000000000004</v>
      </c>
      <c r="I41" s="44">
        <v>0.80400000000000005</v>
      </c>
      <c r="J41" s="44">
        <v>0.81200000000000006</v>
      </c>
      <c r="K41" s="44">
        <v>0.82099999999999995</v>
      </c>
      <c r="L41" s="44">
        <v>0.83</v>
      </c>
      <c r="M41" s="44">
        <v>0.84</v>
      </c>
      <c r="N41" s="44">
        <v>0.85</v>
      </c>
      <c r="O41" s="44">
        <v>0.86</v>
      </c>
      <c r="P41" s="44">
        <v>0.871</v>
      </c>
      <c r="Q41" s="44">
        <v>0.88400000000000001</v>
      </c>
      <c r="R41" s="44">
        <v>0.89800000000000002</v>
      </c>
      <c r="S41" s="44">
        <v>0.91</v>
      </c>
      <c r="T41" s="44">
        <v>0.92400000000000004</v>
      </c>
      <c r="U41" s="44">
        <v>0.93700000000000006</v>
      </c>
      <c r="V41" s="44">
        <v>0.95199999999999996</v>
      </c>
      <c r="W41" s="44">
        <v>0.96699999999999997</v>
      </c>
      <c r="X41" s="44">
        <v>0.98299999999999998</v>
      </c>
      <c r="Y41" s="44">
        <v>1</v>
      </c>
      <c r="Z41" s="44">
        <v>1.018</v>
      </c>
      <c r="AA41" s="44">
        <v>1.036</v>
      </c>
      <c r="AB41" s="44">
        <v>1.056</v>
      </c>
      <c r="AC41" s="44">
        <v>1.0760000000000001</v>
      </c>
      <c r="AD41" s="44">
        <v>1.0980000000000001</v>
      </c>
      <c r="AE41" s="44">
        <v>1.121</v>
      </c>
      <c r="AF41" s="44">
        <v>1.1459999999999999</v>
      </c>
      <c r="AG41" s="44">
        <v>1.1719999999999999</v>
      </c>
      <c r="AH41" s="44">
        <v>1.1990000000000001</v>
      </c>
      <c r="AI41" s="44">
        <v>1.228</v>
      </c>
      <c r="AJ41" s="44">
        <v>1.2589999999999999</v>
      </c>
      <c r="AK41" s="44">
        <v>1.2929999999999999</v>
      </c>
      <c r="AL41" s="44">
        <v>1.3280000000000001</v>
      </c>
      <c r="AM41" s="44">
        <v>1.3660000000000001</v>
      </c>
      <c r="AN41" s="44">
        <v>1.407</v>
      </c>
      <c r="AO41" s="44">
        <v>1.4510000000000001</v>
      </c>
      <c r="AP41" s="44">
        <v>1.4990000000000001</v>
      </c>
      <c r="AQ41" s="44">
        <v>1.55</v>
      </c>
      <c r="AR41" s="44">
        <v>1.605</v>
      </c>
      <c r="AS41" s="44">
        <v>1.665</v>
      </c>
      <c r="AT41" s="44">
        <v>1.73</v>
      </c>
      <c r="AU41" s="44">
        <v>1.802</v>
      </c>
      <c r="AV41" s="44">
        <v>1.88</v>
      </c>
      <c r="AW41" s="44">
        <v>1.9650000000000001</v>
      </c>
      <c r="AX41" s="44">
        <v>2.0590000000000002</v>
      </c>
      <c r="AY41" s="44">
        <v>2.1629999999999998</v>
      </c>
      <c r="AZ41" s="44">
        <v>2.2770000000000001</v>
      </c>
      <c r="BA41" s="44">
        <v>2.4039999999999999</v>
      </c>
      <c r="BB41" s="44">
        <v>2.5459999999999998</v>
      </c>
      <c r="BC41" s="44">
        <v>2.7040000000000002</v>
      </c>
      <c r="BD41" s="44">
        <v>2.8809999999999998</v>
      </c>
      <c r="BE41" s="44">
        <v>3.0790000000000002</v>
      </c>
      <c r="BF41" s="44">
        <v>3.302</v>
      </c>
      <c r="BG41" s="44">
        <v>3.5550000000000002</v>
      </c>
      <c r="BH41" s="44">
        <v>3.84</v>
      </c>
      <c r="BI41" s="44">
        <v>4.165</v>
      </c>
      <c r="BJ41" s="44">
        <v>4.5339999999999998</v>
      </c>
      <c r="BK41" s="44">
        <v>4.9550000000000001</v>
      </c>
      <c r="BL41" s="44">
        <v>5.4370000000000003</v>
      </c>
      <c r="BM41" s="44">
        <v>5.99</v>
      </c>
      <c r="BN41" s="44">
        <v>6.6239999999999997</v>
      </c>
      <c r="BO41" s="44">
        <v>7.3550000000000004</v>
      </c>
      <c r="BP41" s="44">
        <v>8.1980000000000004</v>
      </c>
      <c r="BQ41" s="44">
        <v>9.1720000000000006</v>
      </c>
      <c r="BR41" s="44">
        <v>10.301</v>
      </c>
      <c r="BS41" s="44">
        <v>11.611000000000001</v>
      </c>
      <c r="BT41" s="44">
        <v>13.132999999999999</v>
      </c>
      <c r="BU41" s="44">
        <v>14.904</v>
      </c>
      <c r="BV41" s="44">
        <v>16.968</v>
      </c>
      <c r="BW41" s="44">
        <v>19.381</v>
      </c>
      <c r="BX41" s="44">
        <v>22.207999999999998</v>
      </c>
      <c r="BY41" s="44">
        <v>25.53</v>
      </c>
      <c r="BZ41" s="44">
        <v>29.443999999999999</v>
      </c>
      <c r="CA41" s="44">
        <v>34.067999999999998</v>
      </c>
      <c r="CB41" s="44">
        <v>39.539000000000001</v>
      </c>
      <c r="CC41" s="44">
        <v>46.021000000000001</v>
      </c>
      <c r="CD41" s="44">
        <v>53.71</v>
      </c>
      <c r="CE41" s="44">
        <v>62.834000000000003</v>
      </c>
      <c r="CF41" s="44">
        <v>73.673000000000002</v>
      </c>
      <c r="CG41" s="44">
        <v>86.570999999999998</v>
      </c>
      <c r="CH41" s="44">
        <v>101.95099999999999</v>
      </c>
      <c r="CI41" s="44">
        <v>120.316</v>
      </c>
    </row>
    <row r="42" spans="1:87" x14ac:dyDescent="0.25">
      <c r="A42" s="42">
        <v>65</v>
      </c>
      <c r="B42" s="44">
        <v>0.71399999999999997</v>
      </c>
      <c r="C42" s="44">
        <v>0.72</v>
      </c>
      <c r="D42" s="44">
        <v>0.72499999999999998</v>
      </c>
      <c r="E42" s="44">
        <v>0.73099999999999998</v>
      </c>
      <c r="F42" s="44">
        <v>0.73799999999999999</v>
      </c>
      <c r="G42" s="44">
        <v>0.74399999999999999</v>
      </c>
      <c r="H42" s="44">
        <v>0.751</v>
      </c>
      <c r="I42" s="44">
        <v>0.75900000000000001</v>
      </c>
      <c r="J42" s="44">
        <v>0.76600000000000001</v>
      </c>
      <c r="K42" s="44">
        <v>0.77400000000000002</v>
      </c>
      <c r="L42" s="44">
        <v>0.78300000000000003</v>
      </c>
      <c r="M42" s="44">
        <v>0.79200000000000004</v>
      </c>
      <c r="N42" s="44">
        <v>0.80100000000000005</v>
      </c>
      <c r="O42" s="44">
        <v>0.81</v>
      </c>
      <c r="P42" s="44">
        <v>0.82</v>
      </c>
      <c r="Q42" s="44">
        <v>0.83199999999999996</v>
      </c>
      <c r="R42" s="44">
        <v>0.84399999999999997</v>
      </c>
      <c r="S42" s="44">
        <v>0.85599999999999998</v>
      </c>
      <c r="T42" s="44">
        <v>0.86799999999999999</v>
      </c>
      <c r="U42" s="44">
        <v>0.88100000000000001</v>
      </c>
      <c r="V42" s="44">
        <v>0.89400000000000002</v>
      </c>
      <c r="W42" s="44">
        <v>0.90800000000000003</v>
      </c>
      <c r="X42" s="44">
        <v>0.92300000000000004</v>
      </c>
      <c r="Y42" s="44">
        <v>0.93799999999999994</v>
      </c>
      <c r="Z42" s="44">
        <v>0.95399999999999996</v>
      </c>
      <c r="AA42" s="44">
        <v>0.97099999999999997</v>
      </c>
      <c r="AB42" s="44">
        <v>0.98899999999999999</v>
      </c>
      <c r="AC42" s="44">
        <v>1.0069999999999999</v>
      </c>
      <c r="AD42" s="44">
        <v>1.0269999999999999</v>
      </c>
      <c r="AE42" s="44">
        <v>1.048</v>
      </c>
      <c r="AF42" s="44">
        <v>1.07</v>
      </c>
      <c r="AG42" s="44">
        <v>1.0940000000000001</v>
      </c>
      <c r="AH42" s="44">
        <v>1.1180000000000001</v>
      </c>
      <c r="AI42" s="44">
        <v>1.145</v>
      </c>
      <c r="AJ42" s="44">
        <v>1.173</v>
      </c>
      <c r="AK42" s="44">
        <v>1.202</v>
      </c>
      <c r="AL42" s="44">
        <v>1.234</v>
      </c>
      <c r="AM42" s="44">
        <v>1.268</v>
      </c>
      <c r="AN42" s="44">
        <v>1.3049999999999999</v>
      </c>
      <c r="AO42" s="44">
        <v>1.3440000000000001</v>
      </c>
      <c r="AP42" s="44">
        <v>1.3859999999999999</v>
      </c>
      <c r="AQ42" s="44">
        <v>1.4319999999999999</v>
      </c>
      <c r="AR42" s="44">
        <v>1.4810000000000001</v>
      </c>
      <c r="AS42" s="44">
        <v>1.534</v>
      </c>
      <c r="AT42" s="44">
        <v>1.5920000000000001</v>
      </c>
      <c r="AU42" s="44">
        <v>1.6539999999999999</v>
      </c>
      <c r="AV42" s="44">
        <v>1.7230000000000001</v>
      </c>
      <c r="AW42" s="44">
        <v>1.798</v>
      </c>
      <c r="AX42" s="44">
        <v>1.88</v>
      </c>
      <c r="AY42" s="44">
        <v>1.97</v>
      </c>
      <c r="AZ42" s="44">
        <v>2.0699999999999998</v>
      </c>
      <c r="BA42" s="44">
        <v>2.181</v>
      </c>
      <c r="BB42" s="44">
        <v>2.3029999999999999</v>
      </c>
      <c r="BC42" s="44">
        <v>2.44</v>
      </c>
      <c r="BD42" s="44">
        <v>2.5920000000000001</v>
      </c>
      <c r="BE42" s="44">
        <v>2.7629999999999999</v>
      </c>
      <c r="BF42" s="44">
        <v>2.9550000000000001</v>
      </c>
      <c r="BG42" s="44">
        <v>3.1709999999999998</v>
      </c>
      <c r="BH42" s="44">
        <v>3.4159999999999999</v>
      </c>
      <c r="BI42" s="44">
        <v>3.6930000000000001</v>
      </c>
      <c r="BJ42" s="44">
        <v>4.008</v>
      </c>
      <c r="BK42" s="44">
        <v>4.367</v>
      </c>
      <c r="BL42" s="44">
        <v>4.7779999999999996</v>
      </c>
      <c r="BM42" s="44">
        <v>5.2480000000000002</v>
      </c>
      <c r="BN42" s="44">
        <v>5.7880000000000003</v>
      </c>
      <c r="BO42" s="44">
        <v>6.41</v>
      </c>
      <c r="BP42" s="44">
        <v>7.1269999999999998</v>
      </c>
      <c r="BQ42" s="44">
        <v>7.9560000000000004</v>
      </c>
      <c r="BR42" s="44">
        <v>8.9160000000000004</v>
      </c>
      <c r="BS42" s="44">
        <v>10.032</v>
      </c>
      <c r="BT42" s="44">
        <v>11.329000000000001</v>
      </c>
      <c r="BU42" s="44">
        <v>12.839</v>
      </c>
      <c r="BV42" s="44">
        <v>14.602</v>
      </c>
      <c r="BW42" s="44">
        <v>16.663</v>
      </c>
      <c r="BX42" s="44">
        <v>19.082000000000001</v>
      </c>
      <c r="BY42" s="44">
        <v>21.928000000000001</v>
      </c>
      <c r="BZ42" s="44">
        <v>25.286000000000001</v>
      </c>
      <c r="CA42" s="44">
        <v>29.257000000000001</v>
      </c>
      <c r="CB42" s="44">
        <v>33.962000000000003</v>
      </c>
      <c r="CC42" s="44">
        <v>39.543999999999997</v>
      </c>
      <c r="CD42" s="44">
        <v>46.171999999999997</v>
      </c>
      <c r="CE42" s="44">
        <v>54.048000000000002</v>
      </c>
      <c r="CF42" s="44">
        <v>63.414000000000001</v>
      </c>
      <c r="CG42" s="44">
        <v>74.570999999999998</v>
      </c>
      <c r="CH42" s="44">
        <v>87.888000000000005</v>
      </c>
      <c r="CI42" s="44">
        <v>103.80200000000001</v>
      </c>
    </row>
    <row r="43" spans="1:87" x14ac:dyDescent="0.25">
      <c r="A43" s="42">
        <v>66</v>
      </c>
      <c r="B43" s="44">
        <v>0.67500000000000004</v>
      </c>
      <c r="C43" s="44">
        <v>0.68</v>
      </c>
      <c r="D43" s="44">
        <v>0.68500000000000005</v>
      </c>
      <c r="E43" s="44">
        <v>0.69</v>
      </c>
      <c r="F43" s="44">
        <v>0.69599999999999995</v>
      </c>
      <c r="G43" s="44">
        <v>0.70199999999999996</v>
      </c>
      <c r="H43" s="44">
        <v>0.70899999999999996</v>
      </c>
      <c r="I43" s="44">
        <v>0.71499999999999997</v>
      </c>
      <c r="J43" s="44">
        <v>0.72199999999999998</v>
      </c>
      <c r="K43" s="44">
        <v>0.73</v>
      </c>
      <c r="L43" s="44">
        <v>0.73699999999999999</v>
      </c>
      <c r="M43" s="44">
        <v>0.745</v>
      </c>
      <c r="N43" s="44">
        <v>0.754</v>
      </c>
      <c r="O43" s="44">
        <v>0.76200000000000001</v>
      </c>
      <c r="P43" s="44">
        <v>0.77200000000000002</v>
      </c>
      <c r="Q43" s="44">
        <v>0.78200000000000003</v>
      </c>
      <c r="R43" s="44">
        <v>0.79400000000000004</v>
      </c>
      <c r="S43" s="44">
        <v>0.80500000000000005</v>
      </c>
      <c r="T43" s="44">
        <v>0.81599999999999995</v>
      </c>
      <c r="U43" s="44">
        <v>0.82699999999999996</v>
      </c>
      <c r="V43" s="44">
        <v>0.83899999999999997</v>
      </c>
      <c r="W43" s="44">
        <v>0.85199999999999998</v>
      </c>
      <c r="X43" s="44">
        <v>0.86499999999999999</v>
      </c>
      <c r="Y43" s="44">
        <v>0.879</v>
      </c>
      <c r="Z43" s="44">
        <v>0.89400000000000002</v>
      </c>
      <c r="AA43" s="44">
        <v>0.90900000000000003</v>
      </c>
      <c r="AB43" s="44">
        <v>0.92500000000000004</v>
      </c>
      <c r="AC43" s="44">
        <v>0.94199999999999995</v>
      </c>
      <c r="AD43" s="44">
        <v>0.96</v>
      </c>
      <c r="AE43" s="44">
        <v>0.97899999999999998</v>
      </c>
      <c r="AF43" s="44">
        <v>0.999</v>
      </c>
      <c r="AG43" s="44">
        <v>1.02</v>
      </c>
      <c r="AH43" s="44">
        <v>1.0429999999999999</v>
      </c>
      <c r="AI43" s="44">
        <v>1.0660000000000001</v>
      </c>
      <c r="AJ43" s="44">
        <v>1.0920000000000001</v>
      </c>
      <c r="AK43" s="44">
        <v>1.1180000000000001</v>
      </c>
      <c r="AL43" s="44">
        <v>1.147</v>
      </c>
      <c r="AM43" s="44">
        <v>1.177</v>
      </c>
      <c r="AN43" s="44">
        <v>1.21</v>
      </c>
      <c r="AO43" s="44">
        <v>1.2450000000000001</v>
      </c>
      <c r="AP43" s="44">
        <v>1.2829999999999999</v>
      </c>
      <c r="AQ43" s="44">
        <v>1.323</v>
      </c>
      <c r="AR43" s="44">
        <v>1.367</v>
      </c>
      <c r="AS43" s="44">
        <v>1.4139999999999999</v>
      </c>
      <c r="AT43" s="44">
        <v>1.4650000000000001</v>
      </c>
      <c r="AU43" s="44">
        <v>1.52</v>
      </c>
      <c r="AV43" s="44">
        <v>1.58</v>
      </c>
      <c r="AW43" s="44">
        <v>1.6459999999999999</v>
      </c>
      <c r="AX43" s="44">
        <v>1.718</v>
      </c>
      <c r="AY43" s="44">
        <v>1.7969999999999999</v>
      </c>
      <c r="AZ43" s="44">
        <v>1.8839999999999999</v>
      </c>
      <c r="BA43" s="44">
        <v>1.98</v>
      </c>
      <c r="BB43" s="44">
        <v>2.0859999999999999</v>
      </c>
      <c r="BC43" s="44">
        <v>2.2040000000000002</v>
      </c>
      <c r="BD43" s="44">
        <v>2.3359999999999999</v>
      </c>
      <c r="BE43" s="44">
        <v>2.4830000000000001</v>
      </c>
      <c r="BF43" s="44">
        <v>2.6480000000000001</v>
      </c>
      <c r="BG43" s="44">
        <v>2.8340000000000001</v>
      </c>
      <c r="BH43" s="44">
        <v>3.0430000000000001</v>
      </c>
      <c r="BI43" s="44">
        <v>3.28</v>
      </c>
      <c r="BJ43" s="44">
        <v>3.55</v>
      </c>
      <c r="BK43" s="44">
        <v>3.8559999999999999</v>
      </c>
      <c r="BL43" s="44">
        <v>4.2050000000000001</v>
      </c>
      <c r="BM43" s="44">
        <v>4.6050000000000004</v>
      </c>
      <c r="BN43" s="44">
        <v>5.0640000000000001</v>
      </c>
      <c r="BO43" s="44">
        <v>5.5919999999999996</v>
      </c>
      <c r="BP43" s="44">
        <v>6.2009999999999996</v>
      </c>
      <c r="BQ43" s="44">
        <v>6.9050000000000002</v>
      </c>
      <c r="BR43" s="44">
        <v>7.72</v>
      </c>
      <c r="BS43" s="44">
        <v>8.6669999999999998</v>
      </c>
      <c r="BT43" s="44">
        <v>9.77</v>
      </c>
      <c r="BU43" s="44">
        <v>11.054</v>
      </c>
      <c r="BV43" s="44">
        <v>12.553000000000001</v>
      </c>
      <c r="BW43" s="44">
        <v>14.308999999999999</v>
      </c>
      <c r="BX43" s="44">
        <v>16.370999999999999</v>
      </c>
      <c r="BY43" s="44">
        <v>18.798999999999999</v>
      </c>
      <c r="BZ43" s="44">
        <v>21.667000000000002</v>
      </c>
      <c r="CA43" s="44">
        <v>25.062999999999999</v>
      </c>
      <c r="CB43" s="44">
        <v>29.091999999999999</v>
      </c>
      <c r="CC43" s="44">
        <v>33.877000000000002</v>
      </c>
      <c r="CD43" s="44">
        <v>39.567</v>
      </c>
      <c r="CE43" s="44">
        <v>46.335999999999999</v>
      </c>
      <c r="CF43" s="44">
        <v>54.395000000000003</v>
      </c>
      <c r="CG43" s="44">
        <v>64.004999999999995</v>
      </c>
      <c r="CH43" s="44">
        <v>75.489000000000004</v>
      </c>
      <c r="CI43" s="44">
        <v>89.225999999999999</v>
      </c>
    </row>
    <row r="44" spans="1:87" x14ac:dyDescent="0.25">
      <c r="A44" s="42">
        <v>67</v>
      </c>
      <c r="B44" s="44">
        <v>0.63800000000000001</v>
      </c>
      <c r="C44" s="44">
        <v>0.64200000000000002</v>
      </c>
      <c r="D44" s="44">
        <v>0.64700000000000002</v>
      </c>
      <c r="E44" s="44">
        <v>0.65100000000000002</v>
      </c>
      <c r="F44" s="44">
        <v>0.65700000000000003</v>
      </c>
      <c r="G44" s="44">
        <v>0.66200000000000003</v>
      </c>
      <c r="H44" s="44">
        <v>0.66800000000000004</v>
      </c>
      <c r="I44" s="44">
        <v>0.67400000000000004</v>
      </c>
      <c r="J44" s="44">
        <v>0.68</v>
      </c>
      <c r="K44" s="44">
        <v>0.68700000000000006</v>
      </c>
      <c r="L44" s="44">
        <v>0.69399999999999995</v>
      </c>
      <c r="M44" s="44">
        <v>0.70099999999999996</v>
      </c>
      <c r="N44" s="44">
        <v>0.70899999999999996</v>
      </c>
      <c r="O44" s="44">
        <v>0.71699999999999997</v>
      </c>
      <c r="P44" s="44">
        <v>0.72499999999999998</v>
      </c>
      <c r="Q44" s="44">
        <v>0.73499999999999999</v>
      </c>
      <c r="R44" s="44">
        <v>0.746</v>
      </c>
      <c r="S44" s="44">
        <v>0.755</v>
      </c>
      <c r="T44" s="44">
        <v>0.76600000000000001</v>
      </c>
      <c r="U44" s="44">
        <v>0.77600000000000002</v>
      </c>
      <c r="V44" s="44">
        <v>0.78700000000000003</v>
      </c>
      <c r="W44" s="44">
        <v>0.79900000000000004</v>
      </c>
      <c r="X44" s="44">
        <v>0.81100000000000005</v>
      </c>
      <c r="Y44" s="44">
        <v>0.82399999999999995</v>
      </c>
      <c r="Z44" s="44">
        <v>0.83699999999999997</v>
      </c>
      <c r="AA44" s="44">
        <v>0.85099999999999998</v>
      </c>
      <c r="AB44" s="44">
        <v>0.86599999999999999</v>
      </c>
      <c r="AC44" s="44">
        <v>0.88100000000000001</v>
      </c>
      <c r="AD44" s="44">
        <v>0.89700000000000002</v>
      </c>
      <c r="AE44" s="44">
        <v>0.91400000000000003</v>
      </c>
      <c r="AF44" s="44">
        <v>0.93200000000000005</v>
      </c>
      <c r="AG44" s="44">
        <v>0.95099999999999996</v>
      </c>
      <c r="AH44" s="44">
        <v>0.97199999999999998</v>
      </c>
      <c r="AI44" s="44">
        <v>0.99299999999999999</v>
      </c>
      <c r="AJ44" s="44">
        <v>1.016</v>
      </c>
      <c r="AK44" s="44">
        <v>1.04</v>
      </c>
      <c r="AL44" s="44">
        <v>1.0649999999999999</v>
      </c>
      <c r="AM44" s="44">
        <v>1.093</v>
      </c>
      <c r="AN44" s="44">
        <v>1.1220000000000001</v>
      </c>
      <c r="AO44" s="44">
        <v>1.153</v>
      </c>
      <c r="AP44" s="44">
        <v>1.1870000000000001</v>
      </c>
      <c r="AQ44" s="44">
        <v>1.2230000000000001</v>
      </c>
      <c r="AR44" s="44">
        <v>1.2609999999999999</v>
      </c>
      <c r="AS44" s="44">
        <v>1.3029999999999999</v>
      </c>
      <c r="AT44" s="44">
        <v>1.3480000000000001</v>
      </c>
      <c r="AU44" s="44">
        <v>1.397</v>
      </c>
      <c r="AV44" s="44">
        <v>1.45</v>
      </c>
      <c r="AW44" s="44">
        <v>1.508</v>
      </c>
      <c r="AX44" s="44">
        <v>1.571</v>
      </c>
      <c r="AY44" s="44">
        <v>1.64</v>
      </c>
      <c r="AZ44" s="44">
        <v>1.716</v>
      </c>
      <c r="BA44" s="44">
        <v>1.8</v>
      </c>
      <c r="BB44" s="44">
        <v>1.8919999999999999</v>
      </c>
      <c r="BC44" s="44">
        <v>1.994</v>
      </c>
      <c r="BD44" s="44">
        <v>2.1080000000000001</v>
      </c>
      <c r="BE44" s="44">
        <v>2.2349999999999999</v>
      </c>
      <c r="BF44" s="44">
        <v>2.3769999999999998</v>
      </c>
      <c r="BG44" s="44">
        <v>2.5369999999999999</v>
      </c>
      <c r="BH44" s="44">
        <v>2.7160000000000002</v>
      </c>
      <c r="BI44" s="44">
        <v>2.919</v>
      </c>
      <c r="BJ44" s="44">
        <v>3.149</v>
      </c>
      <c r="BK44" s="44">
        <v>3.41</v>
      </c>
      <c r="BL44" s="44">
        <v>3.7069999999999999</v>
      </c>
      <c r="BM44" s="44">
        <v>4.0469999999999997</v>
      </c>
      <c r="BN44" s="44">
        <v>4.4370000000000003</v>
      </c>
      <c r="BO44" s="44">
        <v>4.8849999999999998</v>
      </c>
      <c r="BP44" s="44">
        <v>5.4009999999999998</v>
      </c>
      <c r="BQ44" s="44">
        <v>5.9969999999999999</v>
      </c>
      <c r="BR44" s="44">
        <v>6.6879999999999997</v>
      </c>
      <c r="BS44" s="44">
        <v>7.49</v>
      </c>
      <c r="BT44" s="44">
        <v>8.4239999999999995</v>
      </c>
      <c r="BU44" s="44">
        <v>9.5120000000000005</v>
      </c>
      <c r="BV44" s="44">
        <v>10.784000000000001</v>
      </c>
      <c r="BW44" s="44">
        <v>12.273</v>
      </c>
      <c r="BX44" s="44">
        <v>14.023999999999999</v>
      </c>
      <c r="BY44" s="44">
        <v>16.087</v>
      </c>
      <c r="BZ44" s="44">
        <v>18.526</v>
      </c>
      <c r="CA44" s="44">
        <v>21.417999999999999</v>
      </c>
      <c r="CB44" s="44">
        <v>24.852</v>
      </c>
      <c r="CC44" s="44">
        <v>28.934999999999999</v>
      </c>
      <c r="CD44" s="44">
        <v>33.795000000000002</v>
      </c>
      <c r="CE44" s="44">
        <v>39.582999999999998</v>
      </c>
      <c r="CF44" s="44">
        <v>46.482999999999997</v>
      </c>
      <c r="CG44" s="44">
        <v>54.72</v>
      </c>
      <c r="CH44" s="44">
        <v>64.573999999999998</v>
      </c>
      <c r="CI44" s="44">
        <v>76.373999999999995</v>
      </c>
    </row>
    <row r="45" spans="1:87" x14ac:dyDescent="0.25">
      <c r="A45" s="42">
        <v>68</v>
      </c>
      <c r="B45" s="44">
        <v>0.60199999999999998</v>
      </c>
      <c r="C45" s="44">
        <v>0.60599999999999998</v>
      </c>
      <c r="D45" s="44">
        <v>0.61</v>
      </c>
      <c r="E45" s="44">
        <v>0.61399999999999999</v>
      </c>
      <c r="F45" s="44">
        <v>0.61899999999999999</v>
      </c>
      <c r="G45" s="44">
        <v>0.624</v>
      </c>
      <c r="H45" s="44">
        <v>0.629</v>
      </c>
      <c r="I45" s="44">
        <v>0.63400000000000001</v>
      </c>
      <c r="J45" s="44">
        <v>0.64</v>
      </c>
      <c r="K45" s="44">
        <v>0.64600000000000002</v>
      </c>
      <c r="L45" s="44">
        <v>0.65200000000000002</v>
      </c>
      <c r="M45" s="44">
        <v>0.65900000000000003</v>
      </c>
      <c r="N45" s="44">
        <v>0.66600000000000004</v>
      </c>
      <c r="O45" s="44">
        <v>0.67300000000000004</v>
      </c>
      <c r="P45" s="44">
        <v>0.68100000000000005</v>
      </c>
      <c r="Q45" s="44">
        <v>0.69</v>
      </c>
      <c r="R45" s="44">
        <v>0.7</v>
      </c>
      <c r="S45" s="44">
        <v>0.70899999999999996</v>
      </c>
      <c r="T45" s="44">
        <v>0.71799999999999997</v>
      </c>
      <c r="U45" s="44">
        <v>0.72799999999999998</v>
      </c>
      <c r="V45" s="44">
        <v>0.73799999999999999</v>
      </c>
      <c r="W45" s="44">
        <v>0.748</v>
      </c>
      <c r="X45" s="44">
        <v>0.75900000000000001</v>
      </c>
      <c r="Y45" s="44">
        <v>0.77100000000000002</v>
      </c>
      <c r="Z45" s="44">
        <v>0.78300000000000003</v>
      </c>
      <c r="AA45" s="44">
        <v>0.79600000000000004</v>
      </c>
      <c r="AB45" s="44">
        <v>0.80900000000000005</v>
      </c>
      <c r="AC45" s="44">
        <v>0.82299999999999995</v>
      </c>
      <c r="AD45" s="44">
        <v>0.83799999999999997</v>
      </c>
      <c r="AE45" s="44">
        <v>0.85299999999999998</v>
      </c>
      <c r="AF45" s="44">
        <v>0.87</v>
      </c>
      <c r="AG45" s="44">
        <v>0.88700000000000001</v>
      </c>
      <c r="AH45" s="44">
        <v>0.90500000000000003</v>
      </c>
      <c r="AI45" s="44">
        <v>0.92400000000000004</v>
      </c>
      <c r="AJ45" s="44">
        <v>0.94499999999999995</v>
      </c>
      <c r="AK45" s="44">
        <v>0.96599999999999997</v>
      </c>
      <c r="AL45" s="44">
        <v>0.98899999999999999</v>
      </c>
      <c r="AM45" s="44">
        <v>1.014</v>
      </c>
      <c r="AN45" s="44">
        <v>1.04</v>
      </c>
      <c r="AO45" s="44">
        <v>1.0680000000000001</v>
      </c>
      <c r="AP45" s="44">
        <v>1.0980000000000001</v>
      </c>
      <c r="AQ45" s="44">
        <v>1.1299999999999999</v>
      </c>
      <c r="AR45" s="44">
        <v>1.1639999999999999</v>
      </c>
      <c r="AS45" s="44">
        <v>1.2010000000000001</v>
      </c>
      <c r="AT45" s="44">
        <v>1.2410000000000001</v>
      </c>
      <c r="AU45" s="44">
        <v>1.284</v>
      </c>
      <c r="AV45" s="44">
        <v>1.331</v>
      </c>
      <c r="AW45" s="44">
        <v>1.3819999999999999</v>
      </c>
      <c r="AX45" s="44">
        <v>1.4370000000000001</v>
      </c>
      <c r="AY45" s="44">
        <v>1.498</v>
      </c>
      <c r="AZ45" s="44">
        <v>1.5640000000000001</v>
      </c>
      <c r="BA45" s="44">
        <v>1.637</v>
      </c>
      <c r="BB45" s="44">
        <v>1.7170000000000001</v>
      </c>
      <c r="BC45" s="44">
        <v>1.806</v>
      </c>
      <c r="BD45" s="44">
        <v>1.905</v>
      </c>
      <c r="BE45" s="44">
        <v>2.0150000000000001</v>
      </c>
      <c r="BF45" s="44">
        <v>2.137</v>
      </c>
      <c r="BG45" s="44">
        <v>2.274</v>
      </c>
      <c r="BH45" s="44">
        <v>2.4279999999999999</v>
      </c>
      <c r="BI45" s="44">
        <v>2.601</v>
      </c>
      <c r="BJ45" s="44">
        <v>2.798</v>
      </c>
      <c r="BK45" s="44">
        <v>3.02</v>
      </c>
      <c r="BL45" s="44">
        <v>3.274</v>
      </c>
      <c r="BM45" s="44">
        <v>3.5619999999999998</v>
      </c>
      <c r="BN45" s="44">
        <v>3.8929999999999998</v>
      </c>
      <c r="BO45" s="44">
        <v>4.2729999999999997</v>
      </c>
      <c r="BP45" s="44">
        <v>4.71</v>
      </c>
      <c r="BQ45" s="44">
        <v>5.2140000000000004</v>
      </c>
      <c r="BR45" s="44">
        <v>5.7990000000000004</v>
      </c>
      <c r="BS45" s="44">
        <v>6.4770000000000003</v>
      </c>
      <c r="BT45" s="44">
        <v>7.266</v>
      </c>
      <c r="BU45" s="44">
        <v>8.1859999999999999</v>
      </c>
      <c r="BV45" s="44">
        <v>9.2609999999999992</v>
      </c>
      <c r="BW45" s="44">
        <v>10.52</v>
      </c>
      <c r="BX45" s="44">
        <v>12.000999999999999</v>
      </c>
      <c r="BY45" s="44">
        <v>13.747999999999999</v>
      </c>
      <c r="BZ45" s="44">
        <v>15.814</v>
      </c>
      <c r="CA45" s="44">
        <v>18.265999999999998</v>
      </c>
      <c r="CB45" s="44">
        <v>21.18</v>
      </c>
      <c r="CC45" s="44">
        <v>24.648</v>
      </c>
      <c r="CD45" s="44">
        <v>28.779</v>
      </c>
      <c r="CE45" s="44">
        <v>33.704999999999998</v>
      </c>
      <c r="CF45" s="44">
        <v>39.582999999999998</v>
      </c>
      <c r="CG45" s="44">
        <v>46.606999999999999</v>
      </c>
      <c r="CH45" s="44">
        <v>55.018999999999998</v>
      </c>
      <c r="CI45" s="44">
        <v>65.103999999999999</v>
      </c>
    </row>
    <row r="46" spans="1:87" x14ac:dyDescent="0.25">
      <c r="A46" s="42">
        <v>69</v>
      </c>
      <c r="B46" s="44">
        <v>0.56699999999999995</v>
      </c>
      <c r="C46" s="44">
        <v>0.57099999999999995</v>
      </c>
      <c r="D46" s="44">
        <v>0.57399999999999995</v>
      </c>
      <c r="E46" s="44">
        <v>0.57799999999999996</v>
      </c>
      <c r="F46" s="44">
        <v>0.58199999999999996</v>
      </c>
      <c r="G46" s="44">
        <v>0.58699999999999997</v>
      </c>
      <c r="H46" s="44">
        <v>0.59099999999999997</v>
      </c>
      <c r="I46" s="44">
        <v>0.59599999999999997</v>
      </c>
      <c r="J46" s="44">
        <v>0.60099999999999998</v>
      </c>
      <c r="K46" s="44">
        <v>0.60699999999999998</v>
      </c>
      <c r="L46" s="44">
        <v>0.61299999999999999</v>
      </c>
      <c r="M46" s="44">
        <v>0.61899999999999999</v>
      </c>
      <c r="N46" s="44">
        <v>0.625</v>
      </c>
      <c r="O46" s="44">
        <v>0.63200000000000001</v>
      </c>
      <c r="P46" s="44">
        <v>0.63900000000000001</v>
      </c>
      <c r="Q46" s="44">
        <v>0.64700000000000002</v>
      </c>
      <c r="R46" s="44">
        <v>0.65600000000000003</v>
      </c>
      <c r="S46" s="44">
        <v>0.66400000000000003</v>
      </c>
      <c r="T46" s="44">
        <v>0.67300000000000004</v>
      </c>
      <c r="U46" s="44">
        <v>0.68200000000000005</v>
      </c>
      <c r="V46" s="44">
        <v>0.69099999999999995</v>
      </c>
      <c r="W46" s="44">
        <v>0.7</v>
      </c>
      <c r="X46" s="44">
        <v>0.71</v>
      </c>
      <c r="Y46" s="44">
        <v>0.72099999999999997</v>
      </c>
      <c r="Z46" s="44">
        <v>0.73199999999999998</v>
      </c>
      <c r="AA46" s="44">
        <v>0.74299999999999999</v>
      </c>
      <c r="AB46" s="44">
        <v>0.75600000000000001</v>
      </c>
      <c r="AC46" s="44">
        <v>0.76800000000000002</v>
      </c>
      <c r="AD46" s="44">
        <v>0.78200000000000003</v>
      </c>
      <c r="AE46" s="44">
        <v>0.79600000000000004</v>
      </c>
      <c r="AF46" s="44">
        <v>0.81</v>
      </c>
      <c r="AG46" s="44">
        <v>0.82599999999999996</v>
      </c>
      <c r="AH46" s="44">
        <v>0.84199999999999997</v>
      </c>
      <c r="AI46" s="44">
        <v>0.86</v>
      </c>
      <c r="AJ46" s="44">
        <v>0.878</v>
      </c>
      <c r="AK46" s="44">
        <v>0.89800000000000002</v>
      </c>
      <c r="AL46" s="44">
        <v>0.91800000000000004</v>
      </c>
      <c r="AM46" s="44">
        <v>0.94</v>
      </c>
      <c r="AN46" s="44">
        <v>0.96399999999999997</v>
      </c>
      <c r="AO46" s="44">
        <v>0.98899999999999999</v>
      </c>
      <c r="AP46" s="44">
        <v>1.0149999999999999</v>
      </c>
      <c r="AQ46" s="44">
        <v>1.044</v>
      </c>
      <c r="AR46" s="44">
        <v>1.0740000000000001</v>
      </c>
      <c r="AS46" s="44">
        <v>1.107</v>
      </c>
      <c r="AT46" s="44">
        <v>1.143</v>
      </c>
      <c r="AU46" s="44">
        <v>1.181</v>
      </c>
      <c r="AV46" s="44">
        <v>1.222</v>
      </c>
      <c r="AW46" s="44">
        <v>1.2669999999999999</v>
      </c>
      <c r="AX46" s="44">
        <v>1.3160000000000001</v>
      </c>
      <c r="AY46" s="44">
        <v>1.369</v>
      </c>
      <c r="AZ46" s="44">
        <v>1.427</v>
      </c>
      <c r="BA46" s="44">
        <v>1.49</v>
      </c>
      <c r="BB46" s="44">
        <v>1.56</v>
      </c>
      <c r="BC46" s="44">
        <v>1.6379999999999999</v>
      </c>
      <c r="BD46" s="44">
        <v>1.7230000000000001</v>
      </c>
      <c r="BE46" s="44">
        <v>1.8180000000000001</v>
      </c>
      <c r="BF46" s="44">
        <v>1.923</v>
      </c>
      <c r="BG46" s="44">
        <v>2.0409999999999999</v>
      </c>
      <c r="BH46" s="44">
        <v>2.1739999999999999</v>
      </c>
      <c r="BI46" s="44">
        <v>2.3220000000000001</v>
      </c>
      <c r="BJ46" s="44">
        <v>2.4900000000000002</v>
      </c>
      <c r="BK46" s="44">
        <v>2.68</v>
      </c>
      <c r="BL46" s="44">
        <v>2.8959999999999999</v>
      </c>
      <c r="BM46" s="44">
        <v>3.141</v>
      </c>
      <c r="BN46" s="44">
        <v>3.4220000000000002</v>
      </c>
      <c r="BO46" s="44">
        <v>3.7429999999999999</v>
      </c>
      <c r="BP46" s="44">
        <v>4.1130000000000004</v>
      </c>
      <c r="BQ46" s="44">
        <v>4.54</v>
      </c>
      <c r="BR46" s="44">
        <v>5.0330000000000004</v>
      </c>
      <c r="BS46" s="44">
        <v>5.6059999999999999</v>
      </c>
      <c r="BT46" s="44">
        <v>6.2709999999999999</v>
      </c>
      <c r="BU46" s="44">
        <v>7.0469999999999997</v>
      </c>
      <c r="BV46" s="44">
        <v>7.9530000000000003</v>
      </c>
      <c r="BW46" s="44">
        <v>9.0150000000000006</v>
      </c>
      <c r="BX46" s="44">
        <v>10.263999999999999</v>
      </c>
      <c r="BY46" s="44">
        <v>11.737</v>
      </c>
      <c r="BZ46" s="44">
        <v>13.481</v>
      </c>
      <c r="CA46" s="44">
        <v>15.551</v>
      </c>
      <c r="CB46" s="44">
        <v>18.012</v>
      </c>
      <c r="CC46" s="44">
        <v>20.943999999999999</v>
      </c>
      <c r="CD46" s="44">
        <v>24.44</v>
      </c>
      <c r="CE46" s="44">
        <v>28.61</v>
      </c>
      <c r="CF46" s="44">
        <v>33.591000000000001</v>
      </c>
      <c r="CG46" s="44">
        <v>39.548999999999999</v>
      </c>
      <c r="CH46" s="44">
        <v>46.69</v>
      </c>
      <c r="CI46" s="44">
        <v>55.259</v>
      </c>
    </row>
    <row r="47" spans="1:87" x14ac:dyDescent="0.25">
      <c r="A47" s="42">
        <v>70</v>
      </c>
      <c r="B47" s="44">
        <v>0.53500000000000003</v>
      </c>
      <c r="C47" s="44">
        <v>0.53800000000000003</v>
      </c>
      <c r="D47" s="44">
        <v>0.54100000000000004</v>
      </c>
      <c r="E47" s="44">
        <v>0.54400000000000004</v>
      </c>
      <c r="F47" s="44">
        <v>0.54800000000000004</v>
      </c>
      <c r="G47" s="44">
        <v>0.55200000000000005</v>
      </c>
      <c r="H47" s="44">
        <v>0.55600000000000005</v>
      </c>
      <c r="I47" s="44">
        <v>0.56000000000000005</v>
      </c>
      <c r="J47" s="44">
        <v>0.56499999999999995</v>
      </c>
      <c r="K47" s="44">
        <v>0.56999999999999995</v>
      </c>
      <c r="L47" s="44">
        <v>0.57499999999999996</v>
      </c>
      <c r="M47" s="44">
        <v>0.57999999999999996</v>
      </c>
      <c r="N47" s="44">
        <v>0.58599999999999997</v>
      </c>
      <c r="O47" s="44">
        <v>0.59199999999999997</v>
      </c>
      <c r="P47" s="44">
        <v>0.59799999999999998</v>
      </c>
      <c r="Q47" s="44">
        <v>0.60599999999999998</v>
      </c>
      <c r="R47" s="44">
        <v>0.61399999999999999</v>
      </c>
      <c r="S47" s="44">
        <v>0.622</v>
      </c>
      <c r="T47" s="44">
        <v>0.63</v>
      </c>
      <c r="U47" s="44">
        <v>0.63800000000000001</v>
      </c>
      <c r="V47" s="44">
        <v>0.64600000000000002</v>
      </c>
      <c r="W47" s="44">
        <v>0.65500000000000003</v>
      </c>
      <c r="X47" s="44">
        <v>0.66400000000000003</v>
      </c>
      <c r="Y47" s="44">
        <v>0.67300000000000004</v>
      </c>
      <c r="Z47" s="44">
        <v>0.68300000000000005</v>
      </c>
      <c r="AA47" s="44">
        <v>0.69399999999999995</v>
      </c>
      <c r="AB47" s="44">
        <v>0.70499999999999996</v>
      </c>
      <c r="AC47" s="44">
        <v>0.71599999999999997</v>
      </c>
      <c r="AD47" s="44">
        <v>0.72899999999999998</v>
      </c>
      <c r="AE47" s="44">
        <v>0.74099999999999999</v>
      </c>
      <c r="AF47" s="44">
        <v>0.755</v>
      </c>
      <c r="AG47" s="44">
        <v>0.76900000000000002</v>
      </c>
      <c r="AH47" s="44">
        <v>0.78400000000000003</v>
      </c>
      <c r="AI47" s="44">
        <v>0.79900000000000004</v>
      </c>
      <c r="AJ47" s="44">
        <v>0.81599999999999995</v>
      </c>
      <c r="AK47" s="44">
        <v>0.83299999999999996</v>
      </c>
      <c r="AL47" s="44">
        <v>0.85199999999999998</v>
      </c>
      <c r="AM47" s="44">
        <v>0.872</v>
      </c>
      <c r="AN47" s="44">
        <v>0.89200000000000002</v>
      </c>
      <c r="AO47" s="44">
        <v>0.91500000000000004</v>
      </c>
      <c r="AP47" s="44">
        <v>0.93899999999999995</v>
      </c>
      <c r="AQ47" s="44">
        <v>0.96399999999999997</v>
      </c>
      <c r="AR47" s="44">
        <v>0.99099999999999999</v>
      </c>
      <c r="AS47" s="44">
        <v>1.02</v>
      </c>
      <c r="AT47" s="44">
        <v>1.052</v>
      </c>
      <c r="AU47" s="44">
        <v>1.0860000000000001</v>
      </c>
      <c r="AV47" s="44">
        <v>1.1220000000000001</v>
      </c>
      <c r="AW47" s="44">
        <v>1.1619999999999999</v>
      </c>
      <c r="AX47" s="44">
        <v>1.2050000000000001</v>
      </c>
      <c r="AY47" s="44">
        <v>1.2509999999999999</v>
      </c>
      <c r="AZ47" s="44">
        <v>1.302</v>
      </c>
      <c r="BA47" s="44">
        <v>1.3580000000000001</v>
      </c>
      <c r="BB47" s="44">
        <v>1.419</v>
      </c>
      <c r="BC47" s="44">
        <v>1.486</v>
      </c>
      <c r="BD47" s="44">
        <v>1.56</v>
      </c>
      <c r="BE47" s="44">
        <v>1.6419999999999999</v>
      </c>
      <c r="BF47" s="44">
        <v>1.7330000000000001</v>
      </c>
      <c r="BG47" s="44">
        <v>1.835</v>
      </c>
      <c r="BH47" s="44">
        <v>1.9490000000000001</v>
      </c>
      <c r="BI47" s="44">
        <v>2.0760000000000001</v>
      </c>
      <c r="BJ47" s="44">
        <v>2.2200000000000002</v>
      </c>
      <c r="BK47" s="44">
        <v>2.3820000000000001</v>
      </c>
      <c r="BL47" s="44">
        <v>2.5649999999999999</v>
      </c>
      <c r="BM47" s="44">
        <v>2.774</v>
      </c>
      <c r="BN47" s="44">
        <v>3.012</v>
      </c>
      <c r="BO47" s="44">
        <v>3.2850000000000001</v>
      </c>
      <c r="BP47" s="44">
        <v>3.5979999999999999</v>
      </c>
      <c r="BQ47" s="44">
        <v>3.9580000000000002</v>
      </c>
      <c r="BR47" s="44">
        <v>4.3739999999999997</v>
      </c>
      <c r="BS47" s="44">
        <v>4.8570000000000002</v>
      </c>
      <c r="BT47" s="44">
        <v>5.4169999999999998</v>
      </c>
      <c r="BU47" s="44">
        <v>6.07</v>
      </c>
      <c r="BV47" s="44">
        <v>6.8319999999999999</v>
      </c>
      <c r="BW47" s="44">
        <v>7.7249999999999996</v>
      </c>
      <c r="BX47" s="44">
        <v>8.7750000000000004</v>
      </c>
      <c r="BY47" s="44">
        <v>10.013</v>
      </c>
      <c r="BZ47" s="44">
        <v>11.478999999999999</v>
      </c>
      <c r="CA47" s="44">
        <v>13.22</v>
      </c>
      <c r="CB47" s="44">
        <v>15.291</v>
      </c>
      <c r="CC47" s="44">
        <v>17.757999999999999</v>
      </c>
      <c r="CD47" s="44">
        <v>20.701000000000001</v>
      </c>
      <c r="CE47" s="44">
        <v>24.213999999999999</v>
      </c>
      <c r="CF47" s="44">
        <v>28.411999999999999</v>
      </c>
      <c r="CG47" s="44">
        <v>33.436999999999998</v>
      </c>
      <c r="CH47" s="44">
        <v>39.463999999999999</v>
      </c>
      <c r="CI47" s="44">
        <v>46.701000000000001</v>
      </c>
    </row>
    <row r="48" spans="1:87" x14ac:dyDescent="0.25">
      <c r="A48" s="42">
        <v>71</v>
      </c>
      <c r="B48" s="44">
        <v>0.503</v>
      </c>
      <c r="C48" s="44">
        <v>0.50600000000000001</v>
      </c>
      <c r="D48" s="44">
        <v>0.50800000000000001</v>
      </c>
      <c r="E48" s="44">
        <v>0.51100000000000001</v>
      </c>
      <c r="F48" s="44">
        <v>0.51500000000000001</v>
      </c>
      <c r="G48" s="44">
        <v>0.51800000000000002</v>
      </c>
      <c r="H48" s="44">
        <v>0.52200000000000002</v>
      </c>
      <c r="I48" s="44">
        <v>0.52600000000000002</v>
      </c>
      <c r="J48" s="44">
        <v>0.53</v>
      </c>
      <c r="K48" s="44">
        <v>0.53400000000000003</v>
      </c>
      <c r="L48" s="44">
        <v>0.53900000000000003</v>
      </c>
      <c r="M48" s="44">
        <v>0.54400000000000004</v>
      </c>
      <c r="N48" s="44">
        <v>0.54900000000000004</v>
      </c>
      <c r="O48" s="44">
        <v>0.55400000000000005</v>
      </c>
      <c r="P48" s="44">
        <v>0.56000000000000005</v>
      </c>
      <c r="Q48" s="44">
        <v>0.56699999999999995</v>
      </c>
      <c r="R48" s="44">
        <v>0.57499999999999996</v>
      </c>
      <c r="S48" s="44">
        <v>0.58199999999999996</v>
      </c>
      <c r="T48" s="44">
        <v>0.58899999999999997</v>
      </c>
      <c r="U48" s="44">
        <v>0.59599999999999997</v>
      </c>
      <c r="V48" s="44">
        <v>0.60399999999999998</v>
      </c>
      <c r="W48" s="44">
        <v>0.61199999999999999</v>
      </c>
      <c r="X48" s="44">
        <v>0.62</v>
      </c>
      <c r="Y48" s="44">
        <v>0.629</v>
      </c>
      <c r="Z48" s="44">
        <v>0.63800000000000001</v>
      </c>
      <c r="AA48" s="44">
        <v>0.64700000000000002</v>
      </c>
      <c r="AB48" s="44">
        <v>0.65700000000000003</v>
      </c>
      <c r="AC48" s="44">
        <v>0.66800000000000004</v>
      </c>
      <c r="AD48" s="44">
        <v>0.67900000000000005</v>
      </c>
      <c r="AE48" s="44">
        <v>0.69</v>
      </c>
      <c r="AF48" s="44">
        <v>0.70199999999999996</v>
      </c>
      <c r="AG48" s="44">
        <v>0.71499999999999997</v>
      </c>
      <c r="AH48" s="44">
        <v>0.72799999999999998</v>
      </c>
      <c r="AI48" s="44">
        <v>0.74199999999999999</v>
      </c>
      <c r="AJ48" s="44">
        <v>0.75700000000000001</v>
      </c>
      <c r="AK48" s="44">
        <v>0.77300000000000002</v>
      </c>
      <c r="AL48" s="44">
        <v>0.79</v>
      </c>
      <c r="AM48" s="44">
        <v>0.80700000000000005</v>
      </c>
      <c r="AN48" s="44">
        <v>0.82599999999999996</v>
      </c>
      <c r="AO48" s="44">
        <v>0.84599999999999997</v>
      </c>
      <c r="AP48" s="44">
        <v>0.86799999999999999</v>
      </c>
      <c r="AQ48" s="44">
        <v>0.89</v>
      </c>
      <c r="AR48" s="44">
        <v>0.91400000000000003</v>
      </c>
      <c r="AS48" s="44">
        <v>0.94</v>
      </c>
      <c r="AT48" s="44">
        <v>0.96799999999999997</v>
      </c>
      <c r="AU48" s="44">
        <v>0.998</v>
      </c>
      <c r="AV48" s="44">
        <v>1.0309999999999999</v>
      </c>
      <c r="AW48" s="44">
        <v>1.0649999999999999</v>
      </c>
      <c r="AX48" s="44">
        <v>1.103</v>
      </c>
      <c r="AY48" s="44">
        <v>1.1439999999999999</v>
      </c>
      <c r="AZ48" s="44">
        <v>1.1890000000000001</v>
      </c>
      <c r="BA48" s="44">
        <v>1.2370000000000001</v>
      </c>
      <c r="BB48" s="44">
        <v>1.2909999999999999</v>
      </c>
      <c r="BC48" s="44">
        <v>1.349</v>
      </c>
      <c r="BD48" s="44">
        <v>1.4139999999999999</v>
      </c>
      <c r="BE48" s="44">
        <v>1.4850000000000001</v>
      </c>
      <c r="BF48" s="44">
        <v>1.5640000000000001</v>
      </c>
      <c r="BG48" s="44">
        <v>1.6519999999999999</v>
      </c>
      <c r="BH48" s="44">
        <v>1.7490000000000001</v>
      </c>
      <c r="BI48" s="44">
        <v>1.859</v>
      </c>
      <c r="BJ48" s="44">
        <v>1.982</v>
      </c>
      <c r="BK48" s="44">
        <v>2.12</v>
      </c>
      <c r="BL48" s="44">
        <v>2.2770000000000001</v>
      </c>
      <c r="BM48" s="44">
        <v>2.4550000000000001</v>
      </c>
      <c r="BN48" s="44">
        <v>2.657</v>
      </c>
      <c r="BO48" s="44">
        <v>2.8879999999999999</v>
      </c>
      <c r="BP48" s="44">
        <v>3.1520000000000001</v>
      </c>
      <c r="BQ48" s="44">
        <v>3.456</v>
      </c>
      <c r="BR48" s="44">
        <v>3.8069999999999999</v>
      </c>
      <c r="BS48" s="44">
        <v>4.2140000000000004</v>
      </c>
      <c r="BT48" s="44">
        <v>4.6849999999999996</v>
      </c>
      <c r="BU48" s="44">
        <v>5.2329999999999997</v>
      </c>
      <c r="BV48" s="44">
        <v>5.8730000000000002</v>
      </c>
      <c r="BW48" s="44">
        <v>6.6219999999999999</v>
      </c>
      <c r="BX48" s="44">
        <v>7.5030000000000001</v>
      </c>
      <c r="BY48" s="44">
        <v>8.5410000000000004</v>
      </c>
      <c r="BZ48" s="44">
        <v>9.77</v>
      </c>
      <c r="CA48" s="44">
        <v>11.228</v>
      </c>
      <c r="CB48" s="44">
        <v>12.962999999999999</v>
      </c>
      <c r="CC48" s="44">
        <v>15.03</v>
      </c>
      <c r="CD48" s="44">
        <v>17.497</v>
      </c>
      <c r="CE48" s="44">
        <v>20.440999999999999</v>
      </c>
      <c r="CF48" s="44">
        <v>23.960999999999999</v>
      </c>
      <c r="CG48" s="44">
        <v>28.173999999999999</v>
      </c>
      <c r="CH48" s="44">
        <v>33.228999999999999</v>
      </c>
      <c r="CI48" s="44">
        <v>39.301000000000002</v>
      </c>
    </row>
    <row r="49" spans="1:87" x14ac:dyDescent="0.25">
      <c r="A49" s="42">
        <v>72</v>
      </c>
      <c r="B49" s="44">
        <v>0.47299999999999998</v>
      </c>
      <c r="C49" s="44">
        <v>0.47499999999999998</v>
      </c>
      <c r="D49" s="44">
        <v>0.47799999999999998</v>
      </c>
      <c r="E49" s="44">
        <v>0.48</v>
      </c>
      <c r="F49" s="44">
        <v>0.48299999999999998</v>
      </c>
      <c r="G49" s="44">
        <v>0.48599999999999999</v>
      </c>
      <c r="H49" s="44">
        <v>0.48899999999999999</v>
      </c>
      <c r="I49" s="44">
        <v>0.49299999999999999</v>
      </c>
      <c r="J49" s="44">
        <v>0.496</v>
      </c>
      <c r="K49" s="44">
        <v>0.5</v>
      </c>
      <c r="L49" s="44">
        <v>0.505</v>
      </c>
      <c r="M49" s="44">
        <v>0.50900000000000001</v>
      </c>
      <c r="N49" s="44">
        <v>0.51400000000000001</v>
      </c>
      <c r="O49" s="44">
        <v>0.51900000000000002</v>
      </c>
      <c r="P49" s="44">
        <v>0.52400000000000002</v>
      </c>
      <c r="Q49" s="44">
        <v>0.53</v>
      </c>
      <c r="R49" s="44">
        <v>0.53700000000000003</v>
      </c>
      <c r="S49" s="44">
        <v>0.54300000000000004</v>
      </c>
      <c r="T49" s="44">
        <v>0.55000000000000004</v>
      </c>
      <c r="U49" s="44">
        <v>0.55700000000000005</v>
      </c>
      <c r="V49" s="44">
        <v>0.56399999999999995</v>
      </c>
      <c r="W49" s="44">
        <v>0.57099999999999995</v>
      </c>
      <c r="X49" s="44">
        <v>0.57799999999999996</v>
      </c>
      <c r="Y49" s="44">
        <v>0.58599999999999997</v>
      </c>
      <c r="Z49" s="44">
        <v>0.59499999999999997</v>
      </c>
      <c r="AA49" s="44">
        <v>0.60299999999999998</v>
      </c>
      <c r="AB49" s="44">
        <v>0.61199999999999999</v>
      </c>
      <c r="AC49" s="44">
        <v>0.622</v>
      </c>
      <c r="AD49" s="44">
        <v>0.63200000000000001</v>
      </c>
      <c r="AE49" s="44">
        <v>0.64200000000000002</v>
      </c>
      <c r="AF49" s="44">
        <v>0.65300000000000002</v>
      </c>
      <c r="AG49" s="44">
        <v>0.66500000000000004</v>
      </c>
      <c r="AH49" s="44">
        <v>0.67700000000000005</v>
      </c>
      <c r="AI49" s="44">
        <v>0.68899999999999995</v>
      </c>
      <c r="AJ49" s="44">
        <v>0.70299999999999996</v>
      </c>
      <c r="AK49" s="44">
        <v>0.71699999999999997</v>
      </c>
      <c r="AL49" s="44">
        <v>0.73199999999999998</v>
      </c>
      <c r="AM49" s="44">
        <v>0.748</v>
      </c>
      <c r="AN49" s="44">
        <v>0.76500000000000001</v>
      </c>
      <c r="AO49" s="44">
        <v>0.78300000000000003</v>
      </c>
      <c r="AP49" s="44">
        <v>0.80200000000000005</v>
      </c>
      <c r="AQ49" s="44">
        <v>0.82199999999999995</v>
      </c>
      <c r="AR49" s="44">
        <v>0.84299999999999997</v>
      </c>
      <c r="AS49" s="44">
        <v>0.86699999999999999</v>
      </c>
      <c r="AT49" s="44">
        <v>0.89100000000000001</v>
      </c>
      <c r="AU49" s="44">
        <v>0.91800000000000004</v>
      </c>
      <c r="AV49" s="44">
        <v>0.94599999999999995</v>
      </c>
      <c r="AW49" s="44">
        <v>0.97699999999999998</v>
      </c>
      <c r="AX49" s="44">
        <v>1.0109999999999999</v>
      </c>
      <c r="AY49" s="44">
        <v>1.0469999999999999</v>
      </c>
      <c r="AZ49" s="44">
        <v>1.0860000000000001</v>
      </c>
      <c r="BA49" s="44">
        <v>1.129</v>
      </c>
      <c r="BB49" s="44">
        <v>1.175</v>
      </c>
      <c r="BC49" s="44">
        <v>1.226</v>
      </c>
      <c r="BD49" s="44">
        <v>1.282</v>
      </c>
      <c r="BE49" s="44">
        <v>1.3440000000000001</v>
      </c>
      <c r="BF49" s="44">
        <v>1.413</v>
      </c>
      <c r="BG49" s="44">
        <v>1.488</v>
      </c>
      <c r="BH49" s="44">
        <v>1.573</v>
      </c>
      <c r="BI49" s="44">
        <v>1.667</v>
      </c>
      <c r="BJ49" s="44">
        <v>1.772</v>
      </c>
      <c r="BK49" s="44">
        <v>1.891</v>
      </c>
      <c r="BL49" s="44">
        <v>2.0249999999999999</v>
      </c>
      <c r="BM49" s="44">
        <v>2.1760000000000002</v>
      </c>
      <c r="BN49" s="44">
        <v>2.3479999999999999</v>
      </c>
      <c r="BO49" s="44">
        <v>2.544</v>
      </c>
      <c r="BP49" s="44">
        <v>2.7669999999999999</v>
      </c>
      <c r="BQ49" s="44">
        <v>3.024</v>
      </c>
      <c r="BR49" s="44">
        <v>3.32</v>
      </c>
      <c r="BS49" s="44">
        <v>3.6619999999999999</v>
      </c>
      <c r="BT49" s="44">
        <v>4.0590000000000002</v>
      </c>
      <c r="BU49" s="44">
        <v>4.5190000000000001</v>
      </c>
      <c r="BV49" s="44">
        <v>5.056</v>
      </c>
      <c r="BW49" s="44">
        <v>5.6829999999999998</v>
      </c>
      <c r="BX49" s="44">
        <v>6.42</v>
      </c>
      <c r="BY49" s="44">
        <v>7.2889999999999997</v>
      </c>
      <c r="BZ49" s="44">
        <v>8.3170000000000002</v>
      </c>
      <c r="CA49" s="44">
        <v>9.5359999999999996</v>
      </c>
      <c r="CB49" s="44">
        <v>10.984999999999999</v>
      </c>
      <c r="CC49" s="44">
        <v>12.712</v>
      </c>
      <c r="CD49" s="44">
        <v>14.772</v>
      </c>
      <c r="CE49" s="44">
        <v>17.231000000000002</v>
      </c>
      <c r="CF49" s="44">
        <v>20.170000000000002</v>
      </c>
      <c r="CG49" s="44">
        <v>23.687999999999999</v>
      </c>
      <c r="CH49" s="44">
        <v>27.908999999999999</v>
      </c>
      <c r="CI49" s="44">
        <v>32.979999999999997</v>
      </c>
    </row>
    <row r="50" spans="1:87" x14ac:dyDescent="0.25">
      <c r="A50" s="42">
        <v>73</v>
      </c>
      <c r="B50" s="44">
        <v>0.44500000000000001</v>
      </c>
      <c r="C50" s="44">
        <v>0.44600000000000001</v>
      </c>
      <c r="D50" s="44">
        <v>0.44900000000000001</v>
      </c>
      <c r="E50" s="44">
        <v>0.45100000000000001</v>
      </c>
      <c r="F50" s="44">
        <v>0.45300000000000001</v>
      </c>
      <c r="G50" s="44">
        <v>0.45600000000000002</v>
      </c>
      <c r="H50" s="44">
        <v>0.45900000000000002</v>
      </c>
      <c r="I50" s="44">
        <v>0.46200000000000002</v>
      </c>
      <c r="J50" s="44">
        <v>0.46500000000000002</v>
      </c>
      <c r="K50" s="44">
        <v>0.46800000000000003</v>
      </c>
      <c r="L50" s="44">
        <v>0.47199999999999998</v>
      </c>
      <c r="M50" s="44">
        <v>0.47599999999999998</v>
      </c>
      <c r="N50" s="44">
        <v>0.48</v>
      </c>
      <c r="O50" s="44">
        <v>0.48499999999999999</v>
      </c>
      <c r="P50" s="44">
        <v>0.48899999999999999</v>
      </c>
      <c r="Q50" s="44">
        <v>0.495</v>
      </c>
      <c r="R50" s="44">
        <v>0.502</v>
      </c>
      <c r="S50" s="44">
        <v>0.50700000000000001</v>
      </c>
      <c r="T50" s="44">
        <v>0.51300000000000001</v>
      </c>
      <c r="U50" s="44">
        <v>0.51900000000000002</v>
      </c>
      <c r="V50" s="44">
        <v>0.52600000000000002</v>
      </c>
      <c r="W50" s="44">
        <v>0.53200000000000003</v>
      </c>
      <c r="X50" s="44">
        <v>0.53900000000000003</v>
      </c>
      <c r="Y50" s="44">
        <v>0.54600000000000004</v>
      </c>
      <c r="Z50" s="44">
        <v>0.55400000000000005</v>
      </c>
      <c r="AA50" s="44">
        <v>0.56200000000000006</v>
      </c>
      <c r="AB50" s="44">
        <v>0.56999999999999995</v>
      </c>
      <c r="AC50" s="44">
        <v>0.57799999999999996</v>
      </c>
      <c r="AD50" s="44">
        <v>0.58699999999999997</v>
      </c>
      <c r="AE50" s="44">
        <v>0.59699999999999998</v>
      </c>
      <c r="AF50" s="44">
        <v>0.60699999999999998</v>
      </c>
      <c r="AG50" s="44">
        <v>0.61699999999999999</v>
      </c>
      <c r="AH50" s="44">
        <v>0.628</v>
      </c>
      <c r="AI50" s="44">
        <v>0.64</v>
      </c>
      <c r="AJ50" s="44">
        <v>0.65200000000000002</v>
      </c>
      <c r="AK50" s="44">
        <v>0.66400000000000003</v>
      </c>
      <c r="AL50" s="44">
        <v>0.67800000000000005</v>
      </c>
      <c r="AM50" s="44">
        <v>0.69199999999999995</v>
      </c>
      <c r="AN50" s="44">
        <v>0.70699999999999996</v>
      </c>
      <c r="AO50" s="44">
        <v>0.72299999999999998</v>
      </c>
      <c r="AP50" s="44">
        <v>0.74</v>
      </c>
      <c r="AQ50" s="44">
        <v>0.75800000000000001</v>
      </c>
      <c r="AR50" s="44">
        <v>0.77800000000000002</v>
      </c>
      <c r="AS50" s="44">
        <v>0.79800000000000004</v>
      </c>
      <c r="AT50" s="44">
        <v>0.82</v>
      </c>
      <c r="AU50" s="44">
        <v>0.84399999999999997</v>
      </c>
      <c r="AV50" s="44">
        <v>0.86899999999999999</v>
      </c>
      <c r="AW50" s="44">
        <v>0.89700000000000002</v>
      </c>
      <c r="AX50" s="44">
        <v>0.92600000000000005</v>
      </c>
      <c r="AY50" s="44">
        <v>0.95799999999999996</v>
      </c>
      <c r="AZ50" s="44">
        <v>0.99199999999999999</v>
      </c>
      <c r="BA50" s="44">
        <v>1.03</v>
      </c>
      <c r="BB50" s="44">
        <v>1.071</v>
      </c>
      <c r="BC50" s="44">
        <v>1.115</v>
      </c>
      <c r="BD50" s="44">
        <v>1.1639999999999999</v>
      </c>
      <c r="BE50" s="44">
        <v>1.218</v>
      </c>
      <c r="BF50" s="44">
        <v>1.2769999999999999</v>
      </c>
      <c r="BG50" s="44">
        <v>1.343</v>
      </c>
      <c r="BH50" s="44">
        <v>1.4159999999999999</v>
      </c>
      <c r="BI50" s="44">
        <v>1.4970000000000001</v>
      </c>
      <c r="BJ50" s="44">
        <v>1.587</v>
      </c>
      <c r="BK50" s="44">
        <v>1.6890000000000001</v>
      </c>
      <c r="BL50" s="44">
        <v>1.8029999999999999</v>
      </c>
      <c r="BM50" s="44">
        <v>1.9330000000000001</v>
      </c>
      <c r="BN50" s="44">
        <v>2.0790000000000002</v>
      </c>
      <c r="BO50" s="44">
        <v>2.2450000000000001</v>
      </c>
      <c r="BP50" s="44">
        <v>2.4350000000000001</v>
      </c>
      <c r="BQ50" s="44">
        <v>2.6520000000000001</v>
      </c>
      <c r="BR50" s="44">
        <v>2.9020000000000001</v>
      </c>
      <c r="BS50" s="44">
        <v>3.19</v>
      </c>
      <c r="BT50" s="44">
        <v>3.5230000000000001</v>
      </c>
      <c r="BU50" s="44">
        <v>3.91</v>
      </c>
      <c r="BV50" s="44">
        <v>4.359</v>
      </c>
      <c r="BW50" s="44">
        <v>4.8849999999999998</v>
      </c>
      <c r="BX50" s="44">
        <v>5.5019999999999998</v>
      </c>
      <c r="BY50" s="44">
        <v>6.2270000000000003</v>
      </c>
      <c r="BZ50" s="44">
        <v>7.085</v>
      </c>
      <c r="CA50" s="44">
        <v>8.1029999999999998</v>
      </c>
      <c r="CB50" s="44">
        <v>9.3119999999999994</v>
      </c>
      <c r="CC50" s="44">
        <v>10.750999999999999</v>
      </c>
      <c r="CD50" s="44">
        <v>12.467000000000001</v>
      </c>
      <c r="CE50" s="44">
        <v>14.515000000000001</v>
      </c>
      <c r="CF50" s="44">
        <v>16.962</v>
      </c>
      <c r="CG50" s="44">
        <v>19.890999999999998</v>
      </c>
      <c r="CH50" s="44">
        <v>23.404</v>
      </c>
      <c r="CI50" s="44">
        <v>27.623000000000001</v>
      </c>
    </row>
    <row r="51" spans="1:87" x14ac:dyDescent="0.25">
      <c r="A51" s="42">
        <v>74</v>
      </c>
      <c r="B51" s="44">
        <v>0.41699999999999998</v>
      </c>
      <c r="C51" s="44">
        <v>0.41899999999999998</v>
      </c>
      <c r="D51" s="44">
        <v>0.42099999999999999</v>
      </c>
      <c r="E51" s="44">
        <v>0.42299999999999999</v>
      </c>
      <c r="F51" s="44">
        <v>0.42499999999999999</v>
      </c>
      <c r="G51" s="44">
        <v>0.42699999999999999</v>
      </c>
      <c r="H51" s="44">
        <v>0.42899999999999999</v>
      </c>
      <c r="I51" s="44">
        <v>0.432</v>
      </c>
      <c r="J51" s="44">
        <v>0.435</v>
      </c>
      <c r="K51" s="44">
        <v>0.438</v>
      </c>
      <c r="L51" s="44">
        <v>0.441</v>
      </c>
      <c r="M51" s="44">
        <v>0.44500000000000001</v>
      </c>
      <c r="N51" s="44">
        <v>0.44800000000000001</v>
      </c>
      <c r="O51" s="44">
        <v>0.45200000000000001</v>
      </c>
      <c r="P51" s="44">
        <v>0.45700000000000002</v>
      </c>
      <c r="Q51" s="44">
        <v>0.46200000000000002</v>
      </c>
      <c r="R51" s="44">
        <v>0.46800000000000003</v>
      </c>
      <c r="S51" s="44">
        <v>0.47299999999999998</v>
      </c>
      <c r="T51" s="44">
        <v>0.47799999999999998</v>
      </c>
      <c r="U51" s="44">
        <v>0.48399999999999999</v>
      </c>
      <c r="V51" s="44">
        <v>0.49</v>
      </c>
      <c r="W51" s="44">
        <v>0.496</v>
      </c>
      <c r="X51" s="44">
        <v>0.502</v>
      </c>
      <c r="Y51" s="44">
        <v>0.50900000000000001</v>
      </c>
      <c r="Z51" s="44">
        <v>0.51500000000000001</v>
      </c>
      <c r="AA51" s="44">
        <v>0.52200000000000002</v>
      </c>
      <c r="AB51" s="44">
        <v>0.53</v>
      </c>
      <c r="AC51" s="44">
        <v>0.53800000000000003</v>
      </c>
      <c r="AD51" s="44">
        <v>0.54600000000000004</v>
      </c>
      <c r="AE51" s="44">
        <v>0.55400000000000005</v>
      </c>
      <c r="AF51" s="44">
        <v>0.56299999999999994</v>
      </c>
      <c r="AG51" s="44">
        <v>0.57299999999999995</v>
      </c>
      <c r="AH51" s="44">
        <v>0.58299999999999996</v>
      </c>
      <c r="AI51" s="44">
        <v>0.59299999999999997</v>
      </c>
      <c r="AJ51" s="44">
        <v>0.60399999999999998</v>
      </c>
      <c r="AK51" s="44">
        <v>0.61499999999999999</v>
      </c>
      <c r="AL51" s="44">
        <v>0.627</v>
      </c>
      <c r="AM51" s="44">
        <v>0.64</v>
      </c>
      <c r="AN51" s="44">
        <v>0.65400000000000003</v>
      </c>
      <c r="AO51" s="44">
        <v>0.66800000000000004</v>
      </c>
      <c r="AP51" s="44">
        <v>0.68300000000000005</v>
      </c>
      <c r="AQ51" s="44">
        <v>0.7</v>
      </c>
      <c r="AR51" s="44">
        <v>0.71699999999999997</v>
      </c>
      <c r="AS51" s="44">
        <v>0.73499999999999999</v>
      </c>
      <c r="AT51" s="44">
        <v>0.755</v>
      </c>
      <c r="AU51" s="44">
        <v>0.77600000000000002</v>
      </c>
      <c r="AV51" s="44">
        <v>0.79800000000000004</v>
      </c>
      <c r="AW51" s="44">
        <v>0.82199999999999995</v>
      </c>
      <c r="AX51" s="44">
        <v>0.84799999999999998</v>
      </c>
      <c r="AY51" s="44">
        <v>0.877</v>
      </c>
      <c r="AZ51" s="44">
        <v>0.90700000000000003</v>
      </c>
      <c r="BA51" s="44">
        <v>0.94</v>
      </c>
      <c r="BB51" s="44">
        <v>0.97599999999999998</v>
      </c>
      <c r="BC51" s="44">
        <v>1.0149999999999999</v>
      </c>
      <c r="BD51" s="44">
        <v>1.0569999999999999</v>
      </c>
      <c r="BE51" s="44">
        <v>1.1040000000000001</v>
      </c>
      <c r="BF51" s="44">
        <v>1.1559999999999999</v>
      </c>
      <c r="BG51" s="44">
        <v>1.2130000000000001</v>
      </c>
      <c r="BH51" s="44">
        <v>1.276</v>
      </c>
      <c r="BI51" s="44">
        <v>1.3460000000000001</v>
      </c>
      <c r="BJ51" s="44">
        <v>1.4239999999999999</v>
      </c>
      <c r="BK51" s="44">
        <v>1.5109999999999999</v>
      </c>
      <c r="BL51" s="44">
        <v>1.609</v>
      </c>
      <c r="BM51" s="44">
        <v>1.7190000000000001</v>
      </c>
      <c r="BN51" s="44">
        <v>1.8440000000000001</v>
      </c>
      <c r="BO51" s="44">
        <v>1.9850000000000001</v>
      </c>
      <c r="BP51" s="44">
        <v>2.1459999999999999</v>
      </c>
      <c r="BQ51" s="44">
        <v>2.33</v>
      </c>
      <c r="BR51" s="44">
        <v>2.5409999999999999</v>
      </c>
      <c r="BS51" s="44">
        <v>2.7839999999999998</v>
      </c>
      <c r="BT51" s="44">
        <v>3.0640000000000001</v>
      </c>
      <c r="BU51" s="44">
        <v>3.3889999999999998</v>
      </c>
      <c r="BV51" s="44">
        <v>3.766</v>
      </c>
      <c r="BW51" s="44">
        <v>4.2050000000000001</v>
      </c>
      <c r="BX51" s="44">
        <v>4.7210000000000001</v>
      </c>
      <c r="BY51" s="44">
        <v>5.327</v>
      </c>
      <c r="BZ51" s="44">
        <v>6.0419999999999998</v>
      </c>
      <c r="CA51" s="44">
        <v>6.89</v>
      </c>
      <c r="CB51" s="44">
        <v>7.8959999999999999</v>
      </c>
      <c r="CC51" s="44">
        <v>9.0939999999999994</v>
      </c>
      <c r="CD51" s="44">
        <v>10.52</v>
      </c>
      <c r="CE51" s="44">
        <v>12.222</v>
      </c>
      <c r="CF51" s="44">
        <v>14.253</v>
      </c>
      <c r="CG51" s="44">
        <v>16.684000000000001</v>
      </c>
      <c r="CH51" s="44">
        <v>19.597999999999999</v>
      </c>
      <c r="CI51" s="44">
        <v>23.097999999999999</v>
      </c>
    </row>
    <row r="52" spans="1:87" x14ac:dyDescent="0.25">
      <c r="A52" s="42">
        <v>75</v>
      </c>
      <c r="B52" s="44">
        <v>0.39100000000000001</v>
      </c>
      <c r="C52" s="44">
        <v>0.39300000000000002</v>
      </c>
      <c r="D52" s="44">
        <v>0.39400000000000002</v>
      </c>
      <c r="E52" s="44">
        <v>0.39600000000000002</v>
      </c>
      <c r="F52" s="44">
        <v>0.39800000000000002</v>
      </c>
      <c r="G52" s="44">
        <v>0.39900000000000002</v>
      </c>
      <c r="H52" s="44">
        <v>0.40200000000000002</v>
      </c>
      <c r="I52" s="44">
        <v>0.40400000000000003</v>
      </c>
      <c r="J52" s="44">
        <v>0.40600000000000003</v>
      </c>
      <c r="K52" s="44">
        <v>0.40899999999999997</v>
      </c>
      <c r="L52" s="44">
        <v>0.41199999999999998</v>
      </c>
      <c r="M52" s="44">
        <v>0.41499999999999998</v>
      </c>
      <c r="N52" s="44">
        <v>0.41799999999999998</v>
      </c>
      <c r="O52" s="44">
        <v>0.42199999999999999</v>
      </c>
      <c r="P52" s="44">
        <v>0.42599999999999999</v>
      </c>
      <c r="Q52" s="44">
        <v>0.43</v>
      </c>
      <c r="R52" s="44">
        <v>0.436</v>
      </c>
      <c r="S52" s="44">
        <v>0.441</v>
      </c>
      <c r="T52" s="44">
        <v>0.44500000000000001</v>
      </c>
      <c r="U52" s="44">
        <v>0.45100000000000001</v>
      </c>
      <c r="V52" s="44">
        <v>0.45600000000000002</v>
      </c>
      <c r="W52" s="44">
        <v>0.46100000000000002</v>
      </c>
      <c r="X52" s="44">
        <v>0.46700000000000003</v>
      </c>
      <c r="Y52" s="44">
        <v>0.47299999999999998</v>
      </c>
      <c r="Z52" s="44">
        <v>0.47899999999999998</v>
      </c>
      <c r="AA52" s="44">
        <v>0.48599999999999999</v>
      </c>
      <c r="AB52" s="44">
        <v>0.49199999999999999</v>
      </c>
      <c r="AC52" s="44">
        <v>0.499</v>
      </c>
      <c r="AD52" s="44">
        <v>0.50700000000000001</v>
      </c>
      <c r="AE52" s="44">
        <v>0.51500000000000001</v>
      </c>
      <c r="AF52" s="44">
        <v>0.52300000000000002</v>
      </c>
      <c r="AG52" s="44">
        <v>0.53100000000000003</v>
      </c>
      <c r="AH52" s="44">
        <v>0.54</v>
      </c>
      <c r="AI52" s="44">
        <v>0.54900000000000004</v>
      </c>
      <c r="AJ52" s="44">
        <v>0.55900000000000005</v>
      </c>
      <c r="AK52" s="44">
        <v>0.56899999999999995</v>
      </c>
      <c r="AL52" s="44">
        <v>0.57999999999999996</v>
      </c>
      <c r="AM52" s="44">
        <v>0.59199999999999997</v>
      </c>
      <c r="AN52" s="44">
        <v>0.60399999999999998</v>
      </c>
      <c r="AO52" s="44">
        <v>0.61699999999999999</v>
      </c>
      <c r="AP52" s="44">
        <v>0.63100000000000001</v>
      </c>
      <c r="AQ52" s="44">
        <v>0.64500000000000002</v>
      </c>
      <c r="AR52" s="44">
        <v>0.66</v>
      </c>
      <c r="AS52" s="44">
        <v>0.67700000000000005</v>
      </c>
      <c r="AT52" s="44">
        <v>0.69399999999999995</v>
      </c>
      <c r="AU52" s="44">
        <v>0.71299999999999997</v>
      </c>
      <c r="AV52" s="44">
        <v>0.73299999999999998</v>
      </c>
      <c r="AW52" s="44">
        <v>0.754</v>
      </c>
      <c r="AX52" s="44">
        <v>0.77700000000000002</v>
      </c>
      <c r="AY52" s="44">
        <v>0.80200000000000005</v>
      </c>
      <c r="AZ52" s="44">
        <v>0.82899999999999996</v>
      </c>
      <c r="BA52" s="44">
        <v>0.85799999999999998</v>
      </c>
      <c r="BB52" s="44">
        <v>0.88900000000000001</v>
      </c>
      <c r="BC52" s="44">
        <v>0.92400000000000004</v>
      </c>
      <c r="BD52" s="44">
        <v>0.96099999999999997</v>
      </c>
      <c r="BE52" s="44">
        <v>1.002</v>
      </c>
      <c r="BF52" s="44">
        <v>1.0469999999999999</v>
      </c>
      <c r="BG52" s="44">
        <v>1.0960000000000001</v>
      </c>
      <c r="BH52" s="44">
        <v>1.151</v>
      </c>
      <c r="BI52" s="44">
        <v>1.2110000000000001</v>
      </c>
      <c r="BJ52" s="44">
        <v>1.2789999999999999</v>
      </c>
      <c r="BK52" s="44">
        <v>1.3540000000000001</v>
      </c>
      <c r="BL52" s="44">
        <v>1.4379999999999999</v>
      </c>
      <c r="BM52" s="44">
        <v>1.532</v>
      </c>
      <c r="BN52" s="44">
        <v>1.6379999999999999</v>
      </c>
      <c r="BO52" s="44">
        <v>1.7589999999999999</v>
      </c>
      <c r="BP52" s="44">
        <v>1.895</v>
      </c>
      <c r="BQ52" s="44">
        <v>2.0510000000000002</v>
      </c>
      <c r="BR52" s="44">
        <v>2.2290000000000001</v>
      </c>
      <c r="BS52" s="44">
        <v>2.4340000000000002</v>
      </c>
      <c r="BT52" s="44">
        <v>2.67</v>
      </c>
      <c r="BU52" s="44">
        <v>2.9430000000000001</v>
      </c>
      <c r="BV52" s="44">
        <v>3.2589999999999999</v>
      </c>
      <c r="BW52" s="44">
        <v>3.6269999999999998</v>
      </c>
      <c r="BX52" s="44">
        <v>4.0579999999999998</v>
      </c>
      <c r="BY52" s="44">
        <v>4.5640000000000001</v>
      </c>
      <c r="BZ52" s="44">
        <v>5.16</v>
      </c>
      <c r="CA52" s="44">
        <v>5.8650000000000002</v>
      </c>
      <c r="CB52" s="44">
        <v>6.702</v>
      </c>
      <c r="CC52" s="44">
        <v>7.6970000000000001</v>
      </c>
      <c r="CD52" s="44">
        <v>8.8810000000000002</v>
      </c>
      <c r="CE52" s="44">
        <v>10.292</v>
      </c>
      <c r="CF52" s="44">
        <v>11.976000000000001</v>
      </c>
      <c r="CG52" s="44">
        <v>13.989000000000001</v>
      </c>
      <c r="CH52" s="44">
        <v>16.401</v>
      </c>
      <c r="CI52" s="44">
        <v>19.295999999999999</v>
      </c>
    </row>
  </sheetData>
  <sheetProtection algorithmName="SHA-512" hashValue="0zmom4JogmWrSK01wooG0YPCK062DYdGLvkmpu9wAGsz3nek4EnWtWbXo86GxukCxEcuYnYfQbB43PcnvNe2mw==" saltValue="/nGt1UTbRsPBp/wGuFG+Vw==" spinCount="100000" sheet="1" objects="1" scenarios="1"/>
  <conditionalFormatting sqref="A6:A21">
    <cfRule type="expression" dxfId="67" priority="1" stopIfTrue="1">
      <formula>MOD(ROW(),2)=0</formula>
    </cfRule>
    <cfRule type="expression" dxfId="66" priority="2" stopIfTrue="1">
      <formula>MOD(ROW(),2)&lt;&gt;0</formula>
    </cfRule>
  </conditionalFormatting>
  <conditionalFormatting sqref="B6:M21">
    <cfRule type="expression" dxfId="65" priority="3" stopIfTrue="1">
      <formula>MOD(ROW(),2)=0</formula>
    </cfRule>
    <cfRule type="expression" dxfId="64" priority="4" stopIfTrue="1">
      <formula>MOD(ROW(),2)&lt;&gt;0</formula>
    </cfRule>
  </conditionalFormatting>
  <conditionalFormatting sqref="A26:A52">
    <cfRule type="expression" dxfId="63" priority="5" stopIfTrue="1">
      <formula>MOD(ROW(),2)=0</formula>
    </cfRule>
    <cfRule type="expression" dxfId="62" priority="6" stopIfTrue="1">
      <formula>MOD(ROW(),2)&lt;&gt;0</formula>
    </cfRule>
  </conditionalFormatting>
  <conditionalFormatting sqref="B26:CI52">
    <cfRule type="expression" dxfId="61" priority="7" stopIfTrue="1">
      <formula>MOD(ROW(),2)=0</formula>
    </cfRule>
    <cfRule type="expression" dxfId="60" priority="8" stopIfTrue="1">
      <formula>MOD(ROW(),2)&lt;&gt;0</formula>
    </cfRule>
  </conditionalFormatting>
  <pageMargins left="0.7" right="0.7" top="0.75" bottom="0.75" header="0.3" footer="0.3"/>
  <tableParts count="1">
    <tablePart r:id="rId1"/>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DF82D-5D4E-4F76-BA73-31FBEFA8CD3F}">
  <sheetPr codeName="Sheet95"/>
  <dimension ref="A1:CI52"/>
  <sheetViews>
    <sheetView showGridLines="0" workbookViewId="0">
      <selection activeCell="A6" sqref="A6"/>
    </sheetView>
  </sheetViews>
  <sheetFormatPr defaultRowHeight="12.5" x14ac:dyDescent="0.25"/>
  <cols>
    <col min="1" max="1" width="31.54296875" customWidth="1"/>
    <col min="2" max="87" width="22.54296875" customWidth="1"/>
  </cols>
  <sheetData>
    <row r="1" spans="1:13" s="1" customFormat="1" ht="20" x14ac:dyDescent="0.4">
      <c r="A1" s="2" t="s">
        <v>0</v>
      </c>
    </row>
    <row r="2" spans="1:13" s="1" customFormat="1" ht="15.5" x14ac:dyDescent="0.35">
      <c r="A2" s="30" t="s">
        <v>1</v>
      </c>
      <c r="B2" s="3" t="str">
        <f>wb_title</f>
        <v>JPS - Consolidated Factor Spreadsheet</v>
      </c>
    </row>
    <row r="3" spans="1:13" s="1" customFormat="1" ht="15.5" x14ac:dyDescent="0.35">
      <c r="A3" s="30" t="s">
        <v>2</v>
      </c>
      <c r="B3" s="3" t="str">
        <f>TABLE_FACTOR_TYPE_1 &amp; " - x-" &amp; TABLE_SERIES_NUMBER_1</f>
        <v>Allocation - x-733</v>
      </c>
    </row>
    <row r="6" spans="1:13" x14ac:dyDescent="0.25">
      <c r="A6" s="40" t="s">
        <v>429</v>
      </c>
      <c r="B6" s="46" t="s">
        <v>430</v>
      </c>
      <c r="C6" s="46"/>
      <c r="D6" s="46"/>
      <c r="E6" s="46"/>
      <c r="F6" s="46"/>
      <c r="G6" s="46"/>
      <c r="H6" s="46"/>
      <c r="I6" s="46"/>
      <c r="J6" s="46"/>
      <c r="K6" s="46"/>
      <c r="L6" s="46"/>
      <c r="M6" s="46"/>
    </row>
    <row r="7" spans="1:13" x14ac:dyDescent="0.25">
      <c r="A7" s="40" t="s">
        <v>431</v>
      </c>
      <c r="B7" s="46" t="s">
        <v>31</v>
      </c>
      <c r="C7" s="46"/>
      <c r="D7" s="46"/>
      <c r="E7" s="46"/>
      <c r="F7" s="46"/>
      <c r="G7" s="46"/>
      <c r="H7" s="46"/>
      <c r="I7" s="46"/>
      <c r="J7" s="46"/>
      <c r="K7" s="46"/>
      <c r="L7" s="46"/>
      <c r="M7" s="46"/>
    </row>
    <row r="8" spans="1:13" x14ac:dyDescent="0.25">
      <c r="A8" s="40" t="s">
        <v>128</v>
      </c>
      <c r="B8" s="46" t="s">
        <v>184</v>
      </c>
      <c r="C8" s="46"/>
      <c r="D8" s="46"/>
      <c r="E8" s="46"/>
      <c r="F8" s="46"/>
      <c r="G8" s="46"/>
      <c r="H8" s="46"/>
      <c r="I8" s="46"/>
      <c r="J8" s="46"/>
      <c r="K8" s="46"/>
      <c r="L8" s="46"/>
      <c r="M8" s="46"/>
    </row>
    <row r="9" spans="1:13" x14ac:dyDescent="0.25">
      <c r="A9" s="40" t="s">
        <v>129</v>
      </c>
      <c r="B9" s="46" t="s">
        <v>405</v>
      </c>
      <c r="C9" s="46"/>
      <c r="D9" s="46"/>
      <c r="E9" s="46"/>
      <c r="F9" s="46"/>
      <c r="G9" s="46"/>
      <c r="H9" s="46"/>
      <c r="I9" s="46"/>
      <c r="J9" s="46"/>
      <c r="K9" s="46"/>
      <c r="L9" s="46"/>
      <c r="M9" s="46"/>
    </row>
    <row r="10" spans="1:13" x14ac:dyDescent="0.25">
      <c r="A10" s="40" t="s">
        <v>6</v>
      </c>
      <c r="B10" s="46" t="s">
        <v>406</v>
      </c>
      <c r="C10" s="46"/>
      <c r="D10" s="46"/>
      <c r="E10" s="46"/>
      <c r="F10" s="46"/>
      <c r="G10" s="46"/>
      <c r="H10" s="46"/>
      <c r="I10" s="46"/>
      <c r="J10" s="46"/>
      <c r="K10" s="46"/>
      <c r="L10" s="46"/>
      <c r="M10" s="46"/>
    </row>
    <row r="11" spans="1:13" x14ac:dyDescent="0.25">
      <c r="A11" s="40" t="s">
        <v>130</v>
      </c>
      <c r="B11" s="46" t="s">
        <v>417</v>
      </c>
      <c r="C11" s="46"/>
      <c r="D11" s="46"/>
      <c r="E11" s="46"/>
      <c r="F11" s="46"/>
      <c r="G11" s="46"/>
      <c r="H11" s="46"/>
      <c r="I11" s="46"/>
      <c r="J11" s="46"/>
      <c r="K11" s="46"/>
      <c r="L11" s="46"/>
      <c r="M11" s="46"/>
    </row>
    <row r="12" spans="1:13" x14ac:dyDescent="0.25">
      <c r="A12" s="40" t="s">
        <v>131</v>
      </c>
      <c r="B12" s="46" t="s">
        <v>408</v>
      </c>
      <c r="C12" s="46"/>
      <c r="D12" s="46"/>
      <c r="E12" s="46"/>
      <c r="F12" s="46"/>
      <c r="G12" s="46"/>
      <c r="H12" s="46"/>
      <c r="I12" s="46"/>
      <c r="J12" s="46"/>
      <c r="K12" s="46"/>
      <c r="L12" s="46"/>
      <c r="M12" s="46"/>
    </row>
    <row r="13" spans="1:13" x14ac:dyDescent="0.25">
      <c r="A13" s="40" t="s">
        <v>432</v>
      </c>
      <c r="B13" s="46">
        <v>0</v>
      </c>
      <c r="C13" s="46"/>
      <c r="D13" s="46"/>
      <c r="E13" s="46"/>
      <c r="F13" s="46"/>
      <c r="G13" s="46"/>
      <c r="H13" s="46"/>
      <c r="I13" s="46"/>
      <c r="J13" s="46"/>
      <c r="K13" s="46"/>
      <c r="L13" s="46"/>
      <c r="M13" s="46"/>
    </row>
    <row r="14" spans="1:13" x14ac:dyDescent="0.25">
      <c r="A14" s="40" t="s">
        <v>133</v>
      </c>
      <c r="B14" s="46">
        <v>733</v>
      </c>
      <c r="C14" s="46"/>
      <c r="D14" s="46"/>
      <c r="E14" s="46"/>
      <c r="F14" s="46"/>
      <c r="G14" s="46"/>
      <c r="H14" s="46"/>
      <c r="I14" s="46"/>
      <c r="J14" s="46"/>
      <c r="K14" s="46"/>
      <c r="L14" s="46"/>
      <c r="M14" s="46"/>
    </row>
    <row r="15" spans="1:13" x14ac:dyDescent="0.25">
      <c r="A15" s="40" t="s">
        <v>433</v>
      </c>
      <c r="B15" s="46" t="s">
        <v>423</v>
      </c>
      <c r="C15" s="46"/>
      <c r="D15" s="46"/>
      <c r="E15" s="46"/>
      <c r="F15" s="46"/>
      <c r="G15" s="46"/>
      <c r="H15" s="46"/>
      <c r="I15" s="46"/>
      <c r="J15" s="46"/>
      <c r="K15" s="46"/>
      <c r="L15" s="46"/>
      <c r="M15" s="46"/>
    </row>
    <row r="16" spans="1:13" x14ac:dyDescent="0.25">
      <c r="A16" s="40" t="s">
        <v>135</v>
      </c>
      <c r="B16" s="46" t="s">
        <v>419</v>
      </c>
      <c r="C16" s="46"/>
      <c r="D16" s="46"/>
      <c r="E16" s="46"/>
      <c r="F16" s="46"/>
      <c r="G16" s="46"/>
      <c r="H16" s="46"/>
      <c r="I16" s="46"/>
      <c r="J16" s="46"/>
      <c r="K16" s="46"/>
      <c r="L16" s="46"/>
      <c r="M16" s="46"/>
    </row>
    <row r="17" spans="1:87" x14ac:dyDescent="0.25">
      <c r="A17" s="41" t="s">
        <v>434</v>
      </c>
      <c r="B17" s="46"/>
      <c r="C17" s="46"/>
      <c r="D17" s="46"/>
      <c r="E17" s="46"/>
      <c r="F17" s="46"/>
      <c r="G17" s="46"/>
      <c r="H17" s="46"/>
      <c r="I17" s="46"/>
      <c r="J17" s="46"/>
      <c r="K17" s="46"/>
      <c r="L17" s="46"/>
      <c r="M17" s="46"/>
    </row>
    <row r="18" spans="1:87" x14ac:dyDescent="0.25">
      <c r="A18" s="40" t="s">
        <v>137</v>
      </c>
      <c r="B18" s="47">
        <v>45190</v>
      </c>
      <c r="C18" s="47"/>
      <c r="D18" s="47"/>
      <c r="E18" s="47"/>
      <c r="F18" s="47"/>
      <c r="G18" s="47"/>
      <c r="H18" s="47"/>
      <c r="I18" s="47"/>
      <c r="J18" s="47"/>
      <c r="K18" s="47"/>
      <c r="L18" s="47"/>
      <c r="M18" s="47"/>
    </row>
    <row r="19" spans="1:87" x14ac:dyDescent="0.25">
      <c r="A19" s="40" t="s">
        <v>138</v>
      </c>
      <c r="B19" s="47">
        <v>45231</v>
      </c>
      <c r="C19" s="47"/>
      <c r="D19" s="47"/>
      <c r="E19" s="47"/>
      <c r="F19" s="47"/>
      <c r="G19" s="47"/>
      <c r="H19" s="47"/>
      <c r="I19" s="47"/>
      <c r="J19" s="47"/>
      <c r="K19" s="47"/>
      <c r="L19" s="47"/>
      <c r="M19" s="47"/>
    </row>
    <row r="20" spans="1:87" x14ac:dyDescent="0.25">
      <c r="A20" s="40" t="s">
        <v>139</v>
      </c>
      <c r="B20" s="46" t="s">
        <v>148</v>
      </c>
      <c r="C20" s="46"/>
      <c r="D20" s="46"/>
      <c r="E20" s="46"/>
      <c r="F20" s="46"/>
      <c r="G20" s="46"/>
      <c r="H20" s="46"/>
      <c r="I20" s="46"/>
      <c r="J20" s="46"/>
      <c r="K20" s="46"/>
      <c r="L20" s="46"/>
      <c r="M20" s="46"/>
    </row>
    <row r="21" spans="1:87" x14ac:dyDescent="0.25">
      <c r="A21" s="40" t="s">
        <v>435</v>
      </c>
      <c r="B21" s="46" t="s">
        <v>72</v>
      </c>
      <c r="C21" s="46"/>
      <c r="D21" s="46"/>
      <c r="E21" s="46"/>
      <c r="F21" s="46"/>
      <c r="G21" s="46"/>
      <c r="H21" s="46"/>
      <c r="I21" s="46"/>
      <c r="J21" s="46"/>
      <c r="K21" s="46"/>
      <c r="L21" s="46"/>
      <c r="M21" s="46"/>
    </row>
    <row r="23" spans="1:87" x14ac:dyDescent="0.25">
      <c r="A23" s="23" t="str">
        <f>HYPERLINK("#'Factor List'!A1", "Back to Factor List")</f>
        <v>Back to Factor List</v>
      </c>
      <c r="B23" s="23" t="str">
        <f>HYPERLINK("#'Assumptions'!A1", "Assumptions")</f>
        <v>Assumptions</v>
      </c>
    </row>
    <row r="26" spans="1:87" s="59" customFormat="1" ht="13" x14ac:dyDescent="0.25">
      <c r="A26" s="58" t="s">
        <v>164</v>
      </c>
      <c r="B26" s="58">
        <v>0</v>
      </c>
      <c r="C26" s="58">
        <v>1</v>
      </c>
      <c r="D26" s="58">
        <v>2</v>
      </c>
      <c r="E26" s="58">
        <v>3</v>
      </c>
      <c r="F26" s="58">
        <v>4</v>
      </c>
      <c r="G26" s="58">
        <v>5</v>
      </c>
      <c r="H26" s="58">
        <v>6</v>
      </c>
      <c r="I26" s="58">
        <v>7</v>
      </c>
      <c r="J26" s="58">
        <v>8</v>
      </c>
      <c r="K26" s="58">
        <v>9</v>
      </c>
      <c r="L26" s="58">
        <v>10</v>
      </c>
      <c r="M26" s="58">
        <v>11</v>
      </c>
      <c r="N26" s="58">
        <v>12</v>
      </c>
      <c r="O26" s="58">
        <v>13</v>
      </c>
      <c r="P26" s="58">
        <v>14</v>
      </c>
      <c r="Q26" s="58">
        <v>15</v>
      </c>
      <c r="R26" s="58">
        <v>16</v>
      </c>
      <c r="S26" s="58">
        <v>17</v>
      </c>
      <c r="T26" s="58">
        <v>18</v>
      </c>
      <c r="U26" s="58">
        <v>19</v>
      </c>
      <c r="V26" s="58">
        <v>20</v>
      </c>
      <c r="W26" s="58">
        <v>21</v>
      </c>
      <c r="X26" s="58">
        <v>22</v>
      </c>
      <c r="Y26" s="58">
        <v>23</v>
      </c>
      <c r="Z26" s="58">
        <v>24</v>
      </c>
      <c r="AA26" s="58">
        <v>25</v>
      </c>
      <c r="AB26" s="58">
        <v>26</v>
      </c>
      <c r="AC26" s="58">
        <v>27</v>
      </c>
      <c r="AD26" s="58">
        <v>28</v>
      </c>
      <c r="AE26" s="58">
        <v>29</v>
      </c>
      <c r="AF26" s="58">
        <v>30</v>
      </c>
      <c r="AG26" s="58">
        <v>31</v>
      </c>
      <c r="AH26" s="58">
        <v>32</v>
      </c>
      <c r="AI26" s="58">
        <v>33</v>
      </c>
      <c r="AJ26" s="58">
        <v>34</v>
      </c>
      <c r="AK26" s="58">
        <v>35</v>
      </c>
      <c r="AL26" s="58">
        <v>36</v>
      </c>
      <c r="AM26" s="58">
        <v>37</v>
      </c>
      <c r="AN26" s="58">
        <v>38</v>
      </c>
      <c r="AO26" s="58">
        <v>39</v>
      </c>
      <c r="AP26" s="58">
        <v>40</v>
      </c>
      <c r="AQ26" s="58">
        <v>41</v>
      </c>
      <c r="AR26" s="58">
        <v>42</v>
      </c>
      <c r="AS26" s="58">
        <v>43</v>
      </c>
      <c r="AT26" s="58">
        <v>44</v>
      </c>
      <c r="AU26" s="58">
        <v>45</v>
      </c>
      <c r="AV26" s="58">
        <v>46</v>
      </c>
      <c r="AW26" s="58">
        <v>47</v>
      </c>
      <c r="AX26" s="58">
        <v>48</v>
      </c>
      <c r="AY26" s="58">
        <v>49</v>
      </c>
      <c r="AZ26" s="58">
        <v>50</v>
      </c>
      <c r="BA26" s="58">
        <v>51</v>
      </c>
      <c r="BB26" s="58">
        <v>52</v>
      </c>
      <c r="BC26" s="58">
        <v>53</v>
      </c>
      <c r="BD26" s="58">
        <v>54</v>
      </c>
      <c r="BE26" s="58">
        <v>55</v>
      </c>
      <c r="BF26" s="58">
        <v>56</v>
      </c>
      <c r="BG26" s="58">
        <v>57</v>
      </c>
      <c r="BH26" s="58">
        <v>58</v>
      </c>
      <c r="BI26" s="58">
        <v>59</v>
      </c>
      <c r="BJ26" s="58">
        <v>60</v>
      </c>
      <c r="BK26" s="58">
        <v>61</v>
      </c>
      <c r="BL26" s="58">
        <v>62</v>
      </c>
      <c r="BM26" s="58">
        <v>63</v>
      </c>
      <c r="BN26" s="58">
        <v>64</v>
      </c>
      <c r="BO26" s="58">
        <v>65</v>
      </c>
      <c r="BP26" s="58">
        <v>66</v>
      </c>
      <c r="BQ26" s="58">
        <v>67</v>
      </c>
      <c r="BR26" s="58">
        <v>68</v>
      </c>
      <c r="BS26" s="58">
        <v>69</v>
      </c>
      <c r="BT26" s="58">
        <v>70</v>
      </c>
      <c r="BU26" s="58">
        <v>71</v>
      </c>
      <c r="BV26" s="58">
        <v>72</v>
      </c>
      <c r="BW26" s="58">
        <v>73</v>
      </c>
      <c r="BX26" s="58">
        <v>74</v>
      </c>
      <c r="BY26" s="58">
        <v>75</v>
      </c>
      <c r="BZ26" s="58">
        <v>76</v>
      </c>
      <c r="CA26" s="58">
        <v>77</v>
      </c>
      <c r="CB26" s="58">
        <v>78</v>
      </c>
      <c r="CC26" s="58">
        <v>79</v>
      </c>
      <c r="CD26" s="58">
        <v>80</v>
      </c>
      <c r="CE26" s="58">
        <v>81</v>
      </c>
      <c r="CF26" s="58">
        <v>82</v>
      </c>
      <c r="CG26" s="58">
        <v>83</v>
      </c>
      <c r="CH26" s="58">
        <v>84</v>
      </c>
      <c r="CI26" s="58">
        <v>85</v>
      </c>
    </row>
    <row r="27" spans="1:87" x14ac:dyDescent="0.25">
      <c r="A27" s="42">
        <v>50</v>
      </c>
      <c r="B27" s="44">
        <v>1.635</v>
      </c>
      <c r="C27" s="44">
        <v>1.655</v>
      </c>
      <c r="D27" s="44">
        <v>1.677</v>
      </c>
      <c r="E27" s="44">
        <v>1.6990000000000001</v>
      </c>
      <c r="F27" s="44">
        <v>1.7230000000000001</v>
      </c>
      <c r="G27" s="44">
        <v>1.748</v>
      </c>
      <c r="H27" s="44">
        <v>1.7729999999999999</v>
      </c>
      <c r="I27" s="44">
        <v>1.8009999999999999</v>
      </c>
      <c r="J27" s="44">
        <v>1.829</v>
      </c>
      <c r="K27" s="44">
        <v>1.859</v>
      </c>
      <c r="L27" s="44">
        <v>1.891</v>
      </c>
      <c r="M27" s="44">
        <v>1.9239999999999999</v>
      </c>
      <c r="N27" s="44">
        <v>1.9590000000000001</v>
      </c>
      <c r="O27" s="44">
        <v>1.996</v>
      </c>
      <c r="P27" s="44">
        <v>2.036</v>
      </c>
      <c r="Q27" s="44">
        <v>2.0790000000000002</v>
      </c>
      <c r="R27" s="44">
        <v>2.1240000000000001</v>
      </c>
      <c r="S27" s="44">
        <v>2.17</v>
      </c>
      <c r="T27" s="44">
        <v>2.2200000000000002</v>
      </c>
      <c r="U27" s="44">
        <v>2.2719999999999998</v>
      </c>
      <c r="V27" s="44">
        <v>2.3279999999999998</v>
      </c>
      <c r="W27" s="44">
        <v>2.3879999999999999</v>
      </c>
      <c r="X27" s="44">
        <v>2.4510000000000001</v>
      </c>
      <c r="Y27" s="44">
        <v>2.5190000000000001</v>
      </c>
      <c r="Z27" s="44">
        <v>2.593</v>
      </c>
      <c r="AA27" s="44">
        <v>2.6709999999999998</v>
      </c>
      <c r="AB27" s="44">
        <v>2.7559999999999998</v>
      </c>
      <c r="AC27" s="44">
        <v>2.847</v>
      </c>
      <c r="AD27" s="44">
        <v>2.9460000000000002</v>
      </c>
      <c r="AE27" s="44">
        <v>3.052</v>
      </c>
      <c r="AF27" s="44">
        <v>3.169</v>
      </c>
      <c r="AG27" s="44">
        <v>3.2949999999999999</v>
      </c>
      <c r="AH27" s="44">
        <v>3.4329999999999998</v>
      </c>
      <c r="AI27" s="44">
        <v>3.585</v>
      </c>
      <c r="AJ27" s="44">
        <v>3.7509999999999999</v>
      </c>
      <c r="AK27" s="44">
        <v>3.9329999999999998</v>
      </c>
      <c r="AL27" s="44">
        <v>4.1349999999999998</v>
      </c>
      <c r="AM27" s="44">
        <v>4.3579999999999997</v>
      </c>
      <c r="AN27" s="44">
        <v>4.6050000000000004</v>
      </c>
      <c r="AO27" s="44">
        <v>4.88</v>
      </c>
      <c r="AP27" s="44">
        <v>5.1859999999999999</v>
      </c>
      <c r="AQ27" s="44">
        <v>5.5289999999999999</v>
      </c>
      <c r="AR27" s="44">
        <v>5.9119999999999999</v>
      </c>
      <c r="AS27" s="44">
        <v>6.3410000000000002</v>
      </c>
      <c r="AT27" s="44">
        <v>6.8239999999999998</v>
      </c>
      <c r="AU27" s="44">
        <v>7.367</v>
      </c>
      <c r="AV27" s="44">
        <v>7.9790000000000001</v>
      </c>
      <c r="AW27" s="44">
        <v>8.67</v>
      </c>
      <c r="AX27" s="44">
        <v>9.4489999999999998</v>
      </c>
      <c r="AY27" s="44">
        <v>10.33</v>
      </c>
      <c r="AZ27" s="44">
        <v>11.324999999999999</v>
      </c>
      <c r="BA27" s="44">
        <v>12.45</v>
      </c>
      <c r="BB27" s="44">
        <v>13.72</v>
      </c>
      <c r="BC27" s="44">
        <v>15.153</v>
      </c>
      <c r="BD27" s="44">
        <v>16.77</v>
      </c>
      <c r="BE27" s="44">
        <v>18.591999999999999</v>
      </c>
      <c r="BF27" s="44">
        <v>20.640999999999998</v>
      </c>
      <c r="BG27" s="44">
        <v>22.945</v>
      </c>
      <c r="BH27" s="44">
        <v>25.53</v>
      </c>
      <c r="BI27" s="44">
        <v>28.427</v>
      </c>
      <c r="BJ27" s="44">
        <v>31.672000000000001</v>
      </c>
      <c r="BK27" s="44">
        <v>35.304000000000002</v>
      </c>
      <c r="BL27" s="44">
        <v>39.369</v>
      </c>
      <c r="BM27" s="44">
        <v>43.918999999999997</v>
      </c>
      <c r="BN27" s="44">
        <v>49.014000000000003</v>
      </c>
      <c r="BO27" s="44">
        <v>54.723999999999997</v>
      </c>
      <c r="BP27" s="44">
        <v>61.137</v>
      </c>
      <c r="BQ27" s="44">
        <v>68.349999999999994</v>
      </c>
      <c r="BR27" s="44">
        <v>76.484999999999999</v>
      </c>
      <c r="BS27" s="44">
        <v>85.686000000000007</v>
      </c>
      <c r="BT27" s="44">
        <v>96.129000000000005</v>
      </c>
      <c r="BU27" s="44">
        <v>108.006</v>
      </c>
      <c r="BV27" s="44">
        <v>121.554</v>
      </c>
      <c r="BW27" s="44">
        <v>137.089</v>
      </c>
      <c r="BX27" s="44">
        <v>154.98099999999999</v>
      </c>
      <c r="BY27" s="44">
        <v>175.68100000000001</v>
      </c>
      <c r="BZ27" s="44">
        <v>199.72800000000001</v>
      </c>
      <c r="CA27" s="44">
        <v>227.77600000000001</v>
      </c>
      <c r="CB27" s="44">
        <v>260.61</v>
      </c>
      <c r="CC27" s="44">
        <v>299.15199999999999</v>
      </c>
      <c r="CD27" s="44">
        <v>344.49200000000002</v>
      </c>
      <c r="CE27" s="44">
        <v>397.95400000000001</v>
      </c>
      <c r="CF27" s="44">
        <v>461.13299999999998</v>
      </c>
      <c r="CG27" s="44">
        <v>535.93399999999997</v>
      </c>
      <c r="CH27" s="44">
        <v>624.66499999999996</v>
      </c>
      <c r="CI27" s="44">
        <v>730.07</v>
      </c>
    </row>
    <row r="28" spans="1:87" x14ac:dyDescent="0.25">
      <c r="A28" s="42">
        <v>51</v>
      </c>
      <c r="B28" s="44">
        <v>1.5589999999999999</v>
      </c>
      <c r="C28" s="44">
        <v>1.5780000000000001</v>
      </c>
      <c r="D28" s="44">
        <v>1.5980000000000001</v>
      </c>
      <c r="E28" s="44">
        <v>1.6180000000000001</v>
      </c>
      <c r="F28" s="44">
        <v>1.64</v>
      </c>
      <c r="G28" s="44">
        <v>1.663</v>
      </c>
      <c r="H28" s="44">
        <v>1.6870000000000001</v>
      </c>
      <c r="I28" s="44">
        <v>1.712</v>
      </c>
      <c r="J28" s="44">
        <v>1.738</v>
      </c>
      <c r="K28" s="44">
        <v>1.766</v>
      </c>
      <c r="L28" s="44">
        <v>1.7949999999999999</v>
      </c>
      <c r="M28" s="44">
        <v>1.8260000000000001</v>
      </c>
      <c r="N28" s="44">
        <v>1.8580000000000001</v>
      </c>
      <c r="O28" s="44">
        <v>1.8919999999999999</v>
      </c>
      <c r="P28" s="44">
        <v>1.927</v>
      </c>
      <c r="Q28" s="44">
        <v>1.9670000000000001</v>
      </c>
      <c r="R28" s="44">
        <v>2.008</v>
      </c>
      <c r="S28" s="44">
        <v>2.0510000000000002</v>
      </c>
      <c r="T28" s="44">
        <v>2.0960000000000001</v>
      </c>
      <c r="U28" s="44">
        <v>2.1429999999999998</v>
      </c>
      <c r="V28" s="44">
        <v>2.194</v>
      </c>
      <c r="W28" s="44">
        <v>2.2480000000000002</v>
      </c>
      <c r="X28" s="44">
        <v>2.306</v>
      </c>
      <c r="Y28" s="44">
        <v>2.367</v>
      </c>
      <c r="Z28" s="44">
        <v>2.4329999999999998</v>
      </c>
      <c r="AA28" s="44">
        <v>2.504</v>
      </c>
      <c r="AB28" s="44">
        <v>2.58</v>
      </c>
      <c r="AC28" s="44">
        <v>2.6619999999999999</v>
      </c>
      <c r="AD28" s="44">
        <v>2.75</v>
      </c>
      <c r="AE28" s="44">
        <v>2.8460000000000001</v>
      </c>
      <c r="AF28" s="44">
        <v>2.9489999999999998</v>
      </c>
      <c r="AG28" s="44">
        <v>3.0609999999999999</v>
      </c>
      <c r="AH28" s="44">
        <v>3.1840000000000002</v>
      </c>
      <c r="AI28" s="44">
        <v>3.3180000000000001</v>
      </c>
      <c r="AJ28" s="44">
        <v>3.464</v>
      </c>
      <c r="AK28" s="44">
        <v>3.625</v>
      </c>
      <c r="AL28" s="44">
        <v>3.802</v>
      </c>
      <c r="AM28" s="44">
        <v>3.9969999999999999</v>
      </c>
      <c r="AN28" s="44">
        <v>4.2130000000000001</v>
      </c>
      <c r="AO28" s="44">
        <v>4.4530000000000003</v>
      </c>
      <c r="AP28" s="44">
        <v>4.72</v>
      </c>
      <c r="AQ28" s="44">
        <v>5.0170000000000003</v>
      </c>
      <c r="AR28" s="44">
        <v>5.3490000000000002</v>
      </c>
      <c r="AS28" s="44">
        <v>5.7210000000000001</v>
      </c>
      <c r="AT28" s="44">
        <v>6.1379999999999999</v>
      </c>
      <c r="AU28" s="44">
        <v>6.6070000000000002</v>
      </c>
      <c r="AV28" s="44">
        <v>7.1349999999999998</v>
      </c>
      <c r="AW28" s="44">
        <v>7.73</v>
      </c>
      <c r="AX28" s="44">
        <v>8.4019999999999992</v>
      </c>
      <c r="AY28" s="44">
        <v>9.1609999999999996</v>
      </c>
      <c r="AZ28" s="44">
        <v>10.02</v>
      </c>
      <c r="BA28" s="44">
        <v>10.991</v>
      </c>
      <c r="BB28" s="44">
        <v>12.089</v>
      </c>
      <c r="BC28" s="44">
        <v>13.33</v>
      </c>
      <c r="BD28" s="44">
        <v>14.733000000000001</v>
      </c>
      <c r="BE28" s="44">
        <v>16.318000000000001</v>
      </c>
      <c r="BF28" s="44">
        <v>18.106000000000002</v>
      </c>
      <c r="BG28" s="44">
        <v>20.120999999999999</v>
      </c>
      <c r="BH28" s="44">
        <v>22.388999999999999</v>
      </c>
      <c r="BI28" s="44">
        <v>24.939</v>
      </c>
      <c r="BJ28" s="44">
        <v>27.803000000000001</v>
      </c>
      <c r="BK28" s="44">
        <v>31.018999999999998</v>
      </c>
      <c r="BL28" s="44">
        <v>34.627000000000002</v>
      </c>
      <c r="BM28" s="44">
        <v>38.677</v>
      </c>
      <c r="BN28" s="44">
        <v>43.220999999999997</v>
      </c>
      <c r="BO28" s="44">
        <v>48.323999999999998</v>
      </c>
      <c r="BP28" s="44">
        <v>54.061999999999998</v>
      </c>
      <c r="BQ28" s="44">
        <v>60.524999999999999</v>
      </c>
      <c r="BR28" s="44">
        <v>67.817999999999998</v>
      </c>
      <c r="BS28" s="44">
        <v>76.070999999999998</v>
      </c>
      <c r="BT28" s="44">
        <v>85.44</v>
      </c>
      <c r="BU28" s="44">
        <v>96.093999999999994</v>
      </c>
      <c r="BV28" s="44">
        <v>108.246</v>
      </c>
      <c r="BW28" s="44">
        <v>122.173</v>
      </c>
      <c r="BX28" s="44">
        <v>138.208</v>
      </c>
      <c r="BY28" s="44">
        <v>156.75200000000001</v>
      </c>
      <c r="BZ28" s="44">
        <v>178.28399999999999</v>
      </c>
      <c r="CA28" s="44">
        <v>203.38900000000001</v>
      </c>
      <c r="CB28" s="44">
        <v>232.76900000000001</v>
      </c>
      <c r="CC28" s="44">
        <v>267.25</v>
      </c>
      <c r="CD28" s="44">
        <v>307.80900000000003</v>
      </c>
      <c r="CE28" s="44">
        <v>355.63400000000001</v>
      </c>
      <c r="CF28" s="44">
        <v>412.16</v>
      </c>
      <c r="CG28" s="44">
        <v>479.09899999999999</v>
      </c>
      <c r="CH28" s="44">
        <v>558.53</v>
      </c>
      <c r="CI28" s="44">
        <v>652.928</v>
      </c>
    </row>
    <row r="29" spans="1:87" x14ac:dyDescent="0.25">
      <c r="A29" s="42">
        <v>52</v>
      </c>
      <c r="B29" s="44">
        <v>1.486</v>
      </c>
      <c r="C29" s="44">
        <v>1.504</v>
      </c>
      <c r="D29" s="44">
        <v>1.522</v>
      </c>
      <c r="E29" s="44">
        <v>1.5409999999999999</v>
      </c>
      <c r="F29" s="44">
        <v>1.5609999999999999</v>
      </c>
      <c r="G29" s="44">
        <v>1.5820000000000001</v>
      </c>
      <c r="H29" s="44">
        <v>1.6040000000000001</v>
      </c>
      <c r="I29" s="44">
        <v>1.627</v>
      </c>
      <c r="J29" s="44">
        <v>1.651</v>
      </c>
      <c r="K29" s="44">
        <v>1.677</v>
      </c>
      <c r="L29" s="44">
        <v>1.704</v>
      </c>
      <c r="M29" s="44">
        <v>1.732</v>
      </c>
      <c r="N29" s="44">
        <v>1.7609999999999999</v>
      </c>
      <c r="O29" s="44">
        <v>1.792</v>
      </c>
      <c r="P29" s="44">
        <v>1.825</v>
      </c>
      <c r="Q29" s="44">
        <v>1.861</v>
      </c>
      <c r="R29" s="44">
        <v>1.899</v>
      </c>
      <c r="S29" s="44">
        <v>1.9379999999999999</v>
      </c>
      <c r="T29" s="44">
        <v>1.9790000000000001</v>
      </c>
      <c r="U29" s="44">
        <v>2.0230000000000001</v>
      </c>
      <c r="V29" s="44">
        <v>2.069</v>
      </c>
      <c r="W29" s="44">
        <v>2.1179999999999999</v>
      </c>
      <c r="X29" s="44">
        <v>2.17</v>
      </c>
      <c r="Y29" s="44">
        <v>2.226</v>
      </c>
      <c r="Z29" s="44">
        <v>2.2850000000000001</v>
      </c>
      <c r="AA29" s="44">
        <v>2.3490000000000002</v>
      </c>
      <c r="AB29" s="44">
        <v>2.4169999999999998</v>
      </c>
      <c r="AC29" s="44">
        <v>2.4910000000000001</v>
      </c>
      <c r="AD29" s="44">
        <v>2.57</v>
      </c>
      <c r="AE29" s="44">
        <v>2.6549999999999998</v>
      </c>
      <c r="AF29" s="44">
        <v>2.7469999999999999</v>
      </c>
      <c r="AG29" s="44">
        <v>2.8479999999999999</v>
      </c>
      <c r="AH29" s="44">
        <v>2.956</v>
      </c>
      <c r="AI29" s="44">
        <v>3.0750000000000002</v>
      </c>
      <c r="AJ29" s="44">
        <v>3.2040000000000002</v>
      </c>
      <c r="AK29" s="44">
        <v>3.3460000000000001</v>
      </c>
      <c r="AL29" s="44">
        <v>3.5019999999999998</v>
      </c>
      <c r="AM29" s="44">
        <v>3.673</v>
      </c>
      <c r="AN29" s="44">
        <v>3.8620000000000001</v>
      </c>
      <c r="AO29" s="44">
        <v>4.0720000000000001</v>
      </c>
      <c r="AP29" s="44">
        <v>4.3040000000000003</v>
      </c>
      <c r="AQ29" s="44">
        <v>4.5620000000000003</v>
      </c>
      <c r="AR29" s="44">
        <v>4.8499999999999996</v>
      </c>
      <c r="AS29" s="44">
        <v>5.173</v>
      </c>
      <c r="AT29" s="44">
        <v>5.5330000000000004</v>
      </c>
      <c r="AU29" s="44">
        <v>5.9379999999999997</v>
      </c>
      <c r="AV29" s="44">
        <v>6.3940000000000001</v>
      </c>
      <c r="AW29" s="44">
        <v>6.907</v>
      </c>
      <c r="AX29" s="44">
        <v>7.4859999999999998</v>
      </c>
      <c r="AY29" s="44">
        <v>8.14</v>
      </c>
      <c r="AZ29" s="44">
        <v>8.8789999999999996</v>
      </c>
      <c r="BA29" s="44">
        <v>9.7159999999999993</v>
      </c>
      <c r="BB29" s="44">
        <v>10.663</v>
      </c>
      <c r="BC29" s="44">
        <v>11.734999999999999</v>
      </c>
      <c r="BD29" s="44">
        <v>12.949</v>
      </c>
      <c r="BE29" s="44">
        <v>14.323</v>
      </c>
      <c r="BF29" s="44">
        <v>15.875999999999999</v>
      </c>
      <c r="BG29" s="44">
        <v>17.631</v>
      </c>
      <c r="BH29" s="44">
        <v>19.611999999999998</v>
      </c>
      <c r="BI29" s="44">
        <v>21.846</v>
      </c>
      <c r="BJ29" s="44">
        <v>24.363</v>
      </c>
      <c r="BK29" s="44">
        <v>27.196999999999999</v>
      </c>
      <c r="BL29" s="44">
        <v>30.385999999999999</v>
      </c>
      <c r="BM29" s="44">
        <v>33.975000000000001</v>
      </c>
      <c r="BN29" s="44">
        <v>38.011000000000003</v>
      </c>
      <c r="BO29" s="44">
        <v>42.554000000000002</v>
      </c>
      <c r="BP29" s="44">
        <v>47.671999999999997</v>
      </c>
      <c r="BQ29" s="44">
        <v>53.444000000000003</v>
      </c>
      <c r="BR29" s="44">
        <v>59.963999999999999</v>
      </c>
      <c r="BS29" s="44">
        <v>67.347999999999999</v>
      </c>
      <c r="BT29" s="44">
        <v>75.734999999999999</v>
      </c>
      <c r="BU29" s="44">
        <v>85.272000000000006</v>
      </c>
      <c r="BV29" s="44">
        <v>96.15</v>
      </c>
      <c r="BW29" s="44">
        <v>108.613</v>
      </c>
      <c r="BX29" s="44">
        <v>122.956</v>
      </c>
      <c r="BY29" s="44">
        <v>139.53399999999999</v>
      </c>
      <c r="BZ29" s="44">
        <v>158.774</v>
      </c>
      <c r="CA29" s="44">
        <v>181.19399999999999</v>
      </c>
      <c r="CB29" s="44">
        <v>207.41800000000001</v>
      </c>
      <c r="CC29" s="44">
        <v>238.18199999999999</v>
      </c>
      <c r="CD29" s="44">
        <v>274.35500000000002</v>
      </c>
      <c r="CE29" s="44">
        <v>316.99599999999998</v>
      </c>
      <c r="CF29" s="44">
        <v>367.387</v>
      </c>
      <c r="CG29" s="44">
        <v>427.05700000000002</v>
      </c>
      <c r="CH29" s="44">
        <v>497.863</v>
      </c>
      <c r="CI29" s="44">
        <v>582.02099999999996</v>
      </c>
    </row>
    <row r="30" spans="1:87" x14ac:dyDescent="0.25">
      <c r="A30" s="42">
        <v>53</v>
      </c>
      <c r="B30" s="44">
        <v>1.4159999999999999</v>
      </c>
      <c r="C30" s="44">
        <v>1.4330000000000001</v>
      </c>
      <c r="D30" s="44">
        <v>1.45</v>
      </c>
      <c r="E30" s="44">
        <v>1.4670000000000001</v>
      </c>
      <c r="F30" s="44">
        <v>1.486</v>
      </c>
      <c r="G30" s="44">
        <v>1.5049999999999999</v>
      </c>
      <c r="H30" s="44">
        <v>1.526</v>
      </c>
      <c r="I30" s="44">
        <v>1.5469999999999999</v>
      </c>
      <c r="J30" s="44">
        <v>1.569</v>
      </c>
      <c r="K30" s="44">
        <v>1.5920000000000001</v>
      </c>
      <c r="L30" s="44">
        <v>1.617</v>
      </c>
      <c r="M30" s="44">
        <v>1.643</v>
      </c>
      <c r="N30" s="44">
        <v>1.67</v>
      </c>
      <c r="O30" s="44">
        <v>1.698</v>
      </c>
      <c r="P30" s="44">
        <v>1.728</v>
      </c>
      <c r="Q30" s="44">
        <v>1.762</v>
      </c>
      <c r="R30" s="44">
        <v>1.796</v>
      </c>
      <c r="S30" s="44">
        <v>1.8320000000000001</v>
      </c>
      <c r="T30" s="44">
        <v>1.869</v>
      </c>
      <c r="U30" s="44">
        <v>1.909</v>
      </c>
      <c r="V30" s="44">
        <v>1.9510000000000001</v>
      </c>
      <c r="W30" s="44">
        <v>1.9950000000000001</v>
      </c>
      <c r="X30" s="44">
        <v>2.0430000000000001</v>
      </c>
      <c r="Y30" s="44">
        <v>2.093</v>
      </c>
      <c r="Z30" s="44">
        <v>2.1469999999999998</v>
      </c>
      <c r="AA30" s="44">
        <v>2.2040000000000002</v>
      </c>
      <c r="AB30" s="44">
        <v>2.266</v>
      </c>
      <c r="AC30" s="44">
        <v>2.3319999999999999</v>
      </c>
      <c r="AD30" s="44">
        <v>2.403</v>
      </c>
      <c r="AE30" s="44">
        <v>2.48</v>
      </c>
      <c r="AF30" s="44">
        <v>2.5619999999999998</v>
      </c>
      <c r="AG30" s="44">
        <v>2.6509999999999998</v>
      </c>
      <c r="AH30" s="44">
        <v>2.7480000000000002</v>
      </c>
      <c r="AI30" s="44">
        <v>2.8540000000000001</v>
      </c>
      <c r="AJ30" s="44">
        <v>2.968</v>
      </c>
      <c r="AK30" s="44">
        <v>3.0939999999999999</v>
      </c>
      <c r="AL30" s="44">
        <v>3.2309999999999999</v>
      </c>
      <c r="AM30" s="44">
        <v>3.3809999999999998</v>
      </c>
      <c r="AN30" s="44">
        <v>3.5470000000000002</v>
      </c>
      <c r="AO30" s="44">
        <v>3.73</v>
      </c>
      <c r="AP30" s="44">
        <v>3.9329999999999998</v>
      </c>
      <c r="AQ30" s="44">
        <v>4.1580000000000004</v>
      </c>
      <c r="AR30" s="44">
        <v>4.4089999999999998</v>
      </c>
      <c r="AS30" s="44">
        <v>4.6879999999999997</v>
      </c>
      <c r="AT30" s="44">
        <v>5</v>
      </c>
      <c r="AU30" s="44">
        <v>5.35</v>
      </c>
      <c r="AV30" s="44">
        <v>5.7430000000000003</v>
      </c>
      <c r="AW30" s="44">
        <v>6.1859999999999999</v>
      </c>
      <c r="AX30" s="44">
        <v>6.6840000000000002</v>
      </c>
      <c r="AY30" s="44">
        <v>7.2469999999999999</v>
      </c>
      <c r="AZ30" s="44">
        <v>7.8840000000000003</v>
      </c>
      <c r="BA30" s="44">
        <v>8.6039999999999992</v>
      </c>
      <c r="BB30" s="44">
        <v>9.4190000000000005</v>
      </c>
      <c r="BC30" s="44">
        <v>10.343999999999999</v>
      </c>
      <c r="BD30" s="44">
        <v>11.391</v>
      </c>
      <c r="BE30" s="44">
        <v>12.577999999999999</v>
      </c>
      <c r="BF30" s="44">
        <v>13.923</v>
      </c>
      <c r="BG30" s="44">
        <v>15.446</v>
      </c>
      <c r="BH30" s="44">
        <v>17.170000000000002</v>
      </c>
      <c r="BI30" s="44">
        <v>19.119</v>
      </c>
      <c r="BJ30" s="44">
        <v>21.321000000000002</v>
      </c>
      <c r="BK30" s="44">
        <v>23.806999999999999</v>
      </c>
      <c r="BL30" s="44">
        <v>26.614999999999998</v>
      </c>
      <c r="BM30" s="44">
        <v>29.782</v>
      </c>
      <c r="BN30" s="44">
        <v>33.353999999999999</v>
      </c>
      <c r="BO30" s="44">
        <v>37.384</v>
      </c>
      <c r="BP30" s="44">
        <v>41.933999999999997</v>
      </c>
      <c r="BQ30" s="44">
        <v>47.073999999999998</v>
      </c>
      <c r="BR30" s="44">
        <v>52.889000000000003</v>
      </c>
      <c r="BS30" s="44">
        <v>59.481000000000002</v>
      </c>
      <c r="BT30" s="44">
        <v>66.972999999999999</v>
      </c>
      <c r="BU30" s="44">
        <v>75.498000000000005</v>
      </c>
      <c r="BV30" s="44">
        <v>85.221000000000004</v>
      </c>
      <c r="BW30" s="44">
        <v>96.361000000000004</v>
      </c>
      <c r="BX30" s="44">
        <v>109.178</v>
      </c>
      <c r="BY30" s="44">
        <v>123.985</v>
      </c>
      <c r="BZ30" s="44">
        <v>141.16</v>
      </c>
      <c r="CA30" s="44">
        <v>161.16200000000001</v>
      </c>
      <c r="CB30" s="44">
        <v>184.54400000000001</v>
      </c>
      <c r="CC30" s="44">
        <v>211.958</v>
      </c>
      <c r="CD30" s="44">
        <v>244.17599999999999</v>
      </c>
      <c r="CE30" s="44">
        <v>282.13600000000002</v>
      </c>
      <c r="CF30" s="44">
        <v>326.97800000000001</v>
      </c>
      <c r="CG30" s="44">
        <v>380.06200000000001</v>
      </c>
      <c r="CH30" s="44">
        <v>443.04199999999997</v>
      </c>
      <c r="CI30" s="44">
        <v>517.88900000000001</v>
      </c>
    </row>
    <row r="31" spans="1:87" x14ac:dyDescent="0.25">
      <c r="A31" s="42">
        <v>54</v>
      </c>
      <c r="B31" s="44">
        <v>1.349</v>
      </c>
      <c r="C31" s="44">
        <v>1.3640000000000001</v>
      </c>
      <c r="D31" s="44">
        <v>1.38</v>
      </c>
      <c r="E31" s="44">
        <v>1.397</v>
      </c>
      <c r="F31" s="44">
        <v>1.4139999999999999</v>
      </c>
      <c r="G31" s="44">
        <v>1.4319999999999999</v>
      </c>
      <c r="H31" s="44">
        <v>1.45</v>
      </c>
      <c r="I31" s="44">
        <v>1.47</v>
      </c>
      <c r="J31" s="44">
        <v>1.49</v>
      </c>
      <c r="K31" s="44">
        <v>1.512</v>
      </c>
      <c r="L31" s="44">
        <v>1.534</v>
      </c>
      <c r="M31" s="44">
        <v>1.5580000000000001</v>
      </c>
      <c r="N31" s="44">
        <v>1.583</v>
      </c>
      <c r="O31" s="44">
        <v>1.609</v>
      </c>
      <c r="P31" s="44">
        <v>1.637</v>
      </c>
      <c r="Q31" s="44">
        <v>1.667</v>
      </c>
      <c r="R31" s="44">
        <v>1.6990000000000001</v>
      </c>
      <c r="S31" s="44">
        <v>1.732</v>
      </c>
      <c r="T31" s="44">
        <v>1.766</v>
      </c>
      <c r="U31" s="44">
        <v>1.802</v>
      </c>
      <c r="V31" s="44">
        <v>1.84</v>
      </c>
      <c r="W31" s="44">
        <v>1.881</v>
      </c>
      <c r="X31" s="44">
        <v>1.9239999999999999</v>
      </c>
      <c r="Y31" s="44">
        <v>1.9690000000000001</v>
      </c>
      <c r="Z31" s="44">
        <v>2.0179999999999998</v>
      </c>
      <c r="AA31" s="44">
        <v>2.0699999999999998</v>
      </c>
      <c r="AB31" s="44">
        <v>2.1259999999999999</v>
      </c>
      <c r="AC31" s="44">
        <v>2.1850000000000001</v>
      </c>
      <c r="AD31" s="44">
        <v>2.2490000000000001</v>
      </c>
      <c r="AE31" s="44">
        <v>2.3170000000000002</v>
      </c>
      <c r="AF31" s="44">
        <v>2.391</v>
      </c>
      <c r="AG31" s="44">
        <v>2.4710000000000001</v>
      </c>
      <c r="AH31" s="44">
        <v>2.5569999999999999</v>
      </c>
      <c r="AI31" s="44">
        <v>2.6509999999999998</v>
      </c>
      <c r="AJ31" s="44">
        <v>2.7530000000000001</v>
      </c>
      <c r="AK31" s="44">
        <v>2.8639999999999999</v>
      </c>
      <c r="AL31" s="44">
        <v>2.9849999999999999</v>
      </c>
      <c r="AM31" s="44">
        <v>3.1179999999999999</v>
      </c>
      <c r="AN31" s="44">
        <v>3.2629999999999999</v>
      </c>
      <c r="AO31" s="44">
        <v>3.4239999999999999</v>
      </c>
      <c r="AP31" s="44">
        <v>3.601</v>
      </c>
      <c r="AQ31" s="44">
        <v>3.798</v>
      </c>
      <c r="AR31" s="44">
        <v>4.016</v>
      </c>
      <c r="AS31" s="44">
        <v>4.258</v>
      </c>
      <c r="AT31" s="44">
        <v>4.5289999999999999</v>
      </c>
      <c r="AU31" s="44">
        <v>4.8319999999999999</v>
      </c>
      <c r="AV31" s="44">
        <v>5.1710000000000003</v>
      </c>
      <c r="AW31" s="44">
        <v>5.5529999999999999</v>
      </c>
      <c r="AX31" s="44">
        <v>5.9820000000000002</v>
      </c>
      <c r="AY31" s="44">
        <v>6.4669999999999996</v>
      </c>
      <c r="AZ31" s="44">
        <v>7.0140000000000002</v>
      </c>
      <c r="BA31" s="44">
        <v>7.633</v>
      </c>
      <c r="BB31" s="44">
        <v>8.3350000000000009</v>
      </c>
      <c r="BC31" s="44">
        <v>9.1300000000000008</v>
      </c>
      <c r="BD31" s="44">
        <v>10.032</v>
      </c>
      <c r="BE31" s="44">
        <v>11.055</v>
      </c>
      <c r="BF31" s="44">
        <v>12.215999999999999</v>
      </c>
      <c r="BG31" s="44">
        <v>13.534000000000001</v>
      </c>
      <c r="BH31" s="44">
        <v>15.028</v>
      </c>
      <c r="BI31" s="44">
        <v>16.721</v>
      </c>
      <c r="BJ31" s="44">
        <v>18.64</v>
      </c>
      <c r="BK31" s="44">
        <v>20.812999999999999</v>
      </c>
      <c r="BL31" s="44">
        <v>23.273</v>
      </c>
      <c r="BM31" s="44">
        <v>26.056000000000001</v>
      </c>
      <c r="BN31" s="44">
        <v>29.204000000000001</v>
      </c>
      <c r="BO31" s="44">
        <v>32.765000000000001</v>
      </c>
      <c r="BP31" s="44">
        <v>36.795000000000002</v>
      </c>
      <c r="BQ31" s="44">
        <v>41.356999999999999</v>
      </c>
      <c r="BR31" s="44">
        <v>46.527000000000001</v>
      </c>
      <c r="BS31" s="44">
        <v>52.396999999999998</v>
      </c>
      <c r="BT31" s="44">
        <v>59.076000000000001</v>
      </c>
      <c r="BU31" s="44">
        <v>66.680000000000007</v>
      </c>
      <c r="BV31" s="44">
        <v>75.358000000000004</v>
      </c>
      <c r="BW31" s="44">
        <v>85.3</v>
      </c>
      <c r="BX31" s="44">
        <v>96.738</v>
      </c>
      <c r="BY31" s="44">
        <v>109.94799999999999</v>
      </c>
      <c r="BZ31" s="44">
        <v>125.264</v>
      </c>
      <c r="CA31" s="44">
        <v>143.09</v>
      </c>
      <c r="CB31" s="44">
        <v>163.916</v>
      </c>
      <c r="CC31" s="44">
        <v>188.316</v>
      </c>
      <c r="CD31" s="44">
        <v>216.97200000000001</v>
      </c>
      <c r="CE31" s="44">
        <v>250.714</v>
      </c>
      <c r="CF31" s="44">
        <v>290.55099999999999</v>
      </c>
      <c r="CG31" s="44">
        <v>337.68299999999999</v>
      </c>
      <c r="CH31" s="44">
        <v>393.577</v>
      </c>
      <c r="CI31" s="44">
        <v>459.97800000000001</v>
      </c>
    </row>
    <row r="32" spans="1:87" x14ac:dyDescent="0.25">
      <c r="A32" s="42">
        <v>55</v>
      </c>
      <c r="B32" s="44">
        <v>1.2849999999999999</v>
      </c>
      <c r="C32" s="44">
        <v>1.2989999999999999</v>
      </c>
      <c r="D32" s="44">
        <v>1.3140000000000001</v>
      </c>
      <c r="E32" s="44">
        <v>1.329</v>
      </c>
      <c r="F32" s="44">
        <v>1.345</v>
      </c>
      <c r="G32" s="44">
        <v>1.361</v>
      </c>
      <c r="H32" s="44">
        <v>1.379</v>
      </c>
      <c r="I32" s="44">
        <v>1.397</v>
      </c>
      <c r="J32" s="44">
        <v>1.415</v>
      </c>
      <c r="K32" s="44">
        <v>1.4350000000000001</v>
      </c>
      <c r="L32" s="44">
        <v>1.456</v>
      </c>
      <c r="M32" s="44">
        <v>1.478</v>
      </c>
      <c r="N32" s="44">
        <v>1.5009999999999999</v>
      </c>
      <c r="O32" s="44">
        <v>1.5249999999999999</v>
      </c>
      <c r="P32" s="44">
        <v>1.55</v>
      </c>
      <c r="Q32" s="44">
        <v>1.5780000000000001</v>
      </c>
      <c r="R32" s="44">
        <v>1.607</v>
      </c>
      <c r="S32" s="44">
        <v>1.637</v>
      </c>
      <c r="T32" s="44">
        <v>1.6679999999999999</v>
      </c>
      <c r="U32" s="44">
        <v>1.7010000000000001</v>
      </c>
      <c r="V32" s="44">
        <v>1.736</v>
      </c>
      <c r="W32" s="44">
        <v>1.7729999999999999</v>
      </c>
      <c r="X32" s="44">
        <v>1.8120000000000001</v>
      </c>
      <c r="Y32" s="44">
        <v>1.853</v>
      </c>
      <c r="Z32" s="44">
        <v>1.897</v>
      </c>
      <c r="AA32" s="44">
        <v>1.944</v>
      </c>
      <c r="AB32" s="44">
        <v>1.9950000000000001</v>
      </c>
      <c r="AC32" s="44">
        <v>2.048</v>
      </c>
      <c r="AD32" s="44">
        <v>2.1059999999999999</v>
      </c>
      <c r="AE32" s="44">
        <v>2.1669999999999998</v>
      </c>
      <c r="AF32" s="44">
        <v>2.234</v>
      </c>
      <c r="AG32" s="44">
        <v>2.3050000000000002</v>
      </c>
      <c r="AH32" s="44">
        <v>2.3820000000000001</v>
      </c>
      <c r="AI32" s="44">
        <v>2.4660000000000002</v>
      </c>
      <c r="AJ32" s="44">
        <v>2.556</v>
      </c>
      <c r="AK32" s="44">
        <v>2.6539999999999999</v>
      </c>
      <c r="AL32" s="44">
        <v>2.7610000000000001</v>
      </c>
      <c r="AM32" s="44">
        <v>2.879</v>
      </c>
      <c r="AN32" s="44">
        <v>3.0070000000000001</v>
      </c>
      <c r="AO32" s="44">
        <v>3.1480000000000001</v>
      </c>
      <c r="AP32" s="44">
        <v>3.3029999999999999</v>
      </c>
      <c r="AQ32" s="44">
        <v>3.4750000000000001</v>
      </c>
      <c r="AR32" s="44">
        <v>3.665</v>
      </c>
      <c r="AS32" s="44">
        <v>3.8759999999999999</v>
      </c>
      <c r="AT32" s="44">
        <v>4.1109999999999998</v>
      </c>
      <c r="AU32" s="44">
        <v>4.3730000000000002</v>
      </c>
      <c r="AV32" s="44">
        <v>4.6669999999999998</v>
      </c>
      <c r="AW32" s="44">
        <v>4.9960000000000004</v>
      </c>
      <c r="AX32" s="44">
        <v>5.367</v>
      </c>
      <c r="AY32" s="44">
        <v>5.7839999999999998</v>
      </c>
      <c r="AZ32" s="44">
        <v>6.2539999999999996</v>
      </c>
      <c r="BA32" s="44">
        <v>6.7869999999999999</v>
      </c>
      <c r="BB32" s="44">
        <v>7.3890000000000002</v>
      </c>
      <c r="BC32" s="44">
        <v>8.0730000000000004</v>
      </c>
      <c r="BD32" s="44">
        <v>8.8480000000000008</v>
      </c>
      <c r="BE32" s="44">
        <v>9.7279999999999998</v>
      </c>
      <c r="BF32" s="44">
        <v>10.728</v>
      </c>
      <c r="BG32" s="44">
        <v>11.864000000000001</v>
      </c>
      <c r="BH32" s="44">
        <v>13.154999999999999</v>
      </c>
      <c r="BI32" s="44">
        <v>14.622</v>
      </c>
      <c r="BJ32" s="44">
        <v>16.286999999999999</v>
      </c>
      <c r="BK32" s="44">
        <v>18.178000000000001</v>
      </c>
      <c r="BL32" s="44">
        <v>20.324000000000002</v>
      </c>
      <c r="BM32" s="44">
        <v>22.76</v>
      </c>
      <c r="BN32" s="44">
        <v>25.523</v>
      </c>
      <c r="BO32" s="44">
        <v>28.657</v>
      </c>
      <c r="BP32" s="44">
        <v>32.213000000000001</v>
      </c>
      <c r="BQ32" s="44">
        <v>36.249000000000002</v>
      </c>
      <c r="BR32" s="44">
        <v>40.832000000000001</v>
      </c>
      <c r="BS32" s="44">
        <v>46.043999999999997</v>
      </c>
      <c r="BT32" s="44">
        <v>51.982999999999997</v>
      </c>
      <c r="BU32" s="44">
        <v>58.753</v>
      </c>
      <c r="BV32" s="44">
        <v>66.483000000000004</v>
      </c>
      <c r="BW32" s="44">
        <v>75.346000000000004</v>
      </c>
      <c r="BX32" s="44">
        <v>85.542000000000002</v>
      </c>
      <c r="BY32" s="44">
        <v>97.316999999999993</v>
      </c>
      <c r="BZ32" s="44">
        <v>110.96599999999999</v>
      </c>
      <c r="CA32" s="44">
        <v>126.84399999999999</v>
      </c>
      <c r="CB32" s="44">
        <v>145.38300000000001</v>
      </c>
      <c r="CC32" s="44">
        <v>167.089</v>
      </c>
      <c r="CD32" s="44">
        <v>192.56399999999999</v>
      </c>
      <c r="CE32" s="44">
        <v>222.53899999999999</v>
      </c>
      <c r="CF32" s="44">
        <v>257.90100000000001</v>
      </c>
      <c r="CG32" s="44">
        <v>299.71199999999999</v>
      </c>
      <c r="CH32" s="44">
        <v>349.26100000000002</v>
      </c>
      <c r="CI32" s="44">
        <v>408.09100000000001</v>
      </c>
    </row>
    <row r="33" spans="1:87" x14ac:dyDescent="0.25">
      <c r="A33" s="42">
        <v>56</v>
      </c>
      <c r="B33" s="44">
        <v>1.224</v>
      </c>
      <c r="C33" s="44">
        <v>1.2370000000000001</v>
      </c>
      <c r="D33" s="44">
        <v>1.25</v>
      </c>
      <c r="E33" s="44">
        <v>1.264</v>
      </c>
      <c r="F33" s="44">
        <v>1.2789999999999999</v>
      </c>
      <c r="G33" s="44">
        <v>1.294</v>
      </c>
      <c r="H33" s="44">
        <v>1.31</v>
      </c>
      <c r="I33" s="44">
        <v>1.327</v>
      </c>
      <c r="J33" s="44">
        <v>1.3440000000000001</v>
      </c>
      <c r="K33" s="44">
        <v>1.3620000000000001</v>
      </c>
      <c r="L33" s="44">
        <v>1.381</v>
      </c>
      <c r="M33" s="44">
        <v>1.401</v>
      </c>
      <c r="N33" s="44">
        <v>1.4219999999999999</v>
      </c>
      <c r="O33" s="44">
        <v>1.444</v>
      </c>
      <c r="P33" s="44">
        <v>1.4670000000000001</v>
      </c>
      <c r="Q33" s="44">
        <v>1.4930000000000001</v>
      </c>
      <c r="R33" s="44">
        <v>1.52</v>
      </c>
      <c r="S33" s="44">
        <v>1.5469999999999999</v>
      </c>
      <c r="T33" s="44">
        <v>1.5760000000000001</v>
      </c>
      <c r="U33" s="44">
        <v>1.6060000000000001</v>
      </c>
      <c r="V33" s="44">
        <v>1.6379999999999999</v>
      </c>
      <c r="W33" s="44">
        <v>1.671</v>
      </c>
      <c r="X33" s="44">
        <v>1.7070000000000001</v>
      </c>
      <c r="Y33" s="44">
        <v>1.744</v>
      </c>
      <c r="Z33" s="44">
        <v>1.7849999999999999</v>
      </c>
      <c r="AA33" s="44">
        <v>1.827</v>
      </c>
      <c r="AB33" s="44">
        <v>1.873</v>
      </c>
      <c r="AC33" s="44">
        <v>1.921</v>
      </c>
      <c r="AD33" s="44">
        <v>1.9730000000000001</v>
      </c>
      <c r="AE33" s="44">
        <v>2.028</v>
      </c>
      <c r="AF33" s="44">
        <v>2.0880000000000001</v>
      </c>
      <c r="AG33" s="44">
        <v>2.1520000000000001</v>
      </c>
      <c r="AH33" s="44">
        <v>2.2210000000000001</v>
      </c>
      <c r="AI33" s="44">
        <v>2.2949999999999999</v>
      </c>
      <c r="AJ33" s="44">
        <v>2.3759999999999999</v>
      </c>
      <c r="AK33" s="44">
        <v>2.4630000000000001</v>
      </c>
      <c r="AL33" s="44">
        <v>2.5579999999999998</v>
      </c>
      <c r="AM33" s="44">
        <v>2.6619999999999999</v>
      </c>
      <c r="AN33" s="44">
        <v>2.7749999999999999</v>
      </c>
      <c r="AO33" s="44">
        <v>2.899</v>
      </c>
      <c r="AP33" s="44">
        <v>3.0350000000000001</v>
      </c>
      <c r="AQ33" s="44">
        <v>3.1850000000000001</v>
      </c>
      <c r="AR33" s="44">
        <v>3.351</v>
      </c>
      <c r="AS33" s="44">
        <v>3.5350000000000001</v>
      </c>
      <c r="AT33" s="44">
        <v>3.74</v>
      </c>
      <c r="AU33" s="44">
        <v>3.9670000000000001</v>
      </c>
      <c r="AV33" s="44">
        <v>4.2220000000000004</v>
      </c>
      <c r="AW33" s="44">
        <v>4.5060000000000002</v>
      </c>
      <c r="AX33" s="44">
        <v>4.8259999999999996</v>
      </c>
      <c r="AY33" s="44">
        <v>5.1849999999999996</v>
      </c>
      <c r="AZ33" s="44">
        <v>5.59</v>
      </c>
      <c r="BA33" s="44">
        <v>6.0469999999999997</v>
      </c>
      <c r="BB33" s="44">
        <v>6.5650000000000004</v>
      </c>
      <c r="BC33" s="44">
        <v>7.1520000000000001</v>
      </c>
      <c r="BD33" s="44">
        <v>7.8170000000000002</v>
      </c>
      <c r="BE33" s="44">
        <v>8.5730000000000004</v>
      </c>
      <c r="BF33" s="44">
        <v>9.4329999999999998</v>
      </c>
      <c r="BG33" s="44">
        <v>10.41</v>
      </c>
      <c r="BH33" s="44">
        <v>11.523</v>
      </c>
      <c r="BI33" s="44">
        <v>12.788</v>
      </c>
      <c r="BJ33" s="44">
        <v>14.228</v>
      </c>
      <c r="BK33" s="44">
        <v>15.868</v>
      </c>
      <c r="BL33" s="44">
        <v>17.734000000000002</v>
      </c>
      <c r="BM33" s="44">
        <v>19.856999999999999</v>
      </c>
      <c r="BN33" s="44">
        <v>22.271999999999998</v>
      </c>
      <c r="BO33" s="44">
        <v>25.018999999999998</v>
      </c>
      <c r="BP33" s="44">
        <v>28.145</v>
      </c>
      <c r="BQ33" s="44">
        <v>31.701000000000001</v>
      </c>
      <c r="BR33" s="44">
        <v>35.75</v>
      </c>
      <c r="BS33" s="44">
        <v>40.363999999999997</v>
      </c>
      <c r="BT33" s="44">
        <v>45.631</v>
      </c>
      <c r="BU33" s="44">
        <v>51.643999999999998</v>
      </c>
      <c r="BV33" s="44">
        <v>58.518999999999998</v>
      </c>
      <c r="BW33" s="44">
        <v>66.406000000000006</v>
      </c>
      <c r="BX33" s="44">
        <v>75.484999999999999</v>
      </c>
      <c r="BY33" s="44">
        <v>85.972999999999999</v>
      </c>
      <c r="BZ33" s="44">
        <v>98.128</v>
      </c>
      <c r="CA33" s="44">
        <v>112.26600000000001</v>
      </c>
      <c r="CB33" s="44">
        <v>128.76599999999999</v>
      </c>
      <c r="CC33" s="44">
        <v>148.07400000000001</v>
      </c>
      <c r="CD33" s="44">
        <v>170.71899999999999</v>
      </c>
      <c r="CE33" s="44">
        <v>197.346</v>
      </c>
      <c r="CF33" s="44">
        <v>228.73400000000001</v>
      </c>
      <c r="CG33" s="44">
        <v>265.81700000000001</v>
      </c>
      <c r="CH33" s="44">
        <v>309.73</v>
      </c>
      <c r="CI33" s="44">
        <v>361.82799999999997</v>
      </c>
    </row>
    <row r="34" spans="1:87" x14ac:dyDescent="0.25">
      <c r="A34" s="42">
        <v>57</v>
      </c>
      <c r="B34" s="44">
        <v>1.165</v>
      </c>
      <c r="C34" s="44">
        <v>1.177</v>
      </c>
      <c r="D34" s="44">
        <v>1.1890000000000001</v>
      </c>
      <c r="E34" s="44">
        <v>1.202</v>
      </c>
      <c r="F34" s="44">
        <v>1.216</v>
      </c>
      <c r="G34" s="44">
        <v>1.23</v>
      </c>
      <c r="H34" s="44">
        <v>1.244</v>
      </c>
      <c r="I34" s="44">
        <v>1.26</v>
      </c>
      <c r="J34" s="44">
        <v>1.276</v>
      </c>
      <c r="K34" s="44">
        <v>1.2929999999999999</v>
      </c>
      <c r="L34" s="44">
        <v>1.31</v>
      </c>
      <c r="M34" s="44">
        <v>1.3280000000000001</v>
      </c>
      <c r="N34" s="44">
        <v>1.3480000000000001</v>
      </c>
      <c r="O34" s="44">
        <v>1.3680000000000001</v>
      </c>
      <c r="P34" s="44">
        <v>1.389</v>
      </c>
      <c r="Q34" s="44">
        <v>1.413</v>
      </c>
      <c r="R34" s="44">
        <v>1.4379999999999999</v>
      </c>
      <c r="S34" s="44">
        <v>1.4630000000000001</v>
      </c>
      <c r="T34" s="44">
        <v>1.4890000000000001</v>
      </c>
      <c r="U34" s="44">
        <v>1.516</v>
      </c>
      <c r="V34" s="44">
        <v>1.5449999999999999</v>
      </c>
      <c r="W34" s="44">
        <v>1.5760000000000001</v>
      </c>
      <c r="X34" s="44">
        <v>1.6080000000000001</v>
      </c>
      <c r="Y34" s="44">
        <v>1.6419999999999999</v>
      </c>
      <c r="Z34" s="44">
        <v>1.679</v>
      </c>
      <c r="AA34" s="44">
        <v>1.7170000000000001</v>
      </c>
      <c r="AB34" s="44">
        <v>1.758</v>
      </c>
      <c r="AC34" s="44">
        <v>1.802</v>
      </c>
      <c r="AD34" s="44">
        <v>1.849</v>
      </c>
      <c r="AE34" s="44">
        <v>1.899</v>
      </c>
      <c r="AF34" s="44">
        <v>1.952</v>
      </c>
      <c r="AG34" s="44">
        <v>2.0099999999999998</v>
      </c>
      <c r="AH34" s="44">
        <v>2.0720000000000001</v>
      </c>
      <c r="AI34" s="44">
        <v>2.1379999999999999</v>
      </c>
      <c r="AJ34" s="44">
        <v>2.21</v>
      </c>
      <c r="AK34" s="44">
        <v>2.2879999999999998</v>
      </c>
      <c r="AL34" s="44">
        <v>2.3719999999999999</v>
      </c>
      <c r="AM34" s="44">
        <v>2.464</v>
      </c>
      <c r="AN34" s="44">
        <v>2.5640000000000001</v>
      </c>
      <c r="AO34" s="44">
        <v>2.673</v>
      </c>
      <c r="AP34" s="44">
        <v>2.7930000000000001</v>
      </c>
      <c r="AQ34" s="44">
        <v>2.9249999999999998</v>
      </c>
      <c r="AR34" s="44">
        <v>3.07</v>
      </c>
      <c r="AS34" s="44">
        <v>3.2309999999999999</v>
      </c>
      <c r="AT34" s="44">
        <v>3.4089999999999998</v>
      </c>
      <c r="AU34" s="44">
        <v>3.6070000000000002</v>
      </c>
      <c r="AV34" s="44">
        <v>3.827</v>
      </c>
      <c r="AW34" s="44">
        <v>4.0730000000000004</v>
      </c>
      <c r="AX34" s="44">
        <v>4.3490000000000002</v>
      </c>
      <c r="AY34" s="44">
        <v>4.6589999999999998</v>
      </c>
      <c r="AZ34" s="44">
        <v>5.008</v>
      </c>
      <c r="BA34" s="44">
        <v>5.4009999999999998</v>
      </c>
      <c r="BB34" s="44">
        <v>5.8460000000000001</v>
      </c>
      <c r="BC34" s="44">
        <v>6.3490000000000002</v>
      </c>
      <c r="BD34" s="44">
        <v>6.92</v>
      </c>
      <c r="BE34" s="44">
        <v>7.569</v>
      </c>
      <c r="BF34" s="44">
        <v>8.3059999999999992</v>
      </c>
      <c r="BG34" s="44">
        <v>9.1460000000000008</v>
      </c>
      <c r="BH34" s="44">
        <v>10.102</v>
      </c>
      <c r="BI34" s="44">
        <v>11.191000000000001</v>
      </c>
      <c r="BJ34" s="44">
        <v>12.433</v>
      </c>
      <c r="BK34" s="44">
        <v>13.85</v>
      </c>
      <c r="BL34" s="44">
        <v>15.465999999999999</v>
      </c>
      <c r="BM34" s="44">
        <v>17.309000000000001</v>
      </c>
      <c r="BN34" s="44">
        <v>19.411999999999999</v>
      </c>
      <c r="BO34" s="44">
        <v>21.811</v>
      </c>
      <c r="BP34" s="44">
        <v>24.547000000000001</v>
      </c>
      <c r="BQ34" s="44">
        <v>27.67</v>
      </c>
      <c r="BR34" s="44">
        <v>31.234000000000002</v>
      </c>
      <c r="BS34" s="44">
        <v>35.305999999999997</v>
      </c>
      <c r="BT34" s="44">
        <v>39.965000000000003</v>
      </c>
      <c r="BU34" s="44">
        <v>45.292999999999999</v>
      </c>
      <c r="BV34" s="44">
        <v>51.393999999999998</v>
      </c>
      <c r="BW34" s="44">
        <v>58.402000000000001</v>
      </c>
      <c r="BX34" s="44">
        <v>66.477999999999994</v>
      </c>
      <c r="BY34" s="44">
        <v>75.811000000000007</v>
      </c>
      <c r="BZ34" s="44">
        <v>86.632000000000005</v>
      </c>
      <c r="CA34" s="44">
        <v>99.22</v>
      </c>
      <c r="CB34" s="44">
        <v>113.90900000000001</v>
      </c>
      <c r="CC34" s="44">
        <v>131.09200000000001</v>
      </c>
      <c r="CD34" s="44">
        <v>151.23500000000001</v>
      </c>
      <c r="CE34" s="44">
        <v>174.90700000000001</v>
      </c>
      <c r="CF34" s="44">
        <v>202.792</v>
      </c>
      <c r="CG34" s="44">
        <v>235.71299999999999</v>
      </c>
      <c r="CH34" s="44">
        <v>274.66800000000001</v>
      </c>
      <c r="CI34" s="44">
        <v>320.84800000000001</v>
      </c>
    </row>
    <row r="35" spans="1:87" x14ac:dyDescent="0.25">
      <c r="A35" s="42">
        <v>58</v>
      </c>
      <c r="B35" s="44">
        <v>1.1080000000000001</v>
      </c>
      <c r="C35" s="44">
        <v>1.119</v>
      </c>
      <c r="D35" s="44">
        <v>1.131</v>
      </c>
      <c r="E35" s="44">
        <v>1.143</v>
      </c>
      <c r="F35" s="44">
        <v>1.155</v>
      </c>
      <c r="G35" s="44">
        <v>1.1679999999999999</v>
      </c>
      <c r="H35" s="44">
        <v>1.1819999999999999</v>
      </c>
      <c r="I35" s="44">
        <v>1.196</v>
      </c>
      <c r="J35" s="44">
        <v>1.2110000000000001</v>
      </c>
      <c r="K35" s="44">
        <v>1.226</v>
      </c>
      <c r="L35" s="44">
        <v>1.242</v>
      </c>
      <c r="M35" s="44">
        <v>1.2589999999999999</v>
      </c>
      <c r="N35" s="44">
        <v>1.2769999999999999</v>
      </c>
      <c r="O35" s="44">
        <v>1.2949999999999999</v>
      </c>
      <c r="P35" s="44">
        <v>1.3149999999999999</v>
      </c>
      <c r="Q35" s="44">
        <v>1.337</v>
      </c>
      <c r="R35" s="44">
        <v>1.359</v>
      </c>
      <c r="S35" s="44">
        <v>1.3819999999999999</v>
      </c>
      <c r="T35" s="44">
        <v>1.4059999999999999</v>
      </c>
      <c r="U35" s="44">
        <v>1.431</v>
      </c>
      <c r="V35" s="44">
        <v>1.458</v>
      </c>
      <c r="W35" s="44">
        <v>1.486</v>
      </c>
      <c r="X35" s="44">
        <v>1.5149999999999999</v>
      </c>
      <c r="Y35" s="44">
        <v>1.546</v>
      </c>
      <c r="Z35" s="44">
        <v>1.579</v>
      </c>
      <c r="AA35" s="44">
        <v>1.6140000000000001</v>
      </c>
      <c r="AB35" s="44">
        <v>1.6519999999999999</v>
      </c>
      <c r="AC35" s="44">
        <v>1.6910000000000001</v>
      </c>
      <c r="AD35" s="44">
        <v>1.7330000000000001</v>
      </c>
      <c r="AE35" s="44">
        <v>1.7789999999999999</v>
      </c>
      <c r="AF35" s="44">
        <v>1.827</v>
      </c>
      <c r="AG35" s="44">
        <v>1.8779999999999999</v>
      </c>
      <c r="AH35" s="44">
        <v>1.9339999999999999</v>
      </c>
      <c r="AI35" s="44">
        <v>1.9930000000000001</v>
      </c>
      <c r="AJ35" s="44">
        <v>2.0569999999999999</v>
      </c>
      <c r="AK35" s="44">
        <v>2.1269999999999998</v>
      </c>
      <c r="AL35" s="44">
        <v>2.202</v>
      </c>
      <c r="AM35" s="44">
        <v>2.2829999999999999</v>
      </c>
      <c r="AN35" s="44">
        <v>2.3719999999999999</v>
      </c>
      <c r="AO35" s="44">
        <v>2.468</v>
      </c>
      <c r="AP35" s="44">
        <v>2.5739999999999998</v>
      </c>
      <c r="AQ35" s="44">
        <v>2.69</v>
      </c>
      <c r="AR35" s="44">
        <v>2.8180000000000001</v>
      </c>
      <c r="AS35" s="44">
        <v>2.9580000000000002</v>
      </c>
      <c r="AT35" s="44">
        <v>3.113</v>
      </c>
      <c r="AU35" s="44">
        <v>3.286</v>
      </c>
      <c r="AV35" s="44">
        <v>3.4769999999999999</v>
      </c>
      <c r="AW35" s="44">
        <v>3.69</v>
      </c>
      <c r="AX35" s="44">
        <v>3.9289999999999998</v>
      </c>
      <c r="AY35" s="44">
        <v>4.1959999999999997</v>
      </c>
      <c r="AZ35" s="44">
        <v>4.4969999999999999</v>
      </c>
      <c r="BA35" s="44">
        <v>4.835</v>
      </c>
      <c r="BB35" s="44">
        <v>5.2169999999999996</v>
      </c>
      <c r="BC35" s="44">
        <v>5.649</v>
      </c>
      <c r="BD35" s="44">
        <v>6.1390000000000002</v>
      </c>
      <c r="BE35" s="44">
        <v>6.6950000000000003</v>
      </c>
      <c r="BF35" s="44">
        <v>7.327</v>
      </c>
      <c r="BG35" s="44">
        <v>8.0470000000000006</v>
      </c>
      <c r="BH35" s="44">
        <v>8.8670000000000009</v>
      </c>
      <c r="BI35" s="44">
        <v>9.8030000000000008</v>
      </c>
      <c r="BJ35" s="44">
        <v>10.871</v>
      </c>
      <c r="BK35" s="44">
        <v>12.090999999999999</v>
      </c>
      <c r="BL35" s="44">
        <v>13.486000000000001</v>
      </c>
      <c r="BM35" s="44">
        <v>15.081</v>
      </c>
      <c r="BN35" s="44">
        <v>16.905000000000001</v>
      </c>
      <c r="BO35" s="44">
        <v>18.991</v>
      </c>
      <c r="BP35" s="44">
        <v>21.376999999999999</v>
      </c>
      <c r="BQ35" s="44">
        <v>24.108000000000001</v>
      </c>
      <c r="BR35" s="44">
        <v>27.234000000000002</v>
      </c>
      <c r="BS35" s="44">
        <v>30.815000000000001</v>
      </c>
      <c r="BT35" s="44">
        <v>34.921999999999997</v>
      </c>
      <c r="BU35" s="44">
        <v>39.628999999999998</v>
      </c>
      <c r="BV35" s="44">
        <v>45.030999999999999</v>
      </c>
      <c r="BW35" s="44">
        <v>51.246000000000002</v>
      </c>
      <c r="BX35" s="44">
        <v>58.415999999999997</v>
      </c>
      <c r="BY35" s="44">
        <v>66.712999999999994</v>
      </c>
      <c r="BZ35" s="44">
        <v>76.34</v>
      </c>
      <c r="CA35" s="44">
        <v>87.543000000000006</v>
      </c>
      <c r="CB35" s="44">
        <v>100.619</v>
      </c>
      <c r="CC35" s="44">
        <v>115.916</v>
      </c>
      <c r="CD35" s="44">
        <v>133.845</v>
      </c>
      <c r="CE35" s="44">
        <v>154.90700000000001</v>
      </c>
      <c r="CF35" s="44">
        <v>179.70699999999999</v>
      </c>
      <c r="CG35" s="44">
        <v>208.96799999999999</v>
      </c>
      <c r="CH35" s="44">
        <v>243.571</v>
      </c>
      <c r="CI35" s="44">
        <v>284.56099999999998</v>
      </c>
    </row>
    <row r="36" spans="1:87" x14ac:dyDescent="0.25">
      <c r="A36" s="42">
        <v>59</v>
      </c>
      <c r="B36" s="44">
        <v>1.054</v>
      </c>
      <c r="C36" s="44">
        <v>1.0640000000000001</v>
      </c>
      <c r="D36" s="44">
        <v>1.075</v>
      </c>
      <c r="E36" s="44">
        <v>1.0860000000000001</v>
      </c>
      <c r="F36" s="44">
        <v>1.097</v>
      </c>
      <c r="G36" s="44">
        <v>1.109</v>
      </c>
      <c r="H36" s="44">
        <v>1.1220000000000001</v>
      </c>
      <c r="I36" s="44">
        <v>1.135</v>
      </c>
      <c r="J36" s="44">
        <v>1.149</v>
      </c>
      <c r="K36" s="44">
        <v>1.163</v>
      </c>
      <c r="L36" s="44">
        <v>1.1779999999999999</v>
      </c>
      <c r="M36" s="44">
        <v>1.1930000000000001</v>
      </c>
      <c r="N36" s="44">
        <v>1.2090000000000001</v>
      </c>
      <c r="O36" s="44">
        <v>1.226</v>
      </c>
      <c r="P36" s="44">
        <v>1.244</v>
      </c>
      <c r="Q36" s="44">
        <v>1.264</v>
      </c>
      <c r="R36" s="44">
        <v>1.2849999999999999</v>
      </c>
      <c r="S36" s="44">
        <v>1.306</v>
      </c>
      <c r="T36" s="44">
        <v>1.3280000000000001</v>
      </c>
      <c r="U36" s="44">
        <v>1.351</v>
      </c>
      <c r="V36" s="44">
        <v>1.375</v>
      </c>
      <c r="W36" s="44">
        <v>1.401</v>
      </c>
      <c r="X36" s="44">
        <v>1.427</v>
      </c>
      <c r="Y36" s="44">
        <v>1.456</v>
      </c>
      <c r="Z36" s="44">
        <v>1.486</v>
      </c>
      <c r="AA36" s="44">
        <v>1.518</v>
      </c>
      <c r="AB36" s="44">
        <v>1.552</v>
      </c>
      <c r="AC36" s="44">
        <v>1.587</v>
      </c>
      <c r="AD36" s="44">
        <v>1.6259999999999999</v>
      </c>
      <c r="AE36" s="44">
        <v>1.6659999999999999</v>
      </c>
      <c r="AF36" s="44">
        <v>1.71</v>
      </c>
      <c r="AG36" s="44">
        <v>1.756</v>
      </c>
      <c r="AH36" s="44">
        <v>1.806</v>
      </c>
      <c r="AI36" s="44">
        <v>1.859</v>
      </c>
      <c r="AJ36" s="44">
        <v>1.917</v>
      </c>
      <c r="AK36" s="44">
        <v>1.9790000000000001</v>
      </c>
      <c r="AL36" s="44">
        <v>2.0459999999999998</v>
      </c>
      <c r="AM36" s="44">
        <v>2.1179999999999999</v>
      </c>
      <c r="AN36" s="44">
        <v>2.1970000000000001</v>
      </c>
      <c r="AO36" s="44">
        <v>2.282</v>
      </c>
      <c r="AP36" s="44">
        <v>2.375</v>
      </c>
      <c r="AQ36" s="44">
        <v>2.4780000000000002</v>
      </c>
      <c r="AR36" s="44">
        <v>2.59</v>
      </c>
      <c r="AS36" s="44">
        <v>2.7130000000000001</v>
      </c>
      <c r="AT36" s="44">
        <v>2.8490000000000002</v>
      </c>
      <c r="AU36" s="44">
        <v>2.9990000000000001</v>
      </c>
      <c r="AV36" s="44">
        <v>3.165</v>
      </c>
      <c r="AW36" s="44">
        <v>3.351</v>
      </c>
      <c r="AX36" s="44">
        <v>3.5569999999999999</v>
      </c>
      <c r="AY36" s="44">
        <v>3.7879999999999998</v>
      </c>
      <c r="AZ36" s="44">
        <v>4.048</v>
      </c>
      <c r="BA36" s="44">
        <v>4.3390000000000004</v>
      </c>
      <c r="BB36" s="44">
        <v>4.6669999999999998</v>
      </c>
      <c r="BC36" s="44">
        <v>5.0380000000000003</v>
      </c>
      <c r="BD36" s="44">
        <v>5.4589999999999996</v>
      </c>
      <c r="BE36" s="44">
        <v>5.9349999999999996</v>
      </c>
      <c r="BF36" s="44">
        <v>6.4770000000000003</v>
      </c>
      <c r="BG36" s="44">
        <v>7.0940000000000003</v>
      </c>
      <c r="BH36" s="44">
        <v>7.7960000000000003</v>
      </c>
      <c r="BI36" s="44">
        <v>8.5990000000000002</v>
      </c>
      <c r="BJ36" s="44">
        <v>9.5150000000000006</v>
      </c>
      <c r="BK36" s="44">
        <v>10.564</v>
      </c>
      <c r="BL36" s="44">
        <v>11.763999999999999</v>
      </c>
      <c r="BM36" s="44">
        <v>13.14</v>
      </c>
      <c r="BN36" s="44">
        <v>14.715999999999999</v>
      </c>
      <c r="BO36" s="44">
        <v>16.524000000000001</v>
      </c>
      <c r="BP36" s="44">
        <v>18.597999999999999</v>
      </c>
      <c r="BQ36" s="44">
        <v>20.978000000000002</v>
      </c>
      <c r="BR36" s="44">
        <v>23.71</v>
      </c>
      <c r="BS36" s="44">
        <v>26.849</v>
      </c>
      <c r="BT36" s="44">
        <v>30.457999999999998</v>
      </c>
      <c r="BU36" s="44">
        <v>34.606999999999999</v>
      </c>
      <c r="BV36" s="44">
        <v>39.378</v>
      </c>
      <c r="BW36" s="44">
        <v>44.88</v>
      </c>
      <c r="BX36" s="44">
        <v>51.238999999999997</v>
      </c>
      <c r="BY36" s="44">
        <v>58.609000000000002</v>
      </c>
      <c r="BZ36" s="44">
        <v>67.171000000000006</v>
      </c>
      <c r="CA36" s="44">
        <v>77.144999999999996</v>
      </c>
      <c r="CB36" s="44">
        <v>88.796000000000006</v>
      </c>
      <c r="CC36" s="44">
        <v>102.432</v>
      </c>
      <c r="CD36" s="44">
        <v>118.42</v>
      </c>
      <c r="CE36" s="44">
        <v>137.203</v>
      </c>
      <c r="CF36" s="44">
        <v>159.31899999999999</v>
      </c>
      <c r="CG36" s="44">
        <v>185.41</v>
      </c>
      <c r="CH36" s="44">
        <v>216.25399999999999</v>
      </c>
      <c r="CI36" s="44">
        <v>252.78</v>
      </c>
    </row>
    <row r="37" spans="1:87" x14ac:dyDescent="0.25">
      <c r="A37" s="42">
        <v>60</v>
      </c>
      <c r="B37" s="44">
        <v>1.002</v>
      </c>
      <c r="C37" s="44">
        <v>1.0109999999999999</v>
      </c>
      <c r="D37" s="44">
        <v>1.0209999999999999</v>
      </c>
      <c r="E37" s="44">
        <v>1.0309999999999999</v>
      </c>
      <c r="F37" s="44">
        <v>1.042</v>
      </c>
      <c r="G37" s="44">
        <v>1.0529999999999999</v>
      </c>
      <c r="H37" s="44">
        <v>1.0649999999999999</v>
      </c>
      <c r="I37" s="44">
        <v>1.077</v>
      </c>
      <c r="J37" s="44">
        <v>1.089</v>
      </c>
      <c r="K37" s="44">
        <v>1.1020000000000001</v>
      </c>
      <c r="L37" s="44">
        <v>1.1160000000000001</v>
      </c>
      <c r="M37" s="44">
        <v>1.1299999999999999</v>
      </c>
      <c r="N37" s="44">
        <v>1.145</v>
      </c>
      <c r="O37" s="44">
        <v>1.161</v>
      </c>
      <c r="P37" s="44">
        <v>1.177</v>
      </c>
      <c r="Q37" s="44">
        <v>1.1950000000000001</v>
      </c>
      <c r="R37" s="44">
        <v>1.2150000000000001</v>
      </c>
      <c r="S37" s="44">
        <v>1.234</v>
      </c>
      <c r="T37" s="44">
        <v>1.254</v>
      </c>
      <c r="U37" s="44">
        <v>1.2749999999999999</v>
      </c>
      <c r="V37" s="44">
        <v>1.2969999999999999</v>
      </c>
      <c r="W37" s="44">
        <v>1.32</v>
      </c>
      <c r="X37" s="44">
        <v>1.345</v>
      </c>
      <c r="Y37" s="44">
        <v>1.371</v>
      </c>
      <c r="Z37" s="44">
        <v>1.3979999999999999</v>
      </c>
      <c r="AA37" s="44">
        <v>1.427</v>
      </c>
      <c r="AB37" s="44">
        <v>1.458</v>
      </c>
      <c r="AC37" s="44">
        <v>1.49</v>
      </c>
      <c r="AD37" s="44">
        <v>1.5249999999999999</v>
      </c>
      <c r="AE37" s="44">
        <v>1.5620000000000001</v>
      </c>
      <c r="AF37" s="44">
        <v>1.601</v>
      </c>
      <c r="AG37" s="44">
        <v>1.643</v>
      </c>
      <c r="AH37" s="44">
        <v>1.6870000000000001</v>
      </c>
      <c r="AI37" s="44">
        <v>1.7350000000000001</v>
      </c>
      <c r="AJ37" s="44">
        <v>1.7869999999999999</v>
      </c>
      <c r="AK37" s="44">
        <v>1.8420000000000001</v>
      </c>
      <c r="AL37" s="44">
        <v>1.9019999999999999</v>
      </c>
      <c r="AM37" s="44">
        <v>1.966</v>
      </c>
      <c r="AN37" s="44">
        <v>2.036</v>
      </c>
      <c r="AO37" s="44">
        <v>2.1120000000000001</v>
      </c>
      <c r="AP37" s="44">
        <v>2.1949999999999998</v>
      </c>
      <c r="AQ37" s="44">
        <v>2.2850000000000001</v>
      </c>
      <c r="AR37" s="44">
        <v>2.383</v>
      </c>
      <c r="AS37" s="44">
        <v>2.4910000000000001</v>
      </c>
      <c r="AT37" s="44">
        <v>2.61</v>
      </c>
      <c r="AU37" s="44">
        <v>2.742</v>
      </c>
      <c r="AV37" s="44">
        <v>2.887</v>
      </c>
      <c r="AW37" s="44">
        <v>3.048</v>
      </c>
      <c r="AX37" s="44">
        <v>3.2269999999999999</v>
      </c>
      <c r="AY37" s="44">
        <v>3.427</v>
      </c>
      <c r="AZ37" s="44">
        <v>3.6509999999999998</v>
      </c>
      <c r="BA37" s="44">
        <v>3.903</v>
      </c>
      <c r="BB37" s="44">
        <v>4.1849999999999996</v>
      </c>
      <c r="BC37" s="44">
        <v>4.5039999999999996</v>
      </c>
      <c r="BD37" s="44">
        <v>4.8650000000000002</v>
      </c>
      <c r="BE37" s="44">
        <v>5.2729999999999997</v>
      </c>
      <c r="BF37" s="44">
        <v>5.7370000000000001</v>
      </c>
      <c r="BG37" s="44">
        <v>6.2649999999999997</v>
      </c>
      <c r="BH37" s="44">
        <v>6.867</v>
      </c>
      <c r="BI37" s="44">
        <v>7.5529999999999999</v>
      </c>
      <c r="BJ37" s="44">
        <v>8.3379999999999992</v>
      </c>
      <c r="BK37" s="44">
        <v>9.2370000000000001</v>
      </c>
      <c r="BL37" s="44">
        <v>10.268000000000001</v>
      </c>
      <c r="BM37" s="44">
        <v>11.451000000000001</v>
      </c>
      <c r="BN37" s="44">
        <v>12.808999999999999</v>
      </c>
      <c r="BO37" s="44">
        <v>14.37</v>
      </c>
      <c r="BP37" s="44">
        <v>16.166</v>
      </c>
      <c r="BQ37" s="44">
        <v>18.231000000000002</v>
      </c>
      <c r="BR37" s="44">
        <v>20.61</v>
      </c>
      <c r="BS37" s="44">
        <v>23.35</v>
      </c>
      <c r="BT37" s="44">
        <v>26.51</v>
      </c>
      <c r="BU37" s="44">
        <v>30.152999999999999</v>
      </c>
      <c r="BV37" s="44">
        <v>34.353000000000002</v>
      </c>
      <c r="BW37" s="44">
        <v>39.209000000000003</v>
      </c>
      <c r="BX37" s="44">
        <v>44.835000000000001</v>
      </c>
      <c r="BY37" s="44">
        <v>51.369</v>
      </c>
      <c r="BZ37" s="44">
        <v>58.972000000000001</v>
      </c>
      <c r="CA37" s="44">
        <v>67.843999999999994</v>
      </c>
      <c r="CB37" s="44">
        <v>78.218999999999994</v>
      </c>
      <c r="CC37" s="44">
        <v>90.375</v>
      </c>
      <c r="CD37" s="44">
        <v>104.639</v>
      </c>
      <c r="CE37" s="44">
        <v>121.408</v>
      </c>
      <c r="CF37" s="44">
        <v>141.161</v>
      </c>
      <c r="CG37" s="44">
        <v>164.47</v>
      </c>
      <c r="CH37" s="44">
        <v>192.03</v>
      </c>
      <c r="CI37" s="44">
        <v>224.66900000000001</v>
      </c>
    </row>
    <row r="38" spans="1:87" x14ac:dyDescent="0.25">
      <c r="A38" s="42">
        <v>61</v>
      </c>
      <c r="B38" s="44">
        <v>0.95199999999999996</v>
      </c>
      <c r="C38" s="44">
        <v>0.96099999999999997</v>
      </c>
      <c r="D38" s="44">
        <v>0.97</v>
      </c>
      <c r="E38" s="44">
        <v>0.97899999999999998</v>
      </c>
      <c r="F38" s="44">
        <v>0.98899999999999999</v>
      </c>
      <c r="G38" s="44">
        <v>0.999</v>
      </c>
      <c r="H38" s="44">
        <v>1.01</v>
      </c>
      <c r="I38" s="44">
        <v>1.0209999999999999</v>
      </c>
      <c r="J38" s="44">
        <v>1.032</v>
      </c>
      <c r="K38" s="44">
        <v>1.044</v>
      </c>
      <c r="L38" s="44">
        <v>1.0569999999999999</v>
      </c>
      <c r="M38" s="44">
        <v>1.07</v>
      </c>
      <c r="N38" s="44">
        <v>1.0840000000000001</v>
      </c>
      <c r="O38" s="44">
        <v>1.0980000000000001</v>
      </c>
      <c r="P38" s="44">
        <v>1.113</v>
      </c>
      <c r="Q38" s="44">
        <v>1.1299999999999999</v>
      </c>
      <c r="R38" s="44">
        <v>1.1479999999999999</v>
      </c>
      <c r="S38" s="44">
        <v>1.165</v>
      </c>
      <c r="T38" s="44">
        <v>1.1839999999999999</v>
      </c>
      <c r="U38" s="44">
        <v>1.2030000000000001</v>
      </c>
      <c r="V38" s="44">
        <v>1.2230000000000001</v>
      </c>
      <c r="W38" s="44">
        <v>1.244</v>
      </c>
      <c r="X38" s="44">
        <v>1.2669999999999999</v>
      </c>
      <c r="Y38" s="44">
        <v>1.29</v>
      </c>
      <c r="Z38" s="44">
        <v>1.3149999999999999</v>
      </c>
      <c r="AA38" s="44">
        <v>1.3420000000000001</v>
      </c>
      <c r="AB38" s="44">
        <v>1.369</v>
      </c>
      <c r="AC38" s="44">
        <v>1.399</v>
      </c>
      <c r="AD38" s="44">
        <v>1.43</v>
      </c>
      <c r="AE38" s="44">
        <v>1.464</v>
      </c>
      <c r="AF38" s="44">
        <v>1.4990000000000001</v>
      </c>
      <c r="AG38" s="44">
        <v>1.5369999999999999</v>
      </c>
      <c r="AH38" s="44">
        <v>1.577</v>
      </c>
      <c r="AI38" s="44">
        <v>1.62</v>
      </c>
      <c r="AJ38" s="44">
        <v>1.6659999999999999</v>
      </c>
      <c r="AK38" s="44">
        <v>1.716</v>
      </c>
      <c r="AL38" s="44">
        <v>1.7689999999999999</v>
      </c>
      <c r="AM38" s="44">
        <v>1.827</v>
      </c>
      <c r="AN38" s="44">
        <v>1.889</v>
      </c>
      <c r="AO38" s="44">
        <v>1.956</v>
      </c>
      <c r="AP38" s="44">
        <v>2.0289999999999999</v>
      </c>
      <c r="AQ38" s="44">
        <v>2.109</v>
      </c>
      <c r="AR38" s="44">
        <v>2.1960000000000002</v>
      </c>
      <c r="AS38" s="44">
        <v>2.2909999999999999</v>
      </c>
      <c r="AT38" s="44">
        <v>2.3959999999999999</v>
      </c>
      <c r="AU38" s="44">
        <v>2.5099999999999998</v>
      </c>
      <c r="AV38" s="44">
        <v>2.637</v>
      </c>
      <c r="AW38" s="44">
        <v>2.778</v>
      </c>
      <c r="AX38" s="44">
        <v>2.9329999999999998</v>
      </c>
      <c r="AY38" s="44">
        <v>3.1070000000000002</v>
      </c>
      <c r="AZ38" s="44">
        <v>3.3010000000000002</v>
      </c>
      <c r="BA38" s="44">
        <v>3.5169999999999999</v>
      </c>
      <c r="BB38" s="44">
        <v>3.7610000000000001</v>
      </c>
      <c r="BC38" s="44">
        <v>4.0350000000000001</v>
      </c>
      <c r="BD38" s="44">
        <v>4.3449999999999998</v>
      </c>
      <c r="BE38" s="44">
        <v>4.6950000000000003</v>
      </c>
      <c r="BF38" s="44">
        <v>5.0919999999999996</v>
      </c>
      <c r="BG38" s="44">
        <v>5.5439999999999996</v>
      </c>
      <c r="BH38" s="44">
        <v>6.0579999999999998</v>
      </c>
      <c r="BI38" s="44">
        <v>6.6449999999999996</v>
      </c>
      <c r="BJ38" s="44">
        <v>7.3159999999999998</v>
      </c>
      <c r="BK38" s="44">
        <v>8.0850000000000009</v>
      </c>
      <c r="BL38" s="44">
        <v>8.968</v>
      </c>
      <c r="BM38" s="44">
        <v>9.9819999999999993</v>
      </c>
      <c r="BN38" s="44">
        <v>11.148</v>
      </c>
      <c r="BO38" s="44">
        <v>12.49</v>
      </c>
      <c r="BP38" s="44">
        <v>14.038</v>
      </c>
      <c r="BQ38" s="44">
        <v>15.823</v>
      </c>
      <c r="BR38" s="44">
        <v>17.882999999999999</v>
      </c>
      <c r="BS38" s="44">
        <v>20.263999999999999</v>
      </c>
      <c r="BT38" s="44">
        <v>23.016999999999999</v>
      </c>
      <c r="BU38" s="44">
        <v>26.2</v>
      </c>
      <c r="BV38" s="44">
        <v>29.881</v>
      </c>
      <c r="BW38" s="44">
        <v>34.148000000000003</v>
      </c>
      <c r="BX38" s="44">
        <v>39.103999999999999</v>
      </c>
      <c r="BY38" s="44">
        <v>44.872999999999998</v>
      </c>
      <c r="BZ38" s="44">
        <v>51.601999999999997</v>
      </c>
      <c r="CA38" s="44">
        <v>59.466999999999999</v>
      </c>
      <c r="CB38" s="44">
        <v>68.682000000000002</v>
      </c>
      <c r="CC38" s="44">
        <v>79.494</v>
      </c>
      <c r="CD38" s="44">
        <v>92.197000000000003</v>
      </c>
      <c r="CE38" s="44">
        <v>107.145</v>
      </c>
      <c r="CF38" s="44">
        <v>124.768</v>
      </c>
      <c r="CG38" s="44">
        <v>145.577</v>
      </c>
      <c r="CH38" s="44">
        <v>170.196</v>
      </c>
      <c r="CI38" s="44">
        <v>199.363</v>
      </c>
    </row>
    <row r="39" spans="1:87" x14ac:dyDescent="0.25">
      <c r="A39" s="42">
        <v>62</v>
      </c>
      <c r="B39" s="44">
        <v>0.90400000000000003</v>
      </c>
      <c r="C39" s="44">
        <v>0.91200000000000003</v>
      </c>
      <c r="D39" s="44">
        <v>0.92</v>
      </c>
      <c r="E39" s="44">
        <v>0.92900000000000005</v>
      </c>
      <c r="F39" s="44">
        <v>0.93799999999999994</v>
      </c>
      <c r="G39" s="44">
        <v>0.94699999999999995</v>
      </c>
      <c r="H39" s="44">
        <v>0.95699999999999996</v>
      </c>
      <c r="I39" s="44">
        <v>0.96699999999999997</v>
      </c>
      <c r="J39" s="44">
        <v>0.97799999999999998</v>
      </c>
      <c r="K39" s="44">
        <v>0.98899999999999999</v>
      </c>
      <c r="L39" s="44">
        <v>1</v>
      </c>
      <c r="M39" s="44">
        <v>1.012</v>
      </c>
      <c r="N39" s="44">
        <v>1.0249999999999999</v>
      </c>
      <c r="O39" s="44">
        <v>1.038</v>
      </c>
      <c r="P39" s="44">
        <v>1.052</v>
      </c>
      <c r="Q39" s="44">
        <v>1.0680000000000001</v>
      </c>
      <c r="R39" s="44">
        <v>1.0840000000000001</v>
      </c>
      <c r="S39" s="44">
        <v>1.1000000000000001</v>
      </c>
      <c r="T39" s="44">
        <v>1.117</v>
      </c>
      <c r="U39" s="44">
        <v>1.1339999999999999</v>
      </c>
      <c r="V39" s="44">
        <v>1.153</v>
      </c>
      <c r="W39" s="44">
        <v>1.1719999999999999</v>
      </c>
      <c r="X39" s="44">
        <v>1.1930000000000001</v>
      </c>
      <c r="Y39" s="44">
        <v>1.214</v>
      </c>
      <c r="Z39" s="44">
        <v>1.2370000000000001</v>
      </c>
      <c r="AA39" s="44">
        <v>1.2609999999999999</v>
      </c>
      <c r="AB39" s="44">
        <v>1.286</v>
      </c>
      <c r="AC39" s="44">
        <v>1.3129999999999999</v>
      </c>
      <c r="AD39" s="44">
        <v>1.341</v>
      </c>
      <c r="AE39" s="44">
        <v>1.3720000000000001</v>
      </c>
      <c r="AF39" s="44">
        <v>1.4039999999999999</v>
      </c>
      <c r="AG39" s="44">
        <v>1.4379999999999999</v>
      </c>
      <c r="AH39" s="44">
        <v>1.474</v>
      </c>
      <c r="AI39" s="44">
        <v>1.5129999999999999</v>
      </c>
      <c r="AJ39" s="44">
        <v>1.554</v>
      </c>
      <c r="AK39" s="44">
        <v>1.599</v>
      </c>
      <c r="AL39" s="44">
        <v>1.6459999999999999</v>
      </c>
      <c r="AM39" s="44">
        <v>1.698</v>
      </c>
      <c r="AN39" s="44">
        <v>1.7529999999999999</v>
      </c>
      <c r="AO39" s="44">
        <v>1.8129999999999999</v>
      </c>
      <c r="AP39" s="44">
        <v>1.8779999999999999</v>
      </c>
      <c r="AQ39" s="44">
        <v>1.948</v>
      </c>
      <c r="AR39" s="44">
        <v>2.0249999999999999</v>
      </c>
      <c r="AS39" s="44">
        <v>2.109</v>
      </c>
      <c r="AT39" s="44">
        <v>2.2010000000000001</v>
      </c>
      <c r="AU39" s="44">
        <v>2.302</v>
      </c>
      <c r="AV39" s="44">
        <v>2.4119999999999999</v>
      </c>
      <c r="AW39" s="44">
        <v>2.5350000000000001</v>
      </c>
      <c r="AX39" s="44">
        <v>2.67</v>
      </c>
      <c r="AY39" s="44">
        <v>2.8210000000000002</v>
      </c>
      <c r="AZ39" s="44">
        <v>2.9889999999999999</v>
      </c>
      <c r="BA39" s="44">
        <v>3.1760000000000002</v>
      </c>
      <c r="BB39" s="44">
        <v>3.3860000000000001</v>
      </c>
      <c r="BC39" s="44">
        <v>3.6219999999999999</v>
      </c>
      <c r="BD39" s="44">
        <v>3.8879999999999999</v>
      </c>
      <c r="BE39" s="44">
        <v>4.1879999999999997</v>
      </c>
      <c r="BF39" s="44">
        <v>4.5279999999999996</v>
      </c>
      <c r="BG39" s="44">
        <v>4.9139999999999997</v>
      </c>
      <c r="BH39" s="44">
        <v>5.3540000000000001</v>
      </c>
      <c r="BI39" s="44">
        <v>5.8550000000000004</v>
      </c>
      <c r="BJ39" s="44">
        <v>6.4279999999999999</v>
      </c>
      <c r="BK39" s="44">
        <v>7.0839999999999996</v>
      </c>
      <c r="BL39" s="44">
        <v>7.8369999999999997</v>
      </c>
      <c r="BM39" s="44">
        <v>8.7029999999999994</v>
      </c>
      <c r="BN39" s="44">
        <v>9.7010000000000005</v>
      </c>
      <c r="BO39" s="44">
        <v>10.85</v>
      </c>
      <c r="BP39" s="44">
        <v>12.178000000000001</v>
      </c>
      <c r="BQ39" s="44">
        <v>13.712999999999999</v>
      </c>
      <c r="BR39" s="44">
        <v>15.488</v>
      </c>
      <c r="BS39" s="44">
        <v>17.545000000000002</v>
      </c>
      <c r="BT39" s="44">
        <v>19.93</v>
      </c>
      <c r="BU39" s="44">
        <v>22.695</v>
      </c>
      <c r="BV39" s="44">
        <v>25.901</v>
      </c>
      <c r="BW39" s="44">
        <v>29.628</v>
      </c>
      <c r="BX39" s="44">
        <v>33.968000000000004</v>
      </c>
      <c r="BY39" s="44">
        <v>39.033000000000001</v>
      </c>
      <c r="BZ39" s="44">
        <v>44.954999999999998</v>
      </c>
      <c r="CA39" s="44">
        <v>51.892000000000003</v>
      </c>
      <c r="CB39" s="44">
        <v>60.034999999999997</v>
      </c>
      <c r="CC39" s="44">
        <v>69.605000000000004</v>
      </c>
      <c r="CD39" s="44">
        <v>80.866</v>
      </c>
      <c r="CE39" s="44">
        <v>94.135999999999996</v>
      </c>
      <c r="CF39" s="44">
        <v>109.797</v>
      </c>
      <c r="CG39" s="44">
        <v>128.30699999999999</v>
      </c>
      <c r="CH39" s="44">
        <v>150.22200000000001</v>
      </c>
      <c r="CI39" s="44">
        <v>176.202</v>
      </c>
    </row>
    <row r="40" spans="1:87" x14ac:dyDescent="0.25">
      <c r="A40" s="42">
        <v>63</v>
      </c>
      <c r="B40" s="44">
        <v>0.85799999999999998</v>
      </c>
      <c r="C40" s="44">
        <v>0.86499999999999999</v>
      </c>
      <c r="D40" s="44">
        <v>0.873</v>
      </c>
      <c r="E40" s="44">
        <v>0.88100000000000001</v>
      </c>
      <c r="F40" s="44">
        <v>0.88900000000000001</v>
      </c>
      <c r="G40" s="44">
        <v>0.89700000000000002</v>
      </c>
      <c r="H40" s="44">
        <v>0.90600000000000003</v>
      </c>
      <c r="I40" s="44">
        <v>0.91600000000000004</v>
      </c>
      <c r="J40" s="44">
        <v>0.92600000000000005</v>
      </c>
      <c r="K40" s="44">
        <v>0.93600000000000005</v>
      </c>
      <c r="L40" s="44">
        <v>0.94599999999999995</v>
      </c>
      <c r="M40" s="44">
        <v>0.95699999999999996</v>
      </c>
      <c r="N40" s="44">
        <v>0.96899999999999997</v>
      </c>
      <c r="O40" s="44">
        <v>0.98099999999999998</v>
      </c>
      <c r="P40" s="44">
        <v>0.99399999999999999</v>
      </c>
      <c r="Q40" s="44">
        <v>1.008</v>
      </c>
      <c r="R40" s="44">
        <v>1.0229999999999999</v>
      </c>
      <c r="S40" s="44">
        <v>1.038</v>
      </c>
      <c r="T40" s="44">
        <v>1.0529999999999999</v>
      </c>
      <c r="U40" s="44">
        <v>1.069</v>
      </c>
      <c r="V40" s="44">
        <v>1.0860000000000001</v>
      </c>
      <c r="W40" s="44">
        <v>1.1040000000000001</v>
      </c>
      <c r="X40" s="44">
        <v>1.123</v>
      </c>
      <c r="Y40" s="44">
        <v>1.1419999999999999</v>
      </c>
      <c r="Z40" s="44">
        <v>1.163</v>
      </c>
      <c r="AA40" s="44">
        <v>1.1850000000000001</v>
      </c>
      <c r="AB40" s="44">
        <v>1.208</v>
      </c>
      <c r="AC40" s="44">
        <v>1.232</v>
      </c>
      <c r="AD40" s="44">
        <v>1.258</v>
      </c>
      <c r="AE40" s="44">
        <v>1.2849999999999999</v>
      </c>
      <c r="AF40" s="44">
        <v>1.3140000000000001</v>
      </c>
      <c r="AG40" s="44">
        <v>1.345</v>
      </c>
      <c r="AH40" s="44">
        <v>1.377</v>
      </c>
      <c r="AI40" s="44">
        <v>1.4119999999999999</v>
      </c>
      <c r="AJ40" s="44">
        <v>1.45</v>
      </c>
      <c r="AK40" s="44">
        <v>1.4890000000000001</v>
      </c>
      <c r="AL40" s="44">
        <v>1.532</v>
      </c>
      <c r="AM40" s="44">
        <v>1.5780000000000001</v>
      </c>
      <c r="AN40" s="44">
        <v>1.6279999999999999</v>
      </c>
      <c r="AO40" s="44">
        <v>1.681</v>
      </c>
      <c r="AP40" s="44">
        <v>1.7390000000000001</v>
      </c>
      <c r="AQ40" s="44">
        <v>1.8009999999999999</v>
      </c>
      <c r="AR40" s="44">
        <v>1.869</v>
      </c>
      <c r="AS40" s="44">
        <v>1.9430000000000001</v>
      </c>
      <c r="AT40" s="44">
        <v>2.024</v>
      </c>
      <c r="AU40" s="44">
        <v>2.1120000000000001</v>
      </c>
      <c r="AV40" s="44">
        <v>2.2090000000000001</v>
      </c>
      <c r="AW40" s="44">
        <v>2.3159999999999998</v>
      </c>
      <c r="AX40" s="44">
        <v>2.4340000000000002</v>
      </c>
      <c r="AY40" s="44">
        <v>2.5649999999999999</v>
      </c>
      <c r="AZ40" s="44">
        <v>2.7109999999999999</v>
      </c>
      <c r="BA40" s="44">
        <v>2.8730000000000002</v>
      </c>
      <c r="BB40" s="44">
        <v>3.0539999999999998</v>
      </c>
      <c r="BC40" s="44">
        <v>3.2570000000000001</v>
      </c>
      <c r="BD40" s="44">
        <v>3.4849999999999999</v>
      </c>
      <c r="BE40" s="44">
        <v>3.7429999999999999</v>
      </c>
      <c r="BF40" s="44">
        <v>4.0339999999999998</v>
      </c>
      <c r="BG40" s="44">
        <v>4.3639999999999999</v>
      </c>
      <c r="BH40" s="44">
        <v>4.7389999999999999</v>
      </c>
      <c r="BI40" s="44">
        <v>5.1669999999999998</v>
      </c>
      <c r="BJ40" s="44">
        <v>5.6550000000000002</v>
      </c>
      <c r="BK40" s="44">
        <v>6.2140000000000004</v>
      </c>
      <c r="BL40" s="44">
        <v>6.8550000000000004</v>
      </c>
      <c r="BM40" s="44">
        <v>7.593</v>
      </c>
      <c r="BN40" s="44">
        <v>8.4429999999999996</v>
      </c>
      <c r="BO40" s="44">
        <v>9.4250000000000007</v>
      </c>
      <c r="BP40" s="44">
        <v>10.558999999999999</v>
      </c>
      <c r="BQ40" s="44">
        <v>11.872</v>
      </c>
      <c r="BR40" s="44">
        <v>13.394</v>
      </c>
      <c r="BS40" s="44">
        <v>15.161</v>
      </c>
      <c r="BT40" s="44">
        <v>17.215</v>
      </c>
      <c r="BU40" s="44">
        <v>19.602</v>
      </c>
      <c r="BV40" s="44">
        <v>22.376999999999999</v>
      </c>
      <c r="BW40" s="44">
        <v>25.611999999999998</v>
      </c>
      <c r="BX40" s="44">
        <v>29.388999999999999</v>
      </c>
      <c r="BY40" s="44">
        <v>33.808999999999997</v>
      </c>
      <c r="BZ40" s="44">
        <v>38.988</v>
      </c>
      <c r="CA40" s="44">
        <v>45.069000000000003</v>
      </c>
      <c r="CB40" s="44">
        <v>52.222999999999999</v>
      </c>
      <c r="CC40" s="44">
        <v>60.648000000000003</v>
      </c>
      <c r="CD40" s="44">
        <v>70.578000000000003</v>
      </c>
      <c r="CE40" s="44">
        <v>82.296000000000006</v>
      </c>
      <c r="CF40" s="44">
        <v>96.146000000000001</v>
      </c>
      <c r="CG40" s="44">
        <v>112.535</v>
      </c>
      <c r="CH40" s="44">
        <v>131.95699999999999</v>
      </c>
      <c r="CI40" s="44">
        <v>155</v>
      </c>
    </row>
    <row r="41" spans="1:87" x14ac:dyDescent="0.25">
      <c r="A41" s="42">
        <v>64</v>
      </c>
      <c r="B41" s="44">
        <v>0.81299999999999994</v>
      </c>
      <c r="C41" s="44">
        <v>0.82</v>
      </c>
      <c r="D41" s="44">
        <v>0.82699999999999996</v>
      </c>
      <c r="E41" s="44">
        <v>0.83399999999999996</v>
      </c>
      <c r="F41" s="44">
        <v>0.84199999999999997</v>
      </c>
      <c r="G41" s="44">
        <v>0.85</v>
      </c>
      <c r="H41" s="44">
        <v>0.85799999999999998</v>
      </c>
      <c r="I41" s="44">
        <v>0.86599999999999999</v>
      </c>
      <c r="J41" s="44">
        <v>0.875</v>
      </c>
      <c r="K41" s="44">
        <v>0.88500000000000001</v>
      </c>
      <c r="L41" s="44">
        <v>0.89500000000000002</v>
      </c>
      <c r="M41" s="44">
        <v>0.90500000000000003</v>
      </c>
      <c r="N41" s="44">
        <v>0.91500000000000004</v>
      </c>
      <c r="O41" s="44">
        <v>0.92600000000000005</v>
      </c>
      <c r="P41" s="44">
        <v>0.93799999999999994</v>
      </c>
      <c r="Q41" s="44">
        <v>0.95099999999999996</v>
      </c>
      <c r="R41" s="44">
        <v>0.96499999999999997</v>
      </c>
      <c r="S41" s="44">
        <v>0.97899999999999998</v>
      </c>
      <c r="T41" s="44">
        <v>0.99299999999999999</v>
      </c>
      <c r="U41" s="44">
        <v>1.0069999999999999</v>
      </c>
      <c r="V41" s="44">
        <v>1.0229999999999999</v>
      </c>
      <c r="W41" s="44">
        <v>1.0389999999999999</v>
      </c>
      <c r="X41" s="44">
        <v>1.056</v>
      </c>
      <c r="Y41" s="44">
        <v>1.0740000000000001</v>
      </c>
      <c r="Z41" s="44">
        <v>1.093</v>
      </c>
      <c r="AA41" s="44">
        <v>1.113</v>
      </c>
      <c r="AB41" s="44">
        <v>1.133</v>
      </c>
      <c r="AC41" s="44">
        <v>1.1559999999999999</v>
      </c>
      <c r="AD41" s="44">
        <v>1.179</v>
      </c>
      <c r="AE41" s="44">
        <v>1.204</v>
      </c>
      <c r="AF41" s="44">
        <v>1.23</v>
      </c>
      <c r="AG41" s="44">
        <v>1.258</v>
      </c>
      <c r="AH41" s="44">
        <v>1.2869999999999999</v>
      </c>
      <c r="AI41" s="44">
        <v>1.319</v>
      </c>
      <c r="AJ41" s="44">
        <v>1.3520000000000001</v>
      </c>
      <c r="AK41" s="44">
        <v>1.3879999999999999</v>
      </c>
      <c r="AL41" s="44">
        <v>1.4259999999999999</v>
      </c>
      <c r="AM41" s="44">
        <v>1.4670000000000001</v>
      </c>
      <c r="AN41" s="44">
        <v>1.5109999999999999</v>
      </c>
      <c r="AO41" s="44">
        <v>1.5589999999999999</v>
      </c>
      <c r="AP41" s="44">
        <v>1.61</v>
      </c>
      <c r="AQ41" s="44">
        <v>1.6659999999999999</v>
      </c>
      <c r="AR41" s="44">
        <v>1.726</v>
      </c>
      <c r="AS41" s="44">
        <v>1.7909999999999999</v>
      </c>
      <c r="AT41" s="44">
        <v>1.8620000000000001</v>
      </c>
      <c r="AU41" s="44">
        <v>1.94</v>
      </c>
      <c r="AV41" s="44">
        <v>2.0249999999999999</v>
      </c>
      <c r="AW41" s="44">
        <v>2.1190000000000002</v>
      </c>
      <c r="AX41" s="44">
        <v>2.222</v>
      </c>
      <c r="AY41" s="44">
        <v>2.3359999999999999</v>
      </c>
      <c r="AZ41" s="44">
        <v>2.4620000000000002</v>
      </c>
      <c r="BA41" s="44">
        <v>2.6030000000000002</v>
      </c>
      <c r="BB41" s="44">
        <v>2.7589999999999999</v>
      </c>
      <c r="BC41" s="44">
        <v>2.9340000000000002</v>
      </c>
      <c r="BD41" s="44">
        <v>3.1309999999999998</v>
      </c>
      <c r="BE41" s="44">
        <v>3.3519999999999999</v>
      </c>
      <c r="BF41" s="44">
        <v>3.601</v>
      </c>
      <c r="BG41" s="44">
        <v>3.883</v>
      </c>
      <c r="BH41" s="44">
        <v>4.2030000000000003</v>
      </c>
      <c r="BI41" s="44">
        <v>4.5679999999999996</v>
      </c>
      <c r="BJ41" s="44">
        <v>4.9829999999999997</v>
      </c>
      <c r="BK41" s="44">
        <v>5.4589999999999996</v>
      </c>
      <c r="BL41" s="44">
        <v>6.0039999999999996</v>
      </c>
      <c r="BM41" s="44">
        <v>6.6310000000000002</v>
      </c>
      <c r="BN41" s="44">
        <v>7.3540000000000001</v>
      </c>
      <c r="BO41" s="44">
        <v>8.1890000000000001</v>
      </c>
      <c r="BP41" s="44">
        <v>9.1539999999999999</v>
      </c>
      <c r="BQ41" s="44">
        <v>10.273</v>
      </c>
      <c r="BR41" s="44">
        <v>11.571999999999999</v>
      </c>
      <c r="BS41" s="44">
        <v>13.083</v>
      </c>
      <c r="BT41" s="44">
        <v>14.843</v>
      </c>
      <c r="BU41" s="44">
        <v>16.891999999999999</v>
      </c>
      <c r="BV41" s="44">
        <v>19.28</v>
      </c>
      <c r="BW41" s="44">
        <v>22.071000000000002</v>
      </c>
      <c r="BX41" s="44">
        <v>25.338000000000001</v>
      </c>
      <c r="BY41" s="44">
        <v>29.17</v>
      </c>
      <c r="BZ41" s="44">
        <v>33.673000000000002</v>
      </c>
      <c r="CA41" s="44">
        <v>38.972999999999999</v>
      </c>
      <c r="CB41" s="44">
        <v>45.220999999999997</v>
      </c>
      <c r="CC41" s="44">
        <v>52.594999999999999</v>
      </c>
      <c r="CD41" s="44">
        <v>61.304000000000002</v>
      </c>
      <c r="CE41" s="44">
        <v>71.599999999999994</v>
      </c>
      <c r="CF41" s="44">
        <v>83.787999999999997</v>
      </c>
      <c r="CG41" s="44">
        <v>98.231999999999999</v>
      </c>
      <c r="CH41" s="44">
        <v>115.37</v>
      </c>
      <c r="CI41" s="44">
        <v>135.727</v>
      </c>
    </row>
    <row r="42" spans="1:87" x14ac:dyDescent="0.25">
      <c r="A42" s="42">
        <v>65</v>
      </c>
      <c r="B42" s="44">
        <v>0.77100000000000002</v>
      </c>
      <c r="C42" s="44">
        <v>0.77700000000000002</v>
      </c>
      <c r="D42" s="44">
        <v>0.78300000000000003</v>
      </c>
      <c r="E42" s="44">
        <v>0.79</v>
      </c>
      <c r="F42" s="44">
        <v>0.79600000000000004</v>
      </c>
      <c r="G42" s="44">
        <v>0.80400000000000005</v>
      </c>
      <c r="H42" s="44">
        <v>0.81100000000000005</v>
      </c>
      <c r="I42" s="44">
        <v>0.81899999999999995</v>
      </c>
      <c r="J42" s="44">
        <v>0.82699999999999996</v>
      </c>
      <c r="K42" s="44">
        <v>0.83599999999999997</v>
      </c>
      <c r="L42" s="44">
        <v>0.84499999999999997</v>
      </c>
      <c r="M42" s="44">
        <v>0.85399999999999998</v>
      </c>
      <c r="N42" s="44">
        <v>0.86399999999999999</v>
      </c>
      <c r="O42" s="44">
        <v>0.874</v>
      </c>
      <c r="P42" s="44">
        <v>0.88500000000000001</v>
      </c>
      <c r="Q42" s="44">
        <v>0.89700000000000002</v>
      </c>
      <c r="R42" s="44">
        <v>0.91</v>
      </c>
      <c r="S42" s="44">
        <v>0.92200000000000004</v>
      </c>
      <c r="T42" s="44">
        <v>0.93500000000000005</v>
      </c>
      <c r="U42" s="44">
        <v>0.94799999999999995</v>
      </c>
      <c r="V42" s="44">
        <v>0.96299999999999997</v>
      </c>
      <c r="W42" s="44">
        <v>0.97699999999999998</v>
      </c>
      <c r="X42" s="44">
        <v>0.99299999999999999</v>
      </c>
      <c r="Y42" s="44">
        <v>1.0089999999999999</v>
      </c>
      <c r="Z42" s="44">
        <v>1.026</v>
      </c>
      <c r="AA42" s="44">
        <v>1.044</v>
      </c>
      <c r="AB42" s="44">
        <v>1.0629999999999999</v>
      </c>
      <c r="AC42" s="44">
        <v>1.083</v>
      </c>
      <c r="AD42" s="44">
        <v>1.105</v>
      </c>
      <c r="AE42" s="44">
        <v>1.127</v>
      </c>
      <c r="AF42" s="44">
        <v>1.151</v>
      </c>
      <c r="AG42" s="44">
        <v>1.1759999999999999</v>
      </c>
      <c r="AH42" s="44">
        <v>1.202</v>
      </c>
      <c r="AI42" s="44">
        <v>1.2310000000000001</v>
      </c>
      <c r="AJ42" s="44">
        <v>1.2609999999999999</v>
      </c>
      <c r="AK42" s="44">
        <v>1.2929999999999999</v>
      </c>
      <c r="AL42" s="44">
        <v>1.327</v>
      </c>
      <c r="AM42" s="44">
        <v>1.3640000000000001</v>
      </c>
      <c r="AN42" s="44">
        <v>1.4039999999999999</v>
      </c>
      <c r="AO42" s="44">
        <v>1.446</v>
      </c>
      <c r="AP42" s="44">
        <v>1.492</v>
      </c>
      <c r="AQ42" s="44">
        <v>1.5409999999999999</v>
      </c>
      <c r="AR42" s="44">
        <v>1.5940000000000001</v>
      </c>
      <c r="AS42" s="44">
        <v>1.6519999999999999</v>
      </c>
      <c r="AT42" s="44">
        <v>1.7150000000000001</v>
      </c>
      <c r="AU42" s="44">
        <v>1.784</v>
      </c>
      <c r="AV42" s="44">
        <v>1.8580000000000001</v>
      </c>
      <c r="AW42" s="44">
        <v>1.94</v>
      </c>
      <c r="AX42" s="44">
        <v>2.0299999999999998</v>
      </c>
      <c r="AY42" s="44">
        <v>2.13</v>
      </c>
      <c r="AZ42" s="44">
        <v>2.2400000000000002</v>
      </c>
      <c r="BA42" s="44">
        <v>2.3610000000000002</v>
      </c>
      <c r="BB42" s="44">
        <v>2.4969999999999999</v>
      </c>
      <c r="BC42" s="44">
        <v>2.6480000000000001</v>
      </c>
      <c r="BD42" s="44">
        <v>2.8170000000000002</v>
      </c>
      <c r="BE42" s="44">
        <v>3.0070000000000001</v>
      </c>
      <c r="BF42" s="44">
        <v>3.22</v>
      </c>
      <c r="BG42" s="44">
        <v>3.4620000000000002</v>
      </c>
      <c r="BH42" s="44">
        <v>3.7349999999999999</v>
      </c>
      <c r="BI42" s="44">
        <v>4.0449999999999999</v>
      </c>
      <c r="BJ42" s="44">
        <v>4.399</v>
      </c>
      <c r="BK42" s="44">
        <v>4.8029999999999999</v>
      </c>
      <c r="BL42" s="44">
        <v>5.2670000000000003</v>
      </c>
      <c r="BM42" s="44">
        <v>5.7990000000000004</v>
      </c>
      <c r="BN42" s="44">
        <v>6.4119999999999999</v>
      </c>
      <c r="BO42" s="44">
        <v>7.12</v>
      </c>
      <c r="BP42" s="44">
        <v>7.94</v>
      </c>
      <c r="BQ42" s="44">
        <v>8.89</v>
      </c>
      <c r="BR42" s="44">
        <v>9.9949999999999992</v>
      </c>
      <c r="BS42" s="44">
        <v>11.281000000000001</v>
      </c>
      <c r="BT42" s="44">
        <v>12.781000000000001</v>
      </c>
      <c r="BU42" s="44">
        <v>14.531000000000001</v>
      </c>
      <c r="BV42" s="44">
        <v>16.576000000000001</v>
      </c>
      <c r="BW42" s="44">
        <v>18.97</v>
      </c>
      <c r="BX42" s="44">
        <v>21.78</v>
      </c>
      <c r="BY42" s="44">
        <v>25.084</v>
      </c>
      <c r="BZ42" s="44">
        <v>28.975000000000001</v>
      </c>
      <c r="CA42" s="44">
        <v>33.567</v>
      </c>
      <c r="CB42" s="44">
        <v>38.994</v>
      </c>
      <c r="CC42" s="44">
        <v>45.412999999999997</v>
      </c>
      <c r="CD42" s="44">
        <v>53.011000000000003</v>
      </c>
      <c r="CE42" s="44">
        <v>62.012</v>
      </c>
      <c r="CF42" s="44">
        <v>72.686999999999998</v>
      </c>
      <c r="CG42" s="44">
        <v>85.36</v>
      </c>
      <c r="CH42" s="44">
        <v>100.423</v>
      </c>
      <c r="CI42" s="44">
        <v>118.34</v>
      </c>
    </row>
    <row r="43" spans="1:87" x14ac:dyDescent="0.25">
      <c r="A43" s="42">
        <v>66</v>
      </c>
      <c r="B43" s="44">
        <v>0.73</v>
      </c>
      <c r="C43" s="44">
        <v>0.73499999999999999</v>
      </c>
      <c r="D43" s="44">
        <v>0.74099999999999999</v>
      </c>
      <c r="E43" s="44">
        <v>0.747</v>
      </c>
      <c r="F43" s="44">
        <v>0.753</v>
      </c>
      <c r="G43" s="44">
        <v>0.75900000000000001</v>
      </c>
      <c r="H43" s="44">
        <v>0.76600000000000001</v>
      </c>
      <c r="I43" s="44">
        <v>0.77400000000000002</v>
      </c>
      <c r="J43" s="44">
        <v>0.78100000000000003</v>
      </c>
      <c r="K43" s="44">
        <v>0.78900000000000003</v>
      </c>
      <c r="L43" s="44">
        <v>0.79700000000000004</v>
      </c>
      <c r="M43" s="44">
        <v>0.80600000000000005</v>
      </c>
      <c r="N43" s="44">
        <v>0.81499999999999995</v>
      </c>
      <c r="O43" s="44">
        <v>0.82399999999999995</v>
      </c>
      <c r="P43" s="44">
        <v>0.83399999999999996</v>
      </c>
      <c r="Q43" s="44">
        <v>0.84499999999999997</v>
      </c>
      <c r="R43" s="44">
        <v>0.85699999999999998</v>
      </c>
      <c r="S43" s="44">
        <v>0.86799999999999999</v>
      </c>
      <c r="T43" s="44">
        <v>0.88</v>
      </c>
      <c r="U43" s="44">
        <v>0.89200000000000002</v>
      </c>
      <c r="V43" s="44">
        <v>0.90500000000000003</v>
      </c>
      <c r="W43" s="44">
        <v>0.91900000000000004</v>
      </c>
      <c r="X43" s="44">
        <v>0.93300000000000005</v>
      </c>
      <c r="Y43" s="44">
        <v>0.94799999999999995</v>
      </c>
      <c r="Z43" s="44">
        <v>0.96299999999999997</v>
      </c>
      <c r="AA43" s="44">
        <v>0.98</v>
      </c>
      <c r="AB43" s="44">
        <v>0.997</v>
      </c>
      <c r="AC43" s="44">
        <v>1.0149999999999999</v>
      </c>
      <c r="AD43" s="44">
        <v>1.034</v>
      </c>
      <c r="AE43" s="44">
        <v>1.0549999999999999</v>
      </c>
      <c r="AF43" s="44">
        <v>1.0760000000000001</v>
      </c>
      <c r="AG43" s="44">
        <v>1.099</v>
      </c>
      <c r="AH43" s="44">
        <v>1.123</v>
      </c>
      <c r="AI43" s="44">
        <v>1.1479999999999999</v>
      </c>
      <c r="AJ43" s="44">
        <v>1.1759999999999999</v>
      </c>
      <c r="AK43" s="44">
        <v>1.204</v>
      </c>
      <c r="AL43" s="44">
        <v>1.2350000000000001</v>
      </c>
      <c r="AM43" s="44">
        <v>1.268</v>
      </c>
      <c r="AN43" s="44">
        <v>1.304</v>
      </c>
      <c r="AO43" s="44">
        <v>1.341</v>
      </c>
      <c r="AP43" s="44">
        <v>1.3819999999999999</v>
      </c>
      <c r="AQ43" s="44">
        <v>1.4259999999999999</v>
      </c>
      <c r="AR43" s="44">
        <v>1.4730000000000001</v>
      </c>
      <c r="AS43" s="44">
        <v>1.5249999999999999</v>
      </c>
      <c r="AT43" s="44">
        <v>1.58</v>
      </c>
      <c r="AU43" s="44">
        <v>1.64</v>
      </c>
      <c r="AV43" s="44">
        <v>1.706</v>
      </c>
      <c r="AW43" s="44">
        <v>1.778</v>
      </c>
      <c r="AX43" s="44">
        <v>1.857</v>
      </c>
      <c r="AY43" s="44">
        <v>1.944</v>
      </c>
      <c r="AZ43" s="44">
        <v>2.0390000000000001</v>
      </c>
      <c r="BA43" s="44">
        <v>2.145</v>
      </c>
      <c r="BB43" s="44">
        <v>2.262</v>
      </c>
      <c r="BC43" s="44">
        <v>2.3929999999999998</v>
      </c>
      <c r="BD43" s="44">
        <v>2.5390000000000001</v>
      </c>
      <c r="BE43" s="44">
        <v>2.702</v>
      </c>
      <c r="BF43" s="44">
        <v>2.8849999999999998</v>
      </c>
      <c r="BG43" s="44">
        <v>3.0920000000000001</v>
      </c>
      <c r="BH43" s="44">
        <v>3.3250000000000002</v>
      </c>
      <c r="BI43" s="44">
        <v>3.59</v>
      </c>
      <c r="BJ43" s="44">
        <v>3.89</v>
      </c>
      <c r="BK43" s="44">
        <v>4.234</v>
      </c>
      <c r="BL43" s="44">
        <v>4.6269999999999998</v>
      </c>
      <c r="BM43" s="44">
        <v>5.0780000000000003</v>
      </c>
      <c r="BN43" s="44">
        <v>5.5970000000000004</v>
      </c>
      <c r="BO43" s="44">
        <v>6.1970000000000001</v>
      </c>
      <c r="BP43" s="44">
        <v>6.89</v>
      </c>
      <c r="BQ43" s="44">
        <v>7.6950000000000003</v>
      </c>
      <c r="BR43" s="44">
        <v>8.6300000000000008</v>
      </c>
      <c r="BS43" s="44">
        <v>9.7210000000000001</v>
      </c>
      <c r="BT43" s="44">
        <v>10.994</v>
      </c>
      <c r="BU43" s="44">
        <v>12.481999999999999</v>
      </c>
      <c r="BV43" s="44">
        <v>14.222</v>
      </c>
      <c r="BW43" s="44">
        <v>16.263999999999999</v>
      </c>
      <c r="BX43" s="44">
        <v>18.664999999999999</v>
      </c>
      <c r="BY43" s="44">
        <v>21.495000000000001</v>
      </c>
      <c r="BZ43" s="44">
        <v>24.835999999999999</v>
      </c>
      <c r="CA43" s="44">
        <v>28.788</v>
      </c>
      <c r="CB43" s="44">
        <v>33.469000000000001</v>
      </c>
      <c r="CC43" s="44">
        <v>39.018999999999998</v>
      </c>
      <c r="CD43" s="44">
        <v>45.603000000000002</v>
      </c>
      <c r="CE43" s="44">
        <v>53.42</v>
      </c>
      <c r="CF43" s="44">
        <v>62.71</v>
      </c>
      <c r="CG43" s="44">
        <v>73.759</v>
      </c>
      <c r="CH43" s="44">
        <v>86.915999999999997</v>
      </c>
      <c r="CI43" s="44">
        <v>102.59399999999999</v>
      </c>
    </row>
    <row r="44" spans="1:87" x14ac:dyDescent="0.25">
      <c r="A44" s="42">
        <v>67</v>
      </c>
      <c r="B44" s="44">
        <v>0.69</v>
      </c>
      <c r="C44" s="44">
        <v>0.69499999999999995</v>
      </c>
      <c r="D44" s="44">
        <v>0.7</v>
      </c>
      <c r="E44" s="44">
        <v>0.70499999999999996</v>
      </c>
      <c r="F44" s="44">
        <v>0.71099999999999997</v>
      </c>
      <c r="G44" s="44">
        <v>0.71699999999999997</v>
      </c>
      <c r="H44" s="44">
        <v>0.72299999999999998</v>
      </c>
      <c r="I44" s="44">
        <v>0.73</v>
      </c>
      <c r="J44" s="44">
        <v>0.73699999999999999</v>
      </c>
      <c r="K44" s="44">
        <v>0.74399999999999999</v>
      </c>
      <c r="L44" s="44">
        <v>0.752</v>
      </c>
      <c r="M44" s="44">
        <v>0.75900000000000001</v>
      </c>
      <c r="N44" s="44">
        <v>0.76800000000000002</v>
      </c>
      <c r="O44" s="44">
        <v>0.77600000000000002</v>
      </c>
      <c r="P44" s="44">
        <v>0.78500000000000003</v>
      </c>
      <c r="Q44" s="44">
        <v>0.79500000000000004</v>
      </c>
      <c r="R44" s="44">
        <v>0.80600000000000005</v>
      </c>
      <c r="S44" s="44">
        <v>0.81599999999999995</v>
      </c>
      <c r="T44" s="44">
        <v>0.82699999999999996</v>
      </c>
      <c r="U44" s="44">
        <v>0.83899999999999997</v>
      </c>
      <c r="V44" s="44">
        <v>0.85</v>
      </c>
      <c r="W44" s="44">
        <v>0.86299999999999999</v>
      </c>
      <c r="X44" s="44">
        <v>0.876</v>
      </c>
      <c r="Y44" s="44">
        <v>0.88900000000000001</v>
      </c>
      <c r="Z44" s="44">
        <v>0.90300000000000002</v>
      </c>
      <c r="AA44" s="44">
        <v>0.91800000000000004</v>
      </c>
      <c r="AB44" s="44">
        <v>0.93400000000000005</v>
      </c>
      <c r="AC44" s="44">
        <v>0.95099999999999996</v>
      </c>
      <c r="AD44" s="44">
        <v>0.96799999999999997</v>
      </c>
      <c r="AE44" s="44">
        <v>0.98599999999999999</v>
      </c>
      <c r="AF44" s="44">
        <v>1.006</v>
      </c>
      <c r="AG44" s="44">
        <v>1.026</v>
      </c>
      <c r="AH44" s="44">
        <v>1.048</v>
      </c>
      <c r="AI44" s="44">
        <v>1.071</v>
      </c>
      <c r="AJ44" s="44">
        <v>1.0960000000000001</v>
      </c>
      <c r="AK44" s="44">
        <v>1.1220000000000001</v>
      </c>
      <c r="AL44" s="44">
        <v>1.149</v>
      </c>
      <c r="AM44" s="44">
        <v>1.179</v>
      </c>
      <c r="AN44" s="44">
        <v>1.21</v>
      </c>
      <c r="AO44" s="44">
        <v>1.244</v>
      </c>
      <c r="AP44" s="44">
        <v>1.28</v>
      </c>
      <c r="AQ44" s="44">
        <v>1.32</v>
      </c>
      <c r="AR44" s="44">
        <v>1.3620000000000001</v>
      </c>
      <c r="AS44" s="44">
        <v>1.407</v>
      </c>
      <c r="AT44" s="44">
        <v>1.456</v>
      </c>
      <c r="AU44" s="44">
        <v>1.5089999999999999</v>
      </c>
      <c r="AV44" s="44">
        <v>1.5669999999999999</v>
      </c>
      <c r="AW44" s="44">
        <v>1.631</v>
      </c>
      <c r="AX44" s="44">
        <v>1.7</v>
      </c>
      <c r="AY44" s="44">
        <v>1.7749999999999999</v>
      </c>
      <c r="AZ44" s="44">
        <v>1.859</v>
      </c>
      <c r="BA44" s="44">
        <v>1.9510000000000001</v>
      </c>
      <c r="BB44" s="44">
        <v>2.052</v>
      </c>
      <c r="BC44" s="44">
        <v>2.165</v>
      </c>
      <c r="BD44" s="44">
        <v>2.2909999999999999</v>
      </c>
      <c r="BE44" s="44">
        <v>2.431</v>
      </c>
      <c r="BF44" s="44">
        <v>2.589</v>
      </c>
      <c r="BG44" s="44">
        <v>2.766</v>
      </c>
      <c r="BH44" s="44">
        <v>2.9649999999999999</v>
      </c>
      <c r="BI44" s="44">
        <v>3.19</v>
      </c>
      <c r="BJ44" s="44">
        <v>3.4460000000000002</v>
      </c>
      <c r="BK44" s="44">
        <v>3.738</v>
      </c>
      <c r="BL44" s="44">
        <v>4.0709999999999997</v>
      </c>
      <c r="BM44" s="44">
        <v>4.4530000000000003</v>
      </c>
      <c r="BN44" s="44">
        <v>4.8920000000000003</v>
      </c>
      <c r="BO44" s="44">
        <v>5.399</v>
      </c>
      <c r="BP44" s="44">
        <v>5.984</v>
      </c>
      <c r="BQ44" s="44">
        <v>6.6639999999999997</v>
      </c>
      <c r="BR44" s="44">
        <v>7.4530000000000003</v>
      </c>
      <c r="BS44" s="44">
        <v>8.3740000000000006</v>
      </c>
      <c r="BT44" s="44">
        <v>9.4499999999999993</v>
      </c>
      <c r="BU44" s="44">
        <v>10.708</v>
      </c>
      <c r="BV44" s="44">
        <v>12.182</v>
      </c>
      <c r="BW44" s="44">
        <v>13.913</v>
      </c>
      <c r="BX44" s="44">
        <v>15.952999999999999</v>
      </c>
      <c r="BY44" s="44">
        <v>18.361000000000001</v>
      </c>
      <c r="BZ44" s="44">
        <v>21.21</v>
      </c>
      <c r="CA44" s="44">
        <v>24.587</v>
      </c>
      <c r="CB44" s="44">
        <v>28.594999999999999</v>
      </c>
      <c r="CC44" s="44">
        <v>33.357999999999997</v>
      </c>
      <c r="CD44" s="44">
        <v>39.020000000000003</v>
      </c>
      <c r="CE44" s="44">
        <v>45.756</v>
      </c>
      <c r="CF44" s="44">
        <v>53.777999999999999</v>
      </c>
      <c r="CG44" s="44">
        <v>63.338000000000001</v>
      </c>
      <c r="CH44" s="44">
        <v>74.742000000000004</v>
      </c>
      <c r="CI44" s="44">
        <v>88.355999999999995</v>
      </c>
    </row>
    <row r="45" spans="1:87" x14ac:dyDescent="0.25">
      <c r="A45" s="42">
        <v>68</v>
      </c>
      <c r="B45" s="44">
        <v>0.65200000000000002</v>
      </c>
      <c r="C45" s="44">
        <v>0.65700000000000003</v>
      </c>
      <c r="D45" s="44">
        <v>0.66100000000000003</v>
      </c>
      <c r="E45" s="44">
        <v>0.66600000000000004</v>
      </c>
      <c r="F45" s="44">
        <v>0.67100000000000004</v>
      </c>
      <c r="G45" s="44">
        <v>0.67600000000000005</v>
      </c>
      <c r="H45" s="44">
        <v>0.68200000000000005</v>
      </c>
      <c r="I45" s="44">
        <v>0.68799999999999994</v>
      </c>
      <c r="J45" s="44">
        <v>0.69399999999999995</v>
      </c>
      <c r="K45" s="44">
        <v>0.70099999999999996</v>
      </c>
      <c r="L45" s="44">
        <v>0.70799999999999996</v>
      </c>
      <c r="M45" s="44">
        <v>0.71499999999999997</v>
      </c>
      <c r="N45" s="44">
        <v>0.72199999999999998</v>
      </c>
      <c r="O45" s="44">
        <v>0.73</v>
      </c>
      <c r="P45" s="44">
        <v>0.73799999999999999</v>
      </c>
      <c r="Q45" s="44">
        <v>0.748</v>
      </c>
      <c r="R45" s="44">
        <v>0.75800000000000001</v>
      </c>
      <c r="S45" s="44">
        <v>0.76700000000000002</v>
      </c>
      <c r="T45" s="44">
        <v>0.77700000000000002</v>
      </c>
      <c r="U45" s="44">
        <v>0.78700000000000003</v>
      </c>
      <c r="V45" s="44">
        <v>0.79800000000000004</v>
      </c>
      <c r="W45" s="44">
        <v>0.80900000000000005</v>
      </c>
      <c r="X45" s="44">
        <v>0.82099999999999995</v>
      </c>
      <c r="Y45" s="44">
        <v>0.83399999999999996</v>
      </c>
      <c r="Z45" s="44">
        <v>0.84699999999999998</v>
      </c>
      <c r="AA45" s="44">
        <v>0.86</v>
      </c>
      <c r="AB45" s="44">
        <v>0.874</v>
      </c>
      <c r="AC45" s="44">
        <v>0.88900000000000001</v>
      </c>
      <c r="AD45" s="44">
        <v>0.90500000000000003</v>
      </c>
      <c r="AE45" s="44">
        <v>0.92200000000000004</v>
      </c>
      <c r="AF45" s="44">
        <v>0.93899999999999995</v>
      </c>
      <c r="AG45" s="44">
        <v>0.95799999999999996</v>
      </c>
      <c r="AH45" s="44">
        <v>0.97799999999999998</v>
      </c>
      <c r="AI45" s="44">
        <v>0.998</v>
      </c>
      <c r="AJ45" s="44">
        <v>1.02</v>
      </c>
      <c r="AK45" s="44">
        <v>1.044</v>
      </c>
      <c r="AL45" s="44">
        <v>1.069</v>
      </c>
      <c r="AM45" s="44">
        <v>1.095</v>
      </c>
      <c r="AN45" s="44">
        <v>1.1240000000000001</v>
      </c>
      <c r="AO45" s="44">
        <v>1.1539999999999999</v>
      </c>
      <c r="AP45" s="44">
        <v>1.1859999999999999</v>
      </c>
      <c r="AQ45" s="44">
        <v>1.2210000000000001</v>
      </c>
      <c r="AR45" s="44">
        <v>1.258</v>
      </c>
      <c r="AS45" s="44">
        <v>1.2989999999999999</v>
      </c>
      <c r="AT45" s="44">
        <v>1.3420000000000001</v>
      </c>
      <c r="AU45" s="44">
        <v>1.389</v>
      </c>
      <c r="AV45" s="44">
        <v>1.44</v>
      </c>
      <c r="AW45" s="44">
        <v>1.496</v>
      </c>
      <c r="AX45" s="44">
        <v>1.556</v>
      </c>
      <c r="AY45" s="44">
        <v>1.623</v>
      </c>
      <c r="AZ45" s="44">
        <v>1.696</v>
      </c>
      <c r="BA45" s="44">
        <v>1.776</v>
      </c>
      <c r="BB45" s="44">
        <v>1.8640000000000001</v>
      </c>
      <c r="BC45" s="44">
        <v>1.962</v>
      </c>
      <c r="BD45" s="44">
        <v>2.0699999999999998</v>
      </c>
      <c r="BE45" s="44">
        <v>2.1909999999999998</v>
      </c>
      <c r="BF45" s="44">
        <v>2.3260000000000001</v>
      </c>
      <c r="BG45" s="44">
        <v>2.4780000000000002</v>
      </c>
      <c r="BH45" s="44">
        <v>2.6480000000000001</v>
      </c>
      <c r="BI45" s="44">
        <v>2.8410000000000002</v>
      </c>
      <c r="BJ45" s="44">
        <v>3.0590000000000002</v>
      </c>
      <c r="BK45" s="44">
        <v>3.306</v>
      </c>
      <c r="BL45" s="44">
        <v>3.589</v>
      </c>
      <c r="BM45" s="44">
        <v>3.9119999999999999</v>
      </c>
      <c r="BN45" s="44">
        <v>4.2830000000000004</v>
      </c>
      <c r="BO45" s="44">
        <v>4.71</v>
      </c>
      <c r="BP45" s="44">
        <v>5.2039999999999997</v>
      </c>
      <c r="BQ45" s="44">
        <v>5.7770000000000001</v>
      </c>
      <c r="BR45" s="44">
        <v>6.4420000000000002</v>
      </c>
      <c r="BS45" s="44">
        <v>7.2169999999999996</v>
      </c>
      <c r="BT45" s="44">
        <v>8.1229999999999993</v>
      </c>
      <c r="BU45" s="44">
        <v>9.1829999999999998</v>
      </c>
      <c r="BV45" s="44">
        <v>10.425000000000001</v>
      </c>
      <c r="BW45" s="44">
        <v>11.887</v>
      </c>
      <c r="BX45" s="44">
        <v>13.61</v>
      </c>
      <c r="BY45" s="44">
        <v>15.648</v>
      </c>
      <c r="BZ45" s="44">
        <v>18.062999999999999</v>
      </c>
      <c r="CA45" s="44">
        <v>20.93</v>
      </c>
      <c r="CB45" s="44">
        <v>24.34</v>
      </c>
      <c r="CC45" s="44">
        <v>28.399000000000001</v>
      </c>
      <c r="CD45" s="44">
        <v>33.234999999999999</v>
      </c>
      <c r="CE45" s="44">
        <v>39</v>
      </c>
      <c r="CF45" s="44">
        <v>45.878</v>
      </c>
      <c r="CG45" s="44">
        <v>54.091000000000001</v>
      </c>
      <c r="CH45" s="44">
        <v>63.906999999999996</v>
      </c>
      <c r="CI45" s="44">
        <v>75.646000000000001</v>
      </c>
    </row>
    <row r="46" spans="1:87" x14ac:dyDescent="0.25">
      <c r="A46" s="42">
        <v>69</v>
      </c>
      <c r="B46" s="44">
        <v>0.61599999999999999</v>
      </c>
      <c r="C46" s="44">
        <v>0.62</v>
      </c>
      <c r="D46" s="44">
        <v>0.624</v>
      </c>
      <c r="E46" s="44">
        <v>0.628</v>
      </c>
      <c r="F46" s="44">
        <v>0.63300000000000001</v>
      </c>
      <c r="G46" s="44">
        <v>0.63700000000000001</v>
      </c>
      <c r="H46" s="44">
        <v>0.64300000000000002</v>
      </c>
      <c r="I46" s="44">
        <v>0.64800000000000002</v>
      </c>
      <c r="J46" s="44">
        <v>0.65400000000000003</v>
      </c>
      <c r="K46" s="44">
        <v>0.66</v>
      </c>
      <c r="L46" s="44">
        <v>0.66600000000000004</v>
      </c>
      <c r="M46" s="44">
        <v>0.67200000000000004</v>
      </c>
      <c r="N46" s="44">
        <v>0.67900000000000005</v>
      </c>
      <c r="O46" s="44">
        <v>0.68600000000000005</v>
      </c>
      <c r="P46" s="44">
        <v>0.69399999999999995</v>
      </c>
      <c r="Q46" s="44">
        <v>0.70199999999999996</v>
      </c>
      <c r="R46" s="44">
        <v>0.71199999999999997</v>
      </c>
      <c r="S46" s="44">
        <v>0.72</v>
      </c>
      <c r="T46" s="44">
        <v>0.72899999999999998</v>
      </c>
      <c r="U46" s="44">
        <v>0.73899999999999999</v>
      </c>
      <c r="V46" s="44">
        <v>0.749</v>
      </c>
      <c r="W46" s="44">
        <v>0.75900000000000001</v>
      </c>
      <c r="X46" s="44">
        <v>0.77</v>
      </c>
      <c r="Y46" s="44">
        <v>0.78100000000000003</v>
      </c>
      <c r="Z46" s="44">
        <v>0.79300000000000004</v>
      </c>
      <c r="AA46" s="44">
        <v>0.80500000000000005</v>
      </c>
      <c r="AB46" s="44">
        <v>0.81799999999999995</v>
      </c>
      <c r="AC46" s="44">
        <v>0.83199999999999996</v>
      </c>
      <c r="AD46" s="44">
        <v>0.84599999999999997</v>
      </c>
      <c r="AE46" s="44">
        <v>0.86099999999999999</v>
      </c>
      <c r="AF46" s="44">
        <v>0.877</v>
      </c>
      <c r="AG46" s="44">
        <v>0.89400000000000002</v>
      </c>
      <c r="AH46" s="44">
        <v>0.91100000000000003</v>
      </c>
      <c r="AI46" s="44">
        <v>0.93</v>
      </c>
      <c r="AJ46" s="44">
        <v>0.95</v>
      </c>
      <c r="AK46" s="44">
        <v>0.97099999999999997</v>
      </c>
      <c r="AL46" s="44">
        <v>0.99299999999999999</v>
      </c>
      <c r="AM46" s="44">
        <v>1.0169999999999999</v>
      </c>
      <c r="AN46" s="44">
        <v>1.042</v>
      </c>
      <c r="AO46" s="44">
        <v>1.069</v>
      </c>
      <c r="AP46" s="44">
        <v>1.0980000000000001</v>
      </c>
      <c r="AQ46" s="44">
        <v>1.129</v>
      </c>
      <c r="AR46" s="44">
        <v>1.163</v>
      </c>
      <c r="AS46" s="44">
        <v>1.198</v>
      </c>
      <c r="AT46" s="44">
        <v>1.2370000000000001</v>
      </c>
      <c r="AU46" s="44">
        <v>1.2789999999999999</v>
      </c>
      <c r="AV46" s="44">
        <v>1.3240000000000001</v>
      </c>
      <c r="AW46" s="44">
        <v>1.373</v>
      </c>
      <c r="AX46" s="44">
        <v>1.4259999999999999</v>
      </c>
      <c r="AY46" s="44">
        <v>1.484</v>
      </c>
      <c r="AZ46" s="44">
        <v>1.548</v>
      </c>
      <c r="BA46" s="44">
        <v>1.617</v>
      </c>
      <c r="BB46" s="44">
        <v>1.694</v>
      </c>
      <c r="BC46" s="44">
        <v>1.7789999999999999</v>
      </c>
      <c r="BD46" s="44">
        <v>1.873</v>
      </c>
      <c r="BE46" s="44">
        <v>1.9770000000000001</v>
      </c>
      <c r="BF46" s="44">
        <v>2.0939999999999999</v>
      </c>
      <c r="BG46" s="44">
        <v>2.2240000000000002</v>
      </c>
      <c r="BH46" s="44">
        <v>2.3690000000000002</v>
      </c>
      <c r="BI46" s="44">
        <v>2.5339999999999998</v>
      </c>
      <c r="BJ46" s="44">
        <v>2.7189999999999999</v>
      </c>
      <c r="BK46" s="44">
        <v>2.9289999999999998</v>
      </c>
      <c r="BL46" s="44">
        <v>3.169</v>
      </c>
      <c r="BM46" s="44">
        <v>3.4420000000000002</v>
      </c>
      <c r="BN46" s="44">
        <v>3.7559999999999998</v>
      </c>
      <c r="BO46" s="44">
        <v>4.1159999999999997</v>
      </c>
      <c r="BP46" s="44">
        <v>4.532</v>
      </c>
      <c r="BQ46" s="44">
        <v>5.0129999999999999</v>
      </c>
      <c r="BR46" s="44">
        <v>5.5720000000000001</v>
      </c>
      <c r="BS46" s="44">
        <v>6.2229999999999999</v>
      </c>
      <c r="BT46" s="44">
        <v>6.984</v>
      </c>
      <c r="BU46" s="44">
        <v>7.8739999999999997</v>
      </c>
      <c r="BV46" s="44">
        <v>8.9169999999999998</v>
      </c>
      <c r="BW46" s="44">
        <v>10.145</v>
      </c>
      <c r="BX46" s="44">
        <v>11.593999999999999</v>
      </c>
      <c r="BY46" s="44">
        <v>13.308</v>
      </c>
      <c r="BZ46" s="44">
        <v>15.343</v>
      </c>
      <c r="CA46" s="44">
        <v>17.762</v>
      </c>
      <c r="CB46" s="44">
        <v>20.643000000000001</v>
      </c>
      <c r="CC46" s="44">
        <v>24.079000000000001</v>
      </c>
      <c r="CD46" s="44">
        <v>28.178999999999998</v>
      </c>
      <c r="CE46" s="44">
        <v>33.073999999999998</v>
      </c>
      <c r="CF46" s="44">
        <v>38.926000000000002</v>
      </c>
      <c r="CG46" s="44">
        <v>45.924999999999997</v>
      </c>
      <c r="CH46" s="44">
        <v>54.305</v>
      </c>
      <c r="CI46" s="44">
        <v>64.343000000000004</v>
      </c>
    </row>
    <row r="47" spans="1:87" x14ac:dyDescent="0.25">
      <c r="A47" s="42">
        <v>70</v>
      </c>
      <c r="B47" s="44">
        <v>0.58099999999999996</v>
      </c>
      <c r="C47" s="44">
        <v>0.58399999999999996</v>
      </c>
      <c r="D47" s="44">
        <v>0.58799999999999997</v>
      </c>
      <c r="E47" s="44">
        <v>0.59199999999999997</v>
      </c>
      <c r="F47" s="44">
        <v>0.59599999999999997</v>
      </c>
      <c r="G47" s="44">
        <v>0.6</v>
      </c>
      <c r="H47" s="44">
        <v>0.60499999999999998</v>
      </c>
      <c r="I47" s="44">
        <v>0.60899999999999999</v>
      </c>
      <c r="J47" s="44">
        <v>0.61499999999999999</v>
      </c>
      <c r="K47" s="44">
        <v>0.62</v>
      </c>
      <c r="L47" s="44">
        <v>0.626</v>
      </c>
      <c r="M47" s="44">
        <v>0.63200000000000001</v>
      </c>
      <c r="N47" s="44">
        <v>0.63800000000000001</v>
      </c>
      <c r="O47" s="44">
        <v>0.64400000000000002</v>
      </c>
      <c r="P47" s="44">
        <v>0.65100000000000002</v>
      </c>
      <c r="Q47" s="44">
        <v>0.65900000000000003</v>
      </c>
      <c r="R47" s="44">
        <v>0.66700000000000004</v>
      </c>
      <c r="S47" s="44">
        <v>0.67500000000000004</v>
      </c>
      <c r="T47" s="44">
        <v>0.68400000000000005</v>
      </c>
      <c r="U47" s="44">
        <v>0.69199999999999995</v>
      </c>
      <c r="V47" s="44">
        <v>0.70099999999999996</v>
      </c>
      <c r="W47" s="44">
        <v>0.71099999999999997</v>
      </c>
      <c r="X47" s="44">
        <v>0.72</v>
      </c>
      <c r="Y47" s="44">
        <v>0.73099999999999998</v>
      </c>
      <c r="Z47" s="44">
        <v>0.74099999999999999</v>
      </c>
      <c r="AA47" s="44">
        <v>0.753</v>
      </c>
      <c r="AB47" s="44">
        <v>0.76400000000000001</v>
      </c>
      <c r="AC47" s="44">
        <v>0.77700000000000002</v>
      </c>
      <c r="AD47" s="44">
        <v>0.79</v>
      </c>
      <c r="AE47" s="44">
        <v>0.80300000000000005</v>
      </c>
      <c r="AF47" s="44">
        <v>0.81799999999999995</v>
      </c>
      <c r="AG47" s="44">
        <v>0.83299999999999996</v>
      </c>
      <c r="AH47" s="44">
        <v>0.84899999999999998</v>
      </c>
      <c r="AI47" s="44">
        <v>0.86599999999999999</v>
      </c>
      <c r="AJ47" s="44">
        <v>0.88400000000000001</v>
      </c>
      <c r="AK47" s="44">
        <v>0.90300000000000002</v>
      </c>
      <c r="AL47" s="44">
        <v>0.92300000000000004</v>
      </c>
      <c r="AM47" s="44">
        <v>0.94399999999999995</v>
      </c>
      <c r="AN47" s="44">
        <v>0.96699999999999997</v>
      </c>
      <c r="AO47" s="44">
        <v>0.99099999999999999</v>
      </c>
      <c r="AP47" s="44">
        <v>1.0169999999999999</v>
      </c>
      <c r="AQ47" s="44">
        <v>1.044</v>
      </c>
      <c r="AR47" s="44">
        <v>1.0740000000000001</v>
      </c>
      <c r="AS47" s="44">
        <v>1.1060000000000001</v>
      </c>
      <c r="AT47" s="44">
        <v>1.1399999999999999</v>
      </c>
      <c r="AU47" s="44">
        <v>1.177</v>
      </c>
      <c r="AV47" s="44">
        <v>1.2170000000000001</v>
      </c>
      <c r="AW47" s="44">
        <v>1.26</v>
      </c>
      <c r="AX47" s="44">
        <v>1.3069999999999999</v>
      </c>
      <c r="AY47" s="44">
        <v>1.3580000000000001</v>
      </c>
      <c r="AZ47" s="44">
        <v>1.413</v>
      </c>
      <c r="BA47" s="44">
        <v>1.474</v>
      </c>
      <c r="BB47" s="44">
        <v>1.5409999999999999</v>
      </c>
      <c r="BC47" s="44">
        <v>1.615</v>
      </c>
      <c r="BD47" s="44">
        <v>1.696</v>
      </c>
      <c r="BE47" s="44">
        <v>1.786</v>
      </c>
      <c r="BF47" s="44">
        <v>1.8859999999999999</v>
      </c>
      <c r="BG47" s="44">
        <v>1.998</v>
      </c>
      <c r="BH47" s="44">
        <v>2.1230000000000002</v>
      </c>
      <c r="BI47" s="44">
        <v>2.2629999999999999</v>
      </c>
      <c r="BJ47" s="44">
        <v>2.4209999999999998</v>
      </c>
      <c r="BK47" s="44">
        <v>2.6</v>
      </c>
      <c r="BL47" s="44">
        <v>2.8029999999999999</v>
      </c>
      <c r="BM47" s="44">
        <v>3.0339999999999998</v>
      </c>
      <c r="BN47" s="44">
        <v>3.2989999999999999</v>
      </c>
      <c r="BO47" s="44">
        <v>3.6030000000000002</v>
      </c>
      <c r="BP47" s="44">
        <v>3.9529999999999998</v>
      </c>
      <c r="BQ47" s="44">
        <v>4.3570000000000002</v>
      </c>
      <c r="BR47" s="44">
        <v>4.8259999999999996</v>
      </c>
      <c r="BS47" s="44">
        <v>5.3710000000000004</v>
      </c>
      <c r="BT47" s="44">
        <v>6.008</v>
      </c>
      <c r="BU47" s="44">
        <v>6.7530000000000001</v>
      </c>
      <c r="BV47" s="44">
        <v>7.6260000000000003</v>
      </c>
      <c r="BW47" s="44">
        <v>8.6530000000000005</v>
      </c>
      <c r="BX47" s="44">
        <v>9.8659999999999997</v>
      </c>
      <c r="BY47" s="44">
        <v>11.302</v>
      </c>
      <c r="BZ47" s="44">
        <v>13.007</v>
      </c>
      <c r="CA47" s="44">
        <v>15.036</v>
      </c>
      <c r="CB47" s="44">
        <v>17.454999999999998</v>
      </c>
      <c r="CC47" s="44">
        <v>20.344000000000001</v>
      </c>
      <c r="CD47" s="44">
        <v>23.795000000000002</v>
      </c>
      <c r="CE47" s="44">
        <v>27.922999999999998</v>
      </c>
      <c r="CF47" s="44">
        <v>32.863</v>
      </c>
      <c r="CG47" s="44">
        <v>38.780999999999999</v>
      </c>
      <c r="CH47" s="44">
        <v>45.877000000000002</v>
      </c>
      <c r="CI47" s="44">
        <v>54.39</v>
      </c>
    </row>
    <row r="48" spans="1:87" x14ac:dyDescent="0.25">
      <c r="A48" s="42">
        <v>71</v>
      </c>
      <c r="B48" s="44">
        <v>0.54700000000000004</v>
      </c>
      <c r="C48" s="44">
        <v>0.55000000000000004</v>
      </c>
      <c r="D48" s="44">
        <v>0.55300000000000005</v>
      </c>
      <c r="E48" s="44">
        <v>0.55700000000000005</v>
      </c>
      <c r="F48" s="44">
        <v>0.56000000000000005</v>
      </c>
      <c r="G48" s="44">
        <v>0.56399999999999995</v>
      </c>
      <c r="H48" s="44">
        <v>0.56799999999999995</v>
      </c>
      <c r="I48" s="44">
        <v>0.57199999999999995</v>
      </c>
      <c r="J48" s="44">
        <v>0.57699999999999996</v>
      </c>
      <c r="K48" s="44">
        <v>0.58199999999999996</v>
      </c>
      <c r="L48" s="44">
        <v>0.58699999999999997</v>
      </c>
      <c r="M48" s="44">
        <v>0.59199999999999997</v>
      </c>
      <c r="N48" s="44">
        <v>0.59799999999999998</v>
      </c>
      <c r="O48" s="44">
        <v>0.60399999999999998</v>
      </c>
      <c r="P48" s="44">
        <v>0.61</v>
      </c>
      <c r="Q48" s="44">
        <v>0.61699999999999999</v>
      </c>
      <c r="R48" s="44">
        <v>0.625</v>
      </c>
      <c r="S48" s="44">
        <v>0.63200000000000001</v>
      </c>
      <c r="T48" s="44">
        <v>0.64</v>
      </c>
      <c r="U48" s="44">
        <v>0.64800000000000002</v>
      </c>
      <c r="V48" s="44">
        <v>0.65600000000000003</v>
      </c>
      <c r="W48" s="44">
        <v>0.66400000000000003</v>
      </c>
      <c r="X48" s="44">
        <v>0.67300000000000004</v>
      </c>
      <c r="Y48" s="44">
        <v>0.68300000000000005</v>
      </c>
      <c r="Z48" s="44">
        <v>0.69199999999999995</v>
      </c>
      <c r="AA48" s="44">
        <v>0.70299999999999996</v>
      </c>
      <c r="AB48" s="44">
        <v>0.71299999999999997</v>
      </c>
      <c r="AC48" s="44">
        <v>0.72499999999999998</v>
      </c>
      <c r="AD48" s="44">
        <v>0.73599999999999999</v>
      </c>
      <c r="AE48" s="44">
        <v>0.749</v>
      </c>
      <c r="AF48" s="44">
        <v>0.76200000000000001</v>
      </c>
      <c r="AG48" s="44">
        <v>0.77500000000000002</v>
      </c>
      <c r="AH48" s="44">
        <v>0.79</v>
      </c>
      <c r="AI48" s="44">
        <v>0.80500000000000005</v>
      </c>
      <c r="AJ48" s="44">
        <v>0.82099999999999995</v>
      </c>
      <c r="AK48" s="44">
        <v>0.83799999999999997</v>
      </c>
      <c r="AL48" s="44">
        <v>0.85599999999999998</v>
      </c>
      <c r="AM48" s="44">
        <v>0.875</v>
      </c>
      <c r="AN48" s="44">
        <v>0.89600000000000002</v>
      </c>
      <c r="AO48" s="44">
        <v>0.91700000000000004</v>
      </c>
      <c r="AP48" s="44">
        <v>0.94</v>
      </c>
      <c r="AQ48" s="44">
        <v>0.96499999999999997</v>
      </c>
      <c r="AR48" s="44">
        <v>0.99099999999999999</v>
      </c>
      <c r="AS48" s="44">
        <v>1.02</v>
      </c>
      <c r="AT48" s="44">
        <v>1.05</v>
      </c>
      <c r="AU48" s="44">
        <v>1.083</v>
      </c>
      <c r="AV48" s="44">
        <v>1.1180000000000001</v>
      </c>
      <c r="AW48" s="44">
        <v>1.1559999999999999</v>
      </c>
      <c r="AX48" s="44">
        <v>1.1970000000000001</v>
      </c>
      <c r="AY48" s="44">
        <v>1.242</v>
      </c>
      <c r="AZ48" s="44">
        <v>1.2909999999999999</v>
      </c>
      <c r="BA48" s="44">
        <v>1.3440000000000001</v>
      </c>
      <c r="BB48" s="44">
        <v>1.4019999999999999</v>
      </c>
      <c r="BC48" s="44">
        <v>1.466</v>
      </c>
      <c r="BD48" s="44">
        <v>1.536</v>
      </c>
      <c r="BE48" s="44">
        <v>1.6140000000000001</v>
      </c>
      <c r="BF48" s="44">
        <v>1.7010000000000001</v>
      </c>
      <c r="BG48" s="44">
        <v>1.7969999999999999</v>
      </c>
      <c r="BH48" s="44">
        <v>1.9039999999999999</v>
      </c>
      <c r="BI48" s="44">
        <v>2.024</v>
      </c>
      <c r="BJ48" s="44">
        <v>2.1579999999999999</v>
      </c>
      <c r="BK48" s="44">
        <v>2.31</v>
      </c>
      <c r="BL48" s="44">
        <v>2.4820000000000002</v>
      </c>
      <c r="BM48" s="44">
        <v>2.6779999999999999</v>
      </c>
      <c r="BN48" s="44">
        <v>2.9009999999999998</v>
      </c>
      <c r="BO48" s="44">
        <v>3.157</v>
      </c>
      <c r="BP48" s="44">
        <v>3.4510000000000001</v>
      </c>
      <c r="BQ48" s="44">
        <v>3.79</v>
      </c>
      <c r="BR48" s="44">
        <v>4.1829999999999998</v>
      </c>
      <c r="BS48" s="44">
        <v>4.6390000000000002</v>
      </c>
      <c r="BT48" s="44">
        <v>5.1710000000000003</v>
      </c>
      <c r="BU48" s="44">
        <v>5.7919999999999998</v>
      </c>
      <c r="BV48" s="44">
        <v>6.5190000000000001</v>
      </c>
      <c r="BW48" s="44">
        <v>7.3739999999999997</v>
      </c>
      <c r="BX48" s="44">
        <v>8.3829999999999991</v>
      </c>
      <c r="BY48" s="44">
        <v>9.5779999999999994</v>
      </c>
      <c r="BZ48" s="44">
        <v>10.997</v>
      </c>
      <c r="CA48" s="44">
        <v>12.686</v>
      </c>
      <c r="CB48" s="44">
        <v>14.7</v>
      </c>
      <c r="CC48" s="44">
        <v>17.106000000000002</v>
      </c>
      <c r="CD48" s="44">
        <v>19.983000000000001</v>
      </c>
      <c r="CE48" s="44">
        <v>23.425000000000001</v>
      </c>
      <c r="CF48" s="44">
        <v>27.548999999999999</v>
      </c>
      <c r="CG48" s="44">
        <v>32.491999999999997</v>
      </c>
      <c r="CH48" s="44">
        <v>38.423000000000002</v>
      </c>
      <c r="CI48" s="44">
        <v>45.542999999999999</v>
      </c>
    </row>
    <row r="49" spans="1:87" x14ac:dyDescent="0.25">
      <c r="A49" s="42">
        <v>72</v>
      </c>
      <c r="B49" s="44">
        <v>0.51500000000000001</v>
      </c>
      <c r="C49" s="44">
        <v>0.51800000000000002</v>
      </c>
      <c r="D49" s="44">
        <v>0.52</v>
      </c>
      <c r="E49" s="44">
        <v>0.52300000000000002</v>
      </c>
      <c r="F49" s="44">
        <v>0.52600000000000002</v>
      </c>
      <c r="G49" s="44">
        <v>0.53</v>
      </c>
      <c r="H49" s="44">
        <v>0.53300000000000003</v>
      </c>
      <c r="I49" s="44">
        <v>0.53700000000000003</v>
      </c>
      <c r="J49" s="44">
        <v>0.54100000000000004</v>
      </c>
      <c r="K49" s="44">
        <v>0.54600000000000004</v>
      </c>
      <c r="L49" s="44">
        <v>0.55000000000000004</v>
      </c>
      <c r="M49" s="44">
        <v>0.55500000000000005</v>
      </c>
      <c r="N49" s="44">
        <v>0.56000000000000005</v>
      </c>
      <c r="O49" s="44">
        <v>0.56599999999999995</v>
      </c>
      <c r="P49" s="44">
        <v>0.57099999999999995</v>
      </c>
      <c r="Q49" s="44">
        <v>0.57799999999999996</v>
      </c>
      <c r="R49" s="44">
        <v>0.58499999999999996</v>
      </c>
      <c r="S49" s="44">
        <v>0.59199999999999997</v>
      </c>
      <c r="T49" s="44">
        <v>0.59899999999999998</v>
      </c>
      <c r="U49" s="44">
        <v>0.60599999999999998</v>
      </c>
      <c r="V49" s="44">
        <v>0.61299999999999999</v>
      </c>
      <c r="W49" s="44">
        <v>0.621</v>
      </c>
      <c r="X49" s="44">
        <v>0.629</v>
      </c>
      <c r="Y49" s="44">
        <v>0.63800000000000001</v>
      </c>
      <c r="Z49" s="44">
        <v>0.64600000000000002</v>
      </c>
      <c r="AA49" s="44">
        <v>0.65600000000000003</v>
      </c>
      <c r="AB49" s="44">
        <v>0.66500000000000004</v>
      </c>
      <c r="AC49" s="44">
        <v>0.67500000000000004</v>
      </c>
      <c r="AD49" s="44">
        <v>0.68600000000000005</v>
      </c>
      <c r="AE49" s="44">
        <v>0.69699999999999995</v>
      </c>
      <c r="AF49" s="44">
        <v>0.70899999999999996</v>
      </c>
      <c r="AG49" s="44">
        <v>0.72099999999999997</v>
      </c>
      <c r="AH49" s="44">
        <v>0.73399999999999999</v>
      </c>
      <c r="AI49" s="44">
        <v>0.748</v>
      </c>
      <c r="AJ49" s="44">
        <v>0.76300000000000001</v>
      </c>
      <c r="AK49" s="44">
        <v>0.77800000000000002</v>
      </c>
      <c r="AL49" s="44">
        <v>0.79400000000000004</v>
      </c>
      <c r="AM49" s="44">
        <v>0.81100000000000005</v>
      </c>
      <c r="AN49" s="44">
        <v>0.83</v>
      </c>
      <c r="AO49" s="44">
        <v>0.84899999999999998</v>
      </c>
      <c r="AP49" s="44">
        <v>0.87</v>
      </c>
      <c r="AQ49" s="44">
        <v>0.89200000000000002</v>
      </c>
      <c r="AR49" s="44">
        <v>0.91500000000000004</v>
      </c>
      <c r="AS49" s="44">
        <v>0.94</v>
      </c>
      <c r="AT49" s="44">
        <v>0.96699999999999997</v>
      </c>
      <c r="AU49" s="44">
        <v>0.996</v>
      </c>
      <c r="AV49" s="44">
        <v>1.0269999999999999</v>
      </c>
      <c r="AW49" s="44">
        <v>1.0609999999999999</v>
      </c>
      <c r="AX49" s="44">
        <v>1.097</v>
      </c>
      <c r="AY49" s="44">
        <v>1.137</v>
      </c>
      <c r="AZ49" s="44">
        <v>1.179</v>
      </c>
      <c r="BA49" s="44">
        <v>1.226</v>
      </c>
      <c r="BB49" s="44">
        <v>1.2769999999999999</v>
      </c>
      <c r="BC49" s="44">
        <v>1.333</v>
      </c>
      <c r="BD49" s="44">
        <v>1.3939999999999999</v>
      </c>
      <c r="BE49" s="44">
        <v>1.4610000000000001</v>
      </c>
      <c r="BF49" s="44">
        <v>1.536</v>
      </c>
      <c r="BG49" s="44">
        <v>1.6180000000000001</v>
      </c>
      <c r="BH49" s="44">
        <v>1.71</v>
      </c>
      <c r="BI49" s="44">
        <v>1.8129999999999999</v>
      </c>
      <c r="BJ49" s="44">
        <v>1.9279999999999999</v>
      </c>
      <c r="BK49" s="44">
        <v>2.0579999999999998</v>
      </c>
      <c r="BL49" s="44">
        <v>2.2040000000000002</v>
      </c>
      <c r="BM49" s="44">
        <v>2.37</v>
      </c>
      <c r="BN49" s="44">
        <v>2.5590000000000002</v>
      </c>
      <c r="BO49" s="44">
        <v>2.774</v>
      </c>
      <c r="BP49" s="44">
        <v>3.0219999999999998</v>
      </c>
      <c r="BQ49" s="44">
        <v>3.306</v>
      </c>
      <c r="BR49" s="44">
        <v>3.6349999999999998</v>
      </c>
      <c r="BS49" s="44">
        <v>4.0170000000000003</v>
      </c>
      <c r="BT49" s="44">
        <v>4.4610000000000003</v>
      </c>
      <c r="BU49" s="44">
        <v>4.9800000000000004</v>
      </c>
      <c r="BV49" s="44">
        <v>5.5860000000000003</v>
      </c>
      <c r="BW49" s="44">
        <v>6.298</v>
      </c>
      <c r="BX49" s="44">
        <v>7.1379999999999999</v>
      </c>
      <c r="BY49" s="44">
        <v>8.1310000000000002</v>
      </c>
      <c r="BZ49" s="44">
        <v>9.3109999999999999</v>
      </c>
      <c r="CA49" s="44">
        <v>10.715</v>
      </c>
      <c r="CB49" s="44">
        <v>12.39</v>
      </c>
      <c r="CC49" s="44">
        <v>14.391999999999999</v>
      </c>
      <c r="CD49" s="44">
        <v>16.786999999999999</v>
      </c>
      <c r="CE49" s="44">
        <v>19.654</v>
      </c>
      <c r="CF49" s="44">
        <v>23.091000000000001</v>
      </c>
      <c r="CG49" s="44">
        <v>27.215</v>
      </c>
      <c r="CH49" s="44">
        <v>32.167000000000002</v>
      </c>
      <c r="CI49" s="44">
        <v>38.116999999999997</v>
      </c>
    </row>
    <row r="50" spans="1:87" x14ac:dyDescent="0.25">
      <c r="A50" s="42">
        <v>73</v>
      </c>
      <c r="B50" s="44">
        <v>0.48499999999999999</v>
      </c>
      <c r="C50" s="44">
        <v>0.48699999999999999</v>
      </c>
      <c r="D50" s="44">
        <v>0.48899999999999999</v>
      </c>
      <c r="E50" s="44">
        <v>0.49099999999999999</v>
      </c>
      <c r="F50" s="44">
        <v>0.49399999999999999</v>
      </c>
      <c r="G50" s="44">
        <v>0.497</v>
      </c>
      <c r="H50" s="44">
        <v>0.5</v>
      </c>
      <c r="I50" s="44">
        <v>0.504</v>
      </c>
      <c r="J50" s="44">
        <v>0.50700000000000001</v>
      </c>
      <c r="K50" s="44">
        <v>0.51100000000000001</v>
      </c>
      <c r="L50" s="44">
        <v>0.51500000000000001</v>
      </c>
      <c r="M50" s="44">
        <v>0.52</v>
      </c>
      <c r="N50" s="44">
        <v>0.52400000000000002</v>
      </c>
      <c r="O50" s="44">
        <v>0.52900000000000003</v>
      </c>
      <c r="P50" s="44">
        <v>0.53400000000000003</v>
      </c>
      <c r="Q50" s="44">
        <v>0.54</v>
      </c>
      <c r="R50" s="44">
        <v>0.54700000000000004</v>
      </c>
      <c r="S50" s="44">
        <v>0.55300000000000005</v>
      </c>
      <c r="T50" s="44">
        <v>0.55900000000000005</v>
      </c>
      <c r="U50" s="44">
        <v>0.56599999999999995</v>
      </c>
      <c r="V50" s="44">
        <v>0.57199999999999995</v>
      </c>
      <c r="W50" s="44">
        <v>0.57999999999999996</v>
      </c>
      <c r="X50" s="44">
        <v>0.58699999999999997</v>
      </c>
      <c r="Y50" s="44">
        <v>0.59499999999999997</v>
      </c>
      <c r="Z50" s="44">
        <v>0.60299999999999998</v>
      </c>
      <c r="AA50" s="44">
        <v>0.61099999999999999</v>
      </c>
      <c r="AB50" s="44">
        <v>0.62</v>
      </c>
      <c r="AC50" s="44">
        <v>0.629</v>
      </c>
      <c r="AD50" s="44">
        <v>0.63900000000000001</v>
      </c>
      <c r="AE50" s="44">
        <v>0.64900000000000002</v>
      </c>
      <c r="AF50" s="44">
        <v>0.65900000000000003</v>
      </c>
      <c r="AG50" s="44">
        <v>0.67100000000000004</v>
      </c>
      <c r="AH50" s="44">
        <v>0.68200000000000005</v>
      </c>
      <c r="AI50" s="44">
        <v>0.69499999999999995</v>
      </c>
      <c r="AJ50" s="44">
        <v>0.70799999999999996</v>
      </c>
      <c r="AK50" s="44">
        <v>0.72199999999999998</v>
      </c>
      <c r="AL50" s="44">
        <v>0.73599999999999999</v>
      </c>
      <c r="AM50" s="44">
        <v>0.752</v>
      </c>
      <c r="AN50" s="44">
        <v>0.76800000000000002</v>
      </c>
      <c r="AO50" s="44">
        <v>0.78500000000000003</v>
      </c>
      <c r="AP50" s="44">
        <v>0.80400000000000005</v>
      </c>
      <c r="AQ50" s="44">
        <v>0.82299999999999995</v>
      </c>
      <c r="AR50" s="44">
        <v>0.84399999999999997</v>
      </c>
      <c r="AS50" s="44">
        <v>0.86699999999999999</v>
      </c>
      <c r="AT50" s="44">
        <v>0.89100000000000001</v>
      </c>
      <c r="AU50" s="44">
        <v>0.91600000000000004</v>
      </c>
      <c r="AV50" s="44">
        <v>0.94399999999999995</v>
      </c>
      <c r="AW50" s="44">
        <v>0.97399999999999998</v>
      </c>
      <c r="AX50" s="44">
        <v>1.006</v>
      </c>
      <c r="AY50" s="44">
        <v>1.04</v>
      </c>
      <c r="AZ50" s="44">
        <v>1.0780000000000001</v>
      </c>
      <c r="BA50" s="44">
        <v>1.119</v>
      </c>
      <c r="BB50" s="44">
        <v>1.163</v>
      </c>
      <c r="BC50" s="44">
        <v>1.212</v>
      </c>
      <c r="BD50" s="44">
        <v>1.2649999999999999</v>
      </c>
      <c r="BE50" s="44">
        <v>1.323</v>
      </c>
      <c r="BF50" s="44">
        <v>1.3879999999999999</v>
      </c>
      <c r="BG50" s="44">
        <v>1.4590000000000001</v>
      </c>
      <c r="BH50" s="44">
        <v>1.538</v>
      </c>
      <c r="BI50" s="44">
        <v>1.627</v>
      </c>
      <c r="BJ50" s="44">
        <v>1.7250000000000001</v>
      </c>
      <c r="BK50" s="44">
        <v>1.835</v>
      </c>
      <c r="BL50" s="44">
        <v>1.96</v>
      </c>
      <c r="BM50" s="44">
        <v>2.101</v>
      </c>
      <c r="BN50" s="44">
        <v>2.2599999999999998</v>
      </c>
      <c r="BO50" s="44">
        <v>2.4420000000000002</v>
      </c>
      <c r="BP50" s="44">
        <v>2.6509999999999998</v>
      </c>
      <c r="BQ50" s="44">
        <v>2.89</v>
      </c>
      <c r="BR50" s="44">
        <v>3.1659999999999999</v>
      </c>
      <c r="BS50" s="44">
        <v>3.4849999999999999</v>
      </c>
      <c r="BT50" s="44">
        <v>3.8559999999999999</v>
      </c>
      <c r="BU50" s="44">
        <v>4.2880000000000003</v>
      </c>
      <c r="BV50" s="44">
        <v>4.7919999999999998</v>
      </c>
      <c r="BW50" s="44">
        <v>5.3840000000000003</v>
      </c>
      <c r="BX50" s="44">
        <v>6.0819999999999999</v>
      </c>
      <c r="BY50" s="44">
        <v>6.9059999999999997</v>
      </c>
      <c r="BZ50" s="44">
        <v>7.8840000000000003</v>
      </c>
      <c r="CA50" s="44">
        <v>9.048</v>
      </c>
      <c r="CB50" s="44">
        <v>10.436</v>
      </c>
      <c r="CC50" s="44">
        <v>12.093999999999999</v>
      </c>
      <c r="CD50" s="44">
        <v>14.077999999999999</v>
      </c>
      <c r="CE50" s="44">
        <v>16.454000000000001</v>
      </c>
      <c r="CF50" s="44">
        <v>19.303000000000001</v>
      </c>
      <c r="CG50" s="44">
        <v>22.722999999999999</v>
      </c>
      <c r="CH50" s="44">
        <v>26.832000000000001</v>
      </c>
      <c r="CI50" s="44">
        <v>31.771999999999998</v>
      </c>
    </row>
    <row r="51" spans="1:87" x14ac:dyDescent="0.25">
      <c r="A51" s="42">
        <v>74</v>
      </c>
      <c r="B51" s="44">
        <v>0.45500000000000002</v>
      </c>
      <c r="C51" s="44">
        <v>0.45700000000000002</v>
      </c>
      <c r="D51" s="44">
        <v>0.45900000000000002</v>
      </c>
      <c r="E51" s="44">
        <v>0.46100000000000002</v>
      </c>
      <c r="F51" s="44">
        <v>0.46300000000000002</v>
      </c>
      <c r="G51" s="44">
        <v>0.46600000000000003</v>
      </c>
      <c r="H51" s="44">
        <v>0.46899999999999997</v>
      </c>
      <c r="I51" s="44">
        <v>0.47199999999999998</v>
      </c>
      <c r="J51" s="44">
        <v>0.47499999999999998</v>
      </c>
      <c r="K51" s="44">
        <v>0.47799999999999998</v>
      </c>
      <c r="L51" s="44">
        <v>0.48199999999999998</v>
      </c>
      <c r="M51" s="44">
        <v>0.48599999999999999</v>
      </c>
      <c r="N51" s="44">
        <v>0.49</v>
      </c>
      <c r="O51" s="44">
        <v>0.49399999999999999</v>
      </c>
      <c r="P51" s="44">
        <v>0.499</v>
      </c>
      <c r="Q51" s="44">
        <v>0.505</v>
      </c>
      <c r="R51" s="44">
        <v>0.51100000000000001</v>
      </c>
      <c r="S51" s="44">
        <v>0.51600000000000001</v>
      </c>
      <c r="T51" s="44">
        <v>0.52200000000000002</v>
      </c>
      <c r="U51" s="44">
        <v>0.52800000000000002</v>
      </c>
      <c r="V51" s="44">
        <v>0.53400000000000003</v>
      </c>
      <c r="W51" s="44">
        <v>0.54</v>
      </c>
      <c r="X51" s="44">
        <v>0.54700000000000004</v>
      </c>
      <c r="Y51" s="44">
        <v>0.55400000000000005</v>
      </c>
      <c r="Z51" s="44">
        <v>0.56100000000000005</v>
      </c>
      <c r="AA51" s="44">
        <v>0.56899999999999995</v>
      </c>
      <c r="AB51" s="44">
        <v>0.57699999999999996</v>
      </c>
      <c r="AC51" s="44">
        <v>0.58499999999999996</v>
      </c>
      <c r="AD51" s="44">
        <v>0.59399999999999997</v>
      </c>
      <c r="AE51" s="44">
        <v>0.60299999999999998</v>
      </c>
      <c r="AF51" s="44">
        <v>0.61299999999999999</v>
      </c>
      <c r="AG51" s="44">
        <v>0.623</v>
      </c>
      <c r="AH51" s="44">
        <v>0.63300000000000001</v>
      </c>
      <c r="AI51" s="44">
        <v>0.64500000000000002</v>
      </c>
      <c r="AJ51" s="44">
        <v>0.65600000000000003</v>
      </c>
      <c r="AK51" s="44">
        <v>0.66900000000000004</v>
      </c>
      <c r="AL51" s="44">
        <v>0.68200000000000005</v>
      </c>
      <c r="AM51" s="44">
        <v>0.69599999999999995</v>
      </c>
      <c r="AN51" s="44">
        <v>0.71</v>
      </c>
      <c r="AO51" s="44">
        <v>0.72599999999999998</v>
      </c>
      <c r="AP51" s="44">
        <v>0.74199999999999999</v>
      </c>
      <c r="AQ51" s="44">
        <v>0.76</v>
      </c>
      <c r="AR51" s="44">
        <v>0.77900000000000003</v>
      </c>
      <c r="AS51" s="44">
        <v>0.79900000000000004</v>
      </c>
      <c r="AT51" s="44">
        <v>0.82</v>
      </c>
      <c r="AU51" s="44">
        <v>0.84299999999999997</v>
      </c>
      <c r="AV51" s="44">
        <v>0.86699999999999999</v>
      </c>
      <c r="AW51" s="44">
        <v>0.89300000000000002</v>
      </c>
      <c r="AX51" s="44">
        <v>0.92200000000000004</v>
      </c>
      <c r="AY51" s="44">
        <v>0.95199999999999996</v>
      </c>
      <c r="AZ51" s="44">
        <v>0.98499999999999999</v>
      </c>
      <c r="BA51" s="44">
        <v>1.0209999999999999</v>
      </c>
      <c r="BB51" s="44">
        <v>1.06</v>
      </c>
      <c r="BC51" s="44">
        <v>1.1020000000000001</v>
      </c>
      <c r="BD51" s="44">
        <v>1.149</v>
      </c>
      <c r="BE51" s="44">
        <v>1.1990000000000001</v>
      </c>
      <c r="BF51" s="44">
        <v>1.2549999999999999</v>
      </c>
      <c r="BG51" s="44">
        <v>1.3169999999999999</v>
      </c>
      <c r="BH51" s="44">
        <v>1.385</v>
      </c>
      <c r="BI51" s="44">
        <v>1.4610000000000001</v>
      </c>
      <c r="BJ51" s="44">
        <v>1.5449999999999999</v>
      </c>
      <c r="BK51" s="44">
        <v>1.64</v>
      </c>
      <c r="BL51" s="44">
        <v>1.746</v>
      </c>
      <c r="BM51" s="44">
        <v>1.865</v>
      </c>
      <c r="BN51" s="44">
        <v>2</v>
      </c>
      <c r="BO51" s="44">
        <v>2.1539999999999999</v>
      </c>
      <c r="BP51" s="44">
        <v>2.33</v>
      </c>
      <c r="BQ51" s="44">
        <v>2.5310000000000001</v>
      </c>
      <c r="BR51" s="44">
        <v>2.762</v>
      </c>
      <c r="BS51" s="44">
        <v>3.0289999999999999</v>
      </c>
      <c r="BT51" s="44">
        <v>3.339</v>
      </c>
      <c r="BU51" s="44">
        <v>3.6989999999999998</v>
      </c>
      <c r="BV51" s="44">
        <v>4.1189999999999998</v>
      </c>
      <c r="BW51" s="44">
        <v>4.6100000000000003</v>
      </c>
      <c r="BX51" s="44">
        <v>5.1890000000000001</v>
      </c>
      <c r="BY51" s="44">
        <v>5.8710000000000004</v>
      </c>
      <c r="BZ51" s="44">
        <v>6.68</v>
      </c>
      <c r="CA51" s="44">
        <v>7.6420000000000003</v>
      </c>
      <c r="CB51" s="44">
        <v>8.7889999999999997</v>
      </c>
      <c r="CC51" s="44">
        <v>10.157999999999999</v>
      </c>
      <c r="CD51" s="44">
        <v>11.795</v>
      </c>
      <c r="CE51" s="44">
        <v>13.756</v>
      </c>
      <c r="CF51" s="44">
        <v>16.106999999999999</v>
      </c>
      <c r="CG51" s="44">
        <v>18.928999999999998</v>
      </c>
      <c r="CH51" s="44">
        <v>22.321000000000002</v>
      </c>
      <c r="CI51" s="44">
        <v>26.4</v>
      </c>
    </row>
    <row r="52" spans="1:87" x14ac:dyDescent="0.25">
      <c r="A52" s="42">
        <v>75</v>
      </c>
      <c r="B52" s="44">
        <v>0.42699999999999999</v>
      </c>
      <c r="C52" s="44">
        <v>0.42899999999999999</v>
      </c>
      <c r="D52" s="44">
        <v>0.43</v>
      </c>
      <c r="E52" s="44">
        <v>0.432</v>
      </c>
      <c r="F52" s="44">
        <v>0.434</v>
      </c>
      <c r="G52" s="44">
        <v>0.436</v>
      </c>
      <c r="H52" s="44">
        <v>0.438</v>
      </c>
      <c r="I52" s="44">
        <v>0.441</v>
      </c>
      <c r="J52" s="44">
        <v>0.44400000000000001</v>
      </c>
      <c r="K52" s="44">
        <v>0.44700000000000001</v>
      </c>
      <c r="L52" s="44">
        <v>0.45</v>
      </c>
      <c r="M52" s="44">
        <v>0.45400000000000001</v>
      </c>
      <c r="N52" s="44">
        <v>0.45700000000000002</v>
      </c>
      <c r="O52" s="44">
        <v>0.46100000000000002</v>
      </c>
      <c r="P52" s="44">
        <v>0.46500000000000002</v>
      </c>
      <c r="Q52" s="44">
        <v>0.47</v>
      </c>
      <c r="R52" s="44">
        <v>0.47599999999999998</v>
      </c>
      <c r="S52" s="44">
        <v>0.48099999999999998</v>
      </c>
      <c r="T52" s="44">
        <v>0.48599999999999999</v>
      </c>
      <c r="U52" s="44">
        <v>0.49199999999999999</v>
      </c>
      <c r="V52" s="44">
        <v>0.497</v>
      </c>
      <c r="W52" s="44">
        <v>0.503</v>
      </c>
      <c r="X52" s="44">
        <v>0.50900000000000001</v>
      </c>
      <c r="Y52" s="44">
        <v>0.51500000000000001</v>
      </c>
      <c r="Z52" s="44">
        <v>0.52200000000000002</v>
      </c>
      <c r="AA52" s="44">
        <v>0.52900000000000003</v>
      </c>
      <c r="AB52" s="44">
        <v>0.53600000000000003</v>
      </c>
      <c r="AC52" s="44">
        <v>0.54400000000000004</v>
      </c>
      <c r="AD52" s="44">
        <v>0.55200000000000005</v>
      </c>
      <c r="AE52" s="44">
        <v>0.56000000000000005</v>
      </c>
      <c r="AF52" s="44">
        <v>0.56899999999999995</v>
      </c>
      <c r="AG52" s="44">
        <v>0.57799999999999996</v>
      </c>
      <c r="AH52" s="44">
        <v>0.58699999999999997</v>
      </c>
      <c r="AI52" s="44">
        <v>0.59699999999999998</v>
      </c>
      <c r="AJ52" s="44">
        <v>0.60799999999999998</v>
      </c>
      <c r="AK52" s="44">
        <v>0.61899999999999999</v>
      </c>
      <c r="AL52" s="44">
        <v>0.63100000000000001</v>
      </c>
      <c r="AM52" s="44">
        <v>0.64300000000000002</v>
      </c>
      <c r="AN52" s="44">
        <v>0.65600000000000003</v>
      </c>
      <c r="AO52" s="44">
        <v>0.67</v>
      </c>
      <c r="AP52" s="44">
        <v>0.68500000000000005</v>
      </c>
      <c r="AQ52" s="44">
        <v>0.70099999999999996</v>
      </c>
      <c r="AR52" s="44">
        <v>0.71699999999999997</v>
      </c>
      <c r="AS52" s="44">
        <v>0.73499999999999999</v>
      </c>
      <c r="AT52" s="44">
        <v>0.754</v>
      </c>
      <c r="AU52" s="44">
        <v>0.77400000000000002</v>
      </c>
      <c r="AV52" s="44">
        <v>0.79600000000000004</v>
      </c>
      <c r="AW52" s="44">
        <v>0.81899999999999995</v>
      </c>
      <c r="AX52" s="44">
        <v>0.84399999999999997</v>
      </c>
      <c r="AY52" s="44">
        <v>0.871</v>
      </c>
      <c r="AZ52" s="44">
        <v>0.9</v>
      </c>
      <c r="BA52" s="44">
        <v>0.93200000000000005</v>
      </c>
      <c r="BB52" s="44">
        <v>0.96599999999999997</v>
      </c>
      <c r="BC52" s="44">
        <v>1.0029999999999999</v>
      </c>
      <c r="BD52" s="44">
        <v>1.0429999999999999</v>
      </c>
      <c r="BE52" s="44">
        <v>1.087</v>
      </c>
      <c r="BF52" s="44">
        <v>1.1359999999999999</v>
      </c>
      <c r="BG52" s="44">
        <v>1.1890000000000001</v>
      </c>
      <c r="BH52" s="44">
        <v>1.248</v>
      </c>
      <c r="BI52" s="44">
        <v>1.3129999999999999</v>
      </c>
      <c r="BJ52" s="44">
        <v>1.3859999999999999</v>
      </c>
      <c r="BK52" s="44">
        <v>1.466</v>
      </c>
      <c r="BL52" s="44">
        <v>1.5569999999999999</v>
      </c>
      <c r="BM52" s="44">
        <v>1.6579999999999999</v>
      </c>
      <c r="BN52" s="44">
        <v>1.7729999999999999</v>
      </c>
      <c r="BO52" s="44">
        <v>1.903</v>
      </c>
      <c r="BP52" s="44">
        <v>2.052</v>
      </c>
      <c r="BQ52" s="44">
        <v>2.2210000000000001</v>
      </c>
      <c r="BR52" s="44">
        <v>2.415</v>
      </c>
      <c r="BS52" s="44">
        <v>2.6379999999999999</v>
      </c>
      <c r="BT52" s="44">
        <v>2.8969999999999998</v>
      </c>
      <c r="BU52" s="44">
        <v>3.1970000000000001</v>
      </c>
      <c r="BV52" s="44">
        <v>3.5459999999999998</v>
      </c>
      <c r="BW52" s="44">
        <v>3.9540000000000002</v>
      </c>
      <c r="BX52" s="44">
        <v>4.4329999999999998</v>
      </c>
      <c r="BY52" s="44">
        <v>4.9980000000000002</v>
      </c>
      <c r="BZ52" s="44">
        <v>5.6660000000000004</v>
      </c>
      <c r="CA52" s="44">
        <v>6.46</v>
      </c>
      <c r="CB52" s="44">
        <v>7.4039999999999999</v>
      </c>
      <c r="CC52" s="44">
        <v>8.532</v>
      </c>
      <c r="CD52" s="44">
        <v>9.8789999999999996</v>
      </c>
      <c r="CE52" s="44">
        <v>11.491</v>
      </c>
      <c r="CF52" s="44">
        <v>13.423</v>
      </c>
      <c r="CG52" s="44">
        <v>15.742000000000001</v>
      </c>
      <c r="CH52" s="44">
        <v>18.527999999999999</v>
      </c>
      <c r="CI52" s="44">
        <v>21.879000000000001</v>
      </c>
    </row>
  </sheetData>
  <sheetProtection algorithmName="SHA-512" hashValue="vxwI35Zs8cn8KEcBlgkOeUGBYILcuLnVifxmz6FcPUn7YrCkd+9YHBUtVw5dGe2fxFGmHSGwMlK5mYiF1KBofw==" saltValue="smNBsD1VQpjZJZxX13ptPw==" spinCount="100000" sheet="1" objects="1" scenarios="1"/>
  <conditionalFormatting sqref="A6:A21">
    <cfRule type="expression" dxfId="57" priority="1" stopIfTrue="1">
      <formula>MOD(ROW(),2)=0</formula>
    </cfRule>
    <cfRule type="expression" dxfId="56" priority="2" stopIfTrue="1">
      <formula>MOD(ROW(),2)&lt;&gt;0</formula>
    </cfRule>
  </conditionalFormatting>
  <conditionalFormatting sqref="B6:M21">
    <cfRule type="expression" dxfId="55" priority="3" stopIfTrue="1">
      <formula>MOD(ROW(),2)=0</formula>
    </cfRule>
    <cfRule type="expression" dxfId="54" priority="4" stopIfTrue="1">
      <formula>MOD(ROW(),2)&lt;&gt;0</formula>
    </cfRule>
  </conditionalFormatting>
  <conditionalFormatting sqref="A26:A52">
    <cfRule type="expression" dxfId="53" priority="5" stopIfTrue="1">
      <formula>MOD(ROW(),2)=0</formula>
    </cfRule>
    <cfRule type="expression" dxfId="52" priority="6" stopIfTrue="1">
      <formula>MOD(ROW(),2)&lt;&gt;0</formula>
    </cfRule>
  </conditionalFormatting>
  <conditionalFormatting sqref="B26:CI52">
    <cfRule type="expression" dxfId="51" priority="7" stopIfTrue="1">
      <formula>MOD(ROW(),2)=0</formula>
    </cfRule>
    <cfRule type="expression" dxfId="50" priority="8" stopIfTrue="1">
      <formula>MOD(ROW(),2)&lt;&gt;0</formula>
    </cfRule>
  </conditionalFormatting>
  <pageMargins left="0.7" right="0.7" top="0.75" bottom="0.75" header="0.3" footer="0.3"/>
  <tableParts count="1">
    <tablePart r:id="rId1"/>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17F58-65EB-4CD2-8110-EA0B79E8E7AB}">
  <sheetPr codeName="Sheet96"/>
  <dimension ref="A1:E37"/>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JPS - Consolidated Factor Spreadsheet</v>
      </c>
    </row>
    <row r="3" spans="1:5" s="1" customFormat="1" ht="15.5" x14ac:dyDescent="0.35">
      <c r="A3" s="30" t="s">
        <v>2</v>
      </c>
      <c r="B3" s="3" t="str">
        <f>TABLE_FACTOR_TYPE_1 &amp; " - x-" &amp; TABLE_SERIES_NUMBER_1</f>
        <v>Scheme Pays - x-801</v>
      </c>
    </row>
    <row r="6" spans="1:5" x14ac:dyDescent="0.25">
      <c r="A6" s="40" t="s">
        <v>429</v>
      </c>
      <c r="B6" s="46" t="s">
        <v>430</v>
      </c>
      <c r="C6" s="46"/>
      <c r="D6" s="46"/>
      <c r="E6" s="46"/>
    </row>
    <row r="7" spans="1:5" x14ac:dyDescent="0.25">
      <c r="A7" s="40" t="s">
        <v>431</v>
      </c>
      <c r="B7" s="46" t="s">
        <v>31</v>
      </c>
      <c r="C7" s="46"/>
      <c r="D7" s="46"/>
      <c r="E7" s="46"/>
    </row>
    <row r="8" spans="1:5" x14ac:dyDescent="0.25">
      <c r="A8" s="40" t="s">
        <v>128</v>
      </c>
      <c r="B8" s="46" t="s">
        <v>149</v>
      </c>
      <c r="C8" s="46"/>
      <c r="D8" s="46"/>
      <c r="E8" s="46"/>
    </row>
    <row r="9" spans="1:5" x14ac:dyDescent="0.25">
      <c r="A9" s="40" t="s">
        <v>129</v>
      </c>
      <c r="B9" s="46" t="s">
        <v>424</v>
      </c>
      <c r="C9" s="46"/>
      <c r="D9" s="46"/>
      <c r="E9" s="46"/>
    </row>
    <row r="10" spans="1:5" x14ac:dyDescent="0.25">
      <c r="A10" s="40" t="s">
        <v>6</v>
      </c>
      <c r="B10" s="46" t="s">
        <v>425</v>
      </c>
      <c r="C10" s="46"/>
      <c r="D10" s="46"/>
      <c r="E10" s="46"/>
    </row>
    <row r="11" spans="1:5" x14ac:dyDescent="0.25">
      <c r="A11" s="40" t="s">
        <v>130</v>
      </c>
      <c r="B11" s="46" t="s">
        <v>144</v>
      </c>
      <c r="C11" s="46"/>
      <c r="D11" s="46"/>
      <c r="E11" s="46"/>
    </row>
    <row r="12" spans="1:5" x14ac:dyDescent="0.25">
      <c r="A12" s="40" t="s">
        <v>131</v>
      </c>
      <c r="B12" s="46" t="s">
        <v>339</v>
      </c>
      <c r="C12" s="46"/>
      <c r="D12" s="46"/>
      <c r="E12" s="46"/>
    </row>
    <row r="13" spans="1:5" x14ac:dyDescent="0.25">
      <c r="A13" s="40" t="s">
        <v>432</v>
      </c>
      <c r="B13" s="46">
        <v>0</v>
      </c>
      <c r="C13" s="46"/>
      <c r="D13" s="46"/>
      <c r="E13" s="46"/>
    </row>
    <row r="14" spans="1:5" x14ac:dyDescent="0.25">
      <c r="A14" s="40" t="s">
        <v>133</v>
      </c>
      <c r="B14" s="46">
        <v>801</v>
      </c>
      <c r="C14" s="46"/>
      <c r="D14" s="46"/>
      <c r="E14" s="46"/>
    </row>
    <row r="15" spans="1:5" x14ac:dyDescent="0.25">
      <c r="A15" s="40" t="s">
        <v>433</v>
      </c>
      <c r="B15" s="46" t="s">
        <v>426</v>
      </c>
      <c r="C15" s="46"/>
      <c r="D15" s="46"/>
      <c r="E15" s="46"/>
    </row>
    <row r="16" spans="1:5" x14ac:dyDescent="0.25">
      <c r="A16" s="40" t="s">
        <v>135</v>
      </c>
      <c r="B16" s="46" t="s">
        <v>427</v>
      </c>
      <c r="C16" s="46"/>
      <c r="D16" s="46"/>
      <c r="E16" s="46"/>
    </row>
    <row r="17" spans="1:5" x14ac:dyDescent="0.25">
      <c r="A17" s="41" t="s">
        <v>434</v>
      </c>
      <c r="B17" s="46"/>
      <c r="C17" s="46"/>
      <c r="D17" s="46"/>
      <c r="E17" s="46"/>
    </row>
    <row r="18" spans="1:5" x14ac:dyDescent="0.25">
      <c r="A18" s="40" t="s">
        <v>137</v>
      </c>
      <c r="B18" s="46" t="s">
        <v>428</v>
      </c>
      <c r="C18" s="46"/>
      <c r="D18" s="46"/>
      <c r="E18" s="46"/>
    </row>
    <row r="19" spans="1:5" x14ac:dyDescent="0.25">
      <c r="A19" s="40" t="s">
        <v>138</v>
      </c>
      <c r="B19" s="47">
        <v>45231</v>
      </c>
      <c r="C19" s="47"/>
      <c r="D19" s="47"/>
      <c r="E19" s="47"/>
    </row>
    <row r="20" spans="1:5" x14ac:dyDescent="0.25">
      <c r="A20" s="40" t="s">
        <v>139</v>
      </c>
      <c r="B20" s="46" t="s">
        <v>148</v>
      </c>
      <c r="C20" s="46"/>
      <c r="D20" s="46"/>
      <c r="E20" s="46"/>
    </row>
    <row r="21" spans="1:5" x14ac:dyDescent="0.25">
      <c r="A21" s="40" t="s">
        <v>435</v>
      </c>
      <c r="B21" s="46" t="s">
        <v>72</v>
      </c>
      <c r="C21" s="46"/>
      <c r="D21" s="46"/>
      <c r="E21" s="46"/>
    </row>
    <row r="23" spans="1:5" x14ac:dyDescent="0.25">
      <c r="A23" s="23" t="str">
        <f>HYPERLINK("#'Factor List'!A1", "Back to Factor List")</f>
        <v>Back to Factor List</v>
      </c>
      <c r="B23" s="23" t="str">
        <f>HYPERLINK("#'Assumptions'!A1", "Assumptions")</f>
        <v>Assumptions</v>
      </c>
    </row>
    <row r="26" spans="1:5" s="59" customFormat="1" ht="13" x14ac:dyDescent="0.25">
      <c r="A26" s="58" t="s">
        <v>164</v>
      </c>
      <c r="B26" s="58" t="s">
        <v>457</v>
      </c>
      <c r="C26" s="58" t="s">
        <v>458</v>
      </c>
      <c r="D26" s="58" t="s">
        <v>459</v>
      </c>
      <c r="E26" s="58" t="s">
        <v>460</v>
      </c>
    </row>
    <row r="27" spans="1:5" x14ac:dyDescent="0.25">
      <c r="A27" s="42">
        <v>65</v>
      </c>
      <c r="B27" s="45">
        <v>0</v>
      </c>
      <c r="C27" s="45" t="s">
        <v>465</v>
      </c>
      <c r="D27" s="45" t="s">
        <v>465</v>
      </c>
      <c r="E27" s="45" t="s">
        <v>465</v>
      </c>
    </row>
    <row r="28" spans="1:5" x14ac:dyDescent="0.25">
      <c r="A28" s="42">
        <v>66</v>
      </c>
      <c r="B28" s="45">
        <v>5.323E-2</v>
      </c>
      <c r="C28" s="45">
        <v>0</v>
      </c>
      <c r="D28" s="45" t="s">
        <v>465</v>
      </c>
      <c r="E28" s="45" t="s">
        <v>465</v>
      </c>
    </row>
    <row r="29" spans="1:5" x14ac:dyDescent="0.25">
      <c r="A29" s="42">
        <v>67</v>
      </c>
      <c r="B29" s="45">
        <v>0.11115</v>
      </c>
      <c r="C29" s="45">
        <v>5.5109999999999999E-2</v>
      </c>
      <c r="D29" s="45">
        <v>0</v>
      </c>
      <c r="E29" s="45" t="s">
        <v>465</v>
      </c>
    </row>
    <row r="30" spans="1:5" x14ac:dyDescent="0.25">
      <c r="A30" s="42">
        <v>68</v>
      </c>
      <c r="B30" s="45">
        <v>0.17433999999999999</v>
      </c>
      <c r="C30" s="45">
        <v>0.11524</v>
      </c>
      <c r="D30" s="45">
        <v>5.7140000000000003E-2</v>
      </c>
      <c r="E30" s="45">
        <v>0</v>
      </c>
    </row>
    <row r="31" spans="1:5" x14ac:dyDescent="0.25">
      <c r="A31" s="42">
        <v>69</v>
      </c>
      <c r="B31" s="45">
        <v>0.24343999999999999</v>
      </c>
      <c r="C31" s="45">
        <v>0.18103</v>
      </c>
      <c r="D31" s="45">
        <v>0.11967</v>
      </c>
      <c r="E31" s="45">
        <v>5.9330000000000001E-2</v>
      </c>
    </row>
    <row r="32" spans="1:5" x14ac:dyDescent="0.25">
      <c r="A32" s="42">
        <v>70</v>
      </c>
      <c r="B32" s="45">
        <v>0.31920999999999999</v>
      </c>
      <c r="C32" s="45">
        <v>0.25319999999999998</v>
      </c>
      <c r="D32" s="45">
        <v>0.18829000000000001</v>
      </c>
      <c r="E32" s="45">
        <v>0.12447</v>
      </c>
    </row>
    <row r="33" spans="1:5" x14ac:dyDescent="0.25">
      <c r="A33" s="42">
        <v>71</v>
      </c>
      <c r="B33" s="45">
        <v>0.40350999999999998</v>
      </c>
      <c r="C33" s="45">
        <v>0.33339000000000002</v>
      </c>
      <c r="D33" s="45">
        <v>0.26445000000000002</v>
      </c>
      <c r="E33" s="45">
        <v>0.19664999999999999</v>
      </c>
    </row>
    <row r="34" spans="1:5" x14ac:dyDescent="0.25">
      <c r="A34" s="42">
        <v>72</v>
      </c>
      <c r="B34" s="45">
        <v>0.49680000000000002</v>
      </c>
      <c r="C34" s="45">
        <v>0.42219000000000001</v>
      </c>
      <c r="D34" s="45">
        <v>0.34882000000000002</v>
      </c>
      <c r="E34" s="45">
        <v>0.27668999999999999</v>
      </c>
    </row>
    <row r="35" spans="1:5" x14ac:dyDescent="0.25">
      <c r="A35" s="42">
        <v>73</v>
      </c>
      <c r="B35" s="45">
        <v>0.60028999999999999</v>
      </c>
      <c r="C35" s="45">
        <v>0.52075000000000005</v>
      </c>
      <c r="D35" s="45">
        <v>0.44253999999999999</v>
      </c>
      <c r="E35" s="45">
        <v>0.36564000000000002</v>
      </c>
    </row>
    <row r="36" spans="1:5" x14ac:dyDescent="0.25">
      <c r="A36" s="42">
        <v>74</v>
      </c>
      <c r="B36" s="45">
        <v>0.71531999999999996</v>
      </c>
      <c r="C36" s="45">
        <v>0.63038000000000005</v>
      </c>
      <c r="D36" s="45">
        <v>0.54684999999999995</v>
      </c>
      <c r="E36" s="45">
        <v>0.46472000000000002</v>
      </c>
    </row>
    <row r="37" spans="1:5" x14ac:dyDescent="0.25">
      <c r="A37" s="42">
        <v>75</v>
      </c>
      <c r="B37" s="45">
        <v>0.84331</v>
      </c>
      <c r="C37" s="45">
        <v>0.75244</v>
      </c>
      <c r="D37" s="45">
        <v>0.66308999999999996</v>
      </c>
      <c r="E37" s="45">
        <v>0.57523000000000002</v>
      </c>
    </row>
  </sheetData>
  <sheetProtection algorithmName="SHA-512" hashValue="uLDnNmc7ihCDQutAUXfP+3uUnuEcb+VG/J/6uO4m2wMDBnWEB6/SO5dcmOjFDbOXH4e1hbKMai4cjpaMs4/7og==" saltValue="WoEbRhKpC+hVYeTkLsnKeg==" spinCount="100000" sheet="1" objects="1" scenarios="1"/>
  <conditionalFormatting sqref="A6:A21">
    <cfRule type="expression" dxfId="47" priority="1" stopIfTrue="1">
      <formula>MOD(ROW(),2)=0</formula>
    </cfRule>
    <cfRule type="expression" dxfId="46" priority="2" stopIfTrue="1">
      <formula>MOD(ROW(),2)&lt;&gt;0</formula>
    </cfRule>
  </conditionalFormatting>
  <conditionalFormatting sqref="B6:E21">
    <cfRule type="expression" dxfId="45" priority="3" stopIfTrue="1">
      <formula>MOD(ROW(),2)=0</formula>
    </cfRule>
    <cfRule type="expression" dxfId="44" priority="4" stopIfTrue="1">
      <formula>MOD(ROW(),2)&lt;&gt;0</formula>
    </cfRule>
  </conditionalFormatting>
  <conditionalFormatting sqref="A26:A37">
    <cfRule type="expression" dxfId="43" priority="5" stopIfTrue="1">
      <formula>MOD(ROW(),2)=0</formula>
    </cfRule>
    <cfRule type="expression" dxfId="42" priority="6" stopIfTrue="1">
      <formula>MOD(ROW(),2)&lt;&gt;0</formula>
    </cfRule>
  </conditionalFormatting>
  <conditionalFormatting sqref="B26:E37">
    <cfRule type="expression" dxfId="41" priority="7" stopIfTrue="1">
      <formula>MOD(ROW(),2)=0</formula>
    </cfRule>
    <cfRule type="expression" dxfId="40" priority="8" stopIfTrue="1">
      <formula>MOD(ROW(),2)&lt;&gt;0</formula>
    </cfRule>
  </conditionalFormatting>
  <pageMargins left="0.7" right="0.7" top="0.75" bottom="0.75" header="0.3" footer="0.3"/>
  <tableParts count="1">
    <tablePart r:id="rId1"/>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C199-8A14-4144-B384-935DB8AEDBC3}">
  <sheetPr codeName="Sheet1"/>
  <dimension ref="A1:B23"/>
  <sheetViews>
    <sheetView showGridLines="0" workbookViewId="0">
      <selection activeCell="A6" sqref="A6"/>
    </sheetView>
  </sheetViews>
  <sheetFormatPr defaultRowHeight="12.5" x14ac:dyDescent="0.25"/>
  <cols>
    <col min="1" max="1" width="30.54296875" customWidth="1"/>
    <col min="2" max="2" width="24.54296875" customWidth="1"/>
  </cols>
  <sheetData>
    <row r="1" spans="1:2" s="1" customFormat="1" ht="20" x14ac:dyDescent="0.4">
      <c r="A1" s="2" t="s">
        <v>0</v>
      </c>
    </row>
    <row r="2" spans="1:2" s="1" customFormat="1" ht="15.5" x14ac:dyDescent="0.35">
      <c r="A2" s="30" t="s">
        <v>1</v>
      </c>
      <c r="B2" s="3" t="str">
        <f>wb_title</f>
        <v>JPS - Consolidated Factor Spreadsheet</v>
      </c>
    </row>
    <row r="3" spans="1:2" s="1" customFormat="1" ht="15.5" x14ac:dyDescent="0.35">
      <c r="A3" s="30" t="s">
        <v>2</v>
      </c>
      <c r="B3" s="3" t="str">
        <f>TABLE_FACTOR_TYPE_1 &amp; " - x-" &amp; TABLE_SERIES_NUMBER_1</f>
        <v xml:space="preserve"> - x-</v>
      </c>
    </row>
    <row r="6" spans="1:2" x14ac:dyDescent="0.25">
      <c r="A6" t="s">
        <v>429</v>
      </c>
      <c r="B6" t="s">
        <v>430</v>
      </c>
    </row>
    <row r="7" spans="1:2" x14ac:dyDescent="0.25">
      <c r="A7" t="s">
        <v>431</v>
      </c>
    </row>
    <row r="8" spans="1:2" x14ac:dyDescent="0.25">
      <c r="A8" t="s">
        <v>128</v>
      </c>
    </row>
    <row r="9" spans="1:2" x14ac:dyDescent="0.25">
      <c r="A9" t="s">
        <v>129</v>
      </c>
    </row>
    <row r="10" spans="1:2" x14ac:dyDescent="0.25">
      <c r="A10" t="s">
        <v>6</v>
      </c>
    </row>
    <row r="11" spans="1:2" x14ac:dyDescent="0.25">
      <c r="A11" t="s">
        <v>130</v>
      </c>
    </row>
    <row r="12" spans="1:2" x14ac:dyDescent="0.25">
      <c r="A12" t="s">
        <v>131</v>
      </c>
    </row>
    <row r="13" spans="1:2" x14ac:dyDescent="0.25">
      <c r="A13" t="s">
        <v>432</v>
      </c>
    </row>
    <row r="14" spans="1:2" x14ac:dyDescent="0.25">
      <c r="A14" t="s">
        <v>133</v>
      </c>
    </row>
    <row r="15" spans="1:2" x14ac:dyDescent="0.25">
      <c r="A15" t="s">
        <v>433</v>
      </c>
    </row>
    <row r="16" spans="1:2" x14ac:dyDescent="0.25">
      <c r="A16" t="s">
        <v>135</v>
      </c>
    </row>
    <row r="17" spans="1:2" x14ac:dyDescent="0.25">
      <c r="A17" s="24" t="s">
        <v>434</v>
      </c>
    </row>
    <row r="18" spans="1:2" x14ac:dyDescent="0.25">
      <c r="A18" t="s">
        <v>137</v>
      </c>
    </row>
    <row r="19" spans="1:2" x14ac:dyDescent="0.25">
      <c r="A19" t="s">
        <v>138</v>
      </c>
    </row>
    <row r="20" spans="1:2" x14ac:dyDescent="0.25">
      <c r="A20" t="s">
        <v>139</v>
      </c>
    </row>
    <row r="21" spans="1:2" x14ac:dyDescent="0.25">
      <c r="A21" t="s">
        <v>435</v>
      </c>
    </row>
    <row r="23" spans="1:2" x14ac:dyDescent="0.25">
      <c r="A23" s="23" t="str">
        <f>HYPERLINK("#'Factor List'!A1", "Back to Factor List")</f>
        <v>Back to Factor List</v>
      </c>
      <c r="B23" s="23" t="str">
        <f>HYPERLINK("#'Assumptions'!A1", "Assumptions")</f>
        <v>Assumptions</v>
      </c>
    </row>
  </sheetData>
  <sheetProtection algorithmName="SHA-512" hashValue="jSCqzzacYky2eiY/uBkJ9Ckx1r4AtPQ7eWNLQZ+q2ahdRrl5Emc7mKzc/F7kLB+TFrNkXwJECcF5cfrdprPoQA==" saltValue="usbFNj0nKjptAWt7DKLA6Q==" spinCount="100000" sheet="1" objects="1" scenarios="1"/>
  <pageMargins left="0.7" right="0.7" top="0.75" bottom="0.75" header="0.3" footer="0.3"/>
  <tableParts count="1">
    <tablePart r:id="rId1"/>
  </tableParts>
</worksheet>
</file>

<file path=customUI/customUI.xml><?xml version="1.0" encoding="utf-8"?>
<!--  This is example : Custom tab for your favorite macros part 1    -->
<customUI xmlns="http://schemas.microsoft.com/office/2006/01/customui">
  <!--  Add Custom tab to the ribbon with your favorite buttons -->
  <!--  The example add three groups to the new tab  -->
  <!--  On the last tab there is a menu with five options -->
  <ribbon>
    <tabs>
      <tab idMso="TabAddIns">
        <group id="GroupGAD" label="GAD">
          <button id="customButtonDisplayFormulae" label="Display Formulae" size="normal" onAction="DisplayFormulae" imageMso="FieldList"/>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6668bf4b4815f1cb1dc4ebf25e5b40a0">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821363a6b231d31a92d7411216e797f3"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dlc_EmailReceivedUTC xmlns="http://schemas.microsoft.com/sharepoint/v3" xsi:nil="true"/>
    <dlc_EmailSentUTC xmlns="http://schemas.microsoft.com/sharepoint/v3" xsi:nil="true"/>
    <dlc_EmailSubject xmlns="http://schemas.microsoft.com/sharepoint/v3" xsi:nil="true"/>
    <dlc_EmailTo xmlns="http://schemas.microsoft.com/sharepoint/v3" xsi:nil="true"/>
    <dlc_EmailFrom xmlns="http://schemas.microsoft.com/sharepoint/v3" xsi:nil="true"/>
    <dlc_EmailCC xmlns="http://schemas.microsoft.com/sharepoint/v3" xsi:nil="true"/>
    <dlc_EmailMailbox xmlns="http://schemas.microsoft.com/sharepoint/v3">
      <UserInfo>
        <DisplayName/>
        <AccountId xsi:nil="true"/>
        <AccountType/>
      </UserInfo>
    </dlc_EmailMailbox>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TaxCatchAll xmlns="f69fd3ce-e1df-49de-b78d-1d800e75d0a3">
      <Value>1</Value>
    </TaxCatchAll>
    <HMT_ClosedbyOrig xmlns="f69fd3ce-e1df-49de-b78d-1d800e75d0a3">
      <UserInfo>
        <DisplayName/>
        <AccountId xsi:nil="true"/>
        <AccountType/>
      </UserInfo>
    </HMT_ClosedbyOrig>
    <lcf76f155ced4ddcb4097134ff3c332f xmlns="62c7038d-3aec-4dd4-8afa-8b92667eb25d">
      <Terms xmlns="http://schemas.microsoft.com/office/infopath/2007/PartnerControls"/>
    </lcf76f155ced4ddcb4097134ff3c332f>
    <_dlc_DocId xmlns="f69fd3ce-e1df-49de-b78d-1d800e75d0a3">GADWRKGRPACTUA-1580777631-154935</_dlc_DocI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_dlc_DocIdUrl xmlns="f69fd3ce-e1df-49de-b78d-1d800e75d0a3">
      <Url>https://tris42.sharepoint.com/sites/gad_wrkgrp_actuarial/_layouts/15/DocIdRedir.aspx?ID=GADWRKGRPACTUA-1580777631-154935</Url>
      <Description>GADWRKGRPACTUA-1580777631-154935</Description>
    </_dlc_DocIdUrl>
    <HMT_ClosedArchive xmlns="f69fd3ce-e1df-49de-b78d-1d800e75d0a3">false</HMT_ClosedArchive>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HMT_LegacyRecord xmlns="f69fd3ce-e1df-49de-b78d-1d800e75d0a3">false</HMT_LegacyRecord>
    <HMT_LegacySensitive xmlns="f69fd3ce-e1df-49de-b78d-1d800e75d0a3">false</HMT_LegacySensitive>
    <HMT_ClosedOn xmlns="f69fd3ce-e1df-49de-b78d-1d800e75d0a3" xsi:nil="true"/>
    <HMT_LegacyModifiedBy xmlns="f69fd3ce-e1df-49de-b78d-1d800e75d0a3" xsi:nil="true"/>
    <HMT_Topic xmlns="f69fd3ce-e1df-49de-b78d-1d800e75d0a3" xsi:nil="true"/>
    <HMT_ArchivedOn xmlns="f69fd3ce-e1df-49de-b78d-1d800e75d0a3" xsi:nil="true"/>
    <HMT_LegacyCreatedBy xmlns="f69fd3ce-e1df-49de-b78d-1d800e75d0a3" xsi:nil="true"/>
    <HMT_Record xmlns="f69fd3ce-e1df-49de-b78d-1d800e75d0a3">false</HMT_Record>
    <HMT_LegacyItemID xmlns="f69fd3ce-e1df-49de-b78d-1d800e75d0a3" xsi:nil="true"/>
    <HMT_ClosedBy xmlns="f69fd3ce-e1df-49de-b78d-1d800e75d0a3">
      <UserInfo>
        <DisplayName/>
        <AccountId xsi:nil="true"/>
        <AccountType/>
      </UserInfo>
    </HMT_ClosedBy>
    <HMT_Theme xmlns="f69fd3ce-e1df-49de-b78d-1d800e75d0a3" xsi:nil="true"/>
    <HMT_SubTopic xmlns="f69fd3ce-e1df-49de-b78d-1d800e75d0a3" xsi:nil="true"/>
    <HMT_LegacyOrigSource xmlns="f69fd3ce-e1df-49de-b78d-1d800e75d0a3" xsi:nil="true"/>
    <HMT_DeletedOn xmlns="f69fd3ce-e1df-49de-b78d-1d800e75d0a3" xsi:nil="true"/>
    <HMT_ArchivedBy xmlns="f69fd3ce-e1df-49de-b78d-1d800e75d0a3">
      <UserInfo>
        <DisplayName/>
        <AccountId xsi:nil="true"/>
        <AccountType/>
      </UserInfo>
    </HMT_ArchivedBy>
    <HMT_ClosedOnOrig xmlns="f69fd3ce-e1df-49de-b78d-1d800e75d0a3" xsi:nil="true"/>
    <HMT_Audit xmlns="f69fd3ce-e1df-49de-b78d-1d800e75d0a3" xsi:nil="true"/>
    <HMT_LegacyExtRef xmlns="f69fd3ce-e1df-49de-b78d-1d800e75d0a3" xsi:nil="true"/>
    <Project_x0020_Sub_x002d_Type xmlns="62c7038d-3aec-4dd4-8afa-8b92667eb25d" xsi:nil="true"/>
    <Client xmlns="62c7038d-3aec-4dd4-8afa-8b92667eb25d" xsi:nil="true"/>
    <Sign_x002d_Off_x0020_Date xmlns="62c7038d-3aec-4dd4-8afa-8b92667eb25d" xsi:nil="true"/>
    <PrimeCorrectedByUser xmlns="f69fd3ce-e1df-49de-b78d-1d800e75d0a3" xsi:nil="true"/>
    <Signatory xmlns="62c7038d-3aec-4dd4-8afa-8b92667eb25d">
      <UserInfo>
        <DisplayName/>
        <AccountId xsi:nil="true"/>
        <AccountType/>
      </UserInfo>
    </Signatory>
    <PrimeClassificationStatus xmlns="f69fd3ce-e1df-49de-b78d-1d800e75d0a3" xsi:nil="true"/>
    <Peer_x0020_Reviewer xmlns="62c7038d-3aec-4dd4-8afa-8b92667eb25d">
      <UserInfo>
        <DisplayName/>
        <AccountId xsi:nil="true"/>
        <AccountType/>
      </UserInfo>
    </Peer_x0020_Reviewer>
    <PrimeClassificationStatusDetails xmlns="f69fd3ce-e1df-49de-b78d-1d800e75d0a3" xsi:nil="true"/>
    <PrimeLastClassified xmlns="f69fd3ce-e1df-49de-b78d-1d800e75d0a3" xsi:nil="true"/>
    <Optional_x0020_Information xmlns="62c7038d-3aec-4dd4-8afa-8b92667eb25d" xsi:nil="true"/>
  </documentManagement>
</p:properties>
</file>

<file path=customXml/itemProps1.xml><?xml version="1.0" encoding="utf-8"?>
<ds:datastoreItem xmlns:ds="http://schemas.openxmlformats.org/officeDocument/2006/customXml" ds:itemID="{EEF46BC2-CD3C-4240-A76C-9095DD37B3C1}">
  <ds:schemaRefs>
    <ds:schemaRef ds:uri="http://schemas.microsoft.com/sharepoint/events"/>
  </ds:schemaRefs>
</ds:datastoreItem>
</file>

<file path=customXml/itemProps2.xml><?xml version="1.0" encoding="utf-8"?>
<ds:datastoreItem xmlns:ds="http://schemas.openxmlformats.org/officeDocument/2006/customXml" ds:itemID="{DF3DA9C0-6E9C-4761-9050-E299EDA1E8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FAA2A5-E045-458E-A7A9-69F57C5B7409}">
  <ds:schemaRefs>
    <ds:schemaRef ds:uri="http://schemas.microsoft.com/sharepoint/v3/contenttype/forms"/>
  </ds:schemaRefs>
</ds:datastoreItem>
</file>

<file path=customXml/itemProps4.xml><?xml version="1.0" encoding="utf-8"?>
<ds:datastoreItem xmlns:ds="http://schemas.openxmlformats.org/officeDocument/2006/customXml" ds:itemID="{F32A91F8-47F2-4E1B-9942-1F23C02D827D}">
  <ds:schemaRefs>
    <ds:schemaRef ds:uri="http://schemas.microsoft.com/office/2006/metadata/properties"/>
    <ds:schemaRef ds:uri="http://purl.org/dc/terms/"/>
    <ds:schemaRef ds:uri="f69fd3ce-e1df-49de-b78d-1d800e75d0a3"/>
    <ds:schemaRef ds:uri="http://purl.org/dc/elements/1.1/"/>
    <ds:schemaRef ds:uri="http://www.w3.org/XML/1998/namespace"/>
    <ds:schemaRef ds:uri="http://schemas.microsoft.com/office/2006/documentManagement/types"/>
    <ds:schemaRef ds:uri="http://purl.org/dc/dcmitype/"/>
    <ds:schemaRef ds:uri="http://schemas.openxmlformats.org/package/2006/metadata/core-properties"/>
    <ds:schemaRef ds:uri="62c7038d-3aec-4dd4-8afa-8b92667eb25d"/>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95</vt:i4>
      </vt:variant>
      <vt:variant>
        <vt:lpstr>Named Ranges</vt:lpstr>
      </vt:variant>
      <vt:variant>
        <vt:i4>1536</vt:i4>
      </vt:variant>
    </vt:vector>
  </HeadingPairs>
  <TitlesOfParts>
    <vt:vector size="1631" baseType="lpstr">
      <vt:lpstr>Cover</vt:lpstr>
      <vt:lpstr>Purpose of spreadsheet</vt:lpstr>
      <vt:lpstr>Version control</vt:lpstr>
      <vt:lpstr>Assumptions</vt:lpstr>
      <vt:lpstr>Factor List</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x-216</vt:lpstr>
      <vt:lpstr>x-301</vt:lpstr>
      <vt:lpstr>x-302</vt:lpstr>
      <vt:lpstr>x-303</vt:lpstr>
      <vt:lpstr>x-304</vt:lpstr>
      <vt:lpstr>x-305</vt:lpstr>
      <vt:lpstr>x-306</vt:lpstr>
      <vt:lpstr>x-307</vt:lpstr>
      <vt:lpstr>x-308</vt:lpstr>
      <vt:lpstr>x-309</vt:lpstr>
      <vt:lpstr>x-401</vt:lpstr>
      <vt:lpstr>x-402</vt:lpstr>
      <vt:lpstr>x-403</vt:lpstr>
      <vt:lpstr>x-404</vt:lpstr>
      <vt:lpstr>x-405</vt:lpstr>
      <vt:lpstr>x-406</vt:lpstr>
      <vt:lpstr>x-407</vt:lpstr>
      <vt:lpstr>x-408</vt:lpstr>
      <vt:lpstr>x-409</vt:lpstr>
      <vt:lpstr>x-410</vt:lpstr>
      <vt:lpstr>x-411</vt:lpstr>
      <vt:lpstr>x-412</vt:lpstr>
      <vt:lpstr>x-413</vt:lpstr>
      <vt:lpstr>x-414</vt:lpstr>
      <vt:lpstr>x-415</vt:lpstr>
      <vt:lpstr>x-416</vt:lpstr>
      <vt:lpstr>x-417</vt:lpstr>
      <vt:lpstr>x-418</vt:lpstr>
      <vt:lpstr>x-419</vt:lpstr>
      <vt:lpstr>x-420</vt:lpstr>
      <vt:lpstr>x-421</vt:lpstr>
      <vt:lpstr>x-422</vt:lpstr>
      <vt:lpstr>x-423</vt:lpstr>
      <vt:lpstr>x-424</vt:lpstr>
      <vt:lpstr>x-425</vt:lpstr>
      <vt:lpstr>x-426</vt:lpstr>
      <vt:lpstr>x-427</vt:lpstr>
      <vt:lpstr>x-428</vt:lpstr>
      <vt:lpstr>x-429</vt:lpstr>
      <vt:lpstr>x-501</vt:lpstr>
      <vt:lpstr>x-502</vt:lpstr>
      <vt:lpstr>x-503</vt:lpstr>
      <vt:lpstr>x-504</vt:lpstr>
      <vt:lpstr>x-505</vt:lpstr>
      <vt:lpstr>x-506</vt:lpstr>
      <vt:lpstr>x-601</vt:lpstr>
      <vt:lpstr>x-602</vt:lpstr>
      <vt:lpstr>x-603</vt:lpstr>
      <vt:lpstr>x-701</vt:lpstr>
      <vt:lpstr>x-702</vt:lpstr>
      <vt:lpstr>x-703</vt:lpstr>
      <vt:lpstr>x-704</vt:lpstr>
      <vt:lpstr>x-705</vt:lpstr>
      <vt:lpstr>x-706</vt:lpstr>
      <vt:lpstr>x-707</vt:lpstr>
      <vt:lpstr>x-708</vt:lpstr>
      <vt:lpstr>x-709</vt:lpstr>
      <vt:lpstr>x-710</vt:lpstr>
      <vt:lpstr>x-711</vt:lpstr>
      <vt:lpstr>x-712</vt:lpstr>
      <vt:lpstr>x-713</vt:lpstr>
      <vt:lpstr>x-714</vt:lpstr>
      <vt:lpstr>x-715</vt:lpstr>
      <vt:lpstr>x-716</vt:lpstr>
      <vt:lpstr>x-717</vt:lpstr>
      <vt:lpstr>x-718</vt:lpstr>
      <vt:lpstr>x-719</vt:lpstr>
      <vt:lpstr>x-720</vt:lpstr>
      <vt:lpstr>x-721</vt:lpstr>
      <vt:lpstr>x-730</vt:lpstr>
      <vt:lpstr>x-731</vt:lpstr>
      <vt:lpstr>x-732</vt:lpstr>
      <vt:lpstr>x-733</vt:lpstr>
      <vt:lpstr>x-801</vt:lpstr>
      <vt:lpstr>x-template</vt:lpstr>
      <vt:lpstr>FACTOR_LIST_AGE_DEF</vt:lpstr>
      <vt:lpstr>FACTOR_LIST_ASSUMPTION_SET</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FACTOR_LIST_REFERENCE</vt:lpstr>
      <vt:lpstr>FACTOR_LIST_REFERENCE_GUIDANCE</vt:lpstr>
      <vt:lpstr>FACTOR_LIST_RELATED</vt:lpstr>
      <vt:lpstr>FACTOR_LIST_SECTION</vt:lpstr>
      <vt:lpstr>FACTOR_LIST_SECTION_NUMBER</vt:lpstr>
      <vt:lpstr>FACTOR_LIST_SERIES_NUMBER</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'x-216'!TABLE_AGE_DEF_1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'x-401'!TABLE_AGE_DEF_1</vt:lpstr>
      <vt:lpstr>'x-402'!TABLE_AGE_DEF_1</vt:lpstr>
      <vt:lpstr>'x-403'!TABLE_AGE_DEF_1</vt:lpstr>
      <vt:lpstr>'x-404'!TABLE_AGE_DEF_1</vt:lpstr>
      <vt:lpstr>'x-405'!TABLE_AGE_DEF_1</vt:lpstr>
      <vt:lpstr>'x-406'!TABLE_AGE_DEF_1</vt:lpstr>
      <vt:lpstr>'x-407'!TABLE_AGE_DEF_1</vt:lpstr>
      <vt:lpstr>'x-408'!TABLE_AGE_DEF_1</vt:lpstr>
      <vt:lpstr>'x-409'!TABLE_AGE_DEF_1</vt:lpstr>
      <vt:lpstr>'x-410'!TABLE_AGE_DEF_1</vt:lpstr>
      <vt:lpstr>'x-411'!TABLE_AGE_DEF_1</vt:lpstr>
      <vt:lpstr>'x-412'!TABLE_AGE_DEF_1</vt:lpstr>
      <vt:lpstr>'x-413'!TABLE_AGE_DEF_1</vt:lpstr>
      <vt:lpstr>'x-414'!TABLE_AGE_DEF_1</vt:lpstr>
      <vt:lpstr>'x-415'!TABLE_AGE_DEF_1</vt:lpstr>
      <vt:lpstr>'x-416'!TABLE_AGE_DEF_1</vt:lpstr>
      <vt:lpstr>'x-417'!TABLE_AGE_DEF_1</vt:lpstr>
      <vt:lpstr>'x-418'!TABLE_AGE_DEF_1</vt:lpstr>
      <vt:lpstr>'x-419'!TABLE_AGE_DEF_1</vt:lpstr>
      <vt:lpstr>'x-420'!TABLE_AGE_DEF_1</vt:lpstr>
      <vt:lpstr>'x-421'!TABLE_AGE_DEF_1</vt:lpstr>
      <vt:lpstr>'x-422'!TABLE_AGE_DEF_1</vt:lpstr>
      <vt:lpstr>'x-423'!TABLE_AGE_DEF_1</vt:lpstr>
      <vt:lpstr>'x-424'!TABLE_AGE_DEF_1</vt:lpstr>
      <vt:lpstr>'x-425'!TABLE_AGE_DEF_1</vt:lpstr>
      <vt:lpstr>'x-426'!TABLE_AGE_DEF_1</vt:lpstr>
      <vt:lpstr>'x-427'!TABLE_AGE_DEF_1</vt:lpstr>
      <vt:lpstr>'x-428'!TABLE_AGE_DEF_1</vt:lpstr>
      <vt:lpstr>'x-429'!TABLE_AGE_DEF_1</vt:lpstr>
      <vt:lpstr>'x-501'!TABLE_AGE_DEF_1</vt:lpstr>
      <vt:lpstr>'x-502'!TABLE_AGE_DEF_1</vt:lpstr>
      <vt:lpstr>'x-503'!TABLE_AGE_DEF_1</vt:lpstr>
      <vt:lpstr>'x-504'!TABLE_AGE_DEF_1</vt:lpstr>
      <vt:lpstr>'x-505'!TABLE_AGE_DEF_1</vt:lpstr>
      <vt:lpstr>'x-506'!TABLE_AGE_DEF_1</vt:lpstr>
      <vt:lpstr>'x-601'!TABLE_AGE_DEF_1</vt:lpstr>
      <vt:lpstr>'x-602'!TABLE_AGE_DEF_1</vt:lpstr>
      <vt:lpstr>'x-603'!TABLE_AGE_DEF_1</vt:lpstr>
      <vt:lpstr>'x-701'!TABLE_AGE_DEF_1</vt:lpstr>
      <vt:lpstr>'x-702'!TABLE_AGE_DEF_1</vt:lpstr>
      <vt:lpstr>'x-703'!TABLE_AGE_DEF_1</vt:lpstr>
      <vt:lpstr>'x-704'!TABLE_AGE_DEF_1</vt:lpstr>
      <vt:lpstr>'x-705'!TABLE_AGE_DEF_1</vt:lpstr>
      <vt:lpstr>'x-706'!TABLE_AGE_DEF_1</vt:lpstr>
      <vt:lpstr>'x-707'!TABLE_AGE_DEF_1</vt:lpstr>
      <vt:lpstr>'x-708'!TABLE_AGE_DEF_1</vt:lpstr>
      <vt:lpstr>'x-709'!TABLE_AGE_DEF_1</vt:lpstr>
      <vt:lpstr>'x-710'!TABLE_AGE_DEF_1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'x-721'!TABLE_AGE_DEF_1</vt:lpstr>
      <vt:lpstr>'x-730'!TABLE_AGE_DEF_1</vt:lpstr>
      <vt:lpstr>'x-731'!TABLE_AGE_DEF_1</vt:lpstr>
      <vt:lpstr>'x-732'!TABLE_AGE_DEF_1</vt:lpstr>
      <vt:lpstr>'x-733'!TABLE_AGE_DEF_1</vt:lpstr>
      <vt:lpstr>'x-801'!TABLE_AGE_DEF_1</vt:lpstr>
      <vt:lpstr>'x-template'!TABLE_AGE_DEF_1</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'x-216'!TABLE_AREA_1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'x-401'!TABLE_AREA_1</vt:lpstr>
      <vt:lpstr>'x-402'!TABLE_AREA_1</vt:lpstr>
      <vt:lpstr>'x-403'!TABLE_AREA_1</vt:lpstr>
      <vt:lpstr>'x-404'!TABLE_AREA_1</vt:lpstr>
      <vt:lpstr>'x-405'!TABLE_AREA_1</vt:lpstr>
      <vt:lpstr>'x-406'!TABLE_AREA_1</vt:lpstr>
      <vt:lpstr>'x-407'!TABLE_AREA_1</vt:lpstr>
      <vt:lpstr>'x-408'!TABLE_AREA_1</vt:lpstr>
      <vt:lpstr>'x-409'!TABLE_AREA_1</vt:lpstr>
      <vt:lpstr>'x-410'!TABLE_AREA_1</vt:lpstr>
      <vt:lpstr>'x-411'!TABLE_AREA_1</vt:lpstr>
      <vt:lpstr>'x-412'!TABLE_AREA_1</vt:lpstr>
      <vt:lpstr>'x-413'!TABLE_AREA_1</vt:lpstr>
      <vt:lpstr>'x-414'!TABLE_AREA_1</vt:lpstr>
      <vt:lpstr>'x-415'!TABLE_AREA_1</vt:lpstr>
      <vt:lpstr>'x-416'!TABLE_AREA_1</vt:lpstr>
      <vt:lpstr>'x-417'!TABLE_AREA_1</vt:lpstr>
      <vt:lpstr>'x-418'!TABLE_AREA_1</vt:lpstr>
      <vt:lpstr>'x-419'!TABLE_AREA_1</vt:lpstr>
      <vt:lpstr>'x-420'!TABLE_AREA_1</vt:lpstr>
      <vt:lpstr>'x-421'!TABLE_AREA_1</vt:lpstr>
      <vt:lpstr>'x-422'!TABLE_AREA_1</vt:lpstr>
      <vt:lpstr>'x-423'!TABLE_AREA_1</vt:lpstr>
      <vt:lpstr>'x-424'!TABLE_AREA_1</vt:lpstr>
      <vt:lpstr>'x-425'!TABLE_AREA_1</vt:lpstr>
      <vt:lpstr>'x-426'!TABLE_AREA_1</vt:lpstr>
      <vt:lpstr>'x-427'!TABLE_AREA_1</vt:lpstr>
      <vt:lpstr>'x-428'!TABLE_AREA_1</vt:lpstr>
      <vt:lpstr>'x-429'!TABLE_AREA_1</vt:lpstr>
      <vt:lpstr>'x-501'!TABLE_AREA_1</vt:lpstr>
      <vt:lpstr>'x-502'!TABLE_AREA_1</vt:lpstr>
      <vt:lpstr>'x-503'!TABLE_AREA_1</vt:lpstr>
      <vt:lpstr>'x-504'!TABLE_AREA_1</vt:lpstr>
      <vt:lpstr>'x-505'!TABLE_AREA_1</vt:lpstr>
      <vt:lpstr>'x-506'!TABLE_AREA_1</vt:lpstr>
      <vt:lpstr>'x-601'!TABLE_AREA_1</vt:lpstr>
      <vt:lpstr>'x-603'!TABLE_AREA_1</vt:lpstr>
      <vt:lpstr>'x-705'!TABLE_AREA_1</vt:lpstr>
      <vt:lpstr>'x-706'!TABLE_AREA_1</vt:lpstr>
      <vt:lpstr>'x-707'!TABLE_AREA_1</vt:lpstr>
      <vt:lpstr>'x-708'!TABLE_AREA_1</vt:lpstr>
      <vt:lpstr>'x-713'!TABLE_AREA_1</vt:lpstr>
      <vt:lpstr>'x-714'!TABLE_AREA_1</vt:lpstr>
      <vt:lpstr>'x-715'!TABLE_AREA_1</vt:lpstr>
      <vt:lpstr>'x-716'!TABLE_AREA_1</vt:lpstr>
      <vt:lpstr>'x-717'!TABLE_AREA_1</vt:lpstr>
      <vt:lpstr>'x-718'!TABLE_AREA_1</vt:lpstr>
      <vt:lpstr>'x-719'!TABLE_AREA_1</vt:lpstr>
      <vt:lpstr>'x-720'!TABLE_AREA_1</vt:lpstr>
      <vt:lpstr>'x-721'!TABLE_AREA_1</vt:lpstr>
      <vt:lpstr>'x-730'!TABLE_AREA_1</vt:lpstr>
      <vt:lpstr>'x-731'!TABLE_AREA_1</vt:lpstr>
      <vt:lpstr>'x-732'!TABLE_AREA_1</vt:lpstr>
      <vt:lpstr>'x-733'!TABLE_AREA_1</vt:lpstr>
      <vt:lpstr>'x-801'!TABLE_AREA_1</vt:lpstr>
      <vt:lpstr>'x-201'!TABLE_ASSUMPTION_SET_1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'x-210'!TABLE_ASSUMPTION_SET_1</vt:lpstr>
      <vt:lpstr>'x-211'!TABLE_ASSUMPTION_SET_1</vt:lpstr>
      <vt:lpstr>'x-212'!TABLE_ASSUMPTION_SET_1</vt:lpstr>
      <vt:lpstr>'x-213'!TABLE_ASSUMPTION_SET_1</vt:lpstr>
      <vt:lpstr>'x-214'!TABLE_ASSUMPTION_SET_1</vt:lpstr>
      <vt:lpstr>'x-215'!TABLE_ASSUMPTION_SET_1</vt:lpstr>
      <vt:lpstr>'x-216'!TABLE_ASSUMPTION_SET_1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'x-308'!TABLE_ASSUMPTION_SET_1</vt:lpstr>
      <vt:lpstr>'x-309'!TABLE_ASSUMPTION_SET_1</vt:lpstr>
      <vt:lpstr>'x-401'!TABLE_ASSUMPTION_SET_1</vt:lpstr>
      <vt:lpstr>'x-402'!TABLE_ASSUMPTION_SET_1</vt:lpstr>
      <vt:lpstr>'x-403'!TABLE_ASSUMPTION_SET_1</vt:lpstr>
      <vt:lpstr>'x-404'!TABLE_ASSUMPTION_SET_1</vt:lpstr>
      <vt:lpstr>'x-405'!TABLE_ASSUMPTION_SET_1</vt:lpstr>
      <vt:lpstr>'x-406'!TABLE_ASSUMPTION_SET_1</vt:lpstr>
      <vt:lpstr>'x-407'!TABLE_ASSUMPTION_SET_1</vt:lpstr>
      <vt:lpstr>'x-408'!TABLE_ASSUMPTION_SET_1</vt:lpstr>
      <vt:lpstr>'x-409'!TABLE_ASSUMPTION_SET_1</vt:lpstr>
      <vt:lpstr>'x-410'!TABLE_ASSUMPTION_SET_1</vt:lpstr>
      <vt:lpstr>'x-411'!TABLE_ASSUMPTION_SET_1</vt:lpstr>
      <vt:lpstr>'x-412'!TABLE_ASSUMPTION_SET_1</vt:lpstr>
      <vt:lpstr>'x-413'!TABLE_ASSUMPTION_SET_1</vt:lpstr>
      <vt:lpstr>'x-414'!TABLE_ASSUMPTION_SET_1</vt:lpstr>
      <vt:lpstr>'x-415'!TABLE_ASSUMPTION_SET_1</vt:lpstr>
      <vt:lpstr>'x-416'!TABLE_ASSUMPTION_SET_1</vt:lpstr>
      <vt:lpstr>'x-417'!TABLE_ASSUMPTION_SET_1</vt:lpstr>
      <vt:lpstr>'x-418'!TABLE_ASSUMPTION_SET_1</vt:lpstr>
      <vt:lpstr>'x-419'!TABLE_ASSUMPTION_SET_1</vt:lpstr>
      <vt:lpstr>'x-420'!TABLE_ASSUMPTION_SET_1</vt:lpstr>
      <vt:lpstr>'x-421'!TABLE_ASSUMPTION_SET_1</vt:lpstr>
      <vt:lpstr>'x-422'!TABLE_ASSUMPTION_SET_1</vt:lpstr>
      <vt:lpstr>'x-423'!TABLE_ASSUMPTION_SET_1</vt:lpstr>
      <vt:lpstr>'x-424'!TABLE_ASSUMPTION_SET_1</vt:lpstr>
      <vt:lpstr>'x-425'!TABLE_ASSUMPTION_SET_1</vt:lpstr>
      <vt:lpstr>'x-426'!TABLE_ASSUMPTION_SET_1</vt:lpstr>
      <vt:lpstr>'x-427'!TABLE_ASSUMPTION_SET_1</vt:lpstr>
      <vt:lpstr>'x-428'!TABLE_ASSUMPTION_SET_1</vt:lpstr>
      <vt:lpstr>'x-429'!TABLE_ASSUMPTION_SET_1</vt:lpstr>
      <vt:lpstr>'x-501'!TABLE_ASSUMPTION_SET_1</vt:lpstr>
      <vt:lpstr>'x-502'!TABLE_ASSUMPTION_SET_1</vt:lpstr>
      <vt:lpstr>'x-503'!TABLE_ASSUMPTION_SET_1</vt:lpstr>
      <vt:lpstr>'x-504'!TABLE_ASSUMPTION_SET_1</vt:lpstr>
      <vt:lpstr>'x-505'!TABLE_ASSUMPTION_SET_1</vt:lpstr>
      <vt:lpstr>'x-506'!TABLE_ASSUMPTION_SET_1</vt:lpstr>
      <vt:lpstr>'x-601'!TABLE_ASSUMPTION_SET_1</vt:lpstr>
      <vt:lpstr>'x-602'!TABLE_ASSUMPTION_SET_1</vt:lpstr>
      <vt:lpstr>'x-603'!TABLE_ASSUMPTION_SET_1</vt:lpstr>
      <vt:lpstr>'x-701'!TABLE_ASSUMPTION_SET_1</vt:lpstr>
      <vt:lpstr>'x-702'!TABLE_ASSUMPTION_SET_1</vt:lpstr>
      <vt:lpstr>'x-703'!TABLE_ASSUMPTION_SET_1</vt:lpstr>
      <vt:lpstr>'x-704'!TABLE_ASSUMPTION_SET_1</vt:lpstr>
      <vt:lpstr>'x-705'!TABLE_ASSUMPTION_SET_1</vt:lpstr>
      <vt:lpstr>'x-706'!TABLE_ASSUMPTION_SET_1</vt:lpstr>
      <vt:lpstr>'x-707'!TABLE_ASSUMPTION_SET_1</vt:lpstr>
      <vt:lpstr>'x-708'!TABLE_ASSUMPTION_SET_1</vt:lpstr>
      <vt:lpstr>'x-709'!TABLE_ASSUMPTION_SET_1</vt:lpstr>
      <vt:lpstr>'x-710'!TABLE_ASSUMPTION_SET_1</vt:lpstr>
      <vt:lpstr>'x-711'!TABLE_ASSUMPTION_SET_1</vt:lpstr>
      <vt:lpstr>'x-712'!TABLE_ASSUMPTION_SET_1</vt:lpstr>
      <vt:lpstr>'x-713'!TABLE_ASSUMPTION_SET_1</vt:lpstr>
      <vt:lpstr>'x-714'!TABLE_ASSUMPTION_SET_1</vt:lpstr>
      <vt:lpstr>'x-715'!TABLE_ASSUMPTION_SET_1</vt:lpstr>
      <vt:lpstr>'x-716'!TABLE_ASSUMPTION_SET_1</vt:lpstr>
      <vt:lpstr>'x-717'!TABLE_ASSUMPTION_SET_1</vt:lpstr>
      <vt:lpstr>'x-718'!TABLE_ASSUMPTION_SET_1</vt:lpstr>
      <vt:lpstr>'x-719'!TABLE_ASSUMPTION_SET_1</vt:lpstr>
      <vt:lpstr>'x-720'!TABLE_ASSUMPTION_SET_1</vt:lpstr>
      <vt:lpstr>'x-721'!TABLE_ASSUMPTION_SET_1</vt:lpstr>
      <vt:lpstr>'x-730'!TABLE_ASSUMPTION_SET_1</vt:lpstr>
      <vt:lpstr>'x-731'!TABLE_ASSUMPTION_SET_1</vt:lpstr>
      <vt:lpstr>'x-732'!TABLE_ASSUMPTION_SET_1</vt:lpstr>
      <vt:lpstr>'x-733'!TABLE_ASSUMPTION_SET_1</vt:lpstr>
      <vt:lpstr>'x-801'!TABLE_ASSUMPTION_SET_1</vt:lpstr>
      <vt:lpstr>'x-template'!TABLE_ASSUMPTION_SET_1</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'x-216'!TABLE_CLIENT_1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'x-401'!TABLE_CLIENT_1</vt:lpstr>
      <vt:lpstr>'x-402'!TABLE_CLIENT_1</vt:lpstr>
      <vt:lpstr>'x-403'!TABLE_CLIENT_1</vt:lpstr>
      <vt:lpstr>'x-404'!TABLE_CLIENT_1</vt:lpstr>
      <vt:lpstr>'x-405'!TABLE_CLIENT_1</vt:lpstr>
      <vt:lpstr>'x-406'!TABLE_CLIENT_1</vt:lpstr>
      <vt:lpstr>'x-407'!TABLE_CLIENT_1</vt:lpstr>
      <vt:lpstr>'x-408'!TABLE_CLIENT_1</vt:lpstr>
      <vt:lpstr>'x-409'!TABLE_CLIENT_1</vt:lpstr>
      <vt:lpstr>'x-410'!TABLE_CLIENT_1</vt:lpstr>
      <vt:lpstr>'x-411'!TABLE_CLIENT_1</vt:lpstr>
      <vt:lpstr>'x-412'!TABLE_CLIENT_1</vt:lpstr>
      <vt:lpstr>'x-413'!TABLE_CLIENT_1</vt:lpstr>
      <vt:lpstr>'x-414'!TABLE_CLIENT_1</vt:lpstr>
      <vt:lpstr>'x-415'!TABLE_CLIENT_1</vt:lpstr>
      <vt:lpstr>'x-416'!TABLE_CLIENT_1</vt:lpstr>
      <vt:lpstr>'x-417'!TABLE_CLIENT_1</vt:lpstr>
      <vt:lpstr>'x-418'!TABLE_CLIENT_1</vt:lpstr>
      <vt:lpstr>'x-419'!TABLE_CLIENT_1</vt:lpstr>
      <vt:lpstr>'x-420'!TABLE_CLIENT_1</vt:lpstr>
      <vt:lpstr>'x-421'!TABLE_CLIENT_1</vt:lpstr>
      <vt:lpstr>'x-422'!TABLE_CLIENT_1</vt:lpstr>
      <vt:lpstr>'x-423'!TABLE_CLIENT_1</vt:lpstr>
      <vt:lpstr>'x-424'!TABLE_CLIENT_1</vt:lpstr>
      <vt:lpstr>'x-425'!TABLE_CLIENT_1</vt:lpstr>
      <vt:lpstr>'x-426'!TABLE_CLIENT_1</vt:lpstr>
      <vt:lpstr>'x-427'!TABLE_CLIENT_1</vt:lpstr>
      <vt:lpstr>'x-428'!TABLE_CLIENT_1</vt:lpstr>
      <vt:lpstr>'x-429'!TABLE_CLIENT_1</vt:lpstr>
      <vt:lpstr>'x-501'!TABLE_CLIENT_1</vt:lpstr>
      <vt:lpstr>'x-502'!TABLE_CLIENT_1</vt:lpstr>
      <vt:lpstr>'x-503'!TABLE_CLIENT_1</vt:lpstr>
      <vt:lpstr>'x-504'!TABLE_CLIENT_1</vt:lpstr>
      <vt:lpstr>'x-505'!TABLE_CLIENT_1</vt:lpstr>
      <vt:lpstr>'x-506'!TABLE_CLIENT_1</vt:lpstr>
      <vt:lpstr>'x-601'!TABLE_CLIENT_1</vt:lpstr>
      <vt:lpstr>'x-602'!TABLE_CLIENT_1</vt:lpstr>
      <vt:lpstr>'x-603'!TABLE_CLIENT_1</vt:lpstr>
      <vt:lpstr>'x-701'!TABLE_CLIENT_1</vt:lpstr>
      <vt:lpstr>'x-702'!TABLE_CLIENT_1</vt:lpstr>
      <vt:lpstr>'x-703'!TABLE_CLIENT_1</vt:lpstr>
      <vt:lpstr>'x-704'!TABLE_CLIENT_1</vt:lpstr>
      <vt:lpstr>'x-705'!TABLE_CLIENT_1</vt:lpstr>
      <vt:lpstr>'x-706'!TABLE_CLIENT_1</vt:lpstr>
      <vt:lpstr>'x-707'!TABLE_CLIENT_1</vt:lpstr>
      <vt:lpstr>'x-708'!TABLE_CLIENT_1</vt:lpstr>
      <vt:lpstr>'x-709'!TABLE_CLIENT_1</vt:lpstr>
      <vt:lpstr>'x-710'!TABLE_CLIENT_1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'x-721'!TABLE_CLIENT_1</vt:lpstr>
      <vt:lpstr>'x-730'!TABLE_CLIENT_1</vt:lpstr>
      <vt:lpstr>'x-731'!TABLE_CLIENT_1</vt:lpstr>
      <vt:lpstr>'x-732'!TABLE_CLIENT_1</vt:lpstr>
      <vt:lpstr>'x-733'!TABLE_CLIENT_1</vt:lpstr>
      <vt:lpstr>'x-801'!TABLE_CLIENT_1</vt:lpstr>
      <vt:lpstr>'x-template'!TABLE_CLIENT_1</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'x-216'!TABLE_DATE_IMPLEMENTED_1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'x-408'!TABLE_DATE_IMPLEMENTED_1</vt:lpstr>
      <vt:lpstr>'x-409'!TABLE_DATE_IMPLEMENTED_1</vt:lpstr>
      <vt:lpstr>'x-410'!TABLE_DATE_IMPLEMENTED_1</vt:lpstr>
      <vt:lpstr>'x-411'!TABLE_DATE_IMPLEMENTED_1</vt:lpstr>
      <vt:lpstr>'x-412'!TABLE_DATE_IMPLEMENTED_1</vt:lpstr>
      <vt:lpstr>'x-413'!TABLE_DATE_IMPLEMENTED_1</vt:lpstr>
      <vt:lpstr>'x-414'!TABLE_DATE_IMPLEMENTED_1</vt:lpstr>
      <vt:lpstr>'x-415'!TABLE_DATE_IMPLEMENTED_1</vt:lpstr>
      <vt:lpstr>'x-416'!TABLE_DATE_IMPLEMENTED_1</vt:lpstr>
      <vt:lpstr>'x-417'!TABLE_DATE_IMPLEMENTED_1</vt:lpstr>
      <vt:lpstr>'x-418'!TABLE_DATE_IMPLEMENTED_1</vt:lpstr>
      <vt:lpstr>'x-419'!TABLE_DATE_IMPLEMENTED_1</vt:lpstr>
      <vt:lpstr>'x-420'!TABLE_DATE_IMPLEMENTED_1</vt:lpstr>
      <vt:lpstr>'x-421'!TABLE_DATE_IMPLEMENTED_1</vt:lpstr>
      <vt:lpstr>'x-422'!TABLE_DATE_IMPLEMENTED_1</vt:lpstr>
      <vt:lpstr>'x-423'!TABLE_DATE_IMPLEMENTED_1</vt:lpstr>
      <vt:lpstr>'x-424'!TABLE_DATE_IMPLEMENTED_1</vt:lpstr>
      <vt:lpstr>'x-425'!TABLE_DATE_IMPLEMENTED_1</vt:lpstr>
      <vt:lpstr>'x-426'!TABLE_DATE_IMPLEMENTED_1</vt:lpstr>
      <vt:lpstr>'x-427'!TABLE_DATE_IMPLEMENTED_1</vt:lpstr>
      <vt:lpstr>'x-428'!TABLE_DATE_IMPLEMENTED_1</vt:lpstr>
      <vt:lpstr>'x-429'!TABLE_DATE_IMPLEMENTED_1</vt:lpstr>
      <vt:lpstr>'x-501'!TABLE_DATE_IMPLEMENTED_1</vt:lpstr>
      <vt:lpstr>'x-502'!TABLE_DATE_IMPLEMENTED_1</vt:lpstr>
      <vt:lpstr>'x-503'!TABLE_DATE_IMPLEMENTED_1</vt:lpstr>
      <vt:lpstr>'x-504'!TABLE_DATE_IMPLEMENTED_1</vt:lpstr>
      <vt:lpstr>'x-505'!TABLE_DATE_IMPLEMENTED_1</vt:lpstr>
      <vt:lpstr>'x-506'!TABLE_DATE_IMPLEMENTED_1</vt:lpstr>
      <vt:lpstr>'x-601'!TABLE_DATE_IMPLEMENTED_1</vt:lpstr>
      <vt:lpstr>'x-602'!TABLE_DATE_IMPLEMENTED_1</vt:lpstr>
      <vt:lpstr>'x-603'!TABLE_DATE_IMPLEMENTED_1</vt:lpstr>
      <vt:lpstr>'x-701'!TABLE_DATE_IMPLEMENTED_1</vt:lpstr>
      <vt:lpstr>'x-702'!TABLE_DATE_IMPLEMENTED_1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'x-709'!TABLE_DATE_IMPLEMENTED_1</vt:lpstr>
      <vt:lpstr>'x-710'!TABLE_DATE_IMPLEMENTED_1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'x-721'!TABLE_DATE_IMPLEMENTED_1</vt:lpstr>
      <vt:lpstr>'x-730'!TABLE_DATE_IMPLEMENTED_1</vt:lpstr>
      <vt:lpstr>'x-731'!TABLE_DATE_IMPLEMENTED_1</vt:lpstr>
      <vt:lpstr>'x-732'!TABLE_DATE_IMPLEMENTED_1</vt:lpstr>
      <vt:lpstr>'x-733'!TABLE_DATE_IMPLEMENTED_1</vt:lpstr>
      <vt:lpstr>'x-801'!TABLE_DATE_IMPLEMENTED_1</vt:lpstr>
      <vt:lpstr>'x-template'!TABLE_DATE_IMPLEMENTED_1</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'x-216'!TABLE_DATE_ISSUED_1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'x-408'!TABLE_DATE_ISSUED_1</vt:lpstr>
      <vt:lpstr>'x-409'!TABLE_DATE_ISSUED_1</vt:lpstr>
      <vt:lpstr>'x-410'!TABLE_DATE_ISSUED_1</vt:lpstr>
      <vt:lpstr>'x-411'!TABLE_DATE_ISSUED_1</vt:lpstr>
      <vt:lpstr>'x-412'!TABLE_DATE_ISSUED_1</vt:lpstr>
      <vt:lpstr>'x-413'!TABLE_DATE_ISSUED_1</vt:lpstr>
      <vt:lpstr>'x-414'!TABLE_DATE_ISSUED_1</vt:lpstr>
      <vt:lpstr>'x-415'!TABLE_DATE_ISSUED_1</vt:lpstr>
      <vt:lpstr>'x-416'!TABLE_DATE_ISSUED_1</vt:lpstr>
      <vt:lpstr>'x-417'!TABLE_DATE_ISSUED_1</vt:lpstr>
      <vt:lpstr>'x-418'!TABLE_DATE_ISSUED_1</vt:lpstr>
      <vt:lpstr>'x-419'!TABLE_DATE_ISSUED_1</vt:lpstr>
      <vt:lpstr>'x-420'!TABLE_DATE_ISSUED_1</vt:lpstr>
      <vt:lpstr>'x-421'!TABLE_DATE_ISSUED_1</vt:lpstr>
      <vt:lpstr>'x-422'!TABLE_DATE_ISSUED_1</vt:lpstr>
      <vt:lpstr>'x-423'!TABLE_DATE_ISSUED_1</vt:lpstr>
      <vt:lpstr>'x-424'!TABLE_DATE_ISSUED_1</vt:lpstr>
      <vt:lpstr>'x-425'!TABLE_DATE_ISSUED_1</vt:lpstr>
      <vt:lpstr>'x-426'!TABLE_DATE_ISSUED_1</vt:lpstr>
      <vt:lpstr>'x-427'!TABLE_DATE_ISSUED_1</vt:lpstr>
      <vt:lpstr>'x-428'!TABLE_DATE_ISSUED_1</vt:lpstr>
      <vt:lpstr>'x-429'!TABLE_DATE_ISSUED_1</vt:lpstr>
      <vt:lpstr>'x-501'!TABLE_DATE_ISSUED_1</vt:lpstr>
      <vt:lpstr>'x-502'!TABLE_DATE_ISSUED_1</vt:lpstr>
      <vt:lpstr>'x-503'!TABLE_DATE_ISSUED_1</vt:lpstr>
      <vt:lpstr>'x-504'!TABLE_DATE_ISSUED_1</vt:lpstr>
      <vt:lpstr>'x-505'!TABLE_DATE_ISSUED_1</vt:lpstr>
      <vt:lpstr>'x-506'!TABLE_DATE_ISSUED_1</vt:lpstr>
      <vt:lpstr>'x-601'!TABLE_DATE_ISSUED_1</vt:lpstr>
      <vt:lpstr>'x-602'!TABLE_DATE_ISSUED_1</vt:lpstr>
      <vt:lpstr>'x-603'!TABLE_DATE_ISSUED_1</vt:lpstr>
      <vt:lpstr>'x-701'!TABLE_DATE_ISSUED_1</vt:lpstr>
      <vt:lpstr>'x-702'!TABLE_DATE_ISSUED_1</vt:lpstr>
      <vt:lpstr>'x-703'!TABLE_DATE_ISSUED_1</vt:lpstr>
      <vt:lpstr>'x-704'!TABLE_DATE_ISSUED_1</vt:lpstr>
      <vt:lpstr>'x-705'!TABLE_DATE_ISSUED_1</vt:lpstr>
      <vt:lpstr>'x-706'!TABLE_DATE_ISSUED_1</vt:lpstr>
      <vt:lpstr>'x-707'!TABLE_DATE_ISSUED_1</vt:lpstr>
      <vt:lpstr>'x-708'!TABLE_DATE_ISSUED_1</vt:lpstr>
      <vt:lpstr>'x-709'!TABLE_DATE_ISSUED_1</vt:lpstr>
      <vt:lpstr>'x-710'!TABLE_DATE_ISSUED_1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'x-721'!TABLE_DATE_ISSUED_1</vt:lpstr>
      <vt:lpstr>'x-730'!TABLE_DATE_ISSUED_1</vt:lpstr>
      <vt:lpstr>'x-731'!TABLE_DATE_ISSUED_1</vt:lpstr>
      <vt:lpstr>'x-732'!TABLE_DATE_ISSUED_1</vt:lpstr>
      <vt:lpstr>'x-733'!TABLE_DATE_ISSUED_1</vt:lpstr>
      <vt:lpstr>'x-801'!TABLE_DATE_ISSUED_1</vt:lpstr>
      <vt:lpstr>'x-template'!TABLE_DATE_ISSUED_1</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'x-216'!TABLE_DESCRIPTION_1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'x-408'!TABLE_DESCRIPTION_1</vt:lpstr>
      <vt:lpstr>'x-409'!TABLE_DESCRIPTION_1</vt:lpstr>
      <vt:lpstr>'x-410'!TABLE_DESCRIPTION_1</vt:lpstr>
      <vt:lpstr>'x-411'!TABLE_DESCRIPTION_1</vt:lpstr>
      <vt:lpstr>'x-412'!TABLE_DESCRIPTION_1</vt:lpstr>
      <vt:lpstr>'x-413'!TABLE_DESCRIPTION_1</vt:lpstr>
      <vt:lpstr>'x-414'!TABLE_DESCRIPTION_1</vt:lpstr>
      <vt:lpstr>'x-415'!TABLE_DESCRIPTION_1</vt:lpstr>
      <vt:lpstr>'x-416'!TABLE_DESCRIPTION_1</vt:lpstr>
      <vt:lpstr>'x-417'!TABLE_DESCRIPTION_1</vt:lpstr>
      <vt:lpstr>'x-418'!TABLE_DESCRIPTION_1</vt:lpstr>
      <vt:lpstr>'x-419'!TABLE_DESCRIPTION_1</vt:lpstr>
      <vt:lpstr>'x-420'!TABLE_DESCRIPTION_1</vt:lpstr>
      <vt:lpstr>'x-421'!TABLE_DESCRIPTION_1</vt:lpstr>
      <vt:lpstr>'x-422'!TABLE_DESCRIPTION_1</vt:lpstr>
      <vt:lpstr>'x-423'!TABLE_DESCRIPTION_1</vt:lpstr>
      <vt:lpstr>'x-424'!TABLE_DESCRIPTION_1</vt:lpstr>
      <vt:lpstr>'x-425'!TABLE_DESCRIPTION_1</vt:lpstr>
      <vt:lpstr>'x-426'!TABLE_DESCRIPTION_1</vt:lpstr>
      <vt:lpstr>'x-427'!TABLE_DESCRIPTION_1</vt:lpstr>
      <vt:lpstr>'x-428'!TABLE_DESCRIPTION_1</vt:lpstr>
      <vt:lpstr>'x-429'!TABLE_DESCRIPTION_1</vt:lpstr>
      <vt:lpstr>'x-501'!TABLE_DESCRIPTION_1</vt:lpstr>
      <vt:lpstr>'x-502'!TABLE_DESCRIPTION_1</vt:lpstr>
      <vt:lpstr>'x-503'!TABLE_DESCRIPTION_1</vt:lpstr>
      <vt:lpstr>'x-504'!TABLE_DESCRIPTION_1</vt:lpstr>
      <vt:lpstr>'x-505'!TABLE_DESCRIPTION_1</vt:lpstr>
      <vt:lpstr>'x-506'!TABLE_DESCRIPTION_1</vt:lpstr>
      <vt:lpstr>'x-601'!TABLE_DESCRIPTION_1</vt:lpstr>
      <vt:lpstr>'x-602'!TABLE_DESCRIPTION_1</vt:lpstr>
      <vt:lpstr>'x-603'!TABLE_DESCRIPTION_1</vt:lpstr>
      <vt:lpstr>'x-701'!TABLE_DESCRIPTION_1</vt:lpstr>
      <vt:lpstr>'x-702'!TABLE_DESCRIPTION_1</vt:lpstr>
      <vt:lpstr>'x-703'!TABLE_DESCRIPTION_1</vt:lpstr>
      <vt:lpstr>'x-704'!TABLE_DESCRIPTION_1</vt:lpstr>
      <vt:lpstr>'x-705'!TABLE_DESCRIPTION_1</vt:lpstr>
      <vt:lpstr>'x-706'!TABLE_DESCRIPTION_1</vt:lpstr>
      <vt:lpstr>'x-707'!TABLE_DESCRIPTION_1</vt:lpstr>
      <vt:lpstr>'x-708'!TABLE_DESCRIPTION_1</vt:lpstr>
      <vt:lpstr>'x-709'!TABLE_DESCRIPTION_1</vt:lpstr>
      <vt:lpstr>'x-710'!TABLE_DESCRIPTION_1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'x-721'!TABLE_DESCRIPTION_1</vt:lpstr>
      <vt:lpstr>'x-730'!TABLE_DESCRIPTION_1</vt:lpstr>
      <vt:lpstr>'x-731'!TABLE_DESCRIPTION_1</vt:lpstr>
      <vt:lpstr>'x-732'!TABLE_DESCRIPTION_1</vt:lpstr>
      <vt:lpstr>'x-733'!TABLE_DESCRIPTION_1</vt:lpstr>
      <vt:lpstr>'x-801'!TABLE_DESCRIPTION_1</vt:lpstr>
      <vt:lpstr>'x-template'!TABLE_DESCRIPTION_1</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'x-216'!TABLE_FACTOR_STATUS_1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'x-408'!TABLE_FACTOR_STATUS_1</vt:lpstr>
      <vt:lpstr>'x-409'!TABLE_FACTOR_STATUS_1</vt:lpstr>
      <vt:lpstr>'x-410'!TABLE_FACTOR_STATUS_1</vt:lpstr>
      <vt:lpstr>'x-411'!TABLE_FACTOR_STATUS_1</vt:lpstr>
      <vt:lpstr>'x-412'!TABLE_FACTOR_STATUS_1</vt:lpstr>
      <vt:lpstr>'x-413'!TABLE_FACTOR_STATUS_1</vt:lpstr>
      <vt:lpstr>'x-414'!TABLE_FACTOR_STATUS_1</vt:lpstr>
      <vt:lpstr>'x-415'!TABLE_FACTOR_STATUS_1</vt:lpstr>
      <vt:lpstr>'x-416'!TABLE_FACTOR_STATUS_1</vt:lpstr>
      <vt:lpstr>'x-417'!TABLE_FACTOR_STATUS_1</vt:lpstr>
      <vt:lpstr>'x-418'!TABLE_FACTOR_STATUS_1</vt:lpstr>
      <vt:lpstr>'x-419'!TABLE_FACTOR_STATUS_1</vt:lpstr>
      <vt:lpstr>'x-420'!TABLE_FACTOR_STATUS_1</vt:lpstr>
      <vt:lpstr>'x-421'!TABLE_FACTOR_STATUS_1</vt:lpstr>
      <vt:lpstr>'x-422'!TABLE_FACTOR_STATUS_1</vt:lpstr>
      <vt:lpstr>'x-423'!TABLE_FACTOR_STATUS_1</vt:lpstr>
      <vt:lpstr>'x-424'!TABLE_FACTOR_STATUS_1</vt:lpstr>
      <vt:lpstr>'x-425'!TABLE_FACTOR_STATUS_1</vt:lpstr>
      <vt:lpstr>'x-426'!TABLE_FACTOR_STATUS_1</vt:lpstr>
      <vt:lpstr>'x-427'!TABLE_FACTOR_STATUS_1</vt:lpstr>
      <vt:lpstr>'x-428'!TABLE_FACTOR_STATUS_1</vt:lpstr>
      <vt:lpstr>'x-429'!TABLE_FACTOR_STATUS_1</vt:lpstr>
      <vt:lpstr>'x-501'!TABLE_FACTOR_STATUS_1</vt:lpstr>
      <vt:lpstr>'x-502'!TABLE_FACTOR_STATUS_1</vt:lpstr>
      <vt:lpstr>'x-503'!TABLE_FACTOR_STATUS_1</vt:lpstr>
      <vt:lpstr>'x-504'!TABLE_FACTOR_STATUS_1</vt:lpstr>
      <vt:lpstr>'x-505'!TABLE_FACTOR_STATUS_1</vt:lpstr>
      <vt:lpstr>'x-506'!TABLE_FACTOR_STATUS_1</vt:lpstr>
      <vt:lpstr>'x-601'!TABLE_FACTOR_STATUS_1</vt:lpstr>
      <vt:lpstr>'x-602'!TABLE_FACTOR_STATUS_1</vt:lpstr>
      <vt:lpstr>'x-603'!TABLE_FACTOR_STATUS_1</vt:lpstr>
      <vt:lpstr>'x-701'!TABLE_FACTOR_STATUS_1</vt:lpstr>
      <vt:lpstr>'x-702'!TABLE_FACTOR_STATUS_1</vt:lpstr>
      <vt:lpstr>'x-703'!TABLE_FACTOR_STATUS_1</vt:lpstr>
      <vt:lpstr>'x-704'!TABLE_FACTOR_STATUS_1</vt:lpstr>
      <vt:lpstr>'x-705'!TABLE_FACTOR_STATUS_1</vt:lpstr>
      <vt:lpstr>'x-706'!TABLE_FACTOR_STATUS_1</vt:lpstr>
      <vt:lpstr>'x-707'!TABLE_FACTOR_STATUS_1</vt:lpstr>
      <vt:lpstr>'x-708'!TABLE_FACTOR_STATUS_1</vt:lpstr>
      <vt:lpstr>'x-709'!TABLE_FACTOR_STATUS_1</vt:lpstr>
      <vt:lpstr>'x-710'!TABLE_FACTOR_STATUS_1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'x-721'!TABLE_FACTOR_STATUS_1</vt:lpstr>
      <vt:lpstr>'x-730'!TABLE_FACTOR_STATUS_1</vt:lpstr>
      <vt:lpstr>'x-731'!TABLE_FACTOR_STATUS_1</vt:lpstr>
      <vt:lpstr>'x-732'!TABLE_FACTOR_STATUS_1</vt:lpstr>
      <vt:lpstr>'x-733'!TABLE_FACTOR_STATUS_1</vt:lpstr>
      <vt:lpstr>'x-801'!TABLE_FACTOR_STATUS_1</vt:lpstr>
      <vt:lpstr>'x-template'!TABLE_FACTOR_STATUS_1</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'x-216'!TABLE_FACTOR_TYPE_1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'x-408'!TABLE_FACTOR_TYPE_1</vt:lpstr>
      <vt:lpstr>'x-409'!TABLE_FACTOR_TYPE_1</vt:lpstr>
      <vt:lpstr>'x-410'!TABLE_FACTOR_TYPE_1</vt:lpstr>
      <vt:lpstr>'x-411'!TABLE_FACTOR_TYPE_1</vt:lpstr>
      <vt:lpstr>'x-412'!TABLE_FACTOR_TYPE_1</vt:lpstr>
      <vt:lpstr>'x-413'!TABLE_FACTOR_TYPE_1</vt:lpstr>
      <vt:lpstr>'x-414'!TABLE_FACTOR_TYPE_1</vt:lpstr>
      <vt:lpstr>'x-415'!TABLE_FACTOR_TYPE_1</vt:lpstr>
      <vt:lpstr>'x-416'!TABLE_FACTOR_TYPE_1</vt:lpstr>
      <vt:lpstr>'x-417'!TABLE_FACTOR_TYPE_1</vt:lpstr>
      <vt:lpstr>'x-418'!TABLE_FACTOR_TYPE_1</vt:lpstr>
      <vt:lpstr>'x-419'!TABLE_FACTOR_TYPE_1</vt:lpstr>
      <vt:lpstr>'x-420'!TABLE_FACTOR_TYPE_1</vt:lpstr>
      <vt:lpstr>'x-421'!TABLE_FACTOR_TYPE_1</vt:lpstr>
      <vt:lpstr>'x-422'!TABLE_FACTOR_TYPE_1</vt:lpstr>
      <vt:lpstr>'x-423'!TABLE_FACTOR_TYPE_1</vt:lpstr>
      <vt:lpstr>'x-424'!TABLE_FACTOR_TYPE_1</vt:lpstr>
      <vt:lpstr>'x-425'!TABLE_FACTOR_TYPE_1</vt:lpstr>
      <vt:lpstr>'x-426'!TABLE_FACTOR_TYPE_1</vt:lpstr>
      <vt:lpstr>'x-427'!TABLE_FACTOR_TYPE_1</vt:lpstr>
      <vt:lpstr>'x-428'!TABLE_FACTOR_TYPE_1</vt:lpstr>
      <vt:lpstr>'x-429'!TABLE_FACTOR_TYPE_1</vt:lpstr>
      <vt:lpstr>'x-501'!TABLE_FACTOR_TYPE_1</vt:lpstr>
      <vt:lpstr>'x-502'!TABLE_FACTOR_TYPE_1</vt:lpstr>
      <vt:lpstr>'x-503'!TABLE_FACTOR_TYPE_1</vt:lpstr>
      <vt:lpstr>'x-504'!TABLE_FACTOR_TYPE_1</vt:lpstr>
      <vt:lpstr>'x-505'!TABLE_FACTOR_TYPE_1</vt:lpstr>
      <vt:lpstr>'x-506'!TABLE_FACTOR_TYPE_1</vt:lpstr>
      <vt:lpstr>'x-601'!TABLE_FACTOR_TYPE_1</vt:lpstr>
      <vt:lpstr>'x-602'!TABLE_FACTOR_TYPE_1</vt:lpstr>
      <vt:lpstr>'x-603'!TABLE_FACTOR_TYPE_1</vt:lpstr>
      <vt:lpstr>'x-701'!TABLE_FACTOR_TYPE_1</vt:lpstr>
      <vt:lpstr>'x-702'!TABLE_FACTOR_TYPE_1</vt:lpstr>
      <vt:lpstr>'x-703'!TABLE_FACTOR_TYPE_1</vt:lpstr>
      <vt:lpstr>'x-704'!TABLE_FACTOR_TYPE_1</vt:lpstr>
      <vt:lpstr>'x-705'!TABLE_FACTOR_TYPE_1</vt:lpstr>
      <vt:lpstr>'x-706'!TABLE_FACTOR_TYPE_1</vt:lpstr>
      <vt:lpstr>'x-707'!TABLE_FACTOR_TYPE_1</vt:lpstr>
      <vt:lpstr>'x-708'!TABLE_FACTOR_TYPE_1</vt:lpstr>
      <vt:lpstr>'x-709'!TABLE_FACTOR_TYPE_1</vt:lpstr>
      <vt:lpstr>'x-710'!TABLE_FACTOR_TYPE_1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'x-721'!TABLE_FACTOR_TYPE_1</vt:lpstr>
      <vt:lpstr>'x-730'!TABLE_FACTOR_TYPE_1</vt:lpstr>
      <vt:lpstr>'x-731'!TABLE_FACTOR_TYPE_1</vt:lpstr>
      <vt:lpstr>'x-732'!TABLE_FACTOR_TYPE_1</vt:lpstr>
      <vt:lpstr>'x-733'!TABLE_FACTOR_TYPE_1</vt:lpstr>
      <vt:lpstr>'x-801'!TABLE_FACTOR_TYPE_1</vt:lpstr>
      <vt:lpstr>'x-template'!TABLE_FACTOR_TYPE_1</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'x-216'!TABLE_GENDER_1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'x-401'!TABLE_GENDER_1</vt:lpstr>
      <vt:lpstr>'x-402'!TABLE_GENDER_1</vt:lpstr>
      <vt:lpstr>'x-403'!TABLE_GENDER_1</vt:lpstr>
      <vt:lpstr>'x-404'!TABLE_GENDER_1</vt:lpstr>
      <vt:lpstr>'x-405'!TABLE_GENDER_1</vt:lpstr>
      <vt:lpstr>'x-406'!TABLE_GENDER_1</vt:lpstr>
      <vt:lpstr>'x-407'!TABLE_GENDER_1</vt:lpstr>
      <vt:lpstr>'x-408'!TABLE_GENDER_1</vt:lpstr>
      <vt:lpstr>'x-409'!TABLE_GENDER_1</vt:lpstr>
      <vt:lpstr>'x-410'!TABLE_GENDER_1</vt:lpstr>
      <vt:lpstr>'x-411'!TABLE_GENDER_1</vt:lpstr>
      <vt:lpstr>'x-412'!TABLE_GENDER_1</vt:lpstr>
      <vt:lpstr>'x-413'!TABLE_GENDER_1</vt:lpstr>
      <vt:lpstr>'x-414'!TABLE_GENDER_1</vt:lpstr>
      <vt:lpstr>'x-415'!TABLE_GENDER_1</vt:lpstr>
      <vt:lpstr>'x-416'!TABLE_GENDER_1</vt:lpstr>
      <vt:lpstr>'x-417'!TABLE_GENDER_1</vt:lpstr>
      <vt:lpstr>'x-418'!TABLE_GENDER_1</vt:lpstr>
      <vt:lpstr>'x-419'!TABLE_GENDER_1</vt:lpstr>
      <vt:lpstr>'x-420'!TABLE_GENDER_1</vt:lpstr>
      <vt:lpstr>'x-421'!TABLE_GENDER_1</vt:lpstr>
      <vt:lpstr>'x-422'!TABLE_GENDER_1</vt:lpstr>
      <vt:lpstr>'x-423'!TABLE_GENDER_1</vt:lpstr>
      <vt:lpstr>'x-424'!TABLE_GENDER_1</vt:lpstr>
      <vt:lpstr>'x-425'!TABLE_GENDER_1</vt:lpstr>
      <vt:lpstr>'x-426'!TABLE_GENDER_1</vt:lpstr>
      <vt:lpstr>'x-427'!TABLE_GENDER_1</vt:lpstr>
      <vt:lpstr>'x-428'!TABLE_GENDER_1</vt:lpstr>
      <vt:lpstr>'x-429'!TABLE_GENDER_1</vt:lpstr>
      <vt:lpstr>'x-501'!TABLE_GENDER_1</vt:lpstr>
      <vt:lpstr>'x-502'!TABLE_GENDER_1</vt:lpstr>
      <vt:lpstr>'x-503'!TABLE_GENDER_1</vt:lpstr>
      <vt:lpstr>'x-504'!TABLE_GENDER_1</vt:lpstr>
      <vt:lpstr>'x-505'!TABLE_GENDER_1</vt:lpstr>
      <vt:lpstr>'x-506'!TABLE_GENDER_1</vt:lpstr>
      <vt:lpstr>'x-601'!TABLE_GENDER_1</vt:lpstr>
      <vt:lpstr>'x-602'!TABLE_GENDER_1</vt:lpstr>
      <vt:lpstr>'x-603'!TABLE_GENDER_1</vt:lpstr>
      <vt:lpstr>'x-701'!TABLE_GENDER_1</vt:lpstr>
      <vt:lpstr>'x-702'!TABLE_GENDER_1</vt:lpstr>
      <vt:lpstr>'x-703'!TABLE_GENDER_1</vt:lpstr>
      <vt:lpstr>'x-704'!TABLE_GENDER_1</vt:lpstr>
      <vt:lpstr>'x-705'!TABLE_GENDER_1</vt:lpstr>
      <vt:lpstr>'x-706'!TABLE_GENDER_1</vt:lpstr>
      <vt:lpstr>'x-707'!TABLE_GENDER_1</vt:lpstr>
      <vt:lpstr>'x-708'!TABLE_GENDER_1</vt:lpstr>
      <vt:lpstr>'x-709'!TABLE_GENDER_1</vt:lpstr>
      <vt:lpstr>'x-710'!TABLE_GENDER_1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'x-721'!TABLE_GENDER_1</vt:lpstr>
      <vt:lpstr>'x-730'!TABLE_GENDER_1</vt:lpstr>
      <vt:lpstr>'x-731'!TABLE_GENDER_1</vt:lpstr>
      <vt:lpstr>'x-732'!TABLE_GENDER_1</vt:lpstr>
      <vt:lpstr>'x-733'!TABLE_GENDER_1</vt:lpstr>
      <vt:lpstr>'x-801'!TABLE_GENDER_1</vt:lpstr>
      <vt:lpstr>'x-template'!TABLE_GENDER_1</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'x-216'!TABLE_INFO_1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'x-401'!TABLE_INFO_1</vt:lpstr>
      <vt:lpstr>'x-402'!TABLE_INFO_1</vt:lpstr>
      <vt:lpstr>'x-403'!TABLE_INFO_1</vt:lpstr>
      <vt:lpstr>'x-404'!TABLE_INFO_1</vt:lpstr>
      <vt:lpstr>'x-405'!TABLE_INFO_1</vt:lpstr>
      <vt:lpstr>'x-406'!TABLE_INFO_1</vt:lpstr>
      <vt:lpstr>'x-407'!TABLE_INFO_1</vt:lpstr>
      <vt:lpstr>'x-408'!TABLE_INFO_1</vt:lpstr>
      <vt:lpstr>'x-409'!TABLE_INFO_1</vt:lpstr>
      <vt:lpstr>'x-410'!TABLE_INFO_1</vt:lpstr>
      <vt:lpstr>'x-411'!TABLE_INFO_1</vt:lpstr>
      <vt:lpstr>'x-412'!TABLE_INFO_1</vt:lpstr>
      <vt:lpstr>'x-413'!TABLE_INFO_1</vt:lpstr>
      <vt:lpstr>'x-414'!TABLE_INFO_1</vt:lpstr>
      <vt:lpstr>'x-415'!TABLE_INFO_1</vt:lpstr>
      <vt:lpstr>'x-416'!TABLE_INFO_1</vt:lpstr>
      <vt:lpstr>'x-417'!TABLE_INFO_1</vt:lpstr>
      <vt:lpstr>'x-418'!TABLE_INFO_1</vt:lpstr>
      <vt:lpstr>'x-419'!TABLE_INFO_1</vt:lpstr>
      <vt:lpstr>'x-420'!TABLE_INFO_1</vt:lpstr>
      <vt:lpstr>'x-421'!TABLE_INFO_1</vt:lpstr>
      <vt:lpstr>'x-422'!TABLE_INFO_1</vt:lpstr>
      <vt:lpstr>'x-423'!TABLE_INFO_1</vt:lpstr>
      <vt:lpstr>'x-424'!TABLE_INFO_1</vt:lpstr>
      <vt:lpstr>'x-425'!TABLE_INFO_1</vt:lpstr>
      <vt:lpstr>'x-426'!TABLE_INFO_1</vt:lpstr>
      <vt:lpstr>'x-427'!TABLE_INFO_1</vt:lpstr>
      <vt:lpstr>'x-428'!TABLE_INFO_1</vt:lpstr>
      <vt:lpstr>'x-429'!TABLE_INFO_1</vt:lpstr>
      <vt:lpstr>'x-501'!TABLE_INFO_1</vt:lpstr>
      <vt:lpstr>'x-502'!TABLE_INFO_1</vt:lpstr>
      <vt:lpstr>'x-503'!TABLE_INFO_1</vt:lpstr>
      <vt:lpstr>'x-504'!TABLE_INFO_1</vt:lpstr>
      <vt:lpstr>'x-505'!TABLE_INFO_1</vt:lpstr>
      <vt:lpstr>'x-506'!TABLE_INFO_1</vt:lpstr>
      <vt:lpstr>'x-601'!TABLE_INFO_1</vt:lpstr>
      <vt:lpstr>'x-602'!TABLE_INFO_1</vt:lpstr>
      <vt:lpstr>'x-603'!TABLE_INFO_1</vt:lpstr>
      <vt:lpstr>'x-701'!TABLE_INFO_1</vt:lpstr>
      <vt:lpstr>'x-702'!TABLE_INFO_1</vt:lpstr>
      <vt:lpstr>'x-703'!TABLE_INFO_1</vt:lpstr>
      <vt:lpstr>'x-704'!TABLE_INFO_1</vt:lpstr>
      <vt:lpstr>'x-705'!TABLE_INFO_1</vt:lpstr>
      <vt:lpstr>'x-706'!TABLE_INFO_1</vt:lpstr>
      <vt:lpstr>'x-707'!TABLE_INFO_1</vt:lpstr>
      <vt:lpstr>'x-708'!TABLE_INFO_1</vt:lpstr>
      <vt:lpstr>'x-709'!TABLE_INFO_1</vt:lpstr>
      <vt:lpstr>'x-710'!TABLE_INFO_1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'x-721'!TABLE_INFO_1</vt:lpstr>
      <vt:lpstr>'x-730'!TABLE_INFO_1</vt:lpstr>
      <vt:lpstr>'x-731'!TABLE_INFO_1</vt:lpstr>
      <vt:lpstr>'x-732'!TABLE_INFO_1</vt:lpstr>
      <vt:lpstr>'x-733'!TABLE_INFO_1</vt:lpstr>
      <vt:lpstr>'x-801'!TABLE_INFO_1</vt:lpstr>
      <vt:lpstr>'x-template'!TABLE_INFO_1</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'x-216'!TABLE_REFERENCE_1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'x-408'!TABLE_REFERENCE_1</vt:lpstr>
      <vt:lpstr>'x-409'!TABLE_REFERENCE_1</vt:lpstr>
      <vt:lpstr>'x-410'!TABLE_REFERENCE_1</vt:lpstr>
      <vt:lpstr>'x-411'!TABLE_REFERENCE_1</vt:lpstr>
      <vt:lpstr>'x-412'!TABLE_REFERENCE_1</vt:lpstr>
      <vt:lpstr>'x-413'!TABLE_REFERENCE_1</vt:lpstr>
      <vt:lpstr>'x-414'!TABLE_REFERENCE_1</vt:lpstr>
      <vt:lpstr>'x-415'!TABLE_REFERENCE_1</vt:lpstr>
      <vt:lpstr>'x-416'!TABLE_REFERENCE_1</vt:lpstr>
      <vt:lpstr>'x-417'!TABLE_REFERENCE_1</vt:lpstr>
      <vt:lpstr>'x-418'!TABLE_REFERENCE_1</vt:lpstr>
      <vt:lpstr>'x-419'!TABLE_REFERENCE_1</vt:lpstr>
      <vt:lpstr>'x-420'!TABLE_REFERENCE_1</vt:lpstr>
      <vt:lpstr>'x-421'!TABLE_REFERENCE_1</vt:lpstr>
      <vt:lpstr>'x-422'!TABLE_REFERENCE_1</vt:lpstr>
      <vt:lpstr>'x-423'!TABLE_REFERENCE_1</vt:lpstr>
      <vt:lpstr>'x-424'!TABLE_REFERENCE_1</vt:lpstr>
      <vt:lpstr>'x-425'!TABLE_REFERENCE_1</vt:lpstr>
      <vt:lpstr>'x-426'!TABLE_REFERENCE_1</vt:lpstr>
      <vt:lpstr>'x-427'!TABLE_REFERENCE_1</vt:lpstr>
      <vt:lpstr>'x-428'!TABLE_REFERENCE_1</vt:lpstr>
      <vt:lpstr>'x-429'!TABLE_REFERENCE_1</vt:lpstr>
      <vt:lpstr>'x-501'!TABLE_REFERENCE_1</vt:lpstr>
      <vt:lpstr>'x-502'!TABLE_REFERENCE_1</vt:lpstr>
      <vt:lpstr>'x-503'!TABLE_REFERENCE_1</vt:lpstr>
      <vt:lpstr>'x-504'!TABLE_REFERENCE_1</vt:lpstr>
      <vt:lpstr>'x-505'!TABLE_REFERENCE_1</vt:lpstr>
      <vt:lpstr>'x-506'!TABLE_REFERENCE_1</vt:lpstr>
      <vt:lpstr>'x-601'!TABLE_REFERENCE_1</vt:lpstr>
      <vt:lpstr>'x-602'!TABLE_REFERENCE_1</vt:lpstr>
      <vt:lpstr>'x-603'!TABLE_REFERENCE_1</vt:lpstr>
      <vt:lpstr>'x-701'!TABLE_REFERENCE_1</vt:lpstr>
      <vt:lpstr>'x-702'!TABLE_REFERENCE_1</vt:lpstr>
      <vt:lpstr>'x-703'!TABLE_REFERENCE_1</vt:lpstr>
      <vt:lpstr>'x-704'!TABLE_REFERENCE_1</vt:lpstr>
      <vt:lpstr>'x-705'!TABLE_REFERENCE_1</vt:lpstr>
      <vt:lpstr>'x-706'!TABLE_REFERENCE_1</vt:lpstr>
      <vt:lpstr>'x-707'!TABLE_REFERENCE_1</vt:lpstr>
      <vt:lpstr>'x-708'!TABLE_REFERENCE_1</vt:lpstr>
      <vt:lpstr>'x-709'!TABLE_REFERENCE_1</vt:lpstr>
      <vt:lpstr>'x-710'!TABLE_REFERENCE_1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'x-721'!TABLE_REFERENCE_1</vt:lpstr>
      <vt:lpstr>'x-730'!TABLE_REFERENCE_1</vt:lpstr>
      <vt:lpstr>'x-731'!TABLE_REFERENCE_1</vt:lpstr>
      <vt:lpstr>'x-732'!TABLE_REFERENCE_1</vt:lpstr>
      <vt:lpstr>'x-733'!TABLE_REFERENCE_1</vt:lpstr>
      <vt:lpstr>'x-801'!TABLE_REFERENCE_1</vt:lpstr>
      <vt:lpstr>'x-template'!TABLE_REFERENCE_1</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'x-216'!TABLE_REFERENCE_GUIDANCE_1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'x-408'!TABLE_REFERENCE_GUIDANCE_1</vt:lpstr>
      <vt:lpstr>'x-409'!TABLE_REFERENCE_GUIDANCE_1</vt:lpstr>
      <vt:lpstr>'x-410'!TABLE_REFERENCE_GUIDANCE_1</vt:lpstr>
      <vt:lpstr>'x-411'!TABLE_REFERENCE_GUIDANCE_1</vt:lpstr>
      <vt:lpstr>'x-412'!TABLE_REFERENCE_GUIDANCE_1</vt:lpstr>
      <vt:lpstr>'x-413'!TABLE_REFERENCE_GUIDANCE_1</vt:lpstr>
      <vt:lpstr>'x-414'!TABLE_REFERENCE_GUIDANCE_1</vt:lpstr>
      <vt:lpstr>'x-415'!TABLE_REFERENCE_GUIDANCE_1</vt:lpstr>
      <vt:lpstr>'x-416'!TABLE_REFERENCE_GUIDANCE_1</vt:lpstr>
      <vt:lpstr>'x-417'!TABLE_REFERENCE_GUIDANCE_1</vt:lpstr>
      <vt:lpstr>'x-418'!TABLE_REFERENCE_GUIDANCE_1</vt:lpstr>
      <vt:lpstr>'x-419'!TABLE_REFERENCE_GUIDANCE_1</vt:lpstr>
      <vt:lpstr>'x-420'!TABLE_REFERENCE_GUIDANCE_1</vt:lpstr>
      <vt:lpstr>'x-421'!TABLE_REFERENCE_GUIDANCE_1</vt:lpstr>
      <vt:lpstr>'x-422'!TABLE_REFERENCE_GUIDANCE_1</vt:lpstr>
      <vt:lpstr>'x-423'!TABLE_REFERENCE_GUIDANCE_1</vt:lpstr>
      <vt:lpstr>'x-424'!TABLE_REFERENCE_GUIDANCE_1</vt:lpstr>
      <vt:lpstr>'x-425'!TABLE_REFERENCE_GUIDANCE_1</vt:lpstr>
      <vt:lpstr>'x-426'!TABLE_REFERENCE_GUIDANCE_1</vt:lpstr>
      <vt:lpstr>'x-427'!TABLE_REFERENCE_GUIDANCE_1</vt:lpstr>
      <vt:lpstr>'x-428'!TABLE_REFERENCE_GUIDANCE_1</vt:lpstr>
      <vt:lpstr>'x-429'!TABLE_REFERENCE_GUIDANCE_1</vt:lpstr>
      <vt:lpstr>'x-501'!TABLE_REFERENCE_GUIDANCE_1</vt:lpstr>
      <vt:lpstr>'x-502'!TABLE_REFERENCE_GUIDANCE_1</vt:lpstr>
      <vt:lpstr>'x-503'!TABLE_REFERENCE_GUIDANCE_1</vt:lpstr>
      <vt:lpstr>'x-504'!TABLE_REFERENCE_GUIDANCE_1</vt:lpstr>
      <vt:lpstr>'x-505'!TABLE_REFERENCE_GUIDANCE_1</vt:lpstr>
      <vt:lpstr>'x-506'!TABLE_REFERENCE_GUIDANCE_1</vt:lpstr>
      <vt:lpstr>'x-601'!TABLE_REFERENCE_GUIDANCE_1</vt:lpstr>
      <vt:lpstr>'x-602'!TABLE_REFERENCE_GUIDANCE_1</vt:lpstr>
      <vt:lpstr>'x-603'!TABLE_REFERENCE_GUIDANCE_1</vt:lpstr>
      <vt:lpstr>'x-701'!TABLE_REFERENCE_GUIDANCE_1</vt:lpstr>
      <vt:lpstr>'x-702'!TABLE_REFERENCE_GUIDANCE_1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'x-709'!TABLE_REFERENCE_GUIDANCE_1</vt:lpstr>
      <vt:lpstr>'x-710'!TABLE_REFERENCE_GUIDANCE_1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'x-721'!TABLE_REFERENCE_GUIDANCE_1</vt:lpstr>
      <vt:lpstr>'x-730'!TABLE_REFERENCE_GUIDANCE_1</vt:lpstr>
      <vt:lpstr>'x-731'!TABLE_REFERENCE_GUIDANCE_1</vt:lpstr>
      <vt:lpstr>'x-732'!TABLE_REFERENCE_GUIDANCE_1</vt:lpstr>
      <vt:lpstr>'x-733'!TABLE_REFERENCE_GUIDANCE_1</vt:lpstr>
      <vt:lpstr>'x-801'!TABLE_REFERENCE_GUIDANCE_1</vt:lpstr>
      <vt:lpstr>'x-template'!TABLE_REFERENCE_GUIDANCE_1</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'x-216'!TABLE_RELATED_1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'x-401'!TABLE_RELATED_1</vt:lpstr>
      <vt:lpstr>'x-402'!TABLE_RELATED_1</vt:lpstr>
      <vt:lpstr>'x-403'!TABLE_RELATED_1</vt:lpstr>
      <vt:lpstr>'x-404'!TABLE_RELATED_1</vt:lpstr>
      <vt:lpstr>'x-405'!TABLE_RELATED_1</vt:lpstr>
      <vt:lpstr>'x-406'!TABLE_RELATED_1</vt:lpstr>
      <vt:lpstr>'x-407'!TABLE_RELATED_1</vt:lpstr>
      <vt:lpstr>'x-408'!TABLE_RELATED_1</vt:lpstr>
      <vt:lpstr>'x-409'!TABLE_RELATED_1</vt:lpstr>
      <vt:lpstr>'x-410'!TABLE_RELATED_1</vt:lpstr>
      <vt:lpstr>'x-411'!TABLE_RELATED_1</vt:lpstr>
      <vt:lpstr>'x-412'!TABLE_RELATED_1</vt:lpstr>
      <vt:lpstr>'x-413'!TABLE_RELATED_1</vt:lpstr>
      <vt:lpstr>'x-414'!TABLE_RELATED_1</vt:lpstr>
      <vt:lpstr>'x-415'!TABLE_RELATED_1</vt:lpstr>
      <vt:lpstr>'x-416'!TABLE_RELATED_1</vt:lpstr>
      <vt:lpstr>'x-417'!TABLE_RELATED_1</vt:lpstr>
      <vt:lpstr>'x-418'!TABLE_RELATED_1</vt:lpstr>
      <vt:lpstr>'x-419'!TABLE_RELATED_1</vt:lpstr>
      <vt:lpstr>'x-420'!TABLE_RELATED_1</vt:lpstr>
      <vt:lpstr>'x-421'!TABLE_RELATED_1</vt:lpstr>
      <vt:lpstr>'x-422'!TABLE_RELATED_1</vt:lpstr>
      <vt:lpstr>'x-423'!TABLE_RELATED_1</vt:lpstr>
      <vt:lpstr>'x-424'!TABLE_RELATED_1</vt:lpstr>
      <vt:lpstr>'x-425'!TABLE_RELATED_1</vt:lpstr>
      <vt:lpstr>'x-426'!TABLE_RELATED_1</vt:lpstr>
      <vt:lpstr>'x-427'!TABLE_RELATED_1</vt:lpstr>
      <vt:lpstr>'x-428'!TABLE_RELATED_1</vt:lpstr>
      <vt:lpstr>'x-429'!TABLE_RELATED_1</vt:lpstr>
      <vt:lpstr>'x-501'!TABLE_RELATED_1</vt:lpstr>
      <vt:lpstr>'x-502'!TABLE_RELATED_1</vt:lpstr>
      <vt:lpstr>'x-503'!TABLE_RELATED_1</vt:lpstr>
      <vt:lpstr>'x-504'!TABLE_RELATED_1</vt:lpstr>
      <vt:lpstr>'x-505'!TABLE_RELATED_1</vt:lpstr>
      <vt:lpstr>'x-506'!TABLE_RELATED_1</vt:lpstr>
      <vt:lpstr>'x-601'!TABLE_RELATED_1</vt:lpstr>
      <vt:lpstr>'x-602'!TABLE_RELATED_1</vt:lpstr>
      <vt:lpstr>'x-603'!TABLE_RELATED_1</vt:lpstr>
      <vt:lpstr>'x-701'!TABLE_RELATED_1</vt:lpstr>
      <vt:lpstr>'x-702'!TABLE_RELATED_1</vt:lpstr>
      <vt:lpstr>'x-703'!TABLE_RELATED_1</vt:lpstr>
      <vt:lpstr>'x-704'!TABLE_RELATED_1</vt:lpstr>
      <vt:lpstr>'x-705'!TABLE_RELATED_1</vt:lpstr>
      <vt:lpstr>'x-706'!TABLE_RELATED_1</vt:lpstr>
      <vt:lpstr>'x-707'!TABLE_RELATED_1</vt:lpstr>
      <vt:lpstr>'x-708'!TABLE_RELATED_1</vt:lpstr>
      <vt:lpstr>'x-709'!TABLE_RELATED_1</vt:lpstr>
      <vt:lpstr>'x-710'!TABLE_RELATED_1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'x-721'!TABLE_RELATED_1</vt:lpstr>
      <vt:lpstr>'x-730'!TABLE_RELATED_1</vt:lpstr>
      <vt:lpstr>'x-731'!TABLE_RELATED_1</vt:lpstr>
      <vt:lpstr>'x-732'!TABLE_RELATED_1</vt:lpstr>
      <vt:lpstr>'x-733'!TABLE_RELATED_1</vt:lpstr>
      <vt:lpstr>'x-801'!TABLE_RELATED_1</vt:lpstr>
      <vt:lpstr>'x-template'!TABLE_RELATED_1</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'x-216'!TABLE_SECTION_1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'x-401'!TABLE_SECTION_1</vt:lpstr>
      <vt:lpstr>'x-402'!TABLE_SECTION_1</vt:lpstr>
      <vt:lpstr>'x-403'!TABLE_SECTION_1</vt:lpstr>
      <vt:lpstr>'x-404'!TABLE_SECTION_1</vt:lpstr>
      <vt:lpstr>'x-405'!TABLE_SECTION_1</vt:lpstr>
      <vt:lpstr>'x-406'!TABLE_SECTION_1</vt:lpstr>
      <vt:lpstr>'x-407'!TABLE_SECTION_1</vt:lpstr>
      <vt:lpstr>'x-408'!TABLE_SECTION_1</vt:lpstr>
      <vt:lpstr>'x-409'!TABLE_SECTION_1</vt:lpstr>
      <vt:lpstr>'x-410'!TABLE_SECTION_1</vt:lpstr>
      <vt:lpstr>'x-411'!TABLE_SECTION_1</vt:lpstr>
      <vt:lpstr>'x-412'!TABLE_SECTION_1</vt:lpstr>
      <vt:lpstr>'x-413'!TABLE_SECTION_1</vt:lpstr>
      <vt:lpstr>'x-414'!TABLE_SECTION_1</vt:lpstr>
      <vt:lpstr>'x-415'!TABLE_SECTION_1</vt:lpstr>
      <vt:lpstr>'x-416'!TABLE_SECTION_1</vt:lpstr>
      <vt:lpstr>'x-417'!TABLE_SECTION_1</vt:lpstr>
      <vt:lpstr>'x-418'!TABLE_SECTION_1</vt:lpstr>
      <vt:lpstr>'x-419'!TABLE_SECTION_1</vt:lpstr>
      <vt:lpstr>'x-420'!TABLE_SECTION_1</vt:lpstr>
      <vt:lpstr>'x-421'!TABLE_SECTION_1</vt:lpstr>
      <vt:lpstr>'x-422'!TABLE_SECTION_1</vt:lpstr>
      <vt:lpstr>'x-423'!TABLE_SECTION_1</vt:lpstr>
      <vt:lpstr>'x-424'!TABLE_SECTION_1</vt:lpstr>
      <vt:lpstr>'x-425'!TABLE_SECTION_1</vt:lpstr>
      <vt:lpstr>'x-426'!TABLE_SECTION_1</vt:lpstr>
      <vt:lpstr>'x-427'!TABLE_SECTION_1</vt:lpstr>
      <vt:lpstr>'x-428'!TABLE_SECTION_1</vt:lpstr>
      <vt:lpstr>'x-429'!TABLE_SECTION_1</vt:lpstr>
      <vt:lpstr>'x-501'!TABLE_SECTION_1</vt:lpstr>
      <vt:lpstr>'x-502'!TABLE_SECTION_1</vt:lpstr>
      <vt:lpstr>'x-503'!TABLE_SECTION_1</vt:lpstr>
      <vt:lpstr>'x-504'!TABLE_SECTION_1</vt:lpstr>
      <vt:lpstr>'x-505'!TABLE_SECTION_1</vt:lpstr>
      <vt:lpstr>'x-506'!TABLE_SECTION_1</vt:lpstr>
      <vt:lpstr>'x-601'!TABLE_SECTION_1</vt:lpstr>
      <vt:lpstr>'x-602'!TABLE_SECTION_1</vt:lpstr>
      <vt:lpstr>'x-603'!TABLE_SECTION_1</vt:lpstr>
      <vt:lpstr>'x-701'!TABLE_SECTION_1</vt:lpstr>
      <vt:lpstr>'x-702'!TABLE_SECTION_1</vt:lpstr>
      <vt:lpstr>'x-703'!TABLE_SECTION_1</vt:lpstr>
      <vt:lpstr>'x-704'!TABLE_SECTION_1</vt:lpstr>
      <vt:lpstr>'x-705'!TABLE_SECTION_1</vt:lpstr>
      <vt:lpstr>'x-706'!TABLE_SECTION_1</vt:lpstr>
      <vt:lpstr>'x-707'!TABLE_SECTION_1</vt:lpstr>
      <vt:lpstr>'x-708'!TABLE_SECTION_1</vt:lpstr>
      <vt:lpstr>'x-709'!TABLE_SECTION_1</vt:lpstr>
      <vt:lpstr>'x-710'!TABLE_SECTION_1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'x-721'!TABLE_SECTION_1</vt:lpstr>
      <vt:lpstr>'x-730'!TABLE_SECTION_1</vt:lpstr>
      <vt:lpstr>'x-731'!TABLE_SECTION_1</vt:lpstr>
      <vt:lpstr>'x-732'!TABLE_SECTION_1</vt:lpstr>
      <vt:lpstr>'x-733'!TABLE_SECTION_1</vt:lpstr>
      <vt:lpstr>'x-801'!TABLE_SECTION_1</vt:lpstr>
      <vt:lpstr>'x-template'!TABLE_SECTION_1</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'x-216'!TABLE_SECTION_NUMBER_1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'x-408'!TABLE_SECTION_NUMBER_1</vt:lpstr>
      <vt:lpstr>'x-409'!TABLE_SECTION_NUMBER_1</vt:lpstr>
      <vt:lpstr>'x-410'!TABLE_SECTION_NUMBER_1</vt:lpstr>
      <vt:lpstr>'x-411'!TABLE_SECTION_NUMBER_1</vt:lpstr>
      <vt:lpstr>'x-412'!TABLE_SECTION_NUMBER_1</vt:lpstr>
      <vt:lpstr>'x-413'!TABLE_SECTION_NUMBER_1</vt:lpstr>
      <vt:lpstr>'x-414'!TABLE_SECTION_NUMBER_1</vt:lpstr>
      <vt:lpstr>'x-415'!TABLE_SECTION_NUMBER_1</vt:lpstr>
      <vt:lpstr>'x-416'!TABLE_SECTION_NUMBER_1</vt:lpstr>
      <vt:lpstr>'x-417'!TABLE_SECTION_NUMBER_1</vt:lpstr>
      <vt:lpstr>'x-418'!TABLE_SECTION_NUMBER_1</vt:lpstr>
      <vt:lpstr>'x-419'!TABLE_SECTION_NUMBER_1</vt:lpstr>
      <vt:lpstr>'x-420'!TABLE_SECTION_NUMBER_1</vt:lpstr>
      <vt:lpstr>'x-421'!TABLE_SECTION_NUMBER_1</vt:lpstr>
      <vt:lpstr>'x-422'!TABLE_SECTION_NUMBER_1</vt:lpstr>
      <vt:lpstr>'x-423'!TABLE_SECTION_NUMBER_1</vt:lpstr>
      <vt:lpstr>'x-424'!TABLE_SECTION_NUMBER_1</vt:lpstr>
      <vt:lpstr>'x-425'!TABLE_SECTION_NUMBER_1</vt:lpstr>
      <vt:lpstr>'x-426'!TABLE_SECTION_NUMBER_1</vt:lpstr>
      <vt:lpstr>'x-427'!TABLE_SECTION_NUMBER_1</vt:lpstr>
      <vt:lpstr>'x-428'!TABLE_SECTION_NUMBER_1</vt:lpstr>
      <vt:lpstr>'x-429'!TABLE_SECTION_NUMBER_1</vt:lpstr>
      <vt:lpstr>'x-501'!TABLE_SECTION_NUMBER_1</vt:lpstr>
      <vt:lpstr>'x-502'!TABLE_SECTION_NUMBER_1</vt:lpstr>
      <vt:lpstr>'x-503'!TABLE_SECTION_NUMBER_1</vt:lpstr>
      <vt:lpstr>'x-504'!TABLE_SECTION_NUMBER_1</vt:lpstr>
      <vt:lpstr>'x-505'!TABLE_SECTION_NUMBER_1</vt:lpstr>
      <vt:lpstr>'x-506'!TABLE_SECTION_NUMBER_1</vt:lpstr>
      <vt:lpstr>'x-601'!TABLE_SECTION_NUMBER_1</vt:lpstr>
      <vt:lpstr>'x-602'!TABLE_SECTION_NUMBER_1</vt:lpstr>
      <vt:lpstr>'x-603'!TABLE_SECTION_NUMBER_1</vt:lpstr>
      <vt:lpstr>'x-701'!TABLE_SECTION_NUMBER_1</vt:lpstr>
      <vt:lpstr>'x-702'!TABLE_SECTION_NUMBER_1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'x-709'!TABLE_SECTION_NUMBER_1</vt:lpstr>
      <vt:lpstr>'x-710'!TABLE_SECTION_NUMBER_1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'x-721'!TABLE_SECTION_NUMBER_1</vt:lpstr>
      <vt:lpstr>'x-730'!TABLE_SECTION_NUMBER_1</vt:lpstr>
      <vt:lpstr>'x-731'!TABLE_SECTION_NUMBER_1</vt:lpstr>
      <vt:lpstr>'x-732'!TABLE_SECTION_NUMBER_1</vt:lpstr>
      <vt:lpstr>'x-733'!TABLE_SECTION_NUMBER_1</vt:lpstr>
      <vt:lpstr>'x-801'!TABLE_SECTION_NUMBER_1</vt:lpstr>
      <vt:lpstr>'x-template'!TABLE_SECTION_NUMBER_1</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'x-216'!TABLE_SERIES_NUMBER_1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'x-408'!TABLE_SERIES_NUMBER_1</vt:lpstr>
      <vt:lpstr>'x-409'!TABLE_SERIES_NUMBER_1</vt:lpstr>
      <vt:lpstr>'x-410'!TABLE_SERIES_NUMBER_1</vt:lpstr>
      <vt:lpstr>'x-411'!TABLE_SERIES_NUMBER_1</vt:lpstr>
      <vt:lpstr>'x-412'!TABLE_SERIES_NUMBER_1</vt:lpstr>
      <vt:lpstr>'x-413'!TABLE_SERIES_NUMBER_1</vt:lpstr>
      <vt:lpstr>'x-414'!TABLE_SERIES_NUMBER_1</vt:lpstr>
      <vt:lpstr>'x-415'!TABLE_SERIES_NUMBER_1</vt:lpstr>
      <vt:lpstr>'x-416'!TABLE_SERIES_NUMBER_1</vt:lpstr>
      <vt:lpstr>'x-417'!TABLE_SERIES_NUMBER_1</vt:lpstr>
      <vt:lpstr>'x-418'!TABLE_SERIES_NUMBER_1</vt:lpstr>
      <vt:lpstr>'x-419'!TABLE_SERIES_NUMBER_1</vt:lpstr>
      <vt:lpstr>'x-420'!TABLE_SERIES_NUMBER_1</vt:lpstr>
      <vt:lpstr>'x-421'!TABLE_SERIES_NUMBER_1</vt:lpstr>
      <vt:lpstr>'x-422'!TABLE_SERIES_NUMBER_1</vt:lpstr>
      <vt:lpstr>'x-423'!TABLE_SERIES_NUMBER_1</vt:lpstr>
      <vt:lpstr>'x-424'!TABLE_SERIES_NUMBER_1</vt:lpstr>
      <vt:lpstr>'x-425'!TABLE_SERIES_NUMBER_1</vt:lpstr>
      <vt:lpstr>'x-426'!TABLE_SERIES_NUMBER_1</vt:lpstr>
      <vt:lpstr>'x-427'!TABLE_SERIES_NUMBER_1</vt:lpstr>
      <vt:lpstr>'x-428'!TABLE_SERIES_NUMBER_1</vt:lpstr>
      <vt:lpstr>'x-429'!TABLE_SERIES_NUMBER_1</vt:lpstr>
      <vt:lpstr>'x-501'!TABLE_SERIES_NUMBER_1</vt:lpstr>
      <vt:lpstr>'x-502'!TABLE_SERIES_NUMBER_1</vt:lpstr>
      <vt:lpstr>'x-503'!TABLE_SERIES_NUMBER_1</vt:lpstr>
      <vt:lpstr>'x-504'!TABLE_SERIES_NUMBER_1</vt:lpstr>
      <vt:lpstr>'x-505'!TABLE_SERIES_NUMBER_1</vt:lpstr>
      <vt:lpstr>'x-506'!TABLE_SERIES_NUMBER_1</vt:lpstr>
      <vt:lpstr>'x-601'!TABLE_SERIES_NUMBER_1</vt:lpstr>
      <vt:lpstr>'x-602'!TABLE_SERIES_NUMBER_1</vt:lpstr>
      <vt:lpstr>'x-603'!TABLE_SERIES_NUMBER_1</vt:lpstr>
      <vt:lpstr>'x-701'!TABLE_SERIES_NUMBER_1</vt:lpstr>
      <vt:lpstr>'x-702'!TABLE_SERIES_NUMBER_1</vt:lpstr>
      <vt:lpstr>'x-703'!TABLE_SERIES_NUMBER_1</vt:lpstr>
      <vt:lpstr>'x-704'!TABLE_SERIES_NUMBER_1</vt:lpstr>
      <vt:lpstr>'x-705'!TABLE_SERIES_NUMBER_1</vt:lpstr>
      <vt:lpstr>'x-706'!TABLE_SERIES_NUMBER_1</vt:lpstr>
      <vt:lpstr>'x-707'!TABLE_SERIES_NUMBER_1</vt:lpstr>
      <vt:lpstr>'x-708'!TABLE_SERIES_NUMBER_1</vt:lpstr>
      <vt:lpstr>'x-709'!TABLE_SERIES_NUMBER_1</vt:lpstr>
      <vt:lpstr>'x-710'!TABLE_SERIES_NUMBER_1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'x-721'!TABLE_SERIES_NUMBER_1</vt:lpstr>
      <vt:lpstr>'x-730'!TABLE_SERIES_NUMBER_1</vt:lpstr>
      <vt:lpstr>'x-731'!TABLE_SERIES_NUMBER_1</vt:lpstr>
      <vt:lpstr>'x-732'!TABLE_SERIES_NUMBER_1</vt:lpstr>
      <vt:lpstr>'x-733'!TABLE_SERIES_NUMBER_1</vt:lpstr>
      <vt:lpstr>'x-801'!TABLE_SERIES_NUMBER_1</vt:lpstr>
      <vt:lpstr>'x-template'!TABLE_SERIES_NUMBER_1</vt:lpstr>
      <vt:lpstr>wb_title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JPS Batch 1 New Template.xlsm</dc:title>
  <dc:subject/>
  <dc:creator>Garvin, Mathew - GAD</dc:creator>
  <cp:keywords/>
  <dc:description/>
  <cp:lastModifiedBy>Angel, Izaak - GAD</cp:lastModifiedBy>
  <cp:revision/>
  <dcterms:created xsi:type="dcterms:W3CDTF">2007-01-30T12:07:56Z</dcterms:created>
  <dcterms:modified xsi:type="dcterms:W3CDTF">2026-06-02T15:30:05Z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0x010100F3DA492754083E45834DB37B66A75980002A3B63146CD44B419A2F18985232D5ED</vt:lpwstr>
  </property>
  <property fmtid="{D5CDD505-2E9C-101B-9397-08002B2CF9AE}" pid="3" name="HMT_Group">
    <vt:lpwstr/>
  </property>
  <property fmtid="{D5CDD505-2E9C-101B-9397-08002B2CF9AE}" pid="4" name="MediaServiceImageTags">
    <vt:lpwstr/>
  </property>
  <property fmtid="{D5CDD505-2E9C-101B-9397-08002B2CF9AE}" pid="5" name="HMT_SubTeam">
    <vt:lpwstr/>
  </property>
  <property fmtid="{D5CDD505-2E9C-101B-9397-08002B2CF9AE}" pid="6" name="HMT_DocumentType">
    <vt:lpwstr>1;#Other|150be646-4ed5-450e-b2aa-5a7d8e5fc7d1</vt:lpwstr>
  </property>
  <property fmtid="{D5CDD505-2E9C-101B-9397-08002B2CF9AE}" pid="7" name="HMT_Team">
    <vt:lpwstr/>
  </property>
  <property fmtid="{D5CDD505-2E9C-101B-9397-08002B2CF9AE}" pid="8" name="HMT_Category">
    <vt:lpwstr/>
  </property>
  <property fmtid="{D5CDD505-2E9C-101B-9397-08002B2CF9AE}" pid="9" name="HMT_Classification">
    <vt:lpwstr/>
  </property>
  <property fmtid="{D5CDD505-2E9C-101B-9397-08002B2CF9AE}" pid="10" name="_dlc_DocIdItemGuid">
    <vt:lpwstr>deca3843-93a5-4ef8-89de-423772a21884</vt:lpwstr>
  </property>
  <property fmtid="{D5CDD505-2E9C-101B-9397-08002B2CF9AE}" pid="11" name="ComplianceAssetId">
    <vt:lpwstr/>
  </property>
  <property fmtid="{D5CDD505-2E9C-101B-9397-08002B2CF9AE}" pid="12" name="_ExtendedDescription">
    <vt:lpwstr/>
  </property>
  <property fmtid="{D5CDD505-2E9C-101B-9397-08002B2CF9AE}" pid="13" name="_activity">
    <vt:lpwstr>{"FileActivityType":"9","FileActivityTimeStamp":"2025-04-08T07:40:00.173Z","FileActivityUsersOnPage":[{"DisplayName":"Conway, Jim - GAD","Id":"jim.conway@gad.gov.uk"},{"DisplayName":"AST Members","Id":"4df00d81-5648-49d2-a1b0-5a7c1493a4e4"}],"FileActivityNavigationId":null}</vt:lpwstr>
  </property>
  <property fmtid="{D5CDD505-2E9C-101B-9397-08002B2CF9AE}" pid="14" name="TriggerFlowInfo">
    <vt:lpwstr/>
  </property>
  <property fmtid="{D5CDD505-2E9C-101B-9397-08002B2CF9AE}" pid="15" name="Order">
    <vt:r8>14293500</vt:r8>
  </property>
  <property fmtid="{D5CDD505-2E9C-101B-9397-08002B2CF9AE}" pid="16" name="xd_ProgID">
    <vt:lpwstr/>
  </property>
  <property fmtid="{D5CDD505-2E9C-101B-9397-08002B2CF9AE}" pid="17" name="HMT_FolderOrderText">
    <vt:lpwstr/>
  </property>
  <property fmtid="{D5CDD505-2E9C-101B-9397-08002B2CF9AE}" pid="18" name="TemplateUrl">
    <vt:lpwstr/>
  </property>
  <property fmtid="{D5CDD505-2E9C-101B-9397-08002B2CF9AE}" pid="19" name="HMT_Pending">
    <vt:bool>false</vt:bool>
  </property>
  <property fmtid="{D5CDD505-2E9C-101B-9397-08002B2CF9AE}" pid="20" name="HMT_Review">
    <vt:bool>false</vt:bool>
  </property>
  <property fmtid="{D5CDD505-2E9C-101B-9397-08002B2CF9AE}" pid="21" name="HMT_Comments">
    <vt:lpwstr/>
  </property>
  <property fmtid="{D5CDD505-2E9C-101B-9397-08002B2CF9AE}" pid="22" name="URL">
    <vt:lpwstr/>
  </property>
  <property fmtid="{D5CDD505-2E9C-101B-9397-08002B2CF9AE}" pid="23" name="HMT_ArchiveReqBy">
    <vt:lpwstr/>
  </property>
  <property fmtid="{D5CDD505-2E9C-101B-9397-08002B2CF9AE}" pid="24" name="xd_Signature">
    <vt:bool>false</vt:bool>
  </property>
  <property fmtid="{D5CDD505-2E9C-101B-9397-08002B2CF9AE}" pid="25" name="HMT_Note">
    <vt:lpwstr/>
  </property>
</Properties>
</file>